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drawings/drawing6.xml" ContentType="application/vnd.openxmlformats-officedocument.drawing+xml"/>
  <Override PartName="/xl/ctrlProps/ctrlProp2.xml" ContentType="application/vnd.ms-excel.controlproperties+xml"/>
  <Override PartName="/xl/ctrlProps/ctrlProp3.xml" ContentType="application/vnd.ms-excel.controlproperties+xml"/>
  <Override PartName="/xl/drawings/drawing7.xml" ContentType="application/vnd.openxmlformats-officedocument.drawing+xml"/>
  <Override PartName="/xl/ctrlProps/ctrlProp4.xml" ContentType="application/vnd.ms-excel.controlproperties+xml"/>
  <Override PartName="/xl/ctrlProps/ctrlProp5.xml" ContentType="application/vnd.ms-excel.controlpropertie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https://ktglbuc.sharepoint.com/sites/TeamClientService/Documentos compartidos/Institucionales/Clientes/MAGRAMA/3. EXTRA DOMESTICO/1.-Informes Regulares/1 - INFORMES/2026/Trimestre 1/"/>
    </mc:Choice>
  </mc:AlternateContent>
  <xr:revisionPtr revIDLastSave="32" documentId="8_{E4C3B329-5F98-4A20-8A94-9B09528D0A35}" xr6:coauthVersionLast="47" xr6:coauthVersionMax="47" xr10:uidLastSave="{BFFC0689-8981-4B93-B528-9A7924EB4E2D}"/>
  <bookViews>
    <workbookView showSheetTabs="0" xWindow="33720" yWindow="-120" windowWidth="29040" windowHeight="15720" tabRatio="806" xr2:uid="{00000000-000D-0000-FFFF-FFFF00000000}"/>
  </bookViews>
  <sheets>
    <sheet name="PORTADA" sheetId="18" r:id="rId1"/>
    <sheet name="VARIABLES" sheetId="19" r:id="rId2"/>
    <sheet name="Conclusiones " sheetId="20" r:id="rId3"/>
    <sheet name="METODOLOGÍA " sheetId="21" r:id="rId4"/>
    <sheet name="Desplegables" sheetId="16" state="hidden" r:id="rId5"/>
    <sheet name="KPI_DATOS" sheetId="3" state="hidden" r:id="rId6"/>
    <sheet name="KPI" sheetId="5" r:id="rId7"/>
    <sheet name="PERFIL_DATOS" sheetId="7" state="hidden" r:id="rId8"/>
    <sheet name="PERFIL" sheetId="8" r:id="rId9"/>
    <sheet name="MOTIVOS_DATOS" sheetId="10" state="hidden" r:id="rId10"/>
    <sheet name="MOTIVOS" sheetId="9" r:id="rId11"/>
  </sheets>
  <definedNames>
    <definedName name="_xlnm._FilterDatabase" localSheetId="7" hidden="1">PERFIL_DATOS!$A$2:$D$5132</definedName>
    <definedName name="_GoBack" localSheetId="10">MOTIVOS!$A$24</definedName>
    <definedName name="_xlnm.Print_Area" localSheetId="2">'Conclusiones '!$A$1:$A$8</definedName>
    <definedName name="_xlnm.Print_Area" localSheetId="3">'METODOLOGÍA '!$A$1:$J$42</definedName>
    <definedName name="_xlnm.Print_Area" localSheetId="1">VARIABLES!$A$1:$A$55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8" l="1"/>
  <c r="B7" i="5"/>
  <c r="A5076" i="7" l="1"/>
  <c r="A5013" i="7"/>
  <c r="A5065" i="7"/>
  <c r="A5037" i="7"/>
  <c r="A5082" i="7"/>
  <c r="A5062" i="7"/>
  <c r="A5023" i="7"/>
  <c r="A5077" i="7"/>
  <c r="A542" i="3"/>
  <c r="A213" i="3"/>
  <c r="A205" i="3"/>
  <c r="A471" i="3"/>
  <c r="A472" i="3"/>
  <c r="A255" i="3"/>
  <c r="A249" i="3"/>
  <c r="A431" i="3"/>
  <c r="A134" i="3"/>
  <c r="A151" i="3"/>
  <c r="A157" i="3"/>
  <c r="A145" i="3"/>
  <c r="A340" i="3"/>
  <c r="A297" i="3"/>
  <c r="A333" i="3"/>
  <c r="A324" i="3"/>
  <c r="A315" i="3"/>
  <c r="A300" i="3"/>
  <c r="A330" i="3"/>
  <c r="A326" i="3"/>
  <c r="A289" i="3"/>
  <c r="A116" i="3"/>
  <c r="A73" i="3"/>
  <c r="A65" i="3"/>
  <c r="A92" i="3"/>
  <c r="A68" i="3"/>
  <c r="A105" i="3"/>
  <c r="A99" i="3"/>
  <c r="A107" i="3"/>
  <c r="A85" i="3"/>
  <c r="A76" i="3"/>
  <c r="A103" i="3"/>
  <c r="A90" i="3"/>
  <c r="A75" i="3"/>
  <c r="A625" i="3"/>
  <c r="A589" i="3"/>
  <c r="A599" i="3"/>
  <c r="A593" i="3"/>
  <c r="A592" i="3"/>
  <c r="A576" i="3"/>
  <c r="A573" i="3"/>
  <c r="A598" i="3"/>
  <c r="A595" i="3"/>
  <c r="A584" i="3"/>
  <c r="A581" i="3"/>
  <c r="A613" i="3"/>
  <c r="A602" i="3"/>
  <c r="A575" i="3"/>
  <c r="A621" i="3"/>
  <c r="A629" i="3"/>
  <c r="D8" i="9"/>
  <c r="B8" i="9"/>
  <c r="A607" i="3" l="1"/>
  <c r="A94" i="3"/>
  <c r="A591" i="3"/>
  <c r="A611" i="3"/>
  <c r="A110" i="3"/>
  <c r="A306" i="3"/>
  <c r="A586" i="3"/>
  <c r="A97" i="3"/>
  <c r="A313" i="3"/>
  <c r="A317" i="3"/>
  <c r="A402" i="3"/>
  <c r="A405" i="3"/>
  <c r="A284" i="3"/>
  <c r="A604" i="3"/>
  <c r="A100" i="3"/>
  <c r="A309" i="3"/>
  <c r="A279" i="3"/>
  <c r="A210" i="3"/>
  <c r="A206" i="3"/>
  <c r="A442" i="3"/>
  <c r="A597" i="3"/>
  <c r="A337" i="3"/>
  <c r="A146" i="3"/>
  <c r="A450" i="3"/>
  <c r="A474" i="3"/>
  <c r="A490" i="3"/>
  <c r="A344" i="3"/>
  <c r="A424" i="3"/>
  <c r="A238" i="3"/>
  <c r="A560" i="3"/>
  <c r="A582" i="3"/>
  <c r="A78" i="3"/>
  <c r="A161" i="3"/>
  <c r="A240" i="3"/>
  <c r="A323" i="3"/>
  <c r="A125" i="3"/>
  <c r="A70" i="3"/>
  <c r="A325" i="3"/>
  <c r="A171" i="3"/>
  <c r="A119" i="3"/>
  <c r="A444" i="3"/>
  <c r="A453" i="3"/>
  <c r="A419" i="3"/>
  <c r="A231" i="3"/>
  <c r="A507" i="3"/>
  <c r="A510" i="3"/>
  <c r="A192" i="3"/>
  <c r="A357" i="3"/>
  <c r="A389" i="3"/>
  <c r="A21" i="3"/>
  <c r="A49" i="3"/>
  <c r="A543" i="3"/>
  <c r="A544" i="3"/>
  <c r="A550" i="3"/>
  <c r="A166" i="3"/>
  <c r="A449" i="3"/>
  <c r="A253" i="3"/>
  <c r="A503" i="3"/>
  <c r="A488" i="3"/>
  <c r="A216" i="3"/>
  <c r="A46" i="3"/>
  <c r="A8" i="3"/>
  <c r="A556" i="3"/>
  <c r="A568" i="3"/>
  <c r="A63" i="3"/>
  <c r="A241" i="3"/>
  <c r="A227" i="3"/>
  <c r="A188" i="3"/>
  <c r="A392" i="3"/>
  <c r="A368" i="3"/>
  <c r="A43" i="3"/>
  <c r="A548" i="3"/>
  <c r="A524" i="3"/>
  <c r="A580" i="3"/>
  <c r="A335" i="3"/>
  <c r="A403" i="3"/>
  <c r="A457" i="3"/>
  <c r="A218" i="3"/>
  <c r="A54" i="3"/>
  <c r="A523" i="3"/>
  <c r="A5043" i="7"/>
  <c r="A89" i="3"/>
  <c r="A62" i="3"/>
  <c r="A148" i="3"/>
  <c r="A406" i="3"/>
  <c r="A263" i="3"/>
  <c r="A466" i="3"/>
  <c r="A372" i="3"/>
  <c r="A373" i="3"/>
  <c r="A6" i="3"/>
  <c r="A41" i="3"/>
  <c r="A122" i="3"/>
  <c r="A485" i="3"/>
  <c r="A174" i="3"/>
  <c r="A25" i="3"/>
  <c r="A539" i="3"/>
  <c r="A557" i="3"/>
  <c r="A596" i="3"/>
  <c r="A69" i="3"/>
  <c r="A410" i="3"/>
  <c r="A347" i="3"/>
  <c r="A127" i="3"/>
  <c r="A128" i="3"/>
  <c r="A413" i="3"/>
  <c r="A486" i="3"/>
  <c r="A220" i="3"/>
  <c r="A395" i="3"/>
  <c r="A561" i="3"/>
  <c r="A77" i="3"/>
  <c r="A58" i="3"/>
  <c r="A298" i="3"/>
  <c r="A123" i="3"/>
  <c r="A5048" i="7"/>
  <c r="A574" i="3"/>
  <c r="A96" i="3"/>
  <c r="A331" i="3"/>
  <c r="A130" i="3"/>
  <c r="A285" i="3"/>
  <c r="A498" i="3"/>
  <c r="A351" i="3"/>
  <c r="A388" i="3"/>
  <c r="A135" i="3"/>
  <c r="A159" i="3"/>
  <c r="A142" i="3"/>
  <c r="A416" i="3"/>
  <c r="A302" i="3"/>
  <c r="A230" i="3"/>
  <c r="A224" i="3"/>
  <c r="A4999" i="7"/>
  <c r="A622" i="3"/>
  <c r="A493" i="3"/>
  <c r="A10" i="3"/>
  <c r="A578" i="3"/>
  <c r="A172" i="3"/>
  <c r="A272" i="3"/>
  <c r="A5035" i="7"/>
  <c r="A4962" i="7"/>
  <c r="A590" i="3"/>
  <c r="A98" i="3"/>
  <c r="A292" i="3"/>
  <c r="A131" i="3"/>
  <c r="A86" i="3"/>
  <c r="A156" i="3"/>
  <c r="A149" i="3"/>
  <c r="A448" i="3"/>
  <c r="A261" i="3"/>
  <c r="A247" i="3"/>
  <c r="A215" i="3"/>
  <c r="A214" i="3"/>
  <c r="A221" i="3"/>
  <c r="A356" i="3"/>
  <c r="A365" i="3"/>
  <c r="A39" i="3"/>
  <c r="A42" i="3"/>
  <c r="A20" i="3"/>
  <c r="A562" i="3"/>
  <c r="A565" i="3"/>
  <c r="A4970" i="7"/>
  <c r="A617" i="3"/>
  <c r="A441" i="3"/>
  <c r="A461" i="3"/>
  <c r="A376" i="3"/>
  <c r="A383" i="3"/>
  <c r="A29" i="3"/>
  <c r="A35" i="3"/>
  <c r="A95" i="3"/>
  <c r="A432" i="3"/>
  <c r="A425" i="3"/>
  <c r="A489" i="3"/>
  <c r="A187" i="3"/>
  <c r="A82" i="3"/>
  <c r="A113" i="3"/>
  <c r="A124" i="3"/>
  <c r="A415" i="3"/>
  <c r="A251" i="3"/>
  <c r="A209" i="3"/>
  <c r="A381" i="3"/>
  <c r="A51" i="3"/>
  <c r="A531" i="3"/>
  <c r="A541" i="3"/>
  <c r="A301" i="3"/>
  <c r="A417" i="3"/>
  <c r="A476" i="3"/>
  <c r="A352" i="3"/>
  <c r="A610" i="3"/>
  <c r="A600" i="3"/>
  <c r="A112" i="3"/>
  <c r="A79" i="3"/>
  <c r="A71" i="3"/>
  <c r="A312" i="3"/>
  <c r="A332" i="3"/>
  <c r="A120" i="3"/>
  <c r="A162" i="3"/>
  <c r="A141" i="3"/>
  <c r="A435" i="3"/>
  <c r="A422" i="3"/>
  <c r="A280" i="3"/>
  <c r="A502" i="3"/>
  <c r="A27" i="3"/>
  <c r="A615" i="3"/>
  <c r="A111" i="3"/>
  <c r="A304" i="3"/>
  <c r="A374" i="3"/>
  <c r="A551" i="3"/>
  <c r="A529" i="3"/>
  <c r="A5050" i="7"/>
  <c r="A328" i="3"/>
  <c r="A608" i="3"/>
  <c r="A614" i="3"/>
  <c r="A67" i="3"/>
  <c r="A308" i="3"/>
  <c r="A316" i="3"/>
  <c r="A439" i="3"/>
  <c r="A235" i="3"/>
  <c r="A588" i="3"/>
  <c r="A101" i="3"/>
  <c r="A585" i="3"/>
  <c r="A616" i="3"/>
  <c r="A61" i="3"/>
  <c r="A114" i="3"/>
  <c r="A318" i="3"/>
  <c r="A341" i="3"/>
  <c r="A336" i="3"/>
  <c r="A293" i="3"/>
  <c r="A140" i="3"/>
  <c r="A163" i="3"/>
  <c r="A452" i="3"/>
  <c r="A440" i="3"/>
  <c r="A245" i="3"/>
  <c r="A244" i="3"/>
  <c r="A464" i="3"/>
  <c r="A198" i="3"/>
  <c r="A354" i="3"/>
  <c r="A517" i="3"/>
  <c r="A627" i="3"/>
  <c r="A106" i="3"/>
  <c r="A295" i="3"/>
  <c r="A234" i="3"/>
  <c r="A509" i="3"/>
  <c r="A189" i="3"/>
  <c r="A345" i="3"/>
  <c r="A11" i="3"/>
  <c r="A338" i="3"/>
  <c r="A136" i="3"/>
  <c r="A143" i="3"/>
  <c r="A423" i="3"/>
  <c r="A433" i="3"/>
  <c r="A437" i="3"/>
  <c r="A271" i="3"/>
  <c r="A243" i="3"/>
  <c r="A460" i="3"/>
  <c r="A514" i="3"/>
  <c r="A197" i="3"/>
  <c r="A378" i="3"/>
  <c r="A350" i="3"/>
  <c r="A18" i="3"/>
  <c r="A546" i="3"/>
  <c r="A165" i="3"/>
  <c r="A455" i="3"/>
  <c r="A478" i="3"/>
  <c r="A511" i="3"/>
  <c r="A228" i="3"/>
  <c r="A397" i="3"/>
  <c r="A22" i="3"/>
  <c r="A26" i="3"/>
  <c r="A516" i="3"/>
  <c r="A108" i="3"/>
  <c r="A342" i="3"/>
  <c r="A168" i="3"/>
  <c r="A267" i="3"/>
  <c r="A252" i="3"/>
  <c r="A482" i="3"/>
  <c r="A513" i="3"/>
  <c r="A492" i="3"/>
  <c r="A367" i="3"/>
  <c r="A370" i="3"/>
  <c r="A386" i="3"/>
  <c r="A7" i="3"/>
  <c r="A57" i="3"/>
  <c r="A44" i="3"/>
  <c r="A519" i="3"/>
  <c r="A152" i="3"/>
  <c r="A233" i="3"/>
  <c r="A465" i="3"/>
  <c r="A229" i="3"/>
  <c r="A363" i="3"/>
  <c r="A17" i="3"/>
  <c r="A526" i="3"/>
  <c r="A540" i="3"/>
  <c r="A606" i="3"/>
  <c r="A579" i="3"/>
  <c r="A88" i="3"/>
  <c r="A80" i="3"/>
  <c r="A322" i="3"/>
  <c r="A288" i="3"/>
  <c r="A170" i="3"/>
  <c r="A446" i="3"/>
  <c r="A426" i="3"/>
  <c r="A408" i="3"/>
  <c r="A287" i="3"/>
  <c r="A246" i="3"/>
  <c r="A483" i="3"/>
  <c r="A467" i="3"/>
  <c r="A178" i="3"/>
  <c r="A219" i="3"/>
  <c r="A185" i="3"/>
  <c r="A394" i="3"/>
  <c r="A391" i="3"/>
  <c r="A28" i="3"/>
  <c r="A52" i="3"/>
  <c r="A59" i="3"/>
  <c r="A164" i="3"/>
  <c r="A126" i="3"/>
  <c r="A421" i="3"/>
  <c r="A428" i="3"/>
  <c r="A283" i="3"/>
  <c r="A236" i="3"/>
  <c r="A268" i="3"/>
  <c r="A487" i="3"/>
  <c r="A459" i="3"/>
  <c r="A469" i="3"/>
  <c r="A226" i="3"/>
  <c r="A177" i="3"/>
  <c r="A196" i="3"/>
  <c r="A203" i="3"/>
  <c r="A390" i="3"/>
  <c r="A399" i="3"/>
  <c r="A53" i="3"/>
  <c r="A31" i="3"/>
  <c r="A56" i="3"/>
  <c r="A566" i="3"/>
  <c r="A567" i="3"/>
  <c r="A559" i="3"/>
  <c r="A547" i="3"/>
  <c r="A504" i="3"/>
  <c r="A512" i="3"/>
  <c r="A349" i="3"/>
  <c r="A554" i="3"/>
  <c r="A583" i="3"/>
  <c r="A102" i="3"/>
  <c r="A319" i="3"/>
  <c r="A321" i="3"/>
  <c r="A305" i="3"/>
  <c r="A132" i="3"/>
  <c r="A173" i="3"/>
  <c r="A139" i="3"/>
  <c r="A167" i="3"/>
  <c r="A411" i="3"/>
  <c r="A407" i="3"/>
  <c r="A250" i="3"/>
  <c r="A258" i="3"/>
  <c r="A259" i="3"/>
  <c r="A484" i="3"/>
  <c r="A515" i="3"/>
  <c r="A182" i="3"/>
  <c r="A175" i="3"/>
  <c r="A194" i="3"/>
  <c r="A360" i="3"/>
  <c r="A369" i="3"/>
  <c r="A34" i="3"/>
  <c r="A563" i="3"/>
  <c r="A549" i="3"/>
  <c r="A534" i="3"/>
  <c r="A609" i="3"/>
  <c r="A594" i="3"/>
  <c r="A624" i="3"/>
  <c r="A601" i="3"/>
  <c r="A91" i="3"/>
  <c r="A310" i="3"/>
  <c r="A327" i="3"/>
  <c r="A153" i="3"/>
  <c r="A144" i="3"/>
  <c r="A150" i="3"/>
  <c r="A418" i="3"/>
  <c r="A254" i="3"/>
  <c r="A282" i="3"/>
  <c r="A270" i="3"/>
  <c r="A501" i="3"/>
  <c r="A479" i="3"/>
  <c r="A193" i="3"/>
  <c r="A186" i="3"/>
  <c r="A364" i="3"/>
  <c r="A361" i="3"/>
  <c r="A393" i="3"/>
  <c r="A401" i="3"/>
  <c r="A40" i="3"/>
  <c r="A23" i="3"/>
  <c r="A520" i="3"/>
  <c r="A522" i="3"/>
  <c r="A536" i="3"/>
  <c r="A619" i="3"/>
  <c r="A577" i="3"/>
  <c r="A626" i="3"/>
  <c r="A64" i="3"/>
  <c r="A74" i="3"/>
  <c r="A291" i="3"/>
  <c r="A290" i="3"/>
  <c r="A296" i="3"/>
  <c r="A129" i="3"/>
  <c r="A420" i="3"/>
  <c r="A443" i="3"/>
  <c r="A276" i="3"/>
  <c r="A281" i="3"/>
  <c r="A505" i="3"/>
  <c r="A506" i="3"/>
  <c r="A497" i="3"/>
  <c r="A204" i="3"/>
  <c r="A184" i="3"/>
  <c r="A382" i="3"/>
  <c r="A346" i="3"/>
  <c r="A48" i="3"/>
  <c r="A32" i="3"/>
  <c r="A538" i="3"/>
  <c r="A605" i="3"/>
  <c r="A628" i="3"/>
  <c r="A81" i="3"/>
  <c r="A109" i="3"/>
  <c r="A104" i="3"/>
  <c r="A343" i="3"/>
  <c r="A314" i="3"/>
  <c r="A133" i="3"/>
  <c r="A121" i="3"/>
  <c r="A117" i="3"/>
  <c r="A414" i="3"/>
  <c r="A404" i="3"/>
  <c r="A232" i="3"/>
  <c r="A273" i="3"/>
  <c r="A242" i="3"/>
  <c r="A480" i="3"/>
  <c r="A508" i="3"/>
  <c r="A179" i="3"/>
  <c r="A199" i="3"/>
  <c r="A183" i="3"/>
  <c r="A398" i="3"/>
  <c r="A359" i="3"/>
  <c r="A4" i="3"/>
  <c r="A24" i="3"/>
  <c r="A45" i="3"/>
  <c r="A558" i="3"/>
  <c r="A530" i="3"/>
  <c r="A570" i="3"/>
  <c r="A434" i="3"/>
  <c r="A277" i="3"/>
  <c r="A260" i="3"/>
  <c r="A494" i="3"/>
  <c r="A201" i="3"/>
  <c r="A225" i="3"/>
  <c r="A207" i="3"/>
  <c r="A380" i="3"/>
  <c r="A375" i="3"/>
  <c r="A348" i="3"/>
  <c r="A5" i="3"/>
  <c r="A19" i="3"/>
  <c r="A537" i="3"/>
  <c r="A552" i="3"/>
  <c r="A572" i="3"/>
  <c r="A50" i="3"/>
  <c r="A14" i="3"/>
  <c r="A47" i="3"/>
  <c r="A518" i="3"/>
  <c r="A533" i="3"/>
  <c r="A603" i="3"/>
  <c r="A93" i="3"/>
  <c r="A118" i="3"/>
  <c r="A438" i="3"/>
  <c r="A278" i="3"/>
  <c r="A500" i="3"/>
  <c r="A463" i="3"/>
  <c r="A208" i="3"/>
  <c r="A195" i="3"/>
  <c r="A358" i="3"/>
  <c r="A377" i="3"/>
  <c r="A612" i="3"/>
  <c r="A618" i="3"/>
  <c r="A72" i="3"/>
  <c r="A83" i="3"/>
  <c r="A307" i="3"/>
  <c r="A334" i="3"/>
  <c r="A311" i="3"/>
  <c r="A169" i="3"/>
  <c r="A138" i="3"/>
  <c r="A137" i="3"/>
  <c r="A430" i="3"/>
  <c r="A454" i="3"/>
  <c r="A458" i="3"/>
  <c r="A248" i="3"/>
  <c r="A265" i="3"/>
  <c r="A266" i="3"/>
  <c r="A239" i="3"/>
  <c r="A495" i="3"/>
  <c r="A475" i="3"/>
  <c r="A481" i="3"/>
  <c r="A223" i="3"/>
  <c r="A217" i="3"/>
  <c r="A176" i="3"/>
  <c r="A362" i="3"/>
  <c r="A379" i="3"/>
  <c r="A385" i="3"/>
  <c r="A3" i="3"/>
  <c r="A9" i="3"/>
  <c r="A13" i="3"/>
  <c r="A545" i="3"/>
  <c r="A525" i="3"/>
  <c r="A535" i="3"/>
  <c r="A623" i="3"/>
  <c r="A587" i="3"/>
  <c r="A620" i="3"/>
  <c r="A87" i="3"/>
  <c r="A66" i="3"/>
  <c r="A115" i="3"/>
  <c r="A294" i="3"/>
  <c r="A299" i="3"/>
  <c r="A329" i="3"/>
  <c r="A155" i="3"/>
  <c r="A447" i="3"/>
  <c r="A456" i="3"/>
  <c r="A409" i="3"/>
  <c r="A237" i="3"/>
  <c r="A269" i="3"/>
  <c r="A257" i="3"/>
  <c r="A470" i="3"/>
  <c r="A496" i="3"/>
  <c r="A499" i="3"/>
  <c r="A202" i="3"/>
  <c r="A190" i="3"/>
  <c r="A200" i="3"/>
  <c r="A366" i="3"/>
  <c r="A396" i="3"/>
  <c r="A387" i="3"/>
  <c r="A37" i="3"/>
  <c r="A12" i="3"/>
  <c r="A36" i="3"/>
  <c r="A569" i="3"/>
  <c r="A528" i="3"/>
  <c r="A553" i="3"/>
  <c r="A60" i="3"/>
  <c r="A158" i="3"/>
  <c r="A451" i="3"/>
  <c r="A412" i="3"/>
  <c r="A427" i="3"/>
  <c r="A262" i="3"/>
  <c r="A264" i="3"/>
  <c r="A275" i="3"/>
  <c r="A462" i="3"/>
  <c r="A473" i="3"/>
  <c r="A180" i="3"/>
  <c r="A212" i="3"/>
  <c r="A211" i="3"/>
  <c r="A400" i="3"/>
  <c r="A353" i="3"/>
  <c r="A16" i="3"/>
  <c r="A33" i="3"/>
  <c r="A15" i="3"/>
  <c r="A564" i="3"/>
  <c r="A555" i="3"/>
  <c r="A571" i="3"/>
  <c r="A84" i="3"/>
  <c r="A320" i="3"/>
  <c r="A339" i="3"/>
  <c r="A303" i="3"/>
  <c r="A160" i="3"/>
  <c r="A147" i="3"/>
  <c r="A154" i="3"/>
  <c r="A436" i="3"/>
  <c r="A429" i="3"/>
  <c r="A445" i="3"/>
  <c r="A274" i="3"/>
  <c r="A256" i="3"/>
  <c r="A286" i="3"/>
  <c r="A468" i="3"/>
  <c r="A477" i="3"/>
  <c r="A491" i="3"/>
  <c r="A191" i="3"/>
  <c r="A181" i="3"/>
  <c r="A222" i="3"/>
  <c r="A384" i="3"/>
  <c r="A355" i="3"/>
  <c r="A371" i="3"/>
  <c r="A30" i="3"/>
  <c r="A55" i="3"/>
  <c r="A38" i="3"/>
  <c r="A521" i="3"/>
  <c r="A527" i="3"/>
  <c r="A532" i="3"/>
  <c r="A5045" i="7"/>
  <c r="A5107" i="7"/>
  <c r="A5004" i="7"/>
  <c r="A5033" i="7"/>
  <c r="A5051" i="7"/>
  <c r="A5096" i="7"/>
  <c r="A4977" i="7"/>
  <c r="A5009" i="7"/>
  <c r="A5064" i="7"/>
  <c r="A5014" i="7"/>
  <c r="A4964" i="7"/>
  <c r="A4975" i="7"/>
  <c r="A5109" i="7"/>
  <c r="A5066" i="7"/>
  <c r="A4990" i="7"/>
  <c r="A4988" i="7"/>
  <c r="A4993" i="7"/>
  <c r="A4979" i="7"/>
  <c r="A5024" i="7"/>
  <c r="A5063" i="7"/>
  <c r="A5003" i="7"/>
  <c r="A5092" i="7"/>
  <c r="A5129" i="7"/>
  <c r="A5052" i="7"/>
  <c r="A5079" i="7"/>
  <c r="A5090" i="7"/>
  <c r="A5091" i="7"/>
  <c r="A4969" i="7"/>
  <c r="A5124" i="7"/>
  <c r="A5117" i="7"/>
  <c r="A5060" i="7"/>
  <c r="A5067" i="7"/>
  <c r="A4972" i="7"/>
  <c r="A5041" i="7"/>
  <c r="A5028" i="7"/>
  <c r="A5083" i="7"/>
  <c r="A5032" i="7"/>
  <c r="A5106" i="7"/>
  <c r="A5085" i="7"/>
  <c r="A5075" i="7"/>
  <c r="A5056" i="7"/>
  <c r="A5068" i="7"/>
  <c r="A4997" i="7"/>
  <c r="A5078" i="7"/>
  <c r="A5000" i="7"/>
  <c r="A5101" i="7"/>
  <c r="A5016" i="7"/>
  <c r="A5081" i="7"/>
  <c r="A4991" i="7"/>
  <c r="A5108" i="7"/>
  <c r="A5057" i="7"/>
  <c r="A5072" i="7"/>
  <c r="A4986" i="7"/>
  <c r="A5029" i="7"/>
  <c r="A5088" i="7"/>
  <c r="A5130" i="7"/>
  <c r="A5084" i="7"/>
  <c r="A5093" i="7"/>
  <c r="A5112" i="7"/>
  <c r="A5058" i="7"/>
  <c r="A5116" i="7"/>
  <c r="A4983" i="7"/>
  <c r="A5119" i="7"/>
  <c r="A5007" i="7"/>
  <c r="A5002" i="7"/>
  <c r="A5073" i="7"/>
  <c r="A5127" i="7"/>
  <c r="A5010" i="7"/>
  <c r="A4968" i="7"/>
  <c r="A5026" i="7"/>
  <c r="A4978" i="7"/>
  <c r="A5031" i="7"/>
  <c r="A4980" i="7"/>
  <c r="A4971" i="7"/>
  <c r="A4996" i="7"/>
  <c r="A5123" i="7"/>
  <c r="A4994" i="7"/>
  <c r="A5017" i="7"/>
  <c r="A4992" i="7"/>
  <c r="A4967" i="7"/>
  <c r="A4995" i="7"/>
  <c r="A4973" i="7"/>
  <c r="A5118" i="7"/>
  <c r="A5102" i="7"/>
  <c r="A5131" i="7"/>
  <c r="A5069" i="7"/>
  <c r="A4998" i="7"/>
  <c r="A5036" i="7"/>
  <c r="A5089" i="7"/>
  <c r="A4981" i="7"/>
  <c r="A5121" i="7"/>
  <c r="A5110" i="7"/>
  <c r="A5015" i="7"/>
  <c r="A4974" i="7"/>
  <c r="A5008" i="7"/>
  <c r="A5055" i="7"/>
  <c r="A5071" i="7"/>
  <c r="A5025" i="7"/>
  <c r="A5113" i="7"/>
  <c r="A5100" i="7"/>
  <c r="A5086" i="7"/>
  <c r="A5034" i="7"/>
  <c r="A5042" i="7"/>
  <c r="A5097" i="7"/>
  <c r="A5074" i="7"/>
  <c r="A5053" i="7"/>
  <c r="A5103" i="7"/>
  <c r="A4982" i="7"/>
  <c r="A5054" i="7"/>
  <c r="A5125" i="7"/>
  <c r="A5099" i="7"/>
  <c r="A5019" i="7"/>
  <c r="A5104" i="7"/>
  <c r="A5132" i="7"/>
  <c r="A5120" i="7"/>
  <c r="A5038" i="7"/>
  <c r="A5122" i="7"/>
  <c r="A5094" i="7"/>
  <c r="A5012" i="7"/>
  <c r="A5087" i="7"/>
  <c r="A5047" i="7"/>
  <c r="A4963" i="7"/>
  <c r="A5059" i="7"/>
  <c r="A5080" i="7"/>
  <c r="A4984" i="7"/>
  <c r="A5044" i="7"/>
  <c r="A5021" i="7"/>
  <c r="A5128" i="7"/>
  <c r="A5126" i="7"/>
  <c r="A4976" i="7"/>
  <c r="A5111" i="7"/>
  <c r="A5018" i="7"/>
  <c r="A5005" i="7"/>
  <c r="A5095" i="7"/>
  <c r="A5098" i="7"/>
  <c r="A4965" i="7"/>
  <c r="A5061" i="7"/>
  <c r="A5049" i="7"/>
  <c r="A4985" i="7"/>
  <c r="A5027" i="7"/>
  <c r="A5114" i="7"/>
  <c r="A4966" i="7"/>
  <c r="A5040" i="7"/>
  <c r="A5006" i="7"/>
  <c r="A5105" i="7"/>
  <c r="A5022" i="7"/>
  <c r="A4987" i="7"/>
  <c r="A5011" i="7"/>
  <c r="A5030" i="7"/>
  <c r="A4989" i="7"/>
  <c r="A5001" i="7"/>
  <c r="A5046" i="7"/>
  <c r="A5115" i="7"/>
  <c r="A5020" i="7"/>
  <c r="A5039" i="7"/>
  <c r="A5070" i="7"/>
  <c r="A9" i="8"/>
  <c r="A16" i="5" l="1"/>
  <c r="D8" i="5"/>
  <c r="A53" i="5"/>
  <c r="E10" i="8"/>
  <c r="A36" i="5"/>
  <c r="A49" i="5"/>
  <c r="F10" i="8"/>
  <c r="A17" i="5"/>
  <c r="J8" i="5"/>
  <c r="A34" i="5"/>
  <c r="A58" i="5"/>
  <c r="A40" i="5"/>
  <c r="A39" i="5"/>
  <c r="A37" i="5"/>
  <c r="K8" i="5"/>
  <c r="D10" i="8"/>
  <c r="A23" i="5"/>
  <c r="A54" i="5"/>
  <c r="H8" i="5"/>
  <c r="I10" i="8"/>
  <c r="A30" i="5"/>
  <c r="A51" i="5"/>
  <c r="A41" i="5"/>
  <c r="A25" i="5"/>
  <c r="A47" i="5"/>
  <c r="C10" i="8"/>
  <c r="A44" i="5"/>
  <c r="A57" i="5"/>
  <c r="A15" i="5"/>
  <c r="A22" i="5"/>
  <c r="A31" i="5"/>
  <c r="A43" i="5"/>
  <c r="A2517" i="7"/>
  <c r="A2364" i="7"/>
  <c r="A1727" i="7"/>
  <c r="A3203" i="7"/>
  <c r="A1702" i="7"/>
  <c r="A2374" i="7"/>
  <c r="A2469" i="7"/>
  <c r="A2217" i="7"/>
  <c r="A2044" i="7"/>
  <c r="A1835" i="7"/>
  <c r="A1912" i="7"/>
  <c r="A1996" i="7"/>
  <c r="A1738" i="7"/>
  <c r="A2006" i="7"/>
  <c r="A3243" i="7"/>
  <c r="A2991" i="7"/>
  <c r="A2954" i="7"/>
  <c r="A2712" i="7"/>
  <c r="A1780" i="7"/>
  <c r="A1831" i="7"/>
  <c r="A2148" i="7"/>
  <c r="A2356" i="7"/>
  <c r="A1710" i="7"/>
  <c r="A2338" i="7"/>
  <c r="A2836" i="7"/>
  <c r="A3254" i="7"/>
  <c r="A3185" i="7"/>
  <c r="A1868" i="7"/>
  <c r="A1891" i="7"/>
  <c r="A2264" i="7"/>
  <c r="A2476" i="7"/>
  <c r="A2941" i="7"/>
  <c r="A1658" i="7"/>
  <c r="A3302" i="7"/>
  <c r="A2302" i="7"/>
  <c r="A3242" i="7"/>
  <c r="A1832" i="7"/>
  <c r="A2554" i="7"/>
  <c r="A2800" i="7"/>
  <c r="A2173" i="7"/>
  <c r="A2741" i="7"/>
  <c r="A1944" i="7"/>
  <c r="A1781" i="7"/>
  <c r="A2949" i="7"/>
  <c r="A2407" i="7"/>
  <c r="A2210" i="7"/>
  <c r="A2915" i="7"/>
  <c r="A1662" i="7"/>
  <c r="A2487" i="7"/>
  <c r="A2126" i="7"/>
  <c r="A3028" i="7"/>
  <c r="A3007" i="7"/>
  <c r="A2729" i="7"/>
  <c r="A1665" i="7"/>
  <c r="A2243" i="7"/>
  <c r="A2767" i="7"/>
  <c r="A1985" i="7"/>
  <c r="A1659" i="7"/>
  <c r="A2614" i="7"/>
  <c r="A1892" i="7"/>
  <c r="A3034" i="7"/>
  <c r="A1788" i="7"/>
  <c r="A2283" i="7"/>
  <c r="A2130" i="7"/>
  <c r="A2495" i="7"/>
  <c r="A3199" i="7"/>
  <c r="A2591" i="7"/>
  <c r="A2859" i="7"/>
  <c r="A3168" i="7"/>
  <c r="A2008" i="7"/>
  <c r="A3200" i="7"/>
  <c r="A1903" i="7"/>
  <c r="A2897" i="7"/>
  <c r="A2115" i="7"/>
  <c r="A2639" i="7"/>
  <c r="A2972" i="7"/>
  <c r="A2383" i="7"/>
  <c r="A2331" i="7"/>
  <c r="A3031" i="7"/>
  <c r="A1764" i="7"/>
  <c r="A2546" i="7"/>
  <c r="A1943" i="7"/>
  <c r="A1841" i="7"/>
  <c r="A2002" i="7"/>
  <c r="A2663" i="7"/>
  <c r="A3220" i="7"/>
  <c r="A3212" i="7"/>
  <c r="A1742" i="7"/>
  <c r="A1898" i="7"/>
  <c r="A3246" i="7"/>
  <c r="A1971" i="7"/>
  <c r="A2818" i="7"/>
  <c r="A2566" i="7"/>
  <c r="A2141" i="7"/>
  <c r="A2423" i="7"/>
  <c r="A2395" i="7"/>
  <c r="A2702" i="7"/>
  <c r="A2238" i="7"/>
  <c r="A2150" i="7"/>
  <c r="A3210" i="7"/>
  <c r="A3075" i="7"/>
  <c r="A2953" i="7"/>
  <c r="A2804" i="7"/>
  <c r="A2041" i="7"/>
  <c r="A1828" i="7"/>
  <c r="A1840" i="7"/>
  <c r="A2645" i="7"/>
  <c r="A2293" i="7"/>
  <c r="A2124" i="7"/>
  <c r="A1754" i="7"/>
  <c r="A1896" i="7"/>
  <c r="A2490" i="7"/>
  <c r="A2571" i="7"/>
  <c r="A2825" i="7"/>
  <c r="A1815" i="7"/>
  <c r="A3011" i="7"/>
  <c r="A3204" i="7"/>
  <c r="A1953" i="7"/>
  <c r="A2828" i="7"/>
  <c r="A3047" i="7"/>
  <c r="A2739" i="7"/>
  <c r="A3006" i="7"/>
  <c r="A2409" i="7"/>
  <c r="A2466" i="7"/>
  <c r="A3015" i="7"/>
  <c r="A1926" i="7"/>
  <c r="A2708" i="7"/>
  <c r="A3035" i="7"/>
  <c r="A2108" i="7"/>
  <c r="A1919" i="7"/>
  <c r="A2120" i="7"/>
  <c r="A1672" i="7"/>
  <c r="A2246" i="7"/>
  <c r="A2625" i="7"/>
  <c r="A2042" i="7"/>
  <c r="A2186" i="7"/>
  <c r="A2256" i="7"/>
  <c r="A1897" i="7"/>
  <c r="A2854" i="7"/>
  <c r="A1907" i="7"/>
  <c r="A2873" i="7"/>
  <c r="A2357" i="7"/>
  <c r="A2118" i="7"/>
  <c r="A2977" i="7"/>
  <c r="A2160" i="7"/>
  <c r="A2823" i="7"/>
  <c r="A2709" i="7"/>
  <c r="A1675" i="7"/>
  <c r="A3041" i="7"/>
  <c r="A1671" i="7"/>
  <c r="A3303" i="7"/>
  <c r="A2733" i="7"/>
  <c r="A3279" i="7"/>
  <c r="A3027" i="7"/>
  <c r="A2360" i="7"/>
  <c r="A1918" i="7"/>
  <c r="A1908" i="7"/>
  <c r="A2299" i="7"/>
  <c r="A2737" i="7"/>
  <c r="A2468" i="7"/>
  <c r="A2354" i="7"/>
  <c r="A1810" i="7"/>
  <c r="A2961" i="7"/>
  <c r="A3278" i="7"/>
  <c r="A1724" i="7"/>
  <c r="A1894" i="7"/>
  <c r="A2257" i="7"/>
  <c r="A1890" i="7"/>
  <c r="A1774" i="7"/>
  <c r="A2244" i="7"/>
  <c r="A2668" i="7"/>
  <c r="A3179" i="7"/>
  <c r="A3126" i="7"/>
  <c r="A2063" i="7"/>
  <c r="A2460" i="7"/>
  <c r="A2129" i="7"/>
  <c r="A2344" i="7"/>
  <c r="A2798" i="7"/>
  <c r="A2905" i="7"/>
  <c r="A2260" i="7"/>
  <c r="A2765" i="7"/>
  <c r="A2947" i="7"/>
  <c r="A1995" i="7"/>
  <c r="A2574" i="7"/>
  <c r="A2894" i="7"/>
  <c r="A2275" i="7"/>
  <c r="A3306" i="7"/>
  <c r="A1978" i="7"/>
  <c r="A3205" i="7"/>
  <c r="A2540" i="7"/>
  <c r="A3038" i="7"/>
  <c r="A1794" i="7"/>
  <c r="A2879" i="7"/>
  <c r="A2237" i="7"/>
  <c r="A2705" i="7"/>
  <c r="A1767" i="7"/>
  <c r="A3012" i="7"/>
  <c r="A2957" i="7"/>
  <c r="A1803" i="7"/>
  <c r="A3108" i="7"/>
  <c r="A1887" i="7"/>
  <c r="A2330" i="7"/>
  <c r="A2014" i="7"/>
  <c r="A3283" i="7"/>
  <c r="A2528" i="7"/>
  <c r="A2023" i="7"/>
  <c r="A3127" i="7"/>
  <c r="A1826" i="7"/>
  <c r="A2389" i="7"/>
  <c r="A1700" i="7"/>
  <c r="A1906" i="7"/>
  <c r="A1661" i="7"/>
  <c r="A1895" i="7"/>
  <c r="A2706" i="7"/>
  <c r="A2282" i="7"/>
  <c r="A2952" i="7"/>
  <c r="A2133" i="7"/>
  <c r="A2250" i="7"/>
  <c r="A2920" i="7"/>
  <c r="A2529" i="7"/>
  <c r="A2304" i="7"/>
  <c r="A2329" i="7"/>
  <c r="A2567" i="7"/>
  <c r="A1682" i="7"/>
  <c r="A1963" i="7"/>
  <c r="A1870" i="7"/>
  <c r="A3238" i="7"/>
  <c r="A1768" i="7"/>
  <c r="A1905" i="7"/>
  <c r="A3058" i="7"/>
  <c r="A1922" i="7"/>
  <c r="A1778" i="7"/>
  <c r="A1668" i="7"/>
  <c r="A2514" i="7"/>
  <c r="A2239" i="7"/>
  <c r="A3300" i="7"/>
  <c r="A2005" i="7"/>
  <c r="A3147" i="7"/>
  <c r="A3281" i="7"/>
  <c r="A2763" i="7"/>
  <c r="A2157" i="7"/>
  <c r="A1874" i="7"/>
  <c r="A1689" i="7"/>
  <c r="A2109" i="7"/>
  <c r="A1909" i="7"/>
  <c r="A2163" i="7"/>
  <c r="A2319" i="7"/>
  <c r="A2131" i="7"/>
  <c r="A3078" i="7"/>
  <c r="A3296" i="7"/>
  <c r="A2018" i="7"/>
  <c r="A1746" i="7"/>
  <c r="A3170" i="7"/>
  <c r="A1763" i="7"/>
  <c r="A2808" i="7"/>
  <c r="A3023" i="7"/>
  <c r="A2666" i="7"/>
  <c r="A1789" i="7"/>
  <c r="A1901" i="7"/>
  <c r="A2634" i="7"/>
  <c r="A1881" i="7"/>
  <c r="A3128" i="7"/>
  <c r="A2817" i="7"/>
  <c r="A3026" i="7"/>
  <c r="A1966" i="7"/>
  <c r="A2968" i="7"/>
  <c r="A1833" i="7"/>
  <c r="A2779" i="7"/>
  <c r="A2677" i="7"/>
  <c r="A3025" i="7"/>
  <c r="A2475" i="7"/>
  <c r="A1752" i="7"/>
  <c r="A2674" i="7"/>
  <c r="A2323" i="7"/>
  <c r="A2840" i="7"/>
  <c r="A3052" i="7"/>
  <c r="A1904" i="7"/>
  <c r="A2853" i="7"/>
  <c r="A2775" i="7"/>
  <c r="A2896" i="7"/>
  <c r="A1706" i="7"/>
  <c r="A2204" i="7"/>
  <c r="A2725" i="7"/>
  <c r="A2397" i="7"/>
  <c r="A2523" i="7"/>
  <c r="A1694" i="7"/>
  <c r="A2647" i="7"/>
  <c r="A2503" i="7"/>
  <c r="A3123" i="7"/>
  <c r="A2168" i="7"/>
  <c r="A1859" i="7"/>
  <c r="A2176" i="7"/>
  <c r="A2774" i="7"/>
  <c r="A1744" i="7"/>
  <c r="A2084" i="7"/>
  <c r="A3032" i="7"/>
  <c r="A2988" i="7"/>
  <c r="A2262" i="7"/>
  <c r="A2816" i="7"/>
  <c r="A1814" i="7"/>
  <c r="A1920" i="7"/>
  <c r="A2516" i="7"/>
  <c r="A2575" i="7"/>
  <c r="A1994" i="7"/>
  <c r="A2134" i="7"/>
  <c r="A1733" i="7"/>
  <c r="A2025" i="7"/>
  <c r="A2375" i="7"/>
  <c r="A3014" i="7"/>
  <c r="A1809" i="7"/>
  <c r="A3297" i="7"/>
  <c r="A2971" i="7"/>
  <c r="A3290" i="7"/>
  <c r="A3036" i="7"/>
  <c r="A1911" i="7"/>
  <c r="A1867" i="7"/>
  <c r="A2247" i="7"/>
  <c r="A1884" i="7"/>
  <c r="A3285" i="7"/>
  <c r="A3024" i="7"/>
  <c r="A2595" i="7"/>
  <c r="A2789" i="7"/>
  <c r="A2105" i="7"/>
  <c r="A1991" i="7"/>
  <c r="A2051" i="7"/>
  <c r="A3157" i="7"/>
  <c r="A1760" i="7"/>
  <c r="A1872" i="7"/>
  <c r="A2240" i="7"/>
  <c r="A3103" i="7"/>
  <c r="A2121" i="7"/>
  <c r="A1837" i="7"/>
  <c r="A2721" i="7"/>
  <c r="A3072" i="7"/>
  <c r="A1941" i="7"/>
  <c r="A2694" i="7"/>
  <c r="A2609" i="7"/>
  <c r="A3066" i="7"/>
  <c r="A3140" i="7"/>
  <c r="A3213" i="7"/>
  <c r="A1879" i="7"/>
  <c r="A2943" i="7"/>
  <c r="A2398" i="7"/>
  <c r="A2055" i="7"/>
  <c r="A1779" i="7"/>
  <c r="A2959" i="7"/>
  <c r="A2070" i="7"/>
  <c r="A1749" i="7"/>
  <c r="A2730" i="7"/>
  <c r="A2962" i="7"/>
  <c r="A3272" i="7"/>
  <c r="A2248" i="7"/>
  <c r="A2448" i="7"/>
  <c r="A2072" i="7"/>
  <c r="A3059" i="7"/>
  <c r="A1820" i="7"/>
  <c r="A2990" i="7"/>
  <c r="A2515" i="7"/>
  <c r="A2296" i="7"/>
  <c r="A2446" i="7"/>
  <c r="A1783" i="7"/>
  <c r="A1931" i="7"/>
  <c r="A3056" i="7"/>
  <c r="A2657" i="7"/>
  <c r="A1818" i="7"/>
  <c r="A2786" i="7"/>
  <c r="A2858" i="7"/>
  <c r="A2312" i="7"/>
  <c r="A2851" i="7"/>
  <c r="A1701" i="7"/>
  <c r="A2889" i="7"/>
  <c r="A3182" i="7"/>
  <c r="A2815" i="7"/>
  <c r="A2315" i="7"/>
  <c r="A2935" i="7"/>
  <c r="A2273" i="7"/>
  <c r="A2820" i="7"/>
  <c r="A2027" i="7"/>
  <c r="A1660" i="7"/>
  <c r="A1791" i="7"/>
  <c r="A1667" i="7"/>
  <c r="A3277" i="7"/>
  <c r="A2564" i="7"/>
  <c r="A3132" i="7"/>
  <c r="A3167" i="7"/>
  <c r="A2687" i="7"/>
  <c r="A3193" i="7"/>
  <c r="A3004" i="7"/>
  <c r="A2142" i="7"/>
  <c r="A2965" i="7"/>
  <c r="A1812" i="7"/>
  <c r="A3044" i="7"/>
  <c r="A2068" i="7"/>
  <c r="A3274" i="7"/>
  <c r="A1807" i="7"/>
  <c r="A2401" i="7"/>
  <c r="A2305" i="7"/>
  <c r="A2015" i="7"/>
  <c r="A1957" i="7"/>
  <c r="A1714" i="7"/>
  <c r="A2752" i="7"/>
  <c r="A2372" i="7"/>
  <c r="A2686" i="7"/>
  <c r="A1848" i="7"/>
  <c r="A2806" i="7"/>
  <c r="A2822" i="7"/>
  <c r="A1777" i="7"/>
  <c r="A2753" i="7"/>
  <c r="A1981" i="7"/>
  <c r="A2140" i="7"/>
  <c r="A2012" i="7"/>
  <c r="A2945" i="7"/>
  <c r="A1979" i="7"/>
  <c r="A2900" i="7"/>
  <c r="A2177" i="7"/>
  <c r="A2892" i="7"/>
  <c r="A1757" i="7"/>
  <c r="A2843" i="7"/>
  <c r="A3240" i="7"/>
  <c r="A2047" i="7"/>
  <c r="A1688" i="7"/>
  <c r="A48" i="5"/>
  <c r="A18" i="5"/>
  <c r="A10" i="5"/>
  <c r="A35" i="5"/>
  <c r="E8" i="5"/>
  <c r="A55" i="5"/>
  <c r="A9" i="5"/>
  <c r="A24" i="5"/>
  <c r="H24" i="5" s="1"/>
  <c r="I8" i="5"/>
  <c r="H10" i="8"/>
  <c r="J10" i="8"/>
  <c r="A33" i="5"/>
  <c r="A32" i="5"/>
  <c r="A12" i="5"/>
  <c r="A26" i="5"/>
  <c r="G26" i="5" s="1"/>
  <c r="A13" i="5"/>
  <c r="A50" i="5"/>
  <c r="G8" i="5"/>
  <c r="C8" i="5"/>
  <c r="A29" i="5"/>
  <c r="G10" i="8"/>
  <c r="A59" i="5"/>
  <c r="A38" i="5"/>
  <c r="A42" i="5"/>
  <c r="A19" i="5"/>
  <c r="A27" i="5"/>
  <c r="A21" i="5"/>
  <c r="K10" i="8"/>
  <c r="A28" i="5"/>
  <c r="A11" i="5"/>
  <c r="A45" i="5"/>
  <c r="F8" i="5"/>
  <c r="A798" i="7"/>
  <c r="A381" i="7"/>
  <c r="A1579" i="7"/>
  <c r="A114" i="7"/>
  <c r="A1095" i="7"/>
  <c r="A1191" i="7"/>
  <c r="A116" i="7"/>
  <c r="A1073" i="7"/>
  <c r="A1273" i="7"/>
  <c r="A1608" i="7"/>
  <c r="A834" i="7"/>
  <c r="A1379" i="7"/>
  <c r="A638" i="7"/>
  <c r="A1120" i="7"/>
  <c r="A464" i="7"/>
  <c r="A351" i="7"/>
  <c r="A476" i="7"/>
  <c r="A84" i="7"/>
  <c r="A1241" i="7"/>
  <c r="A1576" i="7"/>
  <c r="A677" i="7"/>
  <c r="A802" i="7"/>
  <c r="A606" i="7"/>
  <c r="A932" i="7"/>
  <c r="A1414" i="7"/>
  <c r="A515" i="7"/>
  <c r="A319" i="7"/>
  <c r="A444" i="7"/>
  <c r="A1517" i="7"/>
  <c r="A52" i="7"/>
  <c r="A770" i="7"/>
  <c r="A105" i="7"/>
  <c r="A800" i="7"/>
  <c r="A558" i="7"/>
  <c r="A1631" i="7"/>
  <c r="A166" i="7"/>
  <c r="A266" i="7"/>
  <c r="A884" i="7"/>
  <c r="A1366" i="7"/>
  <c r="A467" i="7"/>
  <c r="A705" i="7"/>
  <c r="A428" i="7"/>
  <c r="A855" i="7"/>
  <c r="A672" i="7"/>
  <c r="A574" i="7"/>
  <c r="A1017" i="7"/>
  <c r="A1647" i="7"/>
  <c r="A542" i="7"/>
  <c r="A747" i="7"/>
  <c r="A744" i="7"/>
  <c r="A1082" i="7"/>
  <c r="A273" i="7"/>
  <c r="A347" i="7"/>
  <c r="A1087" i="7"/>
  <c r="A322" i="7"/>
  <c r="A1650" i="7"/>
  <c r="A623" i="7"/>
  <c r="A620" i="7"/>
  <c r="A806" i="7"/>
  <c r="A201" i="7"/>
  <c r="A1378" i="7"/>
  <c r="A1131" i="7"/>
  <c r="A425" i="7"/>
  <c r="A406" i="7"/>
  <c r="A1271" i="7"/>
  <c r="A1558" i="7"/>
  <c r="A531" i="7"/>
  <c r="A1180" i="7"/>
  <c r="A1015" i="7"/>
  <c r="A804" i="7"/>
  <c r="A1158" i="7"/>
  <c r="A1169" i="7"/>
  <c r="A1456" i="7"/>
  <c r="A429" i="7"/>
  <c r="A426" i="7"/>
  <c r="A1371" i="7"/>
  <c r="A1642" i="7"/>
  <c r="A532" i="7"/>
  <c r="A1168" i="7"/>
  <c r="A891" i="7"/>
  <c r="A1226" i="7"/>
  <c r="A997" i="7"/>
  <c r="A625" i="7"/>
  <c r="A544" i="7"/>
  <c r="A983" i="7"/>
  <c r="A1412" i="7"/>
  <c r="A501" i="7"/>
  <c r="A413" i="7"/>
  <c r="A414" i="7"/>
  <c r="A1359" i="7"/>
  <c r="A1646" i="7"/>
  <c r="A619" i="7"/>
  <c r="A1545" i="7"/>
  <c r="A175" i="7"/>
  <c r="A725" i="7"/>
  <c r="A722" i="7"/>
  <c r="A1246" i="7"/>
  <c r="A969" i="7"/>
  <c r="A1224" i="7"/>
  <c r="A1071" i="7"/>
  <c r="A1522" i="7"/>
  <c r="A492" i="7"/>
  <c r="A1437" i="7"/>
  <c r="A67" i="7"/>
  <c r="A697" i="7"/>
  <c r="A1543" i="7"/>
  <c r="A803" i="7"/>
  <c r="A120" i="7"/>
  <c r="A970" i="7"/>
  <c r="A1324" i="7"/>
  <c r="A297" i="7"/>
  <c r="A1430" i="7"/>
  <c r="A1076" i="7"/>
  <c r="A1441" i="7"/>
  <c r="A71" i="7"/>
  <c r="A676" i="7"/>
  <c r="A1621" i="7"/>
  <c r="A28" i="7"/>
  <c r="A974" i="7"/>
  <c r="A1328" i="7"/>
  <c r="A298" i="7"/>
  <c r="A1243" i="7"/>
  <c r="A1514" i="7"/>
  <c r="A487" i="7"/>
  <c r="A404" i="7"/>
  <c r="A1349" i="7"/>
  <c r="A763" i="7"/>
  <c r="A760" i="7"/>
  <c r="A1098" i="7"/>
  <c r="A96" i="7"/>
  <c r="A869" i="7"/>
  <c r="A866" i="7"/>
  <c r="A401" i="7"/>
  <c r="A207" i="7"/>
  <c r="A395" i="7"/>
  <c r="A815" i="7"/>
  <c r="A242" i="7"/>
  <c r="A742" i="7"/>
  <c r="A1245" i="7"/>
  <c r="A1074" i="7"/>
  <c r="A399" i="7"/>
  <c r="A1021" i="7"/>
  <c r="A762" i="7"/>
  <c r="A1624" i="7"/>
  <c r="A577" i="7"/>
  <c r="A1233" i="7"/>
  <c r="A1264" i="7"/>
  <c r="A603" i="7"/>
  <c r="A1175" i="7"/>
  <c r="A171" i="7"/>
  <c r="A876" i="7"/>
  <c r="A535" i="7"/>
  <c r="A818" i="7"/>
  <c r="A609" i="7"/>
  <c r="A1634" i="7"/>
  <c r="A1448" i="7"/>
  <c r="A190" i="7"/>
  <c r="A990" i="7"/>
  <c r="A1551" i="7"/>
  <c r="A1582" i="7"/>
  <c r="A1255" i="7"/>
  <c r="A1493" i="7"/>
  <c r="A1219" i="7"/>
  <c r="A785" i="7"/>
  <c r="A514" i="7"/>
  <c r="A736" i="7"/>
  <c r="A1314" i="7"/>
  <c r="A56" i="7"/>
  <c r="A653" i="7"/>
  <c r="A632" i="7"/>
  <c r="A1305" i="7"/>
  <c r="A1256" i="7"/>
  <c r="A221" i="7"/>
  <c r="A595" i="7"/>
  <c r="A945" i="7"/>
  <c r="A1409" i="7"/>
  <c r="A753" i="7"/>
  <c r="A271" i="7"/>
  <c r="A1210" i="7"/>
  <c r="A1065" i="7"/>
  <c r="A1460" i="7"/>
  <c r="A101" i="7"/>
  <c r="A475" i="7"/>
  <c r="A438" i="7"/>
  <c r="A980" i="7"/>
  <c r="A288" i="7"/>
  <c r="A1007" i="7"/>
  <c r="A1181" i="7"/>
  <c r="A49" i="7"/>
  <c r="A407" i="7"/>
  <c r="A949" i="7"/>
  <c r="A824" i="7"/>
  <c r="A659" i="7"/>
  <c r="A433" i="7"/>
  <c r="A862" i="7"/>
  <c r="A1454" i="7"/>
  <c r="A196" i="7"/>
  <c r="A1060" i="7"/>
  <c r="A831" i="7"/>
  <c r="A129" i="7"/>
  <c r="A773" i="7"/>
  <c r="A593" i="7"/>
  <c r="A1186" i="7"/>
  <c r="A151" i="7"/>
  <c r="A339" i="7"/>
  <c r="A761" i="7"/>
  <c r="A1629" i="7"/>
  <c r="A1263" i="7"/>
  <c r="A1330" i="7"/>
  <c r="A1272" i="7"/>
  <c r="A1422" i="7"/>
  <c r="A1476" i="7"/>
  <c r="A765" i="7"/>
  <c r="A110" i="7"/>
  <c r="A579" i="7"/>
  <c r="A1599" i="7"/>
  <c r="A211" i="7"/>
  <c r="A852" i="7"/>
  <c r="A1541" i="7"/>
  <c r="A1603" i="7"/>
  <c r="A986" i="7"/>
  <c r="A1562" i="7"/>
  <c r="A821" i="7"/>
  <c r="A1616" i="7"/>
  <c r="A333" i="7"/>
  <c r="A955" i="7"/>
  <c r="A696" i="7"/>
  <c r="A1369" i="7"/>
  <c r="A1192" i="7"/>
  <c r="A157" i="7"/>
  <c r="A665" i="7"/>
  <c r="A548" i="7"/>
  <c r="A10" i="7"/>
  <c r="A1235" i="7"/>
  <c r="A938" i="7"/>
  <c r="A1627" i="7"/>
  <c r="A1386" i="7"/>
  <c r="A1604" i="7"/>
  <c r="A397" i="7"/>
  <c r="A635" i="7"/>
  <c r="A982" i="7"/>
  <c r="A1591" i="7"/>
  <c r="A1622" i="7"/>
  <c r="A1149" i="7"/>
  <c r="A1395" i="7"/>
  <c r="A1626" i="7"/>
  <c r="A1276" i="7"/>
  <c r="A1053" i="7"/>
  <c r="A830" i="7"/>
  <c r="A772" i="7"/>
  <c r="A146" i="7"/>
  <c r="A200" i="7"/>
  <c r="A1505" i="7"/>
  <c r="A1615" i="7"/>
  <c r="A1289" i="7"/>
  <c r="A1447" i="7"/>
  <c r="A1557" i="7"/>
  <c r="A865" i="7"/>
  <c r="A1617" i="7"/>
  <c r="A1325" i="7"/>
  <c r="A1563" i="7"/>
  <c r="A1194" i="7"/>
  <c r="A1559" i="7"/>
  <c r="A1413" i="7"/>
  <c r="A1547" i="7"/>
  <c r="A1208" i="7"/>
  <c r="A241" i="7"/>
  <c r="A1457" i="7"/>
  <c r="A1418" i="7"/>
  <c r="A1655" i="7"/>
  <c r="A1637" i="7"/>
  <c r="A1124" i="7"/>
  <c r="A1198" i="7"/>
  <c r="A1432" i="7"/>
  <c r="A1587" i="7"/>
  <c r="A1474" i="7"/>
  <c r="A1584" i="7"/>
  <c r="A1258" i="7"/>
  <c r="A1288" i="7"/>
  <c r="A1526" i="7"/>
  <c r="A1024" i="7"/>
  <c r="A121" i="7"/>
  <c r="A1552" i="7"/>
  <c r="A1406" i="7"/>
  <c r="A1281" i="7"/>
  <c r="A1586" i="7"/>
  <c r="A833" i="7"/>
  <c r="A687" i="7"/>
  <c r="A1202" i="7"/>
  <c r="A1145" i="7"/>
  <c r="A1377" i="7"/>
  <c r="A1231" i="7"/>
  <c r="A1469" i="7"/>
  <c r="A1116" i="7"/>
  <c r="A1343" i="7"/>
  <c r="A1066" i="7"/>
  <c r="A1285" i="7"/>
  <c r="A15" i="7"/>
  <c r="A1230" i="7"/>
  <c r="A1291" i="7"/>
  <c r="A1513" i="7"/>
  <c r="A1415" i="7"/>
  <c r="A1527" i="7"/>
  <c r="A1362" i="7"/>
  <c r="A1146" i="7"/>
  <c r="A1304" i="7"/>
  <c r="A1542" i="7"/>
  <c r="A496" i="7"/>
  <c r="A1570" i="7"/>
  <c r="A1278" i="7"/>
  <c r="A1516" i="7"/>
  <c r="A1610" i="7"/>
  <c r="A1512" i="7"/>
  <c r="A768" i="7"/>
  <c r="A1129" i="7"/>
  <c r="A1151" i="7"/>
  <c r="A702" i="7"/>
  <c r="A1054" i="7"/>
  <c r="A838" i="7"/>
  <c r="A782" i="7"/>
  <c r="A764" i="7"/>
  <c r="A874" i="7"/>
  <c r="A962" i="7"/>
  <c r="A1327" i="7"/>
  <c r="A968" i="7"/>
  <c r="A1269" i="7"/>
  <c r="A977" i="7"/>
  <c r="A1006" i="7"/>
  <c r="A1421" i="7"/>
  <c r="A1403" i="7"/>
  <c r="A1046" i="7"/>
  <c r="A948" i="7"/>
  <c r="A1167" i="7"/>
  <c r="A1405" i="7"/>
  <c r="A1481" i="7"/>
  <c r="A1639" i="7"/>
  <c r="A1042" i="7"/>
  <c r="A1364" i="7"/>
  <c r="A1553" i="7"/>
  <c r="A1465" i="7"/>
  <c r="A1495" i="7"/>
  <c r="A1142" i="7"/>
  <c r="A368" i="7"/>
  <c r="A1521" i="7"/>
  <c r="A1613" i="7"/>
  <c r="A1463" i="7"/>
  <c r="A993" i="7"/>
  <c r="A167" i="7"/>
  <c r="A54" i="7"/>
  <c r="A812" i="7"/>
  <c r="A303" i="7"/>
  <c r="A556" i="7"/>
  <c r="A286" i="7"/>
  <c r="A637" i="7"/>
  <c r="A132" i="7"/>
  <c r="A1502" i="7"/>
  <c r="A1307" i="7"/>
  <c r="A1063" i="7"/>
  <c r="A837" i="7"/>
  <c r="A1394" i="7"/>
  <c r="A1455" i="7"/>
  <c r="A1111" i="7"/>
  <c r="A176" i="7"/>
  <c r="A1574" i="7"/>
  <c r="A752" i="7"/>
  <c r="A591" i="7"/>
  <c r="A86" i="7"/>
  <c r="A1515" i="7"/>
  <c r="A1030" i="7"/>
  <c r="A1072" i="7"/>
  <c r="A810" i="7"/>
  <c r="A408" i="7"/>
  <c r="A999" i="7"/>
  <c r="A540" i="7"/>
  <c r="A361" i="7"/>
  <c r="A848" i="7"/>
  <c r="A142" i="7"/>
  <c r="A370" i="7"/>
  <c r="A1089" i="7"/>
  <c r="A1035" i="7"/>
  <c r="A516" i="7"/>
  <c r="A245" i="7"/>
  <c r="A1039" i="7"/>
  <c r="A58" i="7"/>
  <c r="A984" i="7"/>
  <c r="A935" i="7"/>
  <c r="A581" i="7"/>
  <c r="A204" i="7"/>
  <c r="A953" i="7"/>
  <c r="A48" i="7"/>
  <c r="A1318" i="7"/>
  <c r="A820" i="7"/>
  <c r="A546" i="7"/>
  <c r="A463" i="7"/>
  <c r="A181" i="7"/>
  <c r="A1064" i="7"/>
  <c r="A902" i="7"/>
  <c r="A643" i="7"/>
  <c r="A1407" i="7"/>
  <c r="A682" i="7"/>
  <c r="A280" i="7"/>
  <c r="A125" i="7"/>
  <c r="A412" i="7"/>
  <c r="A227" i="7"/>
  <c r="A149" i="7"/>
  <c r="A1483" i="7"/>
  <c r="A486" i="7"/>
  <c r="A373" i="7"/>
  <c r="A1126" i="7"/>
  <c r="A783" i="7"/>
  <c r="A416" i="7"/>
  <c r="A1002" i="7"/>
  <c r="A1345" i="7"/>
  <c r="A441" i="7"/>
  <c r="A1592" i="7"/>
  <c r="A1397" i="7"/>
  <c r="A704" i="7"/>
  <c r="A1162" i="7"/>
  <c r="A1533" i="7"/>
  <c r="A808" i="7"/>
  <c r="A262" i="7"/>
  <c r="A533" i="7"/>
  <c r="A259" i="7"/>
  <c r="A1135" i="7"/>
  <c r="A1051" i="7"/>
  <c r="A777" i="7"/>
  <c r="A223" i="7"/>
  <c r="A302" i="7"/>
  <c r="A355" i="7"/>
  <c r="A1458" i="7"/>
  <c r="A282" i="7"/>
  <c r="A249" i="7"/>
  <c r="A754" i="7"/>
  <c r="A40" i="7"/>
  <c r="A1341" i="7"/>
  <c r="A729" i="7"/>
  <c r="A83" i="7"/>
  <c r="A1529" i="7"/>
  <c r="A453" i="7"/>
  <c r="A106" i="7"/>
  <c r="A751" i="7"/>
  <c r="A584" i="7"/>
  <c r="A143" i="7"/>
  <c r="A434" i="7"/>
  <c r="A1439" i="7"/>
  <c r="A827" i="7"/>
  <c r="A1546" i="7"/>
  <c r="A1061" i="7"/>
  <c r="A936" i="7"/>
  <c r="A1286" i="7"/>
  <c r="A1539" i="7"/>
  <c r="A554" i="7"/>
  <c r="A393" i="7"/>
  <c r="A1044" i="7"/>
  <c r="A627" i="7"/>
  <c r="A1388" i="7"/>
  <c r="A470" i="7"/>
  <c r="A357" i="7"/>
  <c r="A480" i="7"/>
  <c r="A601" i="7"/>
  <c r="A1112" i="7"/>
  <c r="A1410" i="7"/>
  <c r="A1005" i="7"/>
  <c r="A822" i="7"/>
  <c r="A189" i="7"/>
  <c r="A592" i="7"/>
  <c r="A367" i="7"/>
  <c r="A1614" i="7"/>
  <c r="A1464" i="7"/>
  <c r="A918" i="7"/>
  <c r="A1347" i="7"/>
  <c r="A350" i="7"/>
  <c r="A680" i="7"/>
  <c r="A914" i="7"/>
  <c r="A183" i="7"/>
  <c r="A909" i="7"/>
  <c r="A1132" i="7"/>
  <c r="A976" i="7"/>
  <c r="A648" i="7"/>
  <c r="A669" i="7"/>
  <c r="A1536" i="7"/>
  <c r="A250" i="7"/>
  <c r="A345" i="7"/>
  <c r="A136" i="7"/>
  <c r="A1287" i="7"/>
  <c r="A675" i="7"/>
  <c r="A860" i="7"/>
  <c r="A212" i="7"/>
  <c r="A662" i="7"/>
  <c r="A549" i="7"/>
  <c r="A481" i="7"/>
  <c r="A545" i="7"/>
  <c r="A660" i="7"/>
  <c r="A243" i="7"/>
  <c r="A430" i="7"/>
  <c r="A967" i="7"/>
  <c r="A1155" i="7"/>
  <c r="A943" i="7"/>
  <c r="A527" i="7"/>
  <c r="A875" i="7"/>
  <c r="A582" i="7"/>
  <c r="A64" i="7"/>
  <c r="A213" i="7"/>
  <c r="A210" i="7"/>
  <c r="A324" i="7"/>
  <c r="A384" i="7"/>
  <c r="A1031" i="7"/>
  <c r="A1174" i="7"/>
  <c r="A1560" i="7"/>
  <c r="A37" i="7"/>
  <c r="A1029" i="7"/>
  <c r="A185" i="7"/>
  <c r="A184" i="7"/>
  <c r="A522" i="7"/>
  <c r="A598" i="7"/>
  <c r="A1317" i="7"/>
  <c r="A1223" i="7"/>
  <c r="A1611" i="7"/>
  <c r="A326" i="7"/>
  <c r="A656" i="7"/>
  <c r="A600" i="7"/>
  <c r="A1480" i="7"/>
  <c r="A563" i="7"/>
  <c r="A730" i="7"/>
  <c r="A1306" i="7"/>
  <c r="A565" i="7"/>
  <c r="A154" i="7"/>
  <c r="A1143" i="7"/>
  <c r="A123" i="7"/>
  <c r="A334" i="7"/>
  <c r="A1645" i="7"/>
  <c r="A320" i="7"/>
  <c r="A1247" i="7"/>
  <c r="A20" i="7"/>
  <c r="A794" i="7"/>
  <c r="A1633" i="7"/>
  <c r="A1262" i="7"/>
  <c r="A1466" i="7"/>
  <c r="A1350" i="7"/>
  <c r="A193" i="7"/>
  <c r="A929" i="7"/>
  <c r="A605" i="7"/>
  <c r="A328" i="7"/>
  <c r="A693" i="7"/>
  <c r="A972" i="7"/>
  <c r="A1176" i="7"/>
  <c r="A216" i="7"/>
  <c r="A743" i="7"/>
  <c r="A778" i="7"/>
  <c r="A1141" i="7"/>
  <c r="A979" i="7"/>
  <c r="A1404" i="7"/>
  <c r="A710" i="7"/>
  <c r="A654" i="7"/>
  <c r="A1453" i="7"/>
  <c r="A65" i="7"/>
  <c r="A1462" i="7"/>
  <c r="A1619" i="7"/>
  <c r="A437" i="7"/>
  <c r="A801" i="7"/>
  <c r="A717" i="7"/>
  <c r="A312" i="7"/>
  <c r="A147" i="7"/>
  <c r="A371" i="7"/>
  <c r="A543" i="7"/>
  <c r="A650" i="7"/>
  <c r="A583" i="7"/>
  <c r="A1193" i="7"/>
  <c r="A727" i="7"/>
  <c r="A1114" i="7"/>
  <c r="A779" i="7"/>
  <c r="A1334" i="7"/>
  <c r="A349" i="7"/>
  <c r="A47" i="7"/>
  <c r="A308" i="7"/>
  <c r="A1427" i="7"/>
  <c r="A716" i="7"/>
  <c r="A415" i="7"/>
  <c r="A455" i="7"/>
  <c r="A723" i="7"/>
  <c r="A1528" i="7"/>
  <c r="A3" i="7"/>
  <c r="A1003" i="7"/>
  <c r="A951" i="7"/>
  <c r="A978" i="7"/>
  <c r="A385" i="7"/>
  <c r="A206" i="7"/>
  <c r="A197" i="7"/>
  <c r="A588" i="7"/>
  <c r="A1049" i="7"/>
  <c r="A292" i="7"/>
  <c r="A9" i="7"/>
  <c r="A1048" i="7"/>
  <c r="A115" i="7"/>
  <c r="A260" i="7"/>
  <c r="A1028" i="7"/>
  <c r="A1227" i="7"/>
  <c r="A1575" i="7"/>
  <c r="A817" i="7"/>
  <c r="A490" i="7"/>
  <c r="A295" i="7"/>
  <c r="A681" i="7"/>
  <c r="A1381" i="7"/>
  <c r="A555" i="7"/>
  <c r="A405" i="7"/>
  <c r="A1425" i="7"/>
  <c r="A795" i="7"/>
  <c r="A1150" i="7"/>
  <c r="A854" i="7"/>
  <c r="A1203" i="7"/>
  <c r="A998" i="7"/>
  <c r="A529" i="7"/>
  <c r="A141" i="7"/>
  <c r="A786" i="7"/>
  <c r="A1170" i="7"/>
  <c r="A57" i="7"/>
  <c r="A362" i="7"/>
  <c r="A192" i="7"/>
  <c r="A449" i="7"/>
  <c r="A550" i="7"/>
  <c r="A1232" i="7"/>
  <c r="A553" i="7"/>
  <c r="A539" i="7"/>
  <c r="A1300" i="7"/>
  <c r="A1485" i="7"/>
  <c r="A726" i="7"/>
  <c r="A217" i="7"/>
  <c r="A559" i="7"/>
  <c r="A7" i="7"/>
  <c r="A597" i="7"/>
  <c r="A1303" i="7"/>
  <c r="A971" i="7"/>
  <c r="A1034" i="7"/>
  <c r="A1331" i="7"/>
  <c r="A1532" i="7"/>
  <c r="A911" i="7"/>
  <c r="A1372" i="7"/>
  <c r="A228" i="7"/>
  <c r="A159" i="7"/>
  <c r="A832" i="7"/>
  <c r="A1486" i="7"/>
  <c r="A422" i="7"/>
  <c r="A60" i="7"/>
  <c r="A988" i="7"/>
  <c r="A418" i="7"/>
  <c r="A537" i="7"/>
  <c r="A846" i="7"/>
  <c r="A411" i="7"/>
  <c r="A657" i="7"/>
  <c r="A1357" i="7"/>
  <c r="A191" i="7"/>
  <c r="A1013" i="7"/>
  <c r="A940" i="7"/>
  <c r="A769" i="7"/>
  <c r="A488" i="7"/>
  <c r="A1510" i="7"/>
  <c r="A1152" i="7"/>
  <c r="A731" i="7"/>
  <c r="A1121" i="7"/>
  <c r="A791" i="7"/>
  <c r="A1598" i="7"/>
  <c r="A172" i="7"/>
  <c r="A17" i="7"/>
  <c r="A792" i="7"/>
  <c r="A897" i="7"/>
  <c r="A628" i="7"/>
  <c r="A655" i="7"/>
  <c r="A981" i="7"/>
  <c r="A513" i="7"/>
  <c r="A689" i="7"/>
  <c r="A602" i="7"/>
  <c r="A294" i="7"/>
  <c r="A155" i="7"/>
  <c r="A66" i="7"/>
  <c r="A1043" i="7"/>
  <c r="A104" i="7"/>
  <c r="A409" i="7"/>
  <c r="A46" i="7"/>
  <c r="A1229" i="7"/>
  <c r="A1207" i="7"/>
  <c r="A1461" i="7"/>
  <c r="A651" i="7"/>
  <c r="A270" i="7"/>
  <c r="A915" i="7"/>
  <c r="A1040" i="7"/>
  <c r="A596" i="7"/>
  <c r="A715" i="7"/>
  <c r="A1475" i="7"/>
  <c r="A534" i="7"/>
  <c r="A410" i="7"/>
  <c r="A1032" i="7"/>
  <c r="A1215" i="7"/>
  <c r="A103" i="7"/>
  <c r="A750" i="7"/>
  <c r="A272" i="7"/>
  <c r="A1530" i="7"/>
  <c r="A1299" i="7"/>
  <c r="A664" i="7"/>
  <c r="A1595" i="7"/>
  <c r="A452" i="7"/>
  <c r="A202" i="7"/>
  <c r="A240" i="7"/>
  <c r="A1140" i="7"/>
  <c r="A32" i="7"/>
  <c r="A1284" i="7"/>
  <c r="A22" i="7"/>
  <c r="A77" i="7"/>
  <c r="A647" i="7"/>
  <c r="A1618" i="7"/>
  <c r="A1402" i="7"/>
  <c r="A536" i="7"/>
  <c r="A883" i="7"/>
  <c r="A1211" i="7"/>
  <c r="A1445" i="7"/>
  <c r="A505" i="7"/>
  <c r="A235" i="7"/>
  <c r="A989" i="7"/>
  <c r="A160" i="7"/>
  <c r="A1602" i="7"/>
  <c r="A1184" i="7"/>
  <c r="A332" i="7"/>
  <c r="A1125" i="7"/>
  <c r="A836" i="7"/>
  <c r="A991" i="7"/>
  <c r="A1234" i="7"/>
  <c r="A1609" i="7"/>
  <c r="A688" i="7"/>
  <c r="A905" i="7"/>
  <c r="A491" i="7"/>
  <c r="A365" i="7"/>
  <c r="A263" i="7"/>
  <c r="A1225" i="7"/>
  <c r="A928" i="7"/>
  <c r="A162" i="7"/>
  <c r="A1411" i="7"/>
  <c r="A1001" i="7"/>
  <c r="A59" i="7"/>
  <c r="A578" i="7"/>
  <c r="A1014" i="7"/>
  <c r="A1470" i="7"/>
  <c r="A631" i="7"/>
  <c r="A886" i="7"/>
  <c r="A1373" i="7"/>
  <c r="A708" i="7"/>
  <c r="A1313" i="7"/>
  <c r="A1353" i="7"/>
  <c r="A649" i="7"/>
  <c r="A961" i="7"/>
  <c r="A109" i="7"/>
  <c r="A74" i="7"/>
  <c r="A1027" i="7"/>
  <c r="A246" i="7"/>
  <c r="A300" i="7"/>
  <c r="A112" i="7"/>
  <c r="A985" i="7"/>
  <c r="A76" i="7"/>
  <c r="A1580" i="7"/>
  <c r="A1277" i="7"/>
  <c r="A387" i="7"/>
  <c r="A1654" i="7"/>
  <c r="A776" i="7"/>
  <c r="A857" i="7"/>
  <c r="A1190" i="7"/>
  <c r="A1531" i="7"/>
  <c r="A1605" i="7"/>
  <c r="A130" i="7"/>
  <c r="A473" i="7"/>
  <c r="A1520" i="7"/>
  <c r="A1138" i="7"/>
  <c r="A1221" i="7"/>
  <c r="A823" i="7"/>
  <c r="A382" i="7"/>
  <c r="A127" i="7"/>
  <c r="A813" i="7"/>
  <c r="A372" i="7"/>
  <c r="A599" i="7"/>
  <c r="A209" i="7"/>
  <c r="A1026" i="7"/>
  <c r="A640" i="7"/>
  <c r="A1443" i="7"/>
  <c r="A570" i="7"/>
  <c r="A639" i="7"/>
  <c r="A165" i="7"/>
  <c r="A811" i="7"/>
  <c r="A695" i="7"/>
  <c r="A1322" i="7"/>
  <c r="A712" i="7"/>
  <c r="A784" i="7"/>
  <c r="A992" i="7"/>
  <c r="A1022" i="7"/>
  <c r="A924" i="7"/>
  <c r="A1293" i="7"/>
  <c r="A1433" i="7"/>
  <c r="A758" i="7"/>
  <c r="A244" i="7"/>
  <c r="A144" i="7"/>
  <c r="A567" i="7"/>
  <c r="A694" i="7"/>
  <c r="A1055" i="7"/>
  <c r="A274" i="7"/>
  <c r="A799" i="7"/>
  <c r="A666" i="7"/>
  <c r="A400" i="7"/>
  <c r="A289" i="7"/>
  <c r="A257" i="7"/>
  <c r="A766" i="7"/>
  <c r="A137" i="7"/>
  <c r="A796" i="7"/>
  <c r="A70" i="7"/>
  <c r="A1638" i="7"/>
  <c r="A1228" i="7"/>
  <c r="A100" i="7"/>
  <c r="A630" i="7"/>
  <c r="A1468" i="7"/>
  <c r="A44" i="7"/>
  <c r="A927" i="7"/>
  <c r="A1166" i="7"/>
  <c r="A208" i="7"/>
  <c r="A1444" i="7"/>
  <c r="A691" i="7"/>
  <c r="A1052" i="7"/>
  <c r="A497" i="7"/>
  <c r="A685" i="7"/>
  <c r="A1201" i="7"/>
  <c r="A1133" i="7"/>
  <c r="A1310" i="7"/>
  <c r="A1534" i="7"/>
  <c r="A1085" i="7"/>
  <c r="A472" i="7"/>
  <c r="A683" i="7"/>
  <c r="A396" i="7"/>
  <c r="A568" i="7"/>
  <c r="A741" i="7"/>
  <c r="A421" i="7"/>
  <c r="A644" i="7"/>
  <c r="A52" i="5"/>
  <c r="A4335" i="7"/>
  <c r="A4714" i="7"/>
  <c r="A4844" i="7"/>
  <c r="A4609" i="7"/>
  <c r="A3720" i="7"/>
  <c r="A3992" i="7"/>
  <c r="A4500" i="7"/>
  <c r="A3476" i="7"/>
  <c r="A3975" i="7"/>
  <c r="A4197" i="7"/>
  <c r="A4122" i="7"/>
  <c r="A4630" i="7"/>
  <c r="A4105" i="7"/>
  <c r="A3814" i="7"/>
  <c r="A4615" i="7"/>
  <c r="A4812" i="7"/>
  <c r="A3531" i="7"/>
  <c r="A4419" i="7"/>
  <c r="A4755" i="7"/>
  <c r="A3848" i="7"/>
  <c r="A3597" i="7"/>
  <c r="A4427" i="7"/>
  <c r="A4757" i="7"/>
  <c r="A3446" i="7"/>
  <c r="A4569" i="7"/>
  <c r="A4917" i="7"/>
  <c r="A3647" i="7"/>
  <c r="A4472" i="7"/>
  <c r="A3448" i="7"/>
  <c r="A4585" i="7"/>
  <c r="A3665" i="7"/>
  <c r="A4210" i="7"/>
  <c r="A4857" i="7"/>
  <c r="A4094" i="7"/>
  <c r="A3578" i="7"/>
  <c r="A4077" i="7"/>
  <c r="A4575" i="7"/>
  <c r="A3311" i="7"/>
  <c r="A4392" i="7"/>
  <c r="A3487" i="7"/>
  <c r="A3721" i="7"/>
  <c r="A3932" i="7"/>
  <c r="A3416" i="7"/>
  <c r="A3915" i="7"/>
  <c r="A4407" i="7"/>
  <c r="A4903" i="7"/>
  <c r="A4178" i="7"/>
  <c r="A4825" i="7"/>
  <c r="A3732" i="7"/>
  <c r="A4158" i="7"/>
  <c r="A4009" i="7"/>
  <c r="A4247" i="7"/>
  <c r="A4932" i="7"/>
  <c r="A4224" i="7"/>
  <c r="A4716" i="7"/>
  <c r="A3435" i="7"/>
  <c r="A4169" i="7"/>
  <c r="A4659" i="7"/>
  <c r="A4149" i="7"/>
  <c r="A4469" i="7"/>
  <c r="A3348" i="7"/>
  <c r="A4814" i="7"/>
  <c r="A3724" i="7"/>
  <c r="A3994" i="7"/>
  <c r="A3478" i="7"/>
  <c r="A3977" i="7"/>
  <c r="A4949" i="7"/>
  <c r="A3679" i="7"/>
  <c r="A4192" i="7"/>
  <c r="A4684" i="7"/>
  <c r="A3403" i="7"/>
  <c r="A3469" i="7"/>
  <c r="A4126" i="7"/>
  <c r="A4634" i="7"/>
  <c r="A4109" i="7"/>
  <c r="A3726" i="7"/>
  <c r="A4557" i="7"/>
  <c r="A4800" i="7"/>
  <c r="A4491" i="7"/>
  <c r="A3742" i="7"/>
  <c r="A4573" i="7"/>
  <c r="A3537" i="7"/>
  <c r="A4381" i="7"/>
  <c r="A3678" i="7"/>
  <c r="A3966" i="7"/>
  <c r="A4474" i="7"/>
  <c r="A3450" i="7"/>
  <c r="A4937" i="7"/>
  <c r="A3359" i="7"/>
  <c r="A3580" i="7"/>
  <c r="A4079" i="7"/>
  <c r="A4591" i="7"/>
  <c r="A3313" i="7"/>
  <c r="A3787" i="7"/>
  <c r="A4401" i="7"/>
  <c r="A4786" i="7"/>
  <c r="A3505" i="7"/>
  <c r="A4635" i="7"/>
  <c r="A4697" i="7"/>
  <c r="A4406" i="7"/>
  <c r="A4643" i="7"/>
  <c r="A4864" i="7"/>
  <c r="A3583" i="7"/>
  <c r="A4435" i="7"/>
  <c r="A4823" i="7"/>
  <c r="A4028" i="7"/>
  <c r="A4536" i="7"/>
  <c r="A3512" i="7"/>
  <c r="A4011" i="7"/>
  <c r="A3373" i="7"/>
  <c r="A4185" i="7"/>
  <c r="A4661" i="7"/>
  <c r="A4477" i="7"/>
  <c r="A3350" i="7"/>
  <c r="A4832" i="7"/>
  <c r="A3551" i="7"/>
  <c r="A4308" i="7"/>
  <c r="A4217" i="7"/>
  <c r="A3697" i="7"/>
  <c r="A4242" i="7"/>
  <c r="A4906" i="7"/>
  <c r="A3341" i="7"/>
  <c r="A3981" i="7"/>
  <c r="A4219" i="7"/>
  <c r="A4920" i="7"/>
  <c r="A3699" i="7"/>
  <c r="A3484" i="7"/>
  <c r="A4221" i="7"/>
  <c r="A3701" i="7"/>
  <c r="A4262" i="7"/>
  <c r="A4606" i="7"/>
  <c r="A3550" i="7"/>
  <c r="A4113" i="7"/>
  <c r="A4368" i="7"/>
  <c r="A3539" i="7"/>
  <c r="A4747" i="7"/>
  <c r="A3904" i="7"/>
  <c r="A4476" i="7"/>
  <c r="A3452" i="7"/>
  <c r="A3951" i="7"/>
  <c r="A3669" i="7"/>
  <c r="A4230" i="7"/>
  <c r="A4658" i="7"/>
  <c r="A3377" i="7"/>
  <c r="A4082" i="7"/>
  <c r="A4574" i="7"/>
  <c r="A3899" i="7"/>
  <c r="A4647" i="7"/>
  <c r="A4592" i="7"/>
  <c r="A4947" i="7"/>
  <c r="A3866" i="7"/>
  <c r="A3900" i="7"/>
  <c r="A4646" i="7"/>
  <c r="A3312" i="7"/>
  <c r="A4312" i="7"/>
  <c r="A4679" i="7"/>
  <c r="A3812" i="7"/>
  <c r="A3514" i="7"/>
  <c r="A3639" i="7"/>
  <c r="A4531" i="7"/>
  <c r="A4717" i="7"/>
  <c r="A3536" i="7"/>
  <c r="A4014" i="7"/>
  <c r="A4364" i="7"/>
  <c r="A4485" i="7"/>
  <c r="A4758" i="7"/>
  <c r="A3590" i="7"/>
  <c r="A4281" i="7"/>
  <c r="A4706" i="7"/>
  <c r="A3538" i="7"/>
  <c r="A3827" i="7"/>
  <c r="A4110" i="7"/>
  <c r="A4239" i="7"/>
  <c r="A4851" i="7"/>
  <c r="A4261" i="7"/>
  <c r="A4264" i="7"/>
  <c r="A4548" i="7"/>
  <c r="A3861" i="7"/>
  <c r="A4051" i="7"/>
  <c r="A4399" i="7"/>
  <c r="A4586" i="7"/>
  <c r="A4209" i="7"/>
  <c r="A4824" i="7"/>
  <c r="A3771" i="7"/>
  <c r="A4196" i="7"/>
  <c r="A4464" i="7"/>
  <c r="A4830" i="7"/>
  <c r="A3630" i="7"/>
  <c r="A3809" i="7"/>
  <c r="A4069" i="7"/>
  <c r="A4208" i="7"/>
  <c r="A4556" i="7"/>
  <c r="A4927" i="7"/>
  <c r="A3386" i="7"/>
  <c r="A3511" i="7"/>
  <c r="A4594" i="7"/>
  <c r="A4811" i="7"/>
  <c r="A3408" i="7"/>
  <c r="A4865" i="7"/>
  <c r="A3462" i="7"/>
  <c r="A3587" i="7"/>
  <c r="A4227" i="7"/>
  <c r="A4775" i="7"/>
  <c r="A4072" i="7"/>
  <c r="A4201" i="7"/>
  <c r="A4813" i="7"/>
  <c r="A3410" i="7"/>
  <c r="A3558" i="7"/>
  <c r="A3683" i="7"/>
  <c r="A4020" i="7"/>
  <c r="A4639" i="7"/>
  <c r="A3596" i="7"/>
  <c r="A4136" i="7"/>
  <c r="A4420" i="7"/>
  <c r="A4802" i="7"/>
  <c r="A4174" i="7"/>
  <c r="A4212" i="7"/>
  <c r="A4480" i="7"/>
  <c r="A3796" i="7"/>
  <c r="A4803" i="7"/>
  <c r="A3400" i="7"/>
  <c r="A3525" i="7"/>
  <c r="A4213" i="7"/>
  <c r="A3676" i="7"/>
  <c r="A3791" i="7"/>
  <c r="A4267" i="7"/>
  <c r="A4908" i="7"/>
  <c r="A4871" i="7"/>
  <c r="A3733" i="7"/>
  <c r="A3813" i="7"/>
  <c r="A4112" i="7"/>
  <c r="A4495" i="7"/>
  <c r="A4538" i="7"/>
  <c r="A4909" i="7"/>
  <c r="A3818" i="7"/>
  <c r="A4886" i="7"/>
  <c r="A4289" i="7"/>
  <c r="A4936" i="7"/>
  <c r="A3331" i="7"/>
  <c r="A4487" i="7"/>
  <c r="A4524" i="7"/>
  <c r="A4895" i="7"/>
  <c r="A3354" i="7"/>
  <c r="A4779" i="7"/>
  <c r="A3376" i="7"/>
  <c r="A3453" i="7"/>
  <c r="A4001" i="7"/>
  <c r="A4188" i="7"/>
  <c r="A4371" i="7"/>
  <c r="A4705" i="7"/>
  <c r="A3327" i="7"/>
  <c r="A3986" i="7"/>
  <c r="A4653" i="7"/>
  <c r="A4743" i="7"/>
  <c r="A3340" i="7"/>
  <c r="A3703" i="7"/>
  <c r="A4471" i="7"/>
  <c r="A4781" i="7"/>
  <c r="A3677" i="7"/>
  <c r="A4078" i="7"/>
  <c r="A4819" i="7"/>
  <c r="A4116" i="7"/>
  <c r="A4229" i="7"/>
  <c r="A4446" i="7"/>
  <c r="A4806" i="7"/>
  <c r="A4790" i="7"/>
  <c r="A4720" i="7"/>
  <c r="A4793" i="7"/>
  <c r="A4828" i="7"/>
  <c r="A4810" i="7"/>
  <c r="A4771" i="7"/>
  <c r="A4774" i="7"/>
  <c r="A4777" i="7"/>
  <c r="A4663" i="7"/>
  <c r="A4893" i="7"/>
  <c r="A4737" i="7"/>
  <c r="A4847" i="7"/>
  <c r="A4701" i="7"/>
  <c r="A4761" i="7"/>
  <c r="A4652" i="7"/>
  <c r="A4501" i="7"/>
  <c r="A4616" i="7"/>
  <c r="A4703" i="7"/>
  <c r="A4618" i="7"/>
  <c r="A4418" i="7"/>
  <c r="A4640" i="7"/>
  <c r="A4437" i="7"/>
  <c r="A4456" i="7"/>
  <c r="A4689" i="7"/>
  <c r="A4375" i="7"/>
  <c r="A4402" i="7"/>
  <c r="A4245" i="7"/>
  <c r="A4532" i="7"/>
  <c r="A4565" i="7"/>
  <c r="A4393" i="7"/>
  <c r="A4441" i="7"/>
  <c r="A4732" i="7"/>
  <c r="A4959" i="7"/>
  <c r="A4770" i="7"/>
  <c r="A4843" i="7"/>
  <c r="A4681" i="7"/>
  <c r="A4572" i="7"/>
  <c r="A4665" i="7"/>
  <c r="A4410" i="7"/>
  <c r="A4648" i="7"/>
  <c r="A4874" i="7"/>
  <c r="A4432" i="7"/>
  <c r="A4654" i="7"/>
  <c r="A4540" i="7"/>
  <c r="A4773" i="7"/>
  <c r="A4776" i="7"/>
  <c r="A4638" i="7"/>
  <c r="A4255" i="7"/>
  <c r="A4721" i="7"/>
  <c r="A4434" i="7"/>
  <c r="A4295" i="7"/>
  <c r="A4494" i="7"/>
  <c r="A4257" i="7"/>
  <c r="A4490" i="7"/>
  <c r="A4383" i="7"/>
  <c r="A4203" i="7"/>
  <c r="A4297" i="7"/>
  <c r="A4302" i="7"/>
  <c r="A4511" i="7"/>
  <c r="A4225" i="7"/>
  <c r="A4314" i="7"/>
  <c r="A4266" i="7"/>
  <c r="A4479" i="7"/>
  <c r="A4404" i="7"/>
  <c r="A4263" i="7"/>
  <c r="A4711" i="7"/>
  <c r="A4329" i="7"/>
  <c r="A4623" i="7"/>
  <c r="A4554" i="7"/>
  <c r="A4408" i="7"/>
  <c r="A4597" i="7"/>
  <c r="A4400" i="7"/>
  <c r="A4576" i="7"/>
  <c r="A4414" i="7"/>
  <c r="A4428" i="7"/>
  <c r="A4613" i="7"/>
  <c r="A4251" i="7"/>
  <c r="A4293" i="7"/>
  <c r="A4235" i="7"/>
  <c r="A4355" i="7"/>
  <c r="A4394" i="7"/>
  <c r="A4296" i="7"/>
  <c r="A4237" i="7"/>
  <c r="A4385" i="7"/>
  <c r="A4211" i="7"/>
  <c r="A4305" i="7"/>
  <c r="A4571" i="7"/>
  <c r="A4310" i="7"/>
  <c r="A4134" i="7"/>
  <c r="A4457" i="7"/>
  <c r="A4321" i="7"/>
  <c r="A4307" i="7"/>
  <c r="A4561" i="7"/>
  <c r="A4315" i="7"/>
  <c r="A4388" i="7"/>
  <c r="A4155" i="7"/>
  <c r="A3916" i="7"/>
  <c r="A3671" i="7"/>
  <c r="A3328" i="7"/>
  <c r="A4900" i="7"/>
  <c r="A4162" i="7"/>
  <c r="A3691" i="7"/>
  <c r="A3439" i="7"/>
  <c r="A3358" i="7"/>
  <c r="A4353" i="7"/>
  <c r="A3995" i="7"/>
  <c r="A3347" i="7"/>
  <c r="A3698" i="7"/>
  <c r="A3759" i="7"/>
  <c r="A3623" i="7"/>
  <c r="A3334" i="7"/>
  <c r="A4760" i="7"/>
  <c r="A4598" i="7"/>
  <c r="A3504" i="7"/>
  <c r="A4897" i="7"/>
  <c r="A4429" i="7"/>
  <c r="A4093" i="7"/>
  <c r="A3573" i="7"/>
  <c r="A3540" i="7"/>
  <c r="A4144" i="7"/>
  <c r="A3985" i="7"/>
  <c r="A3593" i="7"/>
  <c r="A3432" i="7"/>
  <c r="A4473" i="7"/>
  <c r="A3934" i="7"/>
  <c r="A3543" i="7"/>
  <c r="A4626" i="7"/>
  <c r="A4507" i="7"/>
  <c r="A3891" i="7"/>
  <c r="A3548" i="7"/>
  <c r="A4102" i="7"/>
  <c r="A3704" i="7"/>
  <c r="A3570" i="7"/>
  <c r="A4243" i="7"/>
  <c r="A4497" i="7"/>
  <c r="A3495" i="7"/>
  <c r="A4868" i="7"/>
  <c r="A4199" i="7"/>
  <c r="A3681" i="7"/>
  <c r="A3322" i="7"/>
  <c r="A3965" i="7"/>
  <c r="A3445" i="7"/>
  <c r="A3412" i="7"/>
  <c r="A4656" i="7"/>
  <c r="A4048" i="7"/>
  <c r="A3857" i="7"/>
  <c r="A3337" i="7"/>
  <c r="A3714" i="7"/>
  <c r="A4799" i="7"/>
  <c r="A4004" i="7"/>
  <c r="A4577" i="7"/>
  <c r="A3618" i="7"/>
  <c r="A3456" i="7"/>
  <c r="A3807" i="7"/>
  <c r="A3528" i="7"/>
  <c r="A4644" i="7"/>
  <c r="A3938" i="7"/>
  <c r="A3645" i="7"/>
  <c r="A3317" i="7"/>
  <c r="A3345" i="7"/>
  <c r="A3552" i="7"/>
  <c r="A4807" i="7"/>
  <c r="A4483" i="7"/>
  <c r="A3493" i="7"/>
  <c r="A3460" i="7"/>
  <c r="A4096" i="7"/>
  <c r="A4033" i="7"/>
  <c r="A3385" i="7"/>
  <c r="A4596" i="7"/>
  <c r="A4294" i="7"/>
  <c r="A3781" i="7"/>
  <c r="A3725" i="7"/>
  <c r="A4766" i="7"/>
  <c r="A3735" i="7"/>
  <c r="A3430" i="7"/>
  <c r="A4797" i="7"/>
  <c r="A4067" i="7"/>
  <c r="A4924" i="7"/>
  <c r="A4838" i="7"/>
  <c r="A4246" i="7"/>
  <c r="A4023" i="7"/>
  <c r="A4730" i="7"/>
  <c r="A3395" i="7"/>
  <c r="A4718" i="7"/>
  <c r="A4552" i="7"/>
  <c r="A4008" i="7"/>
  <c r="A4066" i="7"/>
  <c r="A4505" i="7"/>
  <c r="A3655" i="7"/>
  <c r="A4628" i="7"/>
  <c r="A4103" i="7"/>
  <c r="A3738" i="7"/>
  <c r="A3357" i="7"/>
  <c r="A4650" i="7"/>
  <c r="A3997" i="7"/>
  <c r="A4740" i="7"/>
  <c r="A4071" i="7"/>
  <c r="A3369" i="7"/>
  <c r="A4168" i="7"/>
  <c r="A3684" i="7"/>
  <c r="A4389" i="7"/>
  <c r="A3581" i="7"/>
  <c r="A4708" i="7"/>
  <c r="A4595" i="7"/>
  <c r="A3717" i="7"/>
  <c r="A3411" i="7"/>
  <c r="A4624" i="7"/>
  <c r="A3795" i="7"/>
  <c r="A4061" i="7"/>
  <c r="A3718" i="7"/>
  <c r="A4332" i="7"/>
  <c r="A3471" i="7"/>
  <c r="A3451" i="7"/>
  <c r="A4085" i="7"/>
  <c r="A3527" i="7"/>
  <c r="A4259" i="7"/>
  <c r="A4792" i="7"/>
  <c r="A4340" i="7"/>
  <c r="A3332" i="7"/>
  <c r="A4283" i="7"/>
  <c r="A3598" i="7"/>
  <c r="A4629" i="7"/>
  <c r="A3869" i="7"/>
  <c r="A4367" i="7"/>
  <c r="A4017" i="7"/>
  <c r="A4956" i="7"/>
  <c r="A3556" i="7"/>
  <c r="A3591" i="7"/>
  <c r="A3488" i="7"/>
  <c r="A3912" i="7"/>
  <c r="A3744" i="7"/>
  <c r="A4496" i="7"/>
  <c r="A4837" i="7"/>
  <c r="A3343" i="7"/>
  <c r="A4489" i="7"/>
  <c r="A3310" i="7"/>
  <c r="A4961" i="7"/>
  <c r="A4252" i="7"/>
  <c r="A4198" i="7"/>
  <c r="A3458" i="7"/>
  <c r="A4316" i="7"/>
  <c r="A3675" i="7"/>
  <c r="A4934" i="7"/>
  <c r="A3470" i="7"/>
  <c r="A4271" i="7"/>
  <c r="A3774" i="7"/>
  <c r="A3860" i="7"/>
  <c r="A3889" i="7"/>
  <c r="A3835" i="7"/>
  <c r="A3694" i="7"/>
  <c r="A4741" i="7"/>
  <c r="A3463" i="7"/>
  <c r="A3360" i="7"/>
  <c r="A4059" i="7"/>
  <c r="A4709" i="7"/>
  <c r="A3805" i="7"/>
  <c r="A4804" i="7"/>
  <c r="A4137" i="7"/>
  <c r="A3692" i="7"/>
  <c r="A4481" i="7"/>
  <c r="A3653" i="7"/>
  <c r="A4498" i="7"/>
  <c r="A3974" i="7"/>
  <c r="A4520" i="7"/>
  <c r="A4845" i="7"/>
  <c r="A3906" i="7"/>
  <c r="A3367" i="7"/>
  <c r="A4539" i="7"/>
  <c r="A3682" i="7"/>
  <c r="A4510" i="7"/>
  <c r="A3325" i="7"/>
  <c r="A4131" i="7"/>
  <c r="A4559" i="7"/>
  <c r="A4946" i="7"/>
  <c r="A4835" i="7"/>
  <c r="A3931" i="7"/>
  <c r="A3524" i="7"/>
  <c r="A4631" i="7"/>
  <c r="A3534" i="7"/>
  <c r="A4326" i="7"/>
  <c r="A4322" i="7"/>
  <c r="A3828" i="7"/>
  <c r="A3888" i="7"/>
  <c r="A4347" i="7"/>
  <c r="A4269" i="7"/>
  <c r="A4756" i="7"/>
  <c r="A3585" i="7"/>
  <c r="A3859" i="7"/>
  <c r="A3513" i="7"/>
  <c r="A4890" i="7"/>
  <c r="A3592" i="7"/>
  <c r="A4299" i="7"/>
  <c r="A4901" i="7"/>
  <c r="A3422" i="7"/>
  <c r="A4095" i="7"/>
  <c r="A4590" i="7"/>
  <c r="A4386" i="7"/>
  <c r="A4801" i="7"/>
  <c r="A3554" i="7"/>
  <c r="A3393" i="7"/>
  <c r="A4928" i="7"/>
  <c r="A3316" i="7"/>
  <c r="A3747" i="7"/>
  <c r="A3356" i="7"/>
  <c r="A4119" i="7"/>
  <c r="A4357" i="7"/>
  <c r="A4612" i="7"/>
  <c r="A3457" i="7"/>
  <c r="A4088" i="7"/>
  <c r="A4282" i="7"/>
  <c r="A4619" i="7"/>
  <c r="A4300" i="7"/>
  <c r="A4170" i="7"/>
  <c r="A3967" i="7"/>
  <c r="A3767" i="7"/>
  <c r="A4537" i="7"/>
  <c r="A3380" i="7"/>
  <c r="A3599" i="7"/>
  <c r="A3397" i="7"/>
  <c r="A4099" i="7"/>
  <c r="A4108" i="7"/>
  <c r="A3713" i="7"/>
  <c r="A4620" i="7"/>
  <c r="A3542" i="7"/>
  <c r="A3577" i="7"/>
  <c r="A4398" i="7"/>
  <c r="A3383" i="7"/>
  <c r="A4290" i="7"/>
  <c r="A3506" i="7"/>
  <c r="A3991" i="7"/>
  <c r="A4826" i="7"/>
  <c r="A3722" i="7"/>
  <c r="A3491" i="7"/>
  <c r="A3941" i="7"/>
  <c r="A3902" i="7"/>
  <c r="A3329" i="7"/>
  <c r="A4320" i="7"/>
  <c r="A3626" i="7"/>
  <c r="A3765" i="7"/>
  <c r="A4074" i="7"/>
  <c r="A4960" i="7"/>
  <c r="A4707" i="7"/>
  <c r="A3852" i="7"/>
  <c r="A3649" i="7"/>
  <c r="A4256" i="7"/>
  <c r="A4550" i="7"/>
  <c r="A3561" i="7"/>
  <c r="A4754" i="7"/>
  <c r="A3716" i="7"/>
  <c r="A3772" i="7"/>
  <c r="A4258" i="7"/>
  <c r="A3426" i="7"/>
  <c r="A4745" i="7"/>
  <c r="A3576" i="7"/>
  <c r="A3826" i="7"/>
  <c r="A3414" i="7"/>
  <c r="A4944" i="7"/>
  <c r="A3896" i="7"/>
  <c r="A3689" i="7"/>
  <c r="A4380" i="7"/>
  <c r="A4677" i="7"/>
  <c r="A3604" i="7"/>
  <c r="A4049" i="7"/>
  <c r="A4233" i="7"/>
  <c r="A4929" i="7"/>
  <c r="A3498" i="7"/>
  <c r="A3776" i="7"/>
  <c r="A3499" i="7"/>
  <c r="A4876" i="7"/>
  <c r="A4584" i="7"/>
  <c r="A3670" i="7"/>
  <c r="A4641" i="7"/>
  <c r="A4422" i="7"/>
  <c r="A4765" i="7"/>
  <c r="A3680" i="7"/>
  <c r="A4742" i="7"/>
  <c r="A4492" i="7"/>
  <c r="A3418" i="7"/>
  <c r="A3990" i="7"/>
  <c r="A4189" i="7"/>
  <c r="A4482" i="7"/>
  <c r="A3810" i="7"/>
  <c r="A3624" i="7"/>
  <c r="A4958" i="7"/>
  <c r="A4056" i="7"/>
  <c r="A3631" i="7"/>
  <c r="A4853" i="7"/>
  <c r="A3344" i="7"/>
  <c r="A4311" i="7"/>
  <c r="A4193" i="7"/>
  <c r="A3917" i="7"/>
  <c r="A4521" i="7"/>
  <c r="A3388" i="7"/>
  <c r="A4724" i="7"/>
  <c r="A3315" i="7"/>
  <c r="A3635" i="7"/>
  <c r="A3763" i="7"/>
  <c r="A4423" i="7"/>
  <c r="A3496" i="7"/>
  <c r="A3940" i="7"/>
  <c r="A4875" i="7"/>
  <c r="A4933" i="7"/>
  <c r="A4222" i="7"/>
  <c r="A3461" i="7"/>
  <c r="A4879" i="7"/>
  <c r="A3503" i="7"/>
  <c r="A4725" i="7"/>
  <c r="A4167" i="7"/>
  <c r="A3690" i="7"/>
  <c r="A4002" i="7"/>
  <c r="A4637" i="7"/>
  <c r="A4651" i="7"/>
  <c r="A4753" i="7"/>
  <c r="A3636" i="7"/>
  <c r="A4284" i="7"/>
  <c r="A3749" i="7"/>
  <c r="A4250" i="7"/>
  <c r="A3507" i="7"/>
  <c r="A3517" i="7"/>
  <c r="A4475" i="7"/>
  <c r="A3777" i="7"/>
  <c r="A4816" i="7"/>
  <c r="A3643" i="7"/>
  <c r="A3333" i="7"/>
  <c r="A4870" i="7"/>
  <c r="A3808" i="7"/>
  <c r="A4075" i="7"/>
  <c r="A3375" i="7"/>
  <c r="A4390" i="7"/>
  <c r="A4022" i="7"/>
  <c r="A3562" i="7"/>
  <c r="A4006" i="7"/>
  <c r="A4180" i="7"/>
  <c r="A4891" i="7"/>
  <c r="A3831" i="7"/>
  <c r="A3644" i="7"/>
  <c r="A3628" i="7"/>
  <c r="A3481" i="7"/>
  <c r="A4953" i="7"/>
  <c r="A4904" i="7"/>
  <c r="A4076" i="7"/>
  <c r="A3730" i="7"/>
  <c r="A3661" i="7"/>
  <c r="A4778" i="7"/>
  <c r="A4836" i="7"/>
  <c r="A4568" i="7"/>
  <c r="A4839" i="7"/>
  <c r="A3489" i="7"/>
  <c r="A4120" i="7"/>
  <c r="A3660" i="7"/>
  <c r="A3349" i="7"/>
  <c r="A4127" i="7"/>
  <c r="A4896" i="7"/>
  <c r="A3405" i="7"/>
  <c r="A3379" i="7"/>
  <c r="A4010" i="7"/>
  <c r="A4519" i="7"/>
  <c r="A3486" i="7"/>
  <c r="A3659" i="7"/>
  <c r="A4547" i="7"/>
  <c r="A4667" i="7"/>
  <c r="A3515" i="7"/>
  <c r="A3806" i="7"/>
  <c r="A3523" i="7"/>
  <c r="A3779" i="7"/>
  <c r="A3396" i="7"/>
  <c r="A3415" i="7"/>
  <c r="A3509" i="7"/>
  <c r="A3875" i="7"/>
  <c r="A3760" i="7"/>
  <c r="A4794" i="7"/>
  <c r="A4850" i="7"/>
  <c r="A3743" i="7"/>
  <c r="A3734" i="7"/>
  <c r="A3696" i="7"/>
  <c r="A3381" i="7"/>
  <c r="A3532" i="7"/>
  <c r="A4015" i="7"/>
  <c r="A4285" i="7"/>
  <c r="A4152" i="7"/>
  <c r="A3802" i="7"/>
  <c r="A3887" i="7"/>
  <c r="A3663" i="7"/>
  <c r="A4083" i="7"/>
  <c r="A4370" i="7"/>
  <c r="A4902" i="7"/>
  <c r="A3467" i="7"/>
  <c r="A4859" i="7"/>
  <c r="A4785" i="7"/>
  <c r="A3535" i="7"/>
  <c r="A3668" i="7"/>
  <c r="A3468" i="7"/>
  <c r="A4530" i="7"/>
  <c r="A4731" i="7"/>
  <c r="A4351" i="7"/>
  <c r="A3865" i="7"/>
  <c r="A3529" i="7"/>
  <c r="A3736" i="7"/>
  <c r="A4317" i="7"/>
  <c r="A3575" i="7"/>
  <c r="A3424" i="7"/>
  <c r="A3553" i="7"/>
  <c r="A4387" i="7"/>
  <c r="A4523" i="7"/>
  <c r="A4101" i="7"/>
  <c r="A4341" i="7"/>
  <c r="A3423" i="7"/>
  <c r="A4244" i="7"/>
  <c r="A3361" i="7"/>
  <c r="A4206" i="7"/>
  <c r="A3803" i="7"/>
  <c r="A3637" i="7"/>
  <c r="A4670" i="7"/>
  <c r="A3544" i="7"/>
  <c r="A3939" i="7"/>
  <c r="A3706" i="7"/>
  <c r="A4452" i="7"/>
  <c r="A4842" i="7"/>
  <c r="A4142" i="7"/>
  <c r="A4073" i="7"/>
  <c r="A4880" i="7"/>
  <c r="A4942" i="7"/>
  <c r="A3398" i="7"/>
  <c r="A4415" i="7"/>
  <c r="A4065" i="7"/>
  <c r="A3309" i="7"/>
  <c r="A3673" i="7"/>
  <c r="A4796" i="7"/>
  <c r="A3522" i="7"/>
  <c r="A3351" i="7"/>
  <c r="A3782" i="7"/>
  <c r="A3825" i="7"/>
  <c r="A4831" i="7"/>
  <c r="A3582" i="7"/>
  <c r="A4036" i="7"/>
  <c r="A4888" i="7"/>
  <c r="A3989" i="7"/>
  <c r="A4783" i="7"/>
  <c r="A4140" i="7"/>
  <c r="A3918" i="7"/>
  <c r="A4655" i="7"/>
  <c r="A4952" i="7"/>
  <c r="A4349" i="7"/>
  <c r="A3490" i="7"/>
  <c r="A4788" i="7"/>
  <c r="A3958" i="7"/>
  <c r="A4669" i="7"/>
  <c r="A3321" i="7"/>
  <c r="A4265" i="7"/>
  <c r="A3741" i="7"/>
  <c r="A3688" i="7"/>
  <c r="A3756" i="7"/>
  <c r="A3764" i="7"/>
  <c r="A3664" i="7"/>
  <c r="A4563" i="7"/>
  <c r="A3650" i="7"/>
  <c r="A3961" i="7"/>
  <c r="A3800" i="7"/>
  <c r="A4161" i="7"/>
  <c r="A4798" i="7"/>
  <c r="A3833" i="7"/>
  <c r="A3394" i="7"/>
  <c r="A4031" i="7"/>
  <c r="A3459" i="7"/>
  <c r="A3474" i="7"/>
  <c r="A4611" i="7"/>
  <c r="A3594" i="7"/>
  <c r="A4715" i="7"/>
  <c r="A3775" i="7"/>
  <c r="A3572" i="7"/>
  <c r="A3466" i="7"/>
  <c r="A3324" i="7"/>
  <c r="A4268" i="7"/>
  <c r="A4448" i="7"/>
  <c r="A3832" i="7"/>
  <c r="A3454" i="7"/>
  <c r="A3908" i="7"/>
  <c r="A3978" i="7"/>
  <c r="A4948" i="7"/>
  <c r="A3545" i="7"/>
  <c r="A4279" i="7"/>
  <c r="A3822" i="7"/>
  <c r="A3999" i="7"/>
  <c r="A4097" i="7"/>
  <c r="A4214" i="7"/>
  <c r="A4898" i="7"/>
  <c r="A4588" i="7"/>
  <c r="A4012" i="7"/>
  <c r="A4567" i="7"/>
  <c r="A4817" i="7"/>
  <c r="A4365" i="7"/>
  <c r="A4081" i="7"/>
  <c r="A3494" i="7"/>
  <c r="A4159" i="7"/>
  <c r="A3366" i="7"/>
  <c r="A3693" i="7"/>
  <c r="A3564" i="7"/>
  <c r="A3657" i="7"/>
  <c r="A4115" i="7"/>
  <c r="A3407" i="7"/>
  <c r="A20" i="5"/>
  <c r="A46" i="5"/>
  <c r="A14" i="5"/>
  <c r="A56" i="5"/>
  <c r="A397" i="10"/>
  <c r="A289" i="10"/>
  <c r="A344" i="10"/>
  <c r="A369" i="10"/>
  <c r="A350" i="10"/>
  <c r="A303" i="10"/>
  <c r="A366" i="10"/>
  <c r="A363" i="10"/>
  <c r="A308" i="10"/>
  <c r="A362" i="10"/>
  <c r="A360" i="10"/>
  <c r="A401" i="10"/>
  <c r="A305" i="10"/>
  <c r="A404" i="10"/>
  <c r="A349" i="10"/>
  <c r="A373" i="10"/>
  <c r="A342" i="10"/>
  <c r="A412" i="10"/>
  <c r="A376" i="10"/>
  <c r="A377" i="10"/>
  <c r="A407" i="10"/>
  <c r="A396" i="10"/>
  <c r="A291" i="10"/>
  <c r="A333" i="10"/>
  <c r="A298" i="10"/>
  <c r="A357" i="10"/>
  <c r="A371" i="10"/>
  <c r="A288" i="10"/>
  <c r="A390" i="10"/>
  <c r="A353" i="10"/>
  <c r="A283" i="10"/>
  <c r="A384" i="10"/>
  <c r="A383" i="10"/>
  <c r="A306" i="10"/>
  <c r="A293" i="10"/>
  <c r="A302" i="10"/>
  <c r="A295" i="10"/>
  <c r="A352" i="10"/>
  <c r="A403" i="10"/>
  <c r="A416" i="10"/>
  <c r="A378" i="10"/>
  <c r="A292" i="10"/>
  <c r="A395" i="10"/>
  <c r="A314" i="10"/>
  <c r="A347" i="10"/>
  <c r="A325" i="10"/>
  <c r="A281" i="10"/>
  <c r="A336" i="10"/>
  <c r="A410" i="10"/>
  <c r="J10" i="9"/>
  <c r="E10" i="9"/>
  <c r="A28" i="10"/>
  <c r="A89" i="10"/>
  <c r="A25" i="10"/>
  <c r="A70" i="10"/>
  <c r="A12" i="10"/>
  <c r="A73" i="10"/>
  <c r="A77" i="10"/>
  <c r="A7" i="10"/>
  <c r="A19" i="10"/>
  <c r="A29" i="10"/>
  <c r="A59" i="10"/>
  <c r="A52" i="10"/>
  <c r="A107" i="10"/>
  <c r="A123" i="10"/>
  <c r="A21" i="10"/>
  <c r="A119" i="10"/>
  <c r="A134" i="10"/>
  <c r="A55" i="10"/>
  <c r="A76" i="10"/>
  <c r="A71" i="10"/>
  <c r="A88" i="10"/>
  <c r="A128" i="10"/>
  <c r="A85" i="10"/>
  <c r="A17" i="10"/>
  <c r="A78" i="10"/>
  <c r="A61" i="10"/>
  <c r="A138" i="10"/>
  <c r="A103" i="10"/>
  <c r="A43" i="10"/>
  <c r="A62" i="10"/>
  <c r="A83" i="10"/>
  <c r="A125" i="10"/>
  <c r="A117" i="10"/>
  <c r="A80" i="10"/>
  <c r="A137" i="10"/>
  <c r="A130" i="10"/>
  <c r="A113" i="10"/>
  <c r="A68" i="10"/>
  <c r="A66" i="10"/>
  <c r="A45" i="10"/>
  <c r="A108" i="10"/>
  <c r="A255" i="10"/>
  <c r="A267" i="10"/>
  <c r="A168" i="10"/>
  <c r="A214" i="10"/>
  <c r="A262" i="10"/>
  <c r="A175" i="10"/>
  <c r="A201" i="10"/>
  <c r="A223" i="10"/>
  <c r="A227" i="10"/>
  <c r="A152" i="10"/>
  <c r="A213" i="10"/>
  <c r="A178" i="10"/>
  <c r="A251" i="10"/>
  <c r="A143" i="10"/>
  <c r="A206" i="10"/>
  <c r="A202" i="10"/>
  <c r="A157" i="10"/>
  <c r="A203" i="10"/>
  <c r="A252" i="10"/>
  <c r="A265" i="10"/>
  <c r="A149" i="10"/>
  <c r="A259" i="10"/>
  <c r="A197" i="10"/>
  <c r="A192" i="10"/>
  <c r="A171" i="10"/>
  <c r="A236" i="10"/>
  <c r="A242" i="10"/>
  <c r="A196" i="10"/>
  <c r="A195" i="10"/>
  <c r="A205" i="10"/>
  <c r="A186" i="10"/>
  <c r="A142" i="10"/>
  <c r="A173" i="10"/>
  <c r="A272" i="10"/>
  <c r="A221" i="10"/>
  <c r="A180" i="10"/>
  <c r="A226" i="10"/>
  <c r="A240" i="10"/>
  <c r="A170" i="10"/>
  <c r="A167" i="10"/>
  <c r="A169" i="10"/>
  <c r="A266" i="10"/>
  <c r="A179" i="10"/>
  <c r="A244" i="10"/>
  <c r="D10" i="9"/>
  <c r="I10" i="9"/>
  <c r="H10" i="9"/>
  <c r="G10" i="9"/>
  <c r="K10" i="9"/>
  <c r="C10" i="9"/>
  <c r="F10" i="9"/>
  <c r="J25" i="5" l="1"/>
  <c r="K25" i="5"/>
  <c r="H25" i="5"/>
  <c r="G25" i="5"/>
  <c r="I25" i="5"/>
  <c r="F25" i="5"/>
  <c r="A330" i="10"/>
  <c r="A268" i="10"/>
  <c r="A166" i="10"/>
  <c r="A257" i="10"/>
  <c r="A27" i="10"/>
  <c r="A49" i="10"/>
  <c r="A44" i="10"/>
  <c r="A37" i="10"/>
  <c r="A105" i="10"/>
  <c r="A304" i="10"/>
  <c r="A364" i="10"/>
  <c r="A313" i="10"/>
  <c r="A299" i="10"/>
  <c r="A3711" i="7"/>
  <c r="A4327" i="7"/>
  <c r="A3705" i="7"/>
  <c r="A4642" i="7"/>
  <c r="A4673" i="7"/>
  <c r="A3834" i="7"/>
  <c r="A3895" i="7"/>
  <c r="A4443" i="7"/>
  <c r="A4856" i="7"/>
  <c r="A4172" i="7"/>
  <c r="A4633" i="7"/>
  <c r="A4058" i="7"/>
  <c r="A4535" i="7"/>
  <c r="A3640" i="7"/>
  <c r="A1113" i="7"/>
  <c r="A1139" i="7"/>
  <c r="A937" i="7"/>
  <c r="A510" i="7"/>
  <c r="A1238" i="7"/>
  <c r="A310" i="7"/>
  <c r="A748" i="7"/>
  <c r="A634" i="7"/>
  <c r="A403" i="7"/>
  <c r="A1315" i="7"/>
  <c r="A117" i="7"/>
  <c r="A2597" i="7"/>
  <c r="A2834" i="7"/>
  <c r="A3099" i="7"/>
  <c r="A275" i="10"/>
  <c r="A1340" i="7"/>
  <c r="A156" i="7"/>
  <c r="A1091" i="7"/>
  <c r="A3124" i="7"/>
  <c r="A2270" i="7"/>
  <c r="A2536" i="7"/>
  <c r="A3054" i="7"/>
  <c r="A2976" i="7"/>
  <c r="A2675" i="7"/>
  <c r="A3287" i="7"/>
  <c r="A2291" i="7"/>
  <c r="A3855" i="7"/>
  <c r="A112" i="10"/>
  <c r="A4306" i="7"/>
  <c r="A1674" i="7"/>
  <c r="A1790" i="7"/>
  <c r="A161" i="10"/>
  <c r="A109" i="10"/>
  <c r="A139" i="10"/>
  <c r="A84" i="10"/>
  <c r="A4463" i="7"/>
  <c r="A4855" i="7"/>
  <c r="A4053" i="7"/>
  <c r="A3823" i="7"/>
  <c r="A4373" i="7"/>
  <c r="A4417" i="7"/>
  <c r="A3817" i="7"/>
  <c r="A457" i="7"/>
  <c r="A670" i="7"/>
  <c r="A193" i="10"/>
  <c r="A4710" i="7"/>
  <c r="A3449" i="7"/>
  <c r="A3429" i="7"/>
  <c r="A4815" i="7"/>
  <c r="A661" i="7"/>
  <c r="A323" i="7"/>
  <c r="A4849" i="7"/>
  <c r="A3251" i="7"/>
  <c r="A231" i="10"/>
  <c r="A274" i="10"/>
  <c r="A132" i="10"/>
  <c r="A312" i="10"/>
  <c r="A188" i="7"/>
  <c r="A448" i="7"/>
  <c r="A318" i="7"/>
  <c r="A1423" i="7"/>
  <c r="A1195" i="7"/>
  <c r="A188" i="10"/>
  <c r="A341" i="10"/>
  <c r="A4195" i="7"/>
  <c r="A1428" i="7"/>
  <c r="A232" i="7"/>
  <c r="A1504" i="7"/>
  <c r="A629" i="7"/>
  <c r="A1434" i="7"/>
  <c r="A1585" i="7"/>
  <c r="A1320" i="7"/>
  <c r="A1078" i="7"/>
  <c r="A1338" i="7"/>
  <c r="A2443" i="7"/>
  <c r="A4046" i="7"/>
  <c r="A4862" i="7"/>
  <c r="A745" i="7"/>
  <c r="A1110" i="7"/>
  <c r="A218" i="10"/>
  <c r="A75" i="10"/>
  <c r="A35" i="10"/>
  <c r="A4551" i="7"/>
  <c r="A4930" i="7"/>
  <c r="A3877" i="7"/>
  <c r="A1212" i="7"/>
  <c r="A156" i="10"/>
  <c r="A3700" i="7"/>
  <c r="A3936" i="7"/>
  <c r="A176" i="10"/>
  <c r="A127" i="10"/>
  <c r="A99" i="10"/>
  <c r="A4090" i="7"/>
  <c r="A3957" i="7"/>
  <c r="A3962" i="7"/>
  <c r="A652" i="7"/>
  <c r="A1556" i="7"/>
  <c r="A580" i="7"/>
  <c r="A180" i="7"/>
  <c r="A1154" i="7"/>
  <c r="A621" i="7"/>
  <c r="A1100" i="7"/>
  <c r="A512" i="7"/>
  <c r="A307" i="7"/>
  <c r="A1566" i="7"/>
  <c r="A140" i="10"/>
  <c r="A100" i="10"/>
  <c r="A8" i="10"/>
  <c r="A39" i="10"/>
  <c r="A58" i="10"/>
  <c r="A331" i="10"/>
  <c r="A398" i="10"/>
  <c r="A415" i="10"/>
  <c r="A4171" i="7"/>
  <c r="A3987" i="7"/>
  <c r="A3483" i="7"/>
  <c r="A3702" i="7"/>
  <c r="A4151" i="7"/>
  <c r="A4447" i="7"/>
  <c r="A4354" i="7"/>
  <c r="A3326" i="7"/>
  <c r="A3851" i="7"/>
  <c r="A3477" i="7"/>
  <c r="A4319" i="7"/>
  <c r="A4391" i="7"/>
  <c r="A4680" i="7"/>
  <c r="A4037" i="7"/>
  <c r="A4450" i="7"/>
  <c r="A4019" i="7"/>
  <c r="A4499" i="7"/>
  <c r="A4436" i="7"/>
  <c r="A4860" i="7"/>
  <c r="A4791" i="7"/>
  <c r="A3949" i="7"/>
  <c r="A4124" i="7"/>
  <c r="A4160" i="7"/>
  <c r="A3433" i="7"/>
  <c r="A131" i="7"/>
  <c r="A1392" i="7"/>
  <c r="A98" i="7"/>
  <c r="A1137" i="7"/>
  <c r="A268" i="7"/>
  <c r="A889" i="7"/>
  <c r="A636" i="7"/>
  <c r="A718" i="7"/>
  <c r="A711" i="7"/>
  <c r="A612" i="7"/>
  <c r="A923" i="7"/>
  <c r="A150" i="7"/>
  <c r="A871" i="7"/>
  <c r="A321" i="7"/>
  <c r="A509" i="7"/>
  <c r="A1179" i="7"/>
  <c r="A219" i="7"/>
  <c r="A128" i="7"/>
  <c r="A1426" i="7"/>
  <c r="A525" i="7"/>
  <c r="A1496" i="7"/>
  <c r="A215" i="7"/>
  <c r="A6" i="7"/>
  <c r="A538" i="7"/>
  <c r="A1115" i="7"/>
  <c r="A2292" i="7"/>
  <c r="A2650" i="7"/>
  <c r="A2868" i="7"/>
  <c r="A2766" i="7"/>
  <c r="A2792" i="7"/>
  <c r="A2669" i="7"/>
  <c r="A3293" i="7"/>
  <c r="A1802" i="7"/>
  <c r="A2143" i="7"/>
  <c r="A2955" i="7"/>
  <c r="A2099" i="7"/>
  <c r="A2799" i="7"/>
  <c r="A2274" i="7"/>
  <c r="A2981" i="7"/>
  <c r="A2450" i="7"/>
  <c r="A3088" i="7"/>
  <c r="A253" i="10"/>
  <c r="A225" i="10"/>
  <c r="A164" i="10"/>
  <c r="A264" i="10"/>
  <c r="A22" i="10"/>
  <c r="A74" i="10"/>
  <c r="A15" i="10"/>
  <c r="A319" i="10"/>
  <c r="A316" i="10"/>
  <c r="A372" i="10"/>
  <c r="A4873" i="7"/>
  <c r="A3959" i="7"/>
  <c r="A4179" i="7"/>
  <c r="A3521" i="7"/>
  <c r="A4411" i="7"/>
  <c r="A4861" i="7"/>
  <c r="A4173" i="7"/>
  <c r="A4526" i="7"/>
  <c r="A4338" i="7"/>
  <c r="A4678" i="7"/>
  <c r="A3654" i="7"/>
  <c r="A4919" i="7"/>
  <c r="A4617" i="7"/>
  <c r="A4506" i="7"/>
  <c r="A4729" i="7"/>
  <c r="A500" i="7"/>
  <c r="A1389" i="7"/>
  <c r="A524" i="7"/>
  <c r="A633" i="7"/>
  <c r="A360" i="7"/>
  <c r="A1507" i="7"/>
  <c r="A1367" i="7"/>
  <c r="A1298" i="7"/>
  <c r="A805" i="7"/>
  <c r="A477" i="7"/>
  <c r="A755" i="7"/>
  <c r="A1337" i="7"/>
  <c r="A819" i="7"/>
  <c r="A269" i="7"/>
  <c r="A1491" i="7"/>
  <c r="A1442" i="7"/>
  <c r="A236" i="7"/>
  <c r="A1199" i="7"/>
  <c r="A771" i="7"/>
  <c r="A1440" i="7"/>
  <c r="A1182" i="7"/>
  <c r="A1173" i="7"/>
  <c r="A1070" i="7"/>
  <c r="A1473" i="7"/>
  <c r="A912" i="7"/>
  <c r="A1342" i="7"/>
  <c r="A703" i="7"/>
  <c r="A394" i="7"/>
  <c r="A921" i="7"/>
  <c r="A341" i="7"/>
  <c r="A1153" i="7"/>
  <c r="A1452" i="7"/>
  <c r="A325" i="7"/>
  <c r="A97" i="7"/>
  <c r="A1093" i="7"/>
  <c r="A2633" i="7"/>
  <c r="A2812" i="7"/>
  <c r="A3232" i="7"/>
  <c r="A2342" i="7"/>
  <c r="A2280" i="7"/>
  <c r="A2458" i="7"/>
  <c r="A2007" i="7"/>
  <c r="A2135" i="7"/>
  <c r="A1977" i="7"/>
  <c r="A2156" i="7"/>
  <c r="A1697" i="7"/>
  <c r="A2982" i="7"/>
  <c r="A1858" i="7"/>
  <c r="A2793" i="7"/>
  <c r="A2886" i="7"/>
  <c r="A1850" i="7"/>
  <c r="A2592" i="7"/>
  <c r="A3071" i="7"/>
  <c r="A1934" i="7"/>
  <c r="A2276" i="7"/>
  <c r="A2369" i="7"/>
  <c r="A210" i="10"/>
  <c r="A273" i="10"/>
  <c r="A189" i="10"/>
  <c r="A30" i="10"/>
  <c r="A290" i="10"/>
  <c r="A3820" i="7"/>
  <c r="A4546" i="7"/>
  <c r="A3886" i="7"/>
  <c r="A3980" i="7"/>
  <c r="A4509" i="7"/>
  <c r="A3342" i="7"/>
  <c r="A4272" i="7"/>
  <c r="A4738" i="7"/>
  <c r="A4223" i="7"/>
  <c r="A4733" i="7"/>
  <c r="A3427" i="7"/>
  <c r="A3569" i="7"/>
  <c r="A3497" i="7"/>
  <c r="A3409" i="7"/>
  <c r="A3849" i="7"/>
  <c r="A271" i="10"/>
  <c r="A163" i="10"/>
  <c r="A232" i="10"/>
  <c r="A249" i="10"/>
  <c r="A182" i="10"/>
  <c r="A91" i="10"/>
  <c r="A114" i="10"/>
  <c r="A79" i="10"/>
  <c r="A81" i="10"/>
  <c r="A111" i="10"/>
  <c r="A279" i="10"/>
  <c r="A340" i="10"/>
  <c r="A365" i="10"/>
  <c r="A394" i="10"/>
  <c r="A409" i="10"/>
  <c r="A3748" i="7"/>
  <c r="A3914" i="7"/>
  <c r="A3883" i="7"/>
  <c r="A4139" i="7"/>
  <c r="A3339" i="7"/>
  <c r="A3603" i="7"/>
  <c r="A3314" i="7"/>
  <c r="A4416" i="7"/>
  <c r="A3909" i="7"/>
  <c r="A4671" i="7"/>
  <c r="A3885" i="7"/>
  <c r="A3617" i="7"/>
  <c r="A3824" i="7"/>
  <c r="A4877" i="7"/>
  <c r="A3911" i="7"/>
  <c r="A4858" i="7"/>
  <c r="A3520" i="7"/>
  <c r="A3492" i="7"/>
  <c r="A4549" i="7"/>
  <c r="A4063" i="7"/>
  <c r="A4323" i="7"/>
  <c r="A4735" i="7"/>
  <c r="A4675" i="7"/>
  <c r="A4688" i="7"/>
  <c r="A4772" i="7"/>
  <c r="A4822" i="7"/>
  <c r="A4846" i="7"/>
  <c r="A4764" i="7"/>
  <c r="A3372" i="7"/>
  <c r="A3656" i="7"/>
  <c r="A4704" i="7"/>
  <c r="A4690" i="7"/>
  <c r="A3998" i="7"/>
  <c r="A3610" i="7"/>
  <c r="A4215" i="7"/>
  <c r="A3708" i="7"/>
  <c r="A4470" i="7"/>
  <c r="A3797" i="7"/>
  <c r="A4787" i="7"/>
  <c r="A256" i="7"/>
  <c r="A714" i="7"/>
  <c r="A898" i="7"/>
  <c r="A1391" i="7"/>
  <c r="A1097" i="7"/>
  <c r="A255" i="7"/>
  <c r="A450" i="7"/>
  <c r="A735" i="7"/>
  <c r="A587" i="7"/>
  <c r="A663" i="7"/>
  <c r="A732" i="7"/>
  <c r="A79" i="7"/>
  <c r="A809" i="7"/>
  <c r="A1351" i="7"/>
  <c r="A309" i="7"/>
  <c r="A134" i="7"/>
  <c r="A521" i="7"/>
  <c r="A757" i="7"/>
  <c r="A445" i="7"/>
  <c r="A789" i="7"/>
  <c r="A1266" i="7"/>
  <c r="A917" i="7"/>
  <c r="A925" i="7"/>
  <c r="A1535" i="7"/>
  <c r="A868" i="7"/>
  <c r="A1344" i="7"/>
  <c r="A19" i="7"/>
  <c r="A1104" i="7"/>
  <c r="A1309" i="7"/>
  <c r="A541" i="7"/>
  <c r="A4780" i="7"/>
  <c r="A172" i="10"/>
  <c r="A243" i="10"/>
  <c r="A104" i="10"/>
  <c r="A387" i="10"/>
  <c r="A4147" i="7"/>
  <c r="A4270" i="7"/>
  <c r="A4187" i="7"/>
  <c r="A3953" i="7"/>
  <c r="A4580" i="7"/>
  <c r="A4614" i="7"/>
  <c r="A4325" i="7"/>
  <c r="A4442" i="7"/>
  <c r="A4818" i="7"/>
  <c r="A4336" i="7"/>
  <c r="A139" i="7"/>
  <c r="A468" i="7"/>
  <c r="A380" i="7"/>
  <c r="A94" i="7"/>
  <c r="A120" i="10"/>
  <c r="A159" i="10"/>
  <c r="A158" i="10"/>
  <c r="A370" i="10"/>
  <c r="A367" i="10"/>
  <c r="A322" i="10"/>
  <c r="A3901" i="7"/>
  <c r="A4527" i="7"/>
  <c r="A3584" i="7"/>
  <c r="A4925" i="7"/>
  <c r="A4555" i="7"/>
  <c r="A4153" i="7"/>
  <c r="A29" i="7"/>
  <c r="A1652" i="7"/>
  <c r="A75" i="7"/>
  <c r="A42" i="7"/>
  <c r="A569" i="7"/>
  <c r="A872" i="7"/>
  <c r="A1431" i="7"/>
  <c r="A1187" i="7"/>
  <c r="A1497" i="7"/>
  <c r="A1323" i="7"/>
  <c r="A888" i="7"/>
  <c r="A191" i="10"/>
  <c r="A42" i="10"/>
  <c r="A57" i="10"/>
  <c r="A41" i="10"/>
  <c r="A379" i="10"/>
  <c r="A4885" i="7"/>
  <c r="A4545" i="7"/>
  <c r="A3879" i="7"/>
  <c r="A4050" i="7"/>
  <c r="A3420" i="7"/>
  <c r="A4292" i="7"/>
  <c r="A4165" i="7"/>
  <c r="A3839" i="7"/>
  <c r="A3642" i="7"/>
  <c r="A4440" i="7"/>
  <c r="A780" i="7"/>
  <c r="A706" i="7"/>
  <c r="A1635" i="7"/>
  <c r="A528" i="7"/>
  <c r="A899" i="7"/>
  <c r="A1593" i="7"/>
  <c r="A304" i="7"/>
  <c r="A1588" i="7"/>
  <c r="A1213" i="7"/>
  <c r="A1653" i="7"/>
  <c r="A960" i="7"/>
  <c r="A1067" i="7"/>
  <c r="A1382" i="7"/>
  <c r="A887" i="7"/>
  <c r="A3172" i="7"/>
  <c r="A2732" i="7"/>
  <c r="A2728" i="7"/>
  <c r="A2898" i="7"/>
  <c r="A2655" i="7"/>
  <c r="A2781" i="7"/>
  <c r="A3111" i="7"/>
  <c r="A2198" i="7"/>
  <c r="A3051" i="7"/>
  <c r="A2599" i="7"/>
  <c r="A2942" i="7"/>
  <c r="A3189" i="7"/>
  <c r="A2615" i="7"/>
  <c r="A2295" i="7"/>
  <c r="A2913" i="7"/>
  <c r="A3273" i="7"/>
  <c r="A1825" i="7"/>
  <c r="A207" i="10"/>
  <c r="A90" i="10"/>
  <c r="A31" i="10"/>
  <c r="A121" i="10"/>
  <c r="A345" i="10"/>
  <c r="A282" i="10"/>
  <c r="A3475" i="7"/>
  <c r="A3389" i="7"/>
  <c r="A3723" i="7"/>
  <c r="A4439" i="7"/>
  <c r="A4907" i="7"/>
  <c r="A4763" i="7"/>
  <c r="A3929" i="7"/>
  <c r="A3873" i="7"/>
  <c r="A3335" i="7"/>
  <c r="A3547" i="7"/>
  <c r="A4453" i="7"/>
  <c r="A4166" i="7"/>
  <c r="A3870" i="7"/>
  <c r="A3586" i="7"/>
  <c r="A1374" i="7"/>
  <c r="A5" i="10"/>
  <c r="A4030" i="7"/>
  <c r="A3621" i="7"/>
  <c r="A3563" i="7"/>
  <c r="A939" i="7"/>
  <c r="A941" i="7"/>
  <c r="A788" i="7"/>
  <c r="A590" i="7"/>
  <c r="A85" i="7"/>
  <c r="A1589" i="7"/>
  <c r="A1424" i="7"/>
  <c r="A1237" i="7"/>
  <c r="A1164" i="7"/>
  <c r="A208" i="10"/>
  <c r="A278" i="10"/>
  <c r="A229" i="10"/>
  <c r="A20" i="10"/>
  <c r="A4403" i="7"/>
  <c r="A4872" i="7"/>
  <c r="A3421" i="7"/>
  <c r="A4869" i="7"/>
  <c r="A3579" i="7"/>
  <c r="A3770" i="7"/>
  <c r="A4522" i="7"/>
  <c r="A4698" i="7"/>
  <c r="A4025" i="7"/>
  <c r="A3853" i="7"/>
  <c r="A4397" i="7"/>
  <c r="A4922" i="7"/>
  <c r="A3719" i="7"/>
  <c r="A459" i="7"/>
  <c r="A1119" i="7"/>
  <c r="A877" i="7"/>
  <c r="A356" i="7"/>
  <c r="A95" i="7"/>
  <c r="A353" i="7"/>
  <c r="A1222" i="7"/>
  <c r="A1102" i="7"/>
  <c r="A562" i="7"/>
  <c r="A1188" i="7"/>
  <c r="A432" i="7"/>
  <c r="A2026" i="7"/>
  <c r="A1785" i="7"/>
  <c r="A2412" i="7"/>
  <c r="A2416" i="7"/>
  <c r="A3097" i="7"/>
  <c r="A1961" i="7"/>
  <c r="A3227" i="7"/>
  <c r="A2081" i="7"/>
  <c r="A2964" i="7"/>
  <c r="A2573" i="7"/>
  <c r="A2707" i="7"/>
  <c r="A1834" i="7"/>
  <c r="A2411" i="7"/>
  <c r="A2780" i="7"/>
  <c r="A199" i="10"/>
  <c r="A93" i="10"/>
  <c r="A385" i="10"/>
  <c r="A402" i="10"/>
  <c r="A307" i="10"/>
  <c r="A4150" i="7"/>
  <c r="A4460" i="7"/>
  <c r="A3920" i="7"/>
  <c r="A3619" i="7"/>
  <c r="A386" i="10"/>
  <c r="A4833" i="7"/>
  <c r="A3695" i="7"/>
  <c r="A4183" i="7"/>
  <c r="A3740" i="7"/>
  <c r="A3793" i="7"/>
  <c r="A3737" i="7"/>
  <c r="A3954" i="7"/>
  <c r="A4627" i="7"/>
  <c r="A4207" i="7"/>
  <c r="A4379" i="7"/>
  <c r="A3864" i="7"/>
  <c r="A419" i="7"/>
  <c r="A1004" i="7"/>
  <c r="A1159" i="7"/>
  <c r="A624" i="7"/>
  <c r="A910" i="7"/>
  <c r="A222" i="7"/>
  <c r="A344" i="7"/>
  <c r="A260" i="10"/>
  <c r="A270" i="10"/>
  <c r="A118" i="10"/>
  <c r="A301" i="10"/>
  <c r="A324" i="10"/>
  <c r="A4694" i="7"/>
  <c r="A4098" i="7"/>
  <c r="A3533" i="7"/>
  <c r="A4005" i="7"/>
  <c r="A3910" i="7"/>
  <c r="A3319" i="7"/>
  <c r="A4744" i="7"/>
  <c r="A4027" i="7"/>
  <c r="A4430" i="7"/>
  <c r="A3976" i="7"/>
  <c r="A4502" i="7"/>
  <c r="A867" i="7"/>
  <c r="A1204" i="7"/>
  <c r="A469" i="7"/>
  <c r="A251" i="7"/>
  <c r="A1511" i="7"/>
  <c r="A1267" i="7"/>
  <c r="A337" i="7"/>
  <c r="A933" i="7"/>
  <c r="A679" i="7"/>
  <c r="A1519" i="7"/>
  <c r="A1257" i="7"/>
  <c r="A1509" i="7"/>
  <c r="A1250" i="7"/>
  <c r="A2917" i="7"/>
  <c r="A3166" i="7"/>
  <c r="A2568" i="7"/>
  <c r="A2321" i="7"/>
  <c r="A2116" i="7"/>
  <c r="A2692" i="7"/>
  <c r="A2263" i="7"/>
  <c r="A2205" i="7"/>
  <c r="A2522" i="7"/>
  <c r="A1698" i="7"/>
  <c r="A2960" i="7"/>
  <c r="A3187" i="7"/>
  <c r="A258" i="10"/>
  <c r="A269" i="10"/>
  <c r="A217" i="10"/>
  <c r="A56" i="10"/>
  <c r="A24" i="10"/>
  <c r="A296" i="10"/>
  <c r="A3927" i="7"/>
  <c r="A3750" i="7"/>
  <c r="A3658" i="7"/>
  <c r="A3955" i="7"/>
  <c r="A3434" i="7"/>
  <c r="A4057" i="7"/>
  <c r="A4438" i="7"/>
  <c r="A3121" i="7"/>
  <c r="A2846" i="7"/>
  <c r="A2207" i="7"/>
  <c r="A1730" i="7"/>
  <c r="A3055" i="7"/>
  <c r="A2827" i="7"/>
  <c r="A2151" i="7"/>
  <c r="A3129" i="7"/>
  <c r="A3191" i="7"/>
  <c r="A2417" i="7"/>
  <c r="A1849" i="7"/>
  <c r="A3110" i="7"/>
  <c r="A184" i="10"/>
  <c r="A235" i="10"/>
  <c r="A277" i="10"/>
  <c r="A237" i="10"/>
  <c r="A261" i="10"/>
  <c r="A256" i="10"/>
  <c r="A211" i="10"/>
  <c r="A177" i="10"/>
  <c r="A6" i="10"/>
  <c r="A64" i="10"/>
  <c r="A110" i="10"/>
  <c r="A50" i="10"/>
  <c r="A46" i="10"/>
  <c r="A11" i="10"/>
  <c r="A94" i="10"/>
  <c r="A65" i="10"/>
  <c r="A311" i="10"/>
  <c r="A318" i="10"/>
  <c r="A315" i="10"/>
  <c r="A334" i="10"/>
  <c r="A321" i="10"/>
  <c r="A356" i="10"/>
  <c r="A3745" i="7"/>
  <c r="A3984" i="7"/>
  <c r="A4503" i="7"/>
  <c r="A3874" i="7"/>
  <c r="A4913" i="7"/>
  <c r="A3903" i="7"/>
  <c r="A3925" i="7"/>
  <c r="A3436" i="7"/>
  <c r="A3355" i="7"/>
  <c r="A4722" i="7"/>
  <c r="A3574" i="7"/>
  <c r="A4042" i="7"/>
  <c r="A4035" i="7"/>
  <c r="A4231" i="7"/>
  <c r="A3838" i="7"/>
  <c r="A3442" i="7"/>
  <c r="A4405" i="7"/>
  <c r="A4060" i="7"/>
  <c r="A3840" i="7"/>
  <c r="A4086" i="7"/>
  <c r="A3557" i="7"/>
  <c r="A4220" i="7"/>
  <c r="A3729" i="7"/>
  <c r="A3428" i="7"/>
  <c r="A3399" i="7"/>
  <c r="A4190" i="7"/>
  <c r="A3502" i="7"/>
  <c r="A3611" i="7"/>
  <c r="A3352" i="7"/>
  <c r="A4324" i="7"/>
  <c r="A3641" i="7"/>
  <c r="A4905" i="7"/>
  <c r="A4784" i="7"/>
  <c r="A4238" i="7"/>
  <c r="A4599" i="7"/>
  <c r="A4544" i="7"/>
  <c r="A4277" i="7"/>
  <c r="A4767" i="7"/>
  <c r="A3769" i="7"/>
  <c r="A4039" i="7"/>
  <c r="A3890" i="7"/>
  <c r="A4062" i="7"/>
  <c r="A3739" i="7"/>
  <c r="A3792" i="7"/>
  <c r="A4123" i="7"/>
  <c r="A4118" i="7"/>
  <c r="A3709" i="7"/>
  <c r="A3882" i="7"/>
  <c r="A3613" i="7"/>
  <c r="A3937" i="7"/>
  <c r="A4939" i="7"/>
  <c r="A4114" i="7"/>
  <c r="A3482" i="7"/>
  <c r="A4346" i="7"/>
  <c r="A3707" i="7"/>
  <c r="A4352" i="7"/>
  <c r="A3633" i="7"/>
  <c r="A4602" i="7"/>
  <c r="A3945" i="7"/>
  <c r="A1596" i="7"/>
  <c r="A91" i="7"/>
  <c r="A1296" i="7"/>
  <c r="A503" i="7"/>
  <c r="A1321" i="7"/>
  <c r="A957" i="7"/>
  <c r="A642" i="7"/>
  <c r="A388" i="7"/>
  <c r="A1062" i="7"/>
  <c r="A248" i="7"/>
  <c r="A1185" i="7"/>
  <c r="A519" i="7"/>
  <c r="A1396" i="7"/>
  <c r="A575" i="7"/>
  <c r="A903" i="7"/>
  <c r="A767" i="7"/>
  <c r="A1571" i="7"/>
  <c r="A234" i="7"/>
  <c r="A611" i="7"/>
  <c r="A733" i="7"/>
  <c r="A1651" i="7"/>
  <c r="A99" i="7"/>
  <c r="A336" i="7"/>
  <c r="A614" i="7"/>
  <c r="A102" i="7"/>
  <c r="A851" i="7"/>
  <c r="A313" i="7"/>
  <c r="A671" i="7"/>
  <c r="A61" i="7"/>
  <c r="A261" i="7"/>
  <c r="A894" i="7"/>
  <c r="A1467" i="7"/>
  <c r="A1069" i="7"/>
  <c r="A247" i="7"/>
  <c r="A1612" i="7"/>
  <c r="A284" i="7"/>
  <c r="A1251" i="7"/>
  <c r="A1144" i="7"/>
  <c r="A1090" i="7"/>
  <c r="A843" i="7"/>
  <c r="A26" i="7"/>
  <c r="A1075" i="7"/>
  <c r="A1577" i="7"/>
  <c r="A1025" i="7"/>
  <c r="A474" i="7"/>
  <c r="A1499" i="7"/>
  <c r="A1311" i="7"/>
  <c r="A352" i="7"/>
  <c r="A1308" i="7"/>
  <c r="A1583" i="7"/>
  <c r="A465" i="7"/>
  <c r="A1196" i="7"/>
  <c r="A1471" i="7"/>
  <c r="A316" i="7"/>
  <c r="A585" i="7"/>
  <c r="A264" i="7"/>
  <c r="A386" i="7"/>
  <c r="A893" i="7"/>
  <c r="A646" i="7"/>
  <c r="A1079" i="7"/>
  <c r="A963" i="7"/>
  <c r="A495" i="7"/>
  <c r="A616" i="7"/>
  <c r="A994" i="7"/>
  <c r="A1487" i="7"/>
  <c r="A4218" i="7"/>
  <c r="A3897" i="7"/>
  <c r="A4334" i="7"/>
  <c r="A4459" i="7"/>
  <c r="A4343" i="7"/>
  <c r="A4465" i="7"/>
  <c r="A4488" i="7"/>
  <c r="A4700" i="7"/>
  <c r="A4564" i="7"/>
  <c r="A4695" i="7"/>
  <c r="A4157" i="7"/>
  <c r="A4143" i="7"/>
  <c r="A3413" i="7"/>
  <c r="A3924" i="7"/>
  <c r="A3390" i="7"/>
  <c r="A3753" i="7"/>
  <c r="A3625" i="7"/>
  <c r="A3784" i="7"/>
  <c r="A3881" i="7"/>
  <c r="A4604" i="7"/>
  <c r="A3819" i="7"/>
  <c r="A4782" i="7"/>
  <c r="A4935" i="7"/>
  <c r="A3606" i="7"/>
  <c r="A4376" i="7"/>
  <c r="A423" i="7"/>
  <c r="A331" i="7"/>
  <c r="A523" i="7"/>
  <c r="A856" i="7"/>
  <c r="A617" i="7"/>
  <c r="A391" i="7"/>
  <c r="A774" i="7"/>
  <c r="A594" i="7"/>
  <c r="A90" i="7"/>
  <c r="A1107" i="7"/>
  <c r="A205" i="7"/>
  <c r="A797" i="7"/>
  <c r="A1500" i="7"/>
  <c r="A847" i="7"/>
  <c r="A108" i="7"/>
  <c r="A1178" i="7"/>
  <c r="A296" i="7"/>
  <c r="A1478" i="7"/>
  <c r="A667" i="7"/>
  <c r="A229" i="7"/>
  <c r="A1018" i="7"/>
  <c r="A88" i="7"/>
  <c r="A482" i="7"/>
  <c r="A1117" i="7"/>
  <c r="A728" i="7"/>
  <c r="A738" i="7"/>
  <c r="A1189" i="7"/>
  <c r="A908" i="7"/>
  <c r="A881" i="7"/>
  <c r="A1435" i="7"/>
  <c r="A1244" i="7"/>
  <c r="A376" i="7"/>
  <c r="A390" i="7"/>
  <c r="A572" i="7"/>
  <c r="A1127" i="7"/>
  <c r="A713" i="7"/>
  <c r="A1355" i="7"/>
  <c r="A576" i="7"/>
  <c r="A254" i="7"/>
  <c r="A973" i="7"/>
  <c r="A950" i="7"/>
  <c r="A38" i="7"/>
  <c r="A145" i="7"/>
  <c r="A3266" i="7"/>
  <c r="A2598" i="7"/>
  <c r="A2782" i="7"/>
  <c r="A2641" i="7"/>
  <c r="A3161" i="7"/>
  <c r="A2440" i="7"/>
  <c r="A1976" i="7"/>
  <c r="A3083" i="7"/>
  <c r="A2183" i="7"/>
  <c r="A2758" i="7"/>
  <c r="A2325" i="7"/>
  <c r="A2584" i="7"/>
  <c r="A2078" i="7"/>
  <c r="A2923" i="7"/>
  <c r="A2091" i="7"/>
  <c r="A2504" i="7"/>
  <c r="A1787" i="7"/>
  <c r="A1993" i="7"/>
  <c r="A3048" i="7"/>
  <c r="A2029" i="7"/>
  <c r="A2716" i="7"/>
  <c r="A2037" i="7"/>
  <c r="A1758" i="7"/>
  <c r="A2225" i="7"/>
  <c r="A2337" i="7"/>
  <c r="A2429" i="7"/>
  <c r="A2936" i="7"/>
  <c r="A2334" i="7"/>
  <c r="A3241" i="7"/>
  <c r="A2077" i="7"/>
  <c r="A2343" i="7"/>
  <c r="A3138" i="7"/>
  <c r="A3250" i="7"/>
  <c r="A3258" i="7"/>
  <c r="A2290" i="7"/>
  <c r="A3259" i="7"/>
  <c r="A1936" i="7"/>
  <c r="A1929" i="7"/>
  <c r="A2747" i="7"/>
  <c r="A2139" i="7"/>
  <c r="A3192" i="7"/>
  <c r="A1939" i="7"/>
  <c r="A2979" i="7"/>
  <c r="A1691" i="7"/>
  <c r="A2559" i="7"/>
  <c r="A2724" i="7"/>
  <c r="A2787" i="7"/>
  <c r="A2158" i="7"/>
  <c r="A2394" i="7"/>
  <c r="A1705" i="7"/>
  <c r="A1839" i="7"/>
  <c r="A2832" i="7"/>
  <c r="A2491" i="7"/>
  <c r="A1741" i="7"/>
  <c r="A2277" i="7"/>
  <c r="A3079" i="7"/>
  <c r="A2390" i="7"/>
  <c r="A2380" i="7"/>
  <c r="A276" i="10"/>
  <c r="A241" i="10"/>
  <c r="A239" i="10"/>
  <c r="A209" i="10"/>
  <c r="A174" i="10"/>
  <c r="A165" i="10"/>
  <c r="A116" i="10"/>
  <c r="A98" i="10"/>
  <c r="A14" i="10"/>
  <c r="A67" i="10"/>
  <c r="A38" i="10"/>
  <c r="A133" i="10"/>
  <c r="A135" i="10"/>
  <c r="A51" i="10"/>
  <c r="A380" i="10"/>
  <c r="A285" i="10"/>
  <c r="A374" i="10"/>
  <c r="A354" i="10"/>
  <c r="A382" i="10"/>
  <c r="A300" i="10"/>
  <c r="A400" i="10"/>
  <c r="A3846" i="7"/>
  <c r="A228" i="10"/>
  <c r="A160" i="10"/>
  <c r="A238" i="10"/>
  <c r="A124" i="10"/>
  <c r="A16" i="10"/>
  <c r="A361" i="10"/>
  <c r="A4330" i="7"/>
  <c r="A4593" i="7"/>
  <c r="A3948" i="7"/>
  <c r="A3330" i="7"/>
  <c r="A4054" i="7"/>
  <c r="A4553" i="7"/>
  <c r="A4840" i="7"/>
  <c r="A3816" i="7"/>
  <c r="A4941" i="7"/>
  <c r="A4789" i="7"/>
  <c r="A4899" i="7"/>
  <c r="A842" i="7"/>
  <c r="A230" i="7"/>
  <c r="A1498" i="7"/>
  <c r="A1348" i="7"/>
  <c r="A756" i="7"/>
  <c r="A746" i="7"/>
  <c r="A460" i="7"/>
  <c r="A1648" i="7"/>
  <c r="A24" i="7"/>
  <c r="A1523" i="7"/>
  <c r="A1268" i="7"/>
  <c r="A87" i="7"/>
  <c r="A359" i="7"/>
  <c r="A1023" i="7"/>
  <c r="A314" i="7"/>
  <c r="A2679" i="7"/>
  <c r="A1969" i="7"/>
  <c r="A2471" i="7"/>
  <c r="A1761" i="7"/>
  <c r="A2838" i="7"/>
  <c r="A1923" i="7"/>
  <c r="A2189" i="7"/>
  <c r="A2033" i="7"/>
  <c r="A2631" i="7"/>
  <c r="A3118" i="7"/>
  <c r="A2235" i="7"/>
  <c r="A2441" i="7"/>
  <c r="A2437" i="7"/>
  <c r="A3568" i="7"/>
  <c r="A3338" i="7"/>
  <c r="A4746" i="7"/>
  <c r="A4748" i="7"/>
  <c r="A3417" i="7"/>
  <c r="A3648" i="7"/>
  <c r="A3798" i="7"/>
  <c r="A230" i="10"/>
  <c r="A194" i="10"/>
  <c r="A406" i="10"/>
  <c r="A359" i="10"/>
  <c r="A317" i="10"/>
  <c r="A3472" i="7"/>
  <c r="A3842" i="7"/>
  <c r="A3365" i="7"/>
  <c r="A3526" i="7"/>
  <c r="A3894" i="7"/>
  <c r="A3620" i="7"/>
  <c r="A4413" i="7"/>
  <c r="A3589" i="7"/>
  <c r="A3443" i="7"/>
  <c r="A3566" i="7"/>
  <c r="A4130" i="7"/>
  <c r="A4445" i="7"/>
  <c r="A4516" i="7"/>
  <c r="A4645" i="7"/>
  <c r="A4600" i="7"/>
  <c r="A4736" i="7"/>
  <c r="A4478" i="7"/>
  <c r="A4451" i="7"/>
  <c r="A3815" i="7"/>
  <c r="A4727" i="7"/>
  <c r="A113" i="7"/>
  <c r="A1590" i="7"/>
  <c r="A626" i="7"/>
  <c r="A1482" i="7"/>
  <c r="A233" i="7"/>
  <c r="A152" i="7"/>
  <c r="A1259" i="7"/>
  <c r="A1160" i="7"/>
  <c r="A68" i="7"/>
  <c r="A1368" i="7"/>
  <c r="A31" i="7"/>
  <c r="A1122" i="7"/>
  <c r="A508" i="7"/>
  <c r="A2370" i="7"/>
  <c r="A2524" i="7"/>
  <c r="A1836" i="7"/>
  <c r="A2623" i="7"/>
  <c r="A2087" i="7"/>
  <c r="A3222" i="7"/>
  <c r="A2404" i="7"/>
  <c r="A2911" i="7"/>
  <c r="A2355" i="7"/>
  <c r="A1974" i="7"/>
  <c r="A2420" i="7"/>
  <c r="A2653" i="7"/>
  <c r="A2415" i="7"/>
  <c r="A2351" i="7"/>
  <c r="A2221" i="7"/>
  <c r="A2234" i="7"/>
  <c r="A1958" i="7"/>
  <c r="A1743" i="7"/>
  <c r="A2167" i="7"/>
  <c r="A2785" i="7"/>
  <c r="A3145" i="7"/>
  <c r="A2464" i="7"/>
  <c r="A2166" i="7"/>
  <c r="A1750" i="7"/>
  <c r="A2021" i="7"/>
  <c r="A2144" i="7"/>
  <c r="A2159" i="7"/>
  <c r="A3046" i="7"/>
  <c r="A1709" i="7"/>
  <c r="A198" i="10"/>
  <c r="A151" i="10"/>
  <c r="A87" i="10"/>
  <c r="A63" i="10"/>
  <c r="A131" i="10"/>
  <c r="A33" i="10"/>
  <c r="A375" i="10"/>
  <c r="A413" i="10"/>
  <c r="A408" i="10"/>
  <c r="A3778" i="7"/>
  <c r="A4699" i="7"/>
  <c r="A248" i="10"/>
  <c r="A101" i="10"/>
  <c r="A26" i="10"/>
  <c r="A18" i="10"/>
  <c r="A355" i="10"/>
  <c r="A358" i="10"/>
  <c r="A391" i="10"/>
  <c r="A4955" i="7"/>
  <c r="A4000" i="7"/>
  <c r="A4205" i="7"/>
  <c r="A3605" i="7"/>
  <c r="A4943" i="7"/>
  <c r="A4409" i="7"/>
  <c r="A4712" i="7"/>
  <c r="A4827" i="7"/>
  <c r="A3378" i="7"/>
  <c r="A3768" i="7"/>
  <c r="A4726" i="7"/>
  <c r="A4608" i="7"/>
  <c r="A4668" i="7"/>
  <c r="A4361" i="7"/>
  <c r="A3947" i="7"/>
  <c r="A3346" i="7"/>
  <c r="A374" i="7"/>
  <c r="A1086" i="7"/>
  <c r="A343" i="7"/>
  <c r="A1380" i="7"/>
  <c r="A1265" i="7"/>
  <c r="A237" i="7"/>
  <c r="A987" i="7"/>
  <c r="A1416" i="7"/>
  <c r="A864" i="7"/>
  <c r="A1408" i="7"/>
  <c r="A1183" i="7"/>
  <c r="A290" i="7"/>
  <c r="A674" i="7"/>
  <c r="A1068" i="7"/>
  <c r="A41" i="7"/>
  <c r="A1205" i="7"/>
  <c r="A1099" i="7"/>
  <c r="A814" i="7"/>
  <c r="A78" i="7"/>
  <c r="A900" i="7"/>
  <c r="A1446" i="7"/>
  <c r="A2190" i="7"/>
  <c r="A2723" i="7"/>
  <c r="A2593" i="7"/>
  <c r="A2322" i="7"/>
  <c r="A2086" i="7"/>
  <c r="A2561" i="7"/>
  <c r="A1703" i="7"/>
  <c r="A3084" i="7"/>
  <c r="A3174" i="7"/>
  <c r="A2648" i="7"/>
  <c r="A2013" i="7"/>
  <c r="A2506" i="7"/>
  <c r="A1773" i="7"/>
  <c r="A1954" i="7"/>
  <c r="A3228" i="7"/>
  <c r="A2547" i="7"/>
  <c r="A3105" i="7"/>
  <c r="A1657" i="7"/>
  <c r="A2028" i="7"/>
  <c r="A2626" i="7"/>
  <c r="A3235" i="7"/>
  <c r="A145" i="10"/>
  <c r="A222" i="10"/>
  <c r="A212" i="10"/>
  <c r="A263" i="10"/>
  <c r="A185" i="10"/>
  <c r="A69" i="10"/>
  <c r="A34" i="10"/>
  <c r="A332" i="10"/>
  <c r="A327" i="10"/>
  <c r="A389" i="10"/>
  <c r="A399" i="10"/>
  <c r="A3685" i="7"/>
  <c r="A4882" i="7"/>
  <c r="A839" i="7"/>
  <c r="A1218" i="7"/>
  <c r="A1081" i="7"/>
  <c r="A369" i="7"/>
  <c r="A506" i="7"/>
  <c r="A3181" i="7"/>
  <c r="A2268" i="7"/>
  <c r="A2940" i="7"/>
  <c r="A1722" i="7"/>
  <c r="A2049" i="7"/>
  <c r="A2676" i="7"/>
  <c r="A2318" i="7"/>
  <c r="A2848" i="7"/>
  <c r="A2170" i="7"/>
  <c r="A1678" i="7"/>
  <c r="A1865" i="7"/>
  <c r="A3175" i="7"/>
  <c r="A2361" i="7"/>
  <c r="A3284" i="7"/>
  <c r="A2797" i="7"/>
  <c r="A1927" i="7"/>
  <c r="A2431" i="7"/>
  <c r="A3160" i="7"/>
  <c r="A2664" i="7"/>
  <c r="A3142" i="7"/>
  <c r="A3136" i="7"/>
  <c r="A1755" i="7"/>
  <c r="A2285" i="7"/>
  <c r="A2419" i="7"/>
  <c r="A2893" i="7"/>
  <c r="A2425" i="7"/>
  <c r="A2904" i="7"/>
  <c r="A2340" i="7"/>
  <c r="A2341" i="7"/>
  <c r="A1793" i="7"/>
  <c r="A2030" i="7"/>
  <c r="A2778" i="7"/>
  <c r="A2481" i="7"/>
  <c r="A3211" i="7"/>
  <c r="A3009" i="7"/>
  <c r="A1924" i="7"/>
  <c r="A2413" i="7"/>
  <c r="A3292" i="7"/>
  <c r="A2622" i="7"/>
  <c r="A1854" i="7"/>
  <c r="A2011" i="7"/>
  <c r="A2863" i="7"/>
  <c r="A2720" i="7"/>
  <c r="A2874" i="7"/>
  <c r="A2110" i="7"/>
  <c r="A2493" i="7"/>
  <c r="A2578" i="7"/>
  <c r="A1770" i="7"/>
  <c r="A2172" i="7"/>
  <c r="A3091" i="7"/>
  <c r="A3261" i="7"/>
  <c r="A3114" i="7"/>
  <c r="A2289" i="7"/>
  <c r="A2359" i="7"/>
  <c r="A2821" i="7"/>
  <c r="A2045" i="7"/>
  <c r="A2174" i="7"/>
  <c r="A1704" i="7"/>
  <c r="A2228" i="7"/>
  <c r="A3165" i="7"/>
  <c r="A3107" i="7"/>
  <c r="A2509" i="7"/>
  <c r="A3115" i="7"/>
  <c r="A3120" i="7"/>
  <c r="A2801" i="7"/>
  <c r="A3180" i="7"/>
  <c r="A2527" i="7"/>
  <c r="A1630" i="7"/>
  <c r="A4894" i="7"/>
  <c r="A3841" i="7"/>
  <c r="A4106" i="7"/>
  <c r="A4911" i="7"/>
  <c r="A3973" i="7"/>
  <c r="A3559" i="7"/>
  <c r="A4146" i="7"/>
  <c r="A3607" i="7"/>
  <c r="A3404" i="7"/>
  <c r="A4912" i="7"/>
  <c r="A4734" i="7"/>
  <c r="A4029" i="7"/>
  <c r="A4945" i="7"/>
  <c r="A4713" i="7"/>
  <c r="A3928" i="7"/>
  <c r="A3666" i="7"/>
  <c r="A3946" i="7"/>
  <c r="A4513" i="7"/>
  <c r="A3627" i="7"/>
  <c r="A4286" i="7"/>
  <c r="A4038" i="7"/>
  <c r="A3773" i="7"/>
  <c r="A4543" i="7"/>
  <c r="A4021" i="7"/>
  <c r="A3972" i="7"/>
  <c r="A4092" i="7"/>
  <c r="A4372" i="7"/>
  <c r="A3652" i="7"/>
  <c r="A3762" i="7"/>
  <c r="A3854" i="7"/>
  <c r="A4226" i="7"/>
  <c r="A4273" i="7"/>
  <c r="A3362" i="7"/>
  <c r="A4309" i="7"/>
  <c r="A4013" i="7"/>
  <c r="A3651" i="7"/>
  <c r="A4425" i="7"/>
  <c r="A3799" i="7"/>
  <c r="A4248" i="7"/>
  <c r="A4583" i="7"/>
  <c r="A4878" i="7"/>
  <c r="A4749" i="7"/>
  <c r="A4566" i="7"/>
  <c r="A4288" i="7"/>
  <c r="A4666" i="7"/>
  <c r="A4702" i="7"/>
  <c r="A3600" i="7"/>
  <c r="A3905" i="7"/>
  <c r="A3672" i="7"/>
  <c r="A3473" i="7"/>
  <c r="A4914" i="7"/>
  <c r="A4881" i="7"/>
  <c r="A3500" i="7"/>
  <c r="A3752" i="7"/>
  <c r="A3983" i="7"/>
  <c r="A4918" i="7"/>
  <c r="A3382" i="7"/>
  <c r="A4032" i="7"/>
  <c r="A4449" i="7"/>
  <c r="A3829" i="7"/>
  <c r="A613" i="7"/>
  <c r="A402" i="7"/>
  <c r="A311" i="7"/>
  <c r="A5" i="7"/>
  <c r="A947" i="7"/>
  <c r="A863" i="7"/>
  <c r="A607" i="7"/>
  <c r="A187" i="7"/>
  <c r="A1518" i="7"/>
  <c r="A253" i="7"/>
  <c r="A1096" i="7"/>
  <c r="A174" i="7"/>
  <c r="A1239" i="7"/>
  <c r="A327" i="7"/>
  <c r="A118" i="7"/>
  <c r="A140" i="7"/>
  <c r="A1578" i="7"/>
  <c r="A55" i="7"/>
  <c r="A1094" i="7"/>
  <c r="A163" i="7"/>
  <c r="A363" i="7"/>
  <c r="A1564" i="7"/>
  <c r="A1279" i="7"/>
  <c r="A1332" i="7"/>
  <c r="A342" i="7"/>
  <c r="A699" i="7"/>
  <c r="A135" i="7"/>
  <c r="A1012" i="7"/>
  <c r="A913" i="7"/>
  <c r="A1335" i="7"/>
  <c r="A673" i="7"/>
  <c r="A1118" i="7"/>
  <c r="A1384" i="7"/>
  <c r="A816" i="7"/>
  <c r="A1573" i="7"/>
  <c r="A858" i="7"/>
  <c r="A1398" i="7"/>
  <c r="A1290" i="7"/>
  <c r="A1197" i="7"/>
  <c r="A13" i="7"/>
  <c r="A1641" i="7"/>
  <c r="A1597" i="7"/>
  <c r="A279" i="7"/>
  <c r="A169" i="7"/>
  <c r="A461" i="7"/>
  <c r="A471" i="7"/>
  <c r="A901" i="7"/>
  <c r="A787" i="7"/>
  <c r="A153" i="7"/>
  <c r="A18" i="7"/>
  <c r="A178" i="7"/>
  <c r="A931" i="7"/>
  <c r="A1020" i="7"/>
  <c r="A36" i="7"/>
  <c r="A1387" i="7"/>
  <c r="A547" i="7"/>
  <c r="A1581" i="7"/>
  <c r="A150" i="10"/>
  <c r="A219" i="10"/>
  <c r="A245" i="10"/>
  <c r="A183" i="10"/>
  <c r="A181" i="10"/>
  <c r="A220" i="10"/>
  <c r="A254" i="10"/>
  <c r="A95" i="10"/>
  <c r="A10" i="10"/>
  <c r="A86" i="10"/>
  <c r="A54" i="10"/>
  <c r="A72" i="10"/>
  <c r="A40" i="10"/>
  <c r="A4" i="10"/>
  <c r="A411" i="10"/>
  <c r="A392" i="10"/>
  <c r="A337" i="10"/>
  <c r="A381" i="10"/>
  <c r="A294" i="10"/>
  <c r="A284" i="10"/>
  <c r="A348" i="10"/>
  <c r="A155" i="10"/>
  <c r="A234" i="10"/>
  <c r="A153" i="10"/>
  <c r="A224" i="10"/>
  <c r="A162" i="10"/>
  <c r="A246" i="10"/>
  <c r="A247" i="10"/>
  <c r="A53" i="10"/>
  <c r="A129" i="10"/>
  <c r="A13" i="10"/>
  <c r="A60" i="10"/>
  <c r="A23" i="10"/>
  <c r="A32" i="10"/>
  <c r="A97" i="10"/>
  <c r="A286" i="10"/>
  <c r="A414" i="10"/>
  <c r="A388" i="10"/>
  <c r="A329" i="10"/>
  <c r="A328" i="10"/>
  <c r="A343" i="10"/>
  <c r="A233" i="10"/>
  <c r="A147" i="10"/>
  <c r="A146" i="10"/>
  <c r="A250" i="10"/>
  <c r="A216" i="10"/>
  <c r="A144" i="10"/>
  <c r="A204" i="10"/>
  <c r="A48" i="10"/>
  <c r="A47" i="10"/>
  <c r="A96" i="10"/>
  <c r="A36" i="10"/>
  <c r="A126" i="10"/>
  <c r="A136" i="10"/>
  <c r="A92" i="10"/>
  <c r="A339" i="10"/>
  <c r="A351" i="10"/>
  <c r="A335" i="10"/>
  <c r="A309" i="10"/>
  <c r="A323" i="10"/>
  <c r="A405" i="10"/>
  <c r="A280" i="10"/>
  <c r="A310" i="10"/>
  <c r="A215" i="10"/>
  <c r="A148" i="10"/>
  <c r="A187" i="10"/>
  <c r="A154" i="10"/>
  <c r="A141" i="10"/>
  <c r="A200" i="10"/>
  <c r="A190" i="10"/>
  <c r="A122" i="10"/>
  <c r="A115" i="10"/>
  <c r="A102" i="10"/>
  <c r="A82" i="10"/>
  <c r="A3" i="10"/>
  <c r="A106" i="10"/>
  <c r="A9" i="10"/>
  <c r="A338" i="10"/>
  <c r="A393" i="10"/>
  <c r="A368" i="10"/>
  <c r="A287" i="10"/>
  <c r="A320" i="10"/>
  <c r="A297" i="10"/>
  <c r="A346" i="10"/>
  <c r="A326" i="10"/>
  <c r="A1875" i="7"/>
  <c r="A2852" i="7"/>
  <c r="A2563" i="7"/>
  <c r="A3233" i="7"/>
  <c r="A3265" i="7"/>
  <c r="A2734" i="7"/>
  <c r="A1948" i="7"/>
  <c r="A2761" i="7"/>
  <c r="A3043" i="7"/>
  <c r="A3196" i="7"/>
  <c r="A4587" i="7"/>
  <c r="A4133" i="7"/>
  <c r="A4750" i="7"/>
  <c r="A3862" i="7"/>
  <c r="A4916" i="7"/>
  <c r="A4369" i="7"/>
  <c r="A3546" i="7"/>
  <c r="A4883" i="7"/>
  <c r="A3863" i="7"/>
  <c r="A4884" i="7"/>
  <c r="A4951" i="7"/>
  <c r="A4467" i="7"/>
  <c r="A4541" i="7"/>
  <c r="A3794" i="7"/>
  <c r="A4558" i="7"/>
  <c r="A4182" i="7"/>
  <c r="A4728" i="7"/>
  <c r="A3988" i="7"/>
  <c r="A3963" i="7"/>
  <c r="A4493" i="7"/>
  <c r="A3616" i="7"/>
  <c r="A3588" i="7"/>
  <c r="A4024" i="7"/>
  <c r="A3425" i="7"/>
  <c r="A4691" i="7"/>
  <c r="A3926" i="7"/>
  <c r="A3758" i="7"/>
  <c r="A3844" i="7"/>
  <c r="A4084" i="7"/>
  <c r="A4156" i="7"/>
  <c r="A4466" i="7"/>
  <c r="A4318" i="7"/>
  <c r="A4378" i="7"/>
  <c r="A4610" i="7"/>
  <c r="A4382" i="7"/>
  <c r="A4887" i="7"/>
  <c r="A4915" i="7"/>
  <c r="A3374" i="7"/>
  <c r="A4458" i="7"/>
  <c r="A4723" i="7"/>
  <c r="A4889" i="7"/>
  <c r="A4328" i="7"/>
  <c r="A4533" i="7"/>
  <c r="A4570" i="7"/>
  <c r="A4508" i="7"/>
  <c r="A3979" i="7"/>
  <c r="A4686" i="7"/>
  <c r="A3898" i="7"/>
  <c r="A4892" i="7"/>
  <c r="A4111" i="7"/>
  <c r="A3878" i="7"/>
  <c r="A4625" i="7"/>
  <c r="A3510" i="7"/>
  <c r="A4274" i="7"/>
  <c r="A4455" i="7"/>
  <c r="A3401" i="7"/>
  <c r="A4461" i="7"/>
  <c r="A226" i="7"/>
  <c r="A1036" i="7"/>
  <c r="A1059" i="7"/>
  <c r="A520" i="7"/>
  <c r="A72" i="7"/>
  <c r="A781" i="7"/>
  <c r="A329" i="7"/>
  <c r="A485" i="7"/>
  <c r="A1561" i="7"/>
  <c r="A119" i="7"/>
  <c r="A317" i="7"/>
  <c r="A1376" i="7"/>
  <c r="A608" i="7"/>
  <c r="A739" i="7"/>
  <c r="A920" i="7"/>
  <c r="A335" i="7"/>
  <c r="A389" i="7"/>
  <c r="A1297" i="7"/>
  <c r="A186" i="7"/>
  <c r="A1488" i="7"/>
  <c r="A287" i="7"/>
  <c r="A1157" i="7"/>
  <c r="A1420" i="7"/>
  <c r="A526" i="7"/>
  <c r="A1383" i="7"/>
  <c r="A1134" i="7"/>
  <c r="A849" i="7"/>
  <c r="A907" i="7"/>
  <c r="A3969" i="7"/>
  <c r="A4003" i="7"/>
  <c r="A4454" i="7"/>
  <c r="A4621" i="7"/>
  <c r="A4125" i="7"/>
  <c r="A4280" i="7"/>
  <c r="A995" i="7"/>
  <c r="A231" i="7"/>
  <c r="A62" i="7"/>
  <c r="A43" i="7"/>
  <c r="A1554" i="7"/>
  <c r="A299" i="7"/>
  <c r="A82" i="7"/>
  <c r="A1636" i="7"/>
  <c r="A301" i="7"/>
  <c r="A278" i="7"/>
  <c r="A1123" i="7"/>
  <c r="A224" i="7"/>
  <c r="A305" i="7"/>
  <c r="A1165" i="7"/>
  <c r="A1352" i="7"/>
  <c r="A483" i="7"/>
  <c r="A1339" i="7"/>
  <c r="A1549" i="7"/>
  <c r="A709" i="7"/>
  <c r="A1280" i="7"/>
  <c r="A3086" i="7"/>
  <c r="A2996" i="7"/>
  <c r="A2544" i="7"/>
  <c r="A3252" i="7"/>
  <c r="A2880" i="7"/>
  <c r="A3190" i="7"/>
  <c r="A2805" i="7"/>
  <c r="A2807" i="7"/>
  <c r="A2550" i="7"/>
  <c r="A2690" i="7"/>
  <c r="A1708" i="7"/>
  <c r="A2119" i="7"/>
  <c r="A2112" i="7"/>
  <c r="A3074" i="7"/>
  <c r="A2671" i="7"/>
  <c r="A2795" i="7"/>
  <c r="A2596" i="7"/>
  <c r="A2467" i="7"/>
  <c r="A2603" i="7"/>
  <c r="A2127" i="7"/>
  <c r="A2579" i="7"/>
  <c r="A3042" i="7"/>
  <c r="A2642" i="7"/>
  <c r="A3143" i="7"/>
  <c r="A3206" i="7"/>
  <c r="A2146" i="7"/>
  <c r="A2447" i="7"/>
  <c r="A1983" i="7"/>
  <c r="A2449" i="7"/>
  <c r="A1829" i="7"/>
  <c r="A2617" i="7"/>
  <c r="A2400" i="7"/>
  <c r="A2206" i="7"/>
  <c r="A3081" i="7"/>
  <c r="A3065" i="7"/>
  <c r="A3077" i="7"/>
  <c r="A2094" i="7"/>
  <c r="A1716" i="7"/>
  <c r="A2909" i="7"/>
  <c r="A2179" i="7"/>
  <c r="A2388" i="7"/>
  <c r="A1736" i="7"/>
  <c r="A3082" i="7"/>
  <c r="A2162" i="7"/>
  <c r="A3131" i="7"/>
  <c r="A1808" i="7"/>
  <c r="A2582" i="7"/>
  <c r="A2619" i="7"/>
  <c r="A3067" i="7"/>
  <c r="A2624" i="7"/>
  <c r="A2058" i="7"/>
  <c r="A3053" i="7"/>
  <c r="A2079" i="7"/>
  <c r="A2537" i="7"/>
  <c r="A2871" i="7"/>
  <c r="A2699" i="7"/>
  <c r="A2421" i="7"/>
  <c r="A2209" i="7"/>
  <c r="A3061" i="7"/>
  <c r="A1972" i="7"/>
  <c r="A3177" i="7"/>
  <c r="A2750" i="7"/>
  <c r="A1058" i="7"/>
  <c r="A896" i="7"/>
  <c r="A1363" i="7"/>
  <c r="A658" i="7"/>
  <c r="A807" i="7"/>
  <c r="A1041" i="7"/>
  <c r="A358" i="7"/>
  <c r="A375" i="7"/>
  <c r="A148" i="7"/>
  <c r="A564" i="7"/>
  <c r="A379" i="7"/>
  <c r="A507" i="7"/>
  <c r="A1399" i="7"/>
  <c r="A1057" i="7"/>
  <c r="A1354" i="7"/>
  <c r="A1217" i="7"/>
  <c r="A1537" i="7"/>
  <c r="A1130" i="7"/>
  <c r="A1214" i="7"/>
  <c r="A1489" i="7"/>
  <c r="A1494" i="7"/>
  <c r="A1274" i="7"/>
  <c r="A1358" i="7"/>
  <c r="A23" i="7"/>
  <c r="A1326" i="7"/>
  <c r="A1084" i="7"/>
  <c r="A1417" i="7"/>
  <c r="A93" i="7"/>
  <c r="A1009" i="7"/>
  <c r="A1506" i="7"/>
  <c r="A1136" i="7"/>
  <c r="A63" i="7"/>
  <c r="A34" i="7"/>
  <c r="A1206" i="7"/>
  <c r="A1294" i="7"/>
  <c r="A133" i="7"/>
  <c r="A759" i="7"/>
  <c r="A1555" i="7"/>
  <c r="A560" i="7"/>
  <c r="A826" i="7"/>
  <c r="A1080" i="7"/>
  <c r="A214" i="7"/>
  <c r="A964" i="7"/>
  <c r="A383" i="7"/>
  <c r="A3993" i="7"/>
  <c r="A4337" i="7"/>
  <c r="A4582" i="7"/>
  <c r="A3804" i="7"/>
  <c r="A3930" i="7"/>
  <c r="A4331" i="7"/>
  <c r="A3950" i="7"/>
  <c r="A3754" i="7"/>
  <c r="A3565" i="7"/>
  <c r="A4164" i="7"/>
  <c r="A4923" i="7"/>
  <c r="A3437" i="7"/>
  <c r="A3712" i="7"/>
  <c r="A3710" i="7"/>
  <c r="A4649" i="7"/>
  <c r="A4087" i="7"/>
  <c r="A3353" i="7"/>
  <c r="A3789" i="7"/>
  <c r="A3323" i="7"/>
  <c r="A3876" i="7"/>
  <c r="A4834" i="7"/>
  <c r="A4129" i="7"/>
  <c r="A3370" i="7"/>
  <c r="A3336" i="7"/>
  <c r="A3935" i="7"/>
  <c r="A3757" i="7"/>
  <c r="A3893" i="7"/>
  <c r="A3567" i="7"/>
  <c r="A3830" i="7"/>
  <c r="A3384" i="7"/>
  <c r="A4301" i="7"/>
  <c r="A4034" i="7"/>
  <c r="A4921" i="7"/>
  <c r="A3320" i="7"/>
  <c r="A3892" i="7"/>
  <c r="A4200" i="7"/>
  <c r="A4138" i="7"/>
  <c r="A3571" i="7"/>
  <c r="A4926" i="7"/>
  <c r="A4374" i="7"/>
  <c r="A3956" i="7"/>
  <c r="A3788" i="7"/>
  <c r="A4333" i="7"/>
  <c r="A4603" i="7"/>
  <c r="A4484" i="7"/>
  <c r="A4424" i="7"/>
  <c r="A4241" i="7"/>
  <c r="A4795" i="7"/>
  <c r="A4751" i="7"/>
  <c r="A4605" i="7"/>
  <c r="A4517" i="7"/>
  <c r="A4683" i="7"/>
  <c r="A4660" i="7"/>
  <c r="A4562" i="7"/>
  <c r="A4560" i="7"/>
  <c r="A4809" i="7"/>
  <c r="A4579" i="7"/>
  <c r="A4253" i="7"/>
  <c r="A4518" i="7"/>
  <c r="A4175" i="7"/>
  <c r="A4181" i="7"/>
  <c r="A4529" i="7"/>
  <c r="A4313" i="7"/>
  <c r="A4820" i="7"/>
  <c r="A4064" i="7"/>
  <c r="A3480" i="7"/>
  <c r="A4287" i="7"/>
  <c r="A3674" i="7"/>
  <c r="A4228" i="7"/>
  <c r="A3612" i="7"/>
  <c r="A4345" i="7"/>
  <c r="A3501" i="7"/>
  <c r="A4534" i="7"/>
  <c r="A3943" i="7"/>
  <c r="A4682" i="7"/>
  <c r="A4145" i="7"/>
  <c r="A1083" i="7"/>
  <c r="A1283" i="7"/>
  <c r="A551" i="7"/>
  <c r="A239" i="7"/>
  <c r="A8" i="7"/>
  <c r="A1103" i="7"/>
  <c r="A571" i="7"/>
  <c r="A965" i="7"/>
  <c r="A446" i="7"/>
  <c r="A885" i="7"/>
  <c r="A45" i="7"/>
  <c r="A366" i="7"/>
  <c r="A267" i="7"/>
  <c r="A906" i="7"/>
  <c r="A281" i="7"/>
  <c r="A462" i="7"/>
  <c r="A277" i="7"/>
  <c r="A291" i="7"/>
  <c r="A12" i="7"/>
  <c r="A1450" i="7"/>
  <c r="A956" i="7"/>
  <c r="A1301" i="7"/>
  <c r="A35" i="7"/>
  <c r="A1249" i="7"/>
  <c r="A692" i="7"/>
  <c r="A377" i="7"/>
  <c r="A775" i="7"/>
  <c r="A1108" i="7"/>
  <c r="A1254" i="7"/>
  <c r="A16" i="7"/>
  <c r="A1356" i="7"/>
  <c r="A1393" i="7"/>
  <c r="A306" i="7"/>
  <c r="A1312" i="7"/>
  <c r="A252" i="7"/>
  <c r="A1037" i="7"/>
  <c r="A451" i="7"/>
  <c r="A33" i="7"/>
  <c r="A338" i="7"/>
  <c r="A161" i="7"/>
  <c r="A466" i="7"/>
  <c r="A1260" i="7"/>
  <c r="A1092" i="7"/>
  <c r="A431" i="7"/>
  <c r="A1548" i="7"/>
  <c r="A1567" i="7"/>
  <c r="A89" i="7"/>
  <c r="A1640" i="7"/>
  <c r="A1436" i="7"/>
  <c r="A1248" i="7"/>
  <c r="A1649" i="7"/>
  <c r="A1295" i="7"/>
  <c r="A1000" i="7"/>
  <c r="A1128" i="7"/>
  <c r="A1365" i="7"/>
  <c r="A1620" i="7"/>
  <c r="A1038" i="7"/>
  <c r="A39" i="7"/>
  <c r="A1292" i="7"/>
  <c r="A1625" i="7"/>
  <c r="A1449" i="7"/>
  <c r="A1503" i="7"/>
  <c r="A50" i="7"/>
  <c r="A892" i="7"/>
  <c r="A21" i="7"/>
  <c r="A107" i="7"/>
  <c r="A829" i="7"/>
  <c r="A1508" i="7"/>
  <c r="A1501" i="7"/>
  <c r="A645" i="7"/>
  <c r="A1088" i="7"/>
  <c r="A919" i="7"/>
  <c r="A1282" i="7"/>
  <c r="A4089" i="7"/>
  <c r="A4940" i="7"/>
  <c r="A4236" i="7"/>
  <c r="A4752" i="7"/>
  <c r="A4298" i="7"/>
  <c r="A4154" i="7"/>
  <c r="A3786" i="7"/>
  <c r="A3368" i="7"/>
  <c r="A4852" i="7"/>
  <c r="A3913" i="7"/>
  <c r="A4954" i="7"/>
  <c r="A3371" i="7"/>
  <c r="A4938" i="7"/>
  <c r="A4204" i="7"/>
  <c r="A3419" i="7"/>
  <c r="A3790" i="7"/>
  <c r="A4232" i="7"/>
  <c r="A3872" i="7"/>
  <c r="A4176" i="7"/>
  <c r="A4007" i="7"/>
  <c r="A3731" i="7"/>
  <c r="A3919" i="7"/>
  <c r="A3933" i="7"/>
  <c r="A3944" i="7"/>
  <c r="A3662" i="7"/>
  <c r="A4867" i="7"/>
  <c r="A3970" i="7"/>
  <c r="A3387" i="7"/>
  <c r="A4769" i="7"/>
  <c r="A4525" i="7"/>
  <c r="A4132" i="7"/>
  <c r="A4607" i="7"/>
  <c r="A4278" i="7"/>
  <c r="A4578" i="7"/>
  <c r="A4662" i="7"/>
  <c r="A4304" i="7"/>
  <c r="A4622" i="7"/>
  <c r="A4866" i="7"/>
  <c r="A4040" i="7"/>
  <c r="A4303" i="7"/>
  <c r="A4358" i="7"/>
  <c r="A3923" i="7"/>
  <c r="A3982" i="7"/>
  <c r="A4360" i="7"/>
  <c r="A4234" i="7"/>
  <c r="A3541" i="7"/>
  <c r="A3801" i="7"/>
  <c r="A4052" i="7"/>
  <c r="A3922" i="7"/>
  <c r="A3518" i="7"/>
  <c r="A4589" i="7"/>
  <c r="A3391" i="7"/>
  <c r="A4504" i="7"/>
  <c r="A3755" i="7"/>
  <c r="A4693" i="7"/>
  <c r="A3667" i="7"/>
  <c r="A4636" i="7"/>
  <c r="A4107" i="7"/>
  <c r="A4026" i="7"/>
  <c r="A4768" i="7"/>
  <c r="A3964" i="7"/>
  <c r="A3444" i="7"/>
  <c r="A4254" i="7"/>
  <c r="A3638" i="7"/>
  <c r="A111" i="7"/>
  <c r="A442" i="7"/>
  <c r="A439" i="7"/>
  <c r="A164" i="7"/>
  <c r="A530" i="7"/>
  <c r="A668" i="7"/>
  <c r="A1550" i="7"/>
  <c r="A1045" i="7"/>
  <c r="A447" i="7"/>
  <c r="A1479" i="7"/>
  <c r="A1385" i="7"/>
  <c r="A493" i="7"/>
  <c r="A124" i="7"/>
  <c r="A610" i="7"/>
  <c r="A1484" i="7"/>
  <c r="A1336" i="7"/>
  <c r="A126" i="7"/>
  <c r="A158" i="7"/>
  <c r="A1540" i="7"/>
  <c r="A1451" i="7"/>
  <c r="A69" i="7"/>
  <c r="A194" i="7"/>
  <c r="A1600" i="7"/>
  <c r="A427" i="7"/>
  <c r="A1572" i="7"/>
  <c r="A934" i="7"/>
  <c r="A1623" i="7"/>
  <c r="A618" i="7"/>
  <c r="A721" i="7"/>
  <c r="A454" i="7"/>
  <c r="A844" i="7"/>
  <c r="A684" i="7"/>
  <c r="A440" i="7"/>
  <c r="A14" i="7"/>
  <c r="A51" i="7"/>
  <c r="A1050" i="7"/>
  <c r="A424" i="7"/>
  <c r="A749" i="7"/>
  <c r="A499" i="7"/>
  <c r="A1400" i="7"/>
  <c r="A573" i="7"/>
  <c r="A1538" i="7"/>
  <c r="A179" i="7"/>
  <c r="A484" i="7"/>
  <c r="A942" i="7"/>
  <c r="A315" i="7"/>
  <c r="A740" i="7"/>
  <c r="A1105" i="7"/>
  <c r="A443" i="7"/>
  <c r="A996" i="7"/>
  <c r="A1106" i="7"/>
  <c r="A1438" i="7"/>
  <c r="A1329" i="7"/>
  <c r="A1429" i="7"/>
  <c r="A225" i="7"/>
  <c r="A1601" i="7"/>
  <c r="A922" i="7"/>
  <c r="A734" i="7"/>
  <c r="A364" i="7"/>
  <c r="A378" i="7"/>
  <c r="A1177" i="7"/>
  <c r="A690" i="7"/>
  <c r="A182" i="7"/>
  <c r="A1261" i="7"/>
  <c r="A952" i="7"/>
  <c r="A566" i="7"/>
  <c r="A882" i="7"/>
  <c r="A686" i="7"/>
  <c r="A1643" i="7"/>
  <c r="A173" i="7"/>
  <c r="A895" i="7"/>
  <c r="A1242" i="7"/>
  <c r="A1477" i="7"/>
  <c r="A199" i="7"/>
  <c r="A825" i="7"/>
  <c r="A850" i="7"/>
  <c r="A1544" i="7"/>
  <c r="A177" i="7"/>
  <c r="A1220" i="7"/>
  <c r="A4339" i="7"/>
  <c r="A3438" i="7"/>
  <c r="A3602" i="7"/>
  <c r="A3560" i="7"/>
  <c r="A4055" i="7"/>
  <c r="A4043" i="7"/>
  <c r="A4581" i="7"/>
  <c r="A4848" i="7"/>
  <c r="A3845" i="7"/>
  <c r="A4363" i="7"/>
  <c r="A3622" i="7"/>
  <c r="A3595" i="7"/>
  <c r="A4342" i="7"/>
  <c r="A3609" i="7"/>
  <c r="A3836" i="7"/>
  <c r="A4841" i="7"/>
  <c r="A4045" i="7"/>
  <c r="A3614" i="7"/>
  <c r="A4359" i="7"/>
  <c r="A4135" i="7"/>
  <c r="A4433" i="7"/>
  <c r="A4412" i="7"/>
  <c r="A4356" i="7"/>
  <c r="A4016" i="7"/>
  <c r="A4080" i="7"/>
  <c r="A3555" i="7"/>
  <c r="A4344" i="7"/>
  <c r="A3464" i="7"/>
  <c r="A4044" i="7"/>
  <c r="A3751" i="7"/>
  <c r="A4829" i="7"/>
  <c r="A4676" i="7"/>
  <c r="A4739" i="7"/>
  <c r="A4444" i="7"/>
  <c r="A3783" i="7"/>
  <c r="A4104" i="7"/>
  <c r="A3392" i="7"/>
  <c r="A3364" i="7"/>
  <c r="A3837" i="7"/>
  <c r="A3921" i="7"/>
  <c r="A3406" i="7"/>
  <c r="A4421" i="7"/>
  <c r="A4121" i="7"/>
  <c r="A4117" i="7"/>
  <c r="A3850" i="7"/>
  <c r="A4348" i="7"/>
  <c r="A4396" i="7"/>
  <c r="A3971" i="7"/>
  <c r="A3530" i="7"/>
  <c r="A4194" i="7"/>
  <c r="A4291" i="7"/>
  <c r="A4512" i="7"/>
  <c r="A4719" i="7"/>
  <c r="A4808" i="7"/>
  <c r="A4377" i="7"/>
  <c r="A4910" i="7"/>
  <c r="A4863" i="7"/>
  <c r="A4696" i="7"/>
  <c r="A4091" i="7"/>
  <c r="A4100" i="7"/>
  <c r="A3856" i="7"/>
  <c r="A3715" i="7"/>
  <c r="A4177" i="7"/>
  <c r="A4047" i="7"/>
  <c r="A3868" i="7"/>
  <c r="A3686" i="7"/>
  <c r="A3727" i="7"/>
  <c r="A3601" i="7"/>
  <c r="A3821" i="7"/>
  <c r="A4672" i="7"/>
  <c r="A3996" i="7"/>
  <c r="A4950" i="7"/>
  <c r="A4395" i="7"/>
  <c r="A3608" i="7"/>
  <c r="A4275" i="7"/>
  <c r="A3884" i="7"/>
  <c r="A3880" i="7"/>
  <c r="A4468" i="7"/>
  <c r="A3629" i="7"/>
  <c r="A4657" i="7"/>
  <c r="A1163" i="7"/>
  <c r="A720" i="7"/>
  <c r="A502" i="7"/>
  <c r="A1302" i="7"/>
  <c r="A878" i="7"/>
  <c r="A586" i="7"/>
  <c r="A293" i="7"/>
  <c r="A954" i="7"/>
  <c r="A435" i="7"/>
  <c r="A220" i="7"/>
  <c r="A203" i="7"/>
  <c r="A1016" i="7"/>
  <c r="A1632" i="7"/>
  <c r="A1077" i="7"/>
  <c r="A276" i="7"/>
  <c r="A1047" i="7"/>
  <c r="A790" i="7"/>
  <c r="A719" i="7"/>
  <c r="A1607" i="7"/>
  <c r="A861" i="7"/>
  <c r="A398" i="7"/>
  <c r="A420" i="7"/>
  <c r="A890" i="7"/>
  <c r="A73" i="7"/>
  <c r="A392" i="7"/>
  <c r="A604" i="7"/>
  <c r="A285" i="7"/>
  <c r="A1360" i="7"/>
  <c r="A458" i="7"/>
  <c r="A122" i="7"/>
  <c r="A53" i="7"/>
  <c r="A1361" i="7"/>
  <c r="A916" i="7"/>
  <c r="A456" i="7"/>
  <c r="A1148" i="7"/>
  <c r="A478" i="7"/>
  <c r="A1109" i="7"/>
  <c r="A1171" i="7"/>
  <c r="A1101" i="7"/>
  <c r="A966" i="7"/>
  <c r="A1147" i="7"/>
  <c r="A845" i="7"/>
  <c r="A1594" i="7"/>
  <c r="A1459" i="7"/>
  <c r="A348" i="7"/>
  <c r="A81" i="7"/>
  <c r="A1375" i="7"/>
  <c r="A1492" i="7"/>
  <c r="A724" i="7"/>
  <c r="A1568" i="7"/>
  <c r="A1200" i="7"/>
  <c r="A1252" i="7"/>
  <c r="A1319" i="7"/>
  <c r="A1644" i="7"/>
  <c r="A1472" i="7"/>
  <c r="A737" i="7"/>
  <c r="A258" i="7"/>
  <c r="A1316" i="7"/>
  <c r="A879" i="7"/>
  <c r="A504" i="7"/>
  <c r="A518" i="7"/>
  <c r="A835" i="7"/>
  <c r="A904" i="7"/>
  <c r="A700" i="7"/>
  <c r="A330" i="7"/>
  <c r="A841" i="7"/>
  <c r="A417" i="7"/>
  <c r="A698" i="7"/>
  <c r="A1156" i="7"/>
  <c r="A1333" i="7"/>
  <c r="A1569" i="7"/>
  <c r="A195" i="7"/>
  <c r="A853" i="7"/>
  <c r="A25" i="7"/>
  <c r="A1209" i="7"/>
  <c r="A1056" i="7"/>
  <c r="A1419" i="7"/>
  <c r="A707" i="7"/>
  <c r="A3811" i="7"/>
  <c r="A4070" i="7"/>
  <c r="A4202" i="7"/>
  <c r="A3431" i="7"/>
  <c r="A3871" i="7"/>
  <c r="A3766" i="7"/>
  <c r="A3968" i="7"/>
  <c r="A3447" i="7"/>
  <c r="A3942" i="7"/>
  <c r="A3440" i="7"/>
  <c r="A4674" i="7"/>
  <c r="A4186" i="7"/>
  <c r="A4528" i="7"/>
  <c r="A4384" i="7"/>
  <c r="A4041" i="7"/>
  <c r="A3907" i="7"/>
  <c r="A4515" i="7"/>
  <c r="A3516" i="7"/>
  <c r="A4184" i="7"/>
  <c r="A4068" i="7"/>
  <c r="A4426" i="7"/>
  <c r="A3952" i="7"/>
  <c r="A4350" i="7"/>
  <c r="A4148" i="7"/>
  <c r="A4128" i="7"/>
  <c r="A4514" i="7"/>
  <c r="A3508" i="7"/>
  <c r="A4276" i="7"/>
  <c r="A3687" i="7"/>
  <c r="A3761" i="7"/>
  <c r="A3455" i="7"/>
  <c r="A4687" i="7"/>
  <c r="A4664" i="7"/>
  <c r="A3549" i="7"/>
  <c r="A3441" i="7"/>
  <c r="A4191" i="7"/>
  <c r="A4762" i="7"/>
  <c r="A4542" i="7"/>
  <c r="A3615" i="7"/>
  <c r="A3318" i="7"/>
  <c r="A4216" i="7"/>
  <c r="A3843" i="7"/>
  <c r="A3402" i="7"/>
  <c r="A4692" i="7"/>
  <c r="A4018" i="7"/>
  <c r="A4163" i="7"/>
  <c r="A4362" i="7"/>
  <c r="A4431" i="7"/>
  <c r="A4240" i="7"/>
  <c r="A4366" i="7"/>
  <c r="A4486" i="7"/>
  <c r="A4805" i="7"/>
  <c r="A4462" i="7"/>
  <c r="A4685" i="7"/>
  <c r="A3746" i="7"/>
  <c r="A3465" i="7"/>
  <c r="A3479" i="7"/>
  <c r="A3867" i="7"/>
  <c r="A3858" i="7"/>
  <c r="A3634" i="7"/>
  <c r="A3632" i="7"/>
  <c r="A3485" i="7"/>
  <c r="A4957" i="7"/>
  <c r="A4854" i="7"/>
  <c r="A3363" i="7"/>
  <c r="A3780" i="7"/>
  <c r="A4260" i="7"/>
  <c r="A3728" i="7"/>
  <c r="A4249" i="7"/>
  <c r="A3646" i="7"/>
  <c r="A4601" i="7"/>
  <c r="A3519" i="7"/>
  <c r="A4632" i="7"/>
  <c r="A3847" i="7"/>
  <c r="A4821" i="7"/>
  <c r="A3785" i="7"/>
  <c r="A4759" i="7"/>
  <c r="A3960" i="7"/>
  <c r="A4931" i="7"/>
  <c r="A4141" i="7"/>
  <c r="A198" i="7"/>
  <c r="A946" i="7"/>
  <c r="A557" i="7"/>
  <c r="A840" i="7"/>
  <c r="A1275" i="7"/>
  <c r="A489" i="7"/>
  <c r="A511" i="7"/>
  <c r="A1390" i="7"/>
  <c r="A1236" i="7"/>
  <c r="A873" i="7"/>
  <c r="A340" i="7"/>
  <c r="A1011" i="7"/>
  <c r="A1216" i="7"/>
  <c r="A283" i="7"/>
  <c r="A1010" i="7"/>
  <c r="A859" i="7"/>
  <c r="A27" i="7"/>
  <c r="A930" i="7"/>
  <c r="A880" i="7"/>
  <c r="A828" i="7"/>
  <c r="A552" i="7"/>
  <c r="A926" i="7"/>
  <c r="A436" i="7"/>
  <c r="A870" i="7"/>
  <c r="A944" i="7"/>
  <c r="A354" i="7"/>
  <c r="A561" i="7"/>
  <c r="A641" i="7"/>
  <c r="A479" i="7"/>
  <c r="A1370" i="7"/>
  <c r="A975" i="7"/>
  <c r="A92" i="7"/>
  <c r="A265" i="7"/>
  <c r="A498" i="7"/>
  <c r="A11" i="7"/>
  <c r="A1240" i="7"/>
  <c r="A1270" i="7"/>
  <c r="A238" i="7"/>
  <c r="A1628" i="7"/>
  <c r="A494" i="7"/>
  <c r="A4" i="7"/>
  <c r="A30" i="7"/>
  <c r="A622" i="7"/>
  <c r="A1253" i="7"/>
  <c r="A1401" i="7"/>
  <c r="A1172" i="7"/>
  <c r="A1346" i="7"/>
  <c r="A1525" i="7"/>
  <c r="A1161" i="7"/>
  <c r="A1490" i="7"/>
  <c r="A517" i="7"/>
  <c r="A275" i="7"/>
  <c r="A170" i="7"/>
  <c r="A168" i="7"/>
  <c r="A1019" i="7"/>
  <c r="A793" i="7"/>
  <c r="A959" i="7"/>
  <c r="A589" i="7"/>
  <c r="A1524" i="7"/>
  <c r="A701" i="7"/>
  <c r="A678" i="7"/>
  <c r="A1008" i="7"/>
  <c r="A958" i="7"/>
  <c r="A615" i="7"/>
  <c r="A218" i="7"/>
  <c r="A1565" i="7"/>
  <c r="A80" i="7"/>
  <c r="A1033" i="7"/>
  <c r="A138" i="7"/>
  <c r="A346" i="7"/>
  <c r="A1606" i="7"/>
  <c r="A2901" i="7"/>
  <c r="A2253" i="7"/>
  <c r="A2755" i="7"/>
  <c r="A2888" i="7"/>
  <c r="A3087" i="7"/>
  <c r="A2308" i="7"/>
  <c r="A2306" i="7"/>
  <c r="A2683" i="7"/>
  <c r="A3229" i="7"/>
  <c r="A2620" i="7"/>
  <c r="A2770" i="7"/>
  <c r="A2218" i="7"/>
  <c r="A2630" i="7"/>
  <c r="A2111" i="7"/>
  <c r="A3085" i="7"/>
  <c r="A2422" i="7"/>
  <c r="A2616" i="7"/>
  <c r="A2455" i="7"/>
  <c r="A2572" i="7"/>
  <c r="A1876" i="7"/>
  <c r="A2251" i="7"/>
  <c r="A2768" i="7"/>
  <c r="A2122" i="7"/>
  <c r="A2944" i="7"/>
  <c r="A1776" i="7"/>
  <c r="A1824" i="7"/>
  <c r="A1681" i="7"/>
  <c r="A2966" i="7"/>
  <c r="A2232" i="7"/>
  <c r="A1945" i="7"/>
  <c r="A3301" i="7"/>
  <c r="A2856" i="7"/>
  <c r="A2670" i="7"/>
  <c r="A1999" i="7"/>
  <c r="A2377" i="7"/>
  <c r="A2660" i="7"/>
  <c r="A2165" i="7"/>
  <c r="A3050" i="7"/>
  <c r="A2908" i="7"/>
  <c r="A2171" i="7"/>
  <c r="A2691" i="7"/>
  <c r="A2088" i="7"/>
  <c r="A2424" i="7"/>
  <c r="A1762" i="7"/>
  <c r="A3125" i="7"/>
  <c r="A2080" i="7"/>
  <c r="A2629" i="7"/>
  <c r="A2842" i="7"/>
  <c r="A2580" i="7"/>
  <c r="A2918" i="7"/>
  <c r="A1992" i="7"/>
  <c r="A2066" i="7"/>
  <c r="A2555" i="7"/>
  <c r="A2746" i="7"/>
  <c r="A1869" i="7"/>
  <c r="A1967" i="7"/>
  <c r="A2927" i="7"/>
  <c r="A2899" i="7"/>
  <c r="A1712" i="7"/>
  <c r="A2644" i="7"/>
  <c r="A2587" i="7"/>
  <c r="A2211" i="7"/>
  <c r="A1729" i="7"/>
  <c r="A3282" i="7"/>
  <c r="A2929" i="7"/>
  <c r="A2659" i="7"/>
  <c r="A2155" i="7"/>
  <c r="A2069" i="7"/>
  <c r="A3244" i="7"/>
  <c r="A2266" i="7"/>
  <c r="A2082" i="7"/>
  <c r="A3207" i="7"/>
  <c r="A2997" i="7"/>
  <c r="A1740" i="7"/>
  <c r="A2363" i="7"/>
  <c r="A2751" i="7"/>
  <c r="A2826" i="7"/>
  <c r="A1878" i="7"/>
  <c r="A2149" i="7"/>
  <c r="A1823" i="7"/>
  <c r="A2272" i="7"/>
  <c r="A2621" i="7"/>
  <c r="A2287" i="7"/>
  <c r="A3294" i="7"/>
  <c r="A2284" i="7"/>
  <c r="A2543" i="7"/>
  <c r="A2533" i="7"/>
  <c r="A2175" i="7"/>
  <c r="A2403" i="7"/>
  <c r="A1847" i="7"/>
  <c r="A1988" i="7"/>
  <c r="A2772" i="7"/>
  <c r="A2726" i="7"/>
  <c r="A1734" i="7"/>
  <c r="A2946" i="7"/>
  <c r="A1921" i="7"/>
  <c r="A2824" i="7"/>
  <c r="A2328" i="7"/>
  <c r="A2740" i="7"/>
  <c r="A2317" i="7"/>
  <c r="A2890" i="7"/>
  <c r="A1932" i="7"/>
  <c r="A1889" i="7"/>
  <c r="A2958" i="7"/>
  <c r="A3062" i="7"/>
  <c r="A1769" i="7"/>
  <c r="A2132" i="7"/>
  <c r="A2379" i="7"/>
  <c r="A3249" i="7"/>
  <c r="A2701" i="7"/>
  <c r="A2195" i="7"/>
  <c r="A2484" i="7"/>
  <c r="A2494" i="7"/>
  <c r="A2830" i="7"/>
  <c r="A3102" i="7"/>
  <c r="A3080" i="7"/>
  <c r="A2635" i="7"/>
  <c r="A3003" i="7"/>
  <c r="A2227" i="7"/>
  <c r="A1842" i="7"/>
  <c r="A1806" i="7"/>
  <c r="A1715" i="7"/>
  <c r="A2502" i="7"/>
  <c r="A2608" i="7"/>
  <c r="A1886" i="7"/>
  <c r="A2510" i="7"/>
  <c r="A3178" i="7"/>
  <c r="A1860" i="7"/>
  <c r="A1873" i="7"/>
  <c r="A3218" i="7"/>
  <c r="A2532" i="7"/>
  <c r="A1766" i="7"/>
  <c r="A2123" i="7"/>
  <c r="A2926" i="7"/>
  <c r="A3239" i="7"/>
  <c r="A2665" i="7"/>
  <c r="A2849" i="7"/>
  <c r="A2745" i="7"/>
  <c r="A2097" i="7"/>
  <c r="A1805" i="7"/>
  <c r="A1664" i="7"/>
  <c r="A3022" i="7"/>
  <c r="A2722" i="7"/>
  <c r="A1885" i="7"/>
  <c r="A2378" i="7"/>
  <c r="A2336" i="7"/>
  <c r="A2916" i="7"/>
  <c r="A1843" i="7"/>
  <c r="A2038" i="7"/>
  <c r="A2456" i="7"/>
  <c r="A3039" i="7"/>
  <c r="A3217" i="7"/>
  <c r="A2508" i="7"/>
  <c r="A3060" i="7"/>
  <c r="A2057" i="7"/>
  <c r="A2714" i="7"/>
  <c r="A2994" i="7"/>
  <c r="A2054" i="7"/>
  <c r="A2096" i="7"/>
  <c r="A3148" i="7"/>
  <c r="A2053" i="7"/>
  <c r="A2813" i="7"/>
  <c r="A2463" i="7"/>
  <c r="A2393" i="7"/>
  <c r="A2839" i="7"/>
  <c r="A3198" i="7"/>
  <c r="A2065" i="7"/>
  <c r="A1680" i="7"/>
  <c r="A2907" i="7"/>
  <c r="A2983" i="7"/>
  <c r="A1950" i="7"/>
  <c r="A2511" i="7"/>
  <c r="A2501" i="7"/>
  <c r="A2646" i="7"/>
  <c r="A3215" i="7"/>
  <c r="A3116" i="7"/>
  <c r="A3197" i="7"/>
  <c r="A2294" i="7"/>
  <c r="A3089" i="7"/>
  <c r="A2970" i="7"/>
  <c r="A3037" i="7"/>
  <c r="A2513" i="7"/>
  <c r="A2526" i="7"/>
  <c r="A2346" i="7"/>
  <c r="A2912" i="7"/>
  <c r="A3264" i="7"/>
  <c r="A2814" i="7"/>
  <c r="A2269" i="7"/>
  <c r="A2414" i="7"/>
  <c r="A1951" i="7"/>
  <c r="A2462" i="7"/>
  <c r="A2454" i="7"/>
  <c r="A2556" i="7"/>
  <c r="A2731" i="7"/>
  <c r="A2255" i="7"/>
  <c r="A2281" i="7"/>
  <c r="A2003" i="7"/>
  <c r="A2214" i="7"/>
  <c r="A2489" i="7"/>
  <c r="A1871" i="7"/>
  <c r="A2442" i="7"/>
  <c r="A2001" i="7"/>
  <c r="A2507" i="7"/>
  <c r="A3202" i="7"/>
  <c r="A2928" i="7"/>
  <c r="A2749" i="7"/>
  <c r="A2538" i="7"/>
  <c r="A2557" i="7"/>
  <c r="A1935" i="7"/>
  <c r="A3130" i="7"/>
  <c r="A1862" i="7"/>
  <c r="A2192" i="7"/>
  <c r="A2457" i="7"/>
  <c r="A2117" i="7"/>
  <c r="A2866" i="7"/>
  <c r="A2652" i="7"/>
  <c r="A2845" i="7"/>
  <c r="A1696" i="7"/>
  <c r="A2607" i="7"/>
  <c r="A3117" i="7"/>
  <c r="A2482" i="7"/>
  <c r="A2036" i="7"/>
  <c r="A3262" i="7"/>
  <c r="A1685" i="7"/>
  <c r="A2418" i="7"/>
  <c r="A3256" i="7"/>
  <c r="A2771" i="7"/>
  <c r="A1731" i="7"/>
  <c r="A1795" i="7"/>
  <c r="A2520" i="7"/>
  <c r="A2956" i="7"/>
  <c r="A3146" i="7"/>
  <c r="A3090" i="7"/>
  <c r="A2350" i="7"/>
  <c r="A2452" i="7"/>
  <c r="A2865" i="7"/>
  <c r="A3299" i="7"/>
  <c r="A2010" i="7"/>
  <c r="A3070" i="7"/>
  <c r="A1888" i="7"/>
  <c r="A2298" i="7"/>
  <c r="A2986" i="7"/>
  <c r="A2339" i="7"/>
  <c r="A2185" i="7"/>
  <c r="A1772" i="7"/>
  <c r="A3122" i="7"/>
  <c r="A2182" i="7"/>
  <c r="A2224" i="7"/>
  <c r="A1771" i="7"/>
  <c r="A2181" i="7"/>
  <c r="A1784" i="7"/>
  <c r="A2521" i="7"/>
  <c r="A2967" i="7"/>
  <c r="A3267" i="7"/>
  <c r="A3073" i="7"/>
  <c r="A2193" i="7"/>
  <c r="A2358" i="7"/>
  <c r="A2348" i="7"/>
  <c r="A2636" i="7"/>
  <c r="A2496" i="7"/>
  <c r="A2934" i="7"/>
  <c r="A1851" i="7"/>
  <c r="A2147" i="7"/>
  <c r="A1707" i="7"/>
  <c r="A3149" i="7"/>
  <c r="A2500" i="7"/>
  <c r="A2933" i="7"/>
  <c r="A2870" i="7"/>
  <c r="A3263" i="7"/>
  <c r="A3001" i="7"/>
  <c r="A3247" i="7"/>
  <c r="A2385" i="7"/>
  <c r="A2534" i="7"/>
  <c r="A1987" i="7"/>
  <c r="A2560" i="7"/>
  <c r="A3057" i="7"/>
  <c r="A3164" i="7"/>
  <c r="A2153" i="7"/>
  <c r="A3068" i="7"/>
  <c r="A3163" i="7"/>
  <c r="A1846" i="7"/>
  <c r="A2512" i="7"/>
  <c r="A2938" i="7"/>
  <c r="A2399" i="7"/>
  <c r="A2297" i="7"/>
  <c r="A2906" i="7"/>
  <c r="A3030" i="7"/>
  <c r="A2249" i="7"/>
  <c r="A3237" i="7"/>
  <c r="A3049" i="7"/>
  <c r="A1719" i="7"/>
  <c r="A2498" i="7"/>
  <c r="A2672" i="7"/>
  <c r="A2696" i="7"/>
  <c r="A2809" i="7"/>
  <c r="A2643" i="7"/>
  <c r="A2548" i="7"/>
  <c r="A2689" i="7"/>
  <c r="A2628" i="7"/>
  <c r="A2076" i="7"/>
  <c r="A1949" i="7"/>
  <c r="A2215" i="7"/>
  <c r="A3010" i="7"/>
  <c r="A2658" i="7"/>
  <c r="A3208" i="7"/>
  <c r="A3307" i="7"/>
  <c r="A2000" i="7"/>
  <c r="A2744" i="7"/>
  <c r="A3154" i="7"/>
  <c r="A2453" i="7"/>
  <c r="A2590" i="7"/>
  <c r="A2161" i="7"/>
  <c r="A2349" i="7"/>
  <c r="A1959" i="7"/>
  <c r="A2362" i="7"/>
  <c r="A2759" i="7"/>
  <c r="A1721" i="7"/>
  <c r="A3104" i="7"/>
  <c r="A2236" i="7"/>
  <c r="A3033" i="7"/>
  <c r="A3134" i="7"/>
  <c r="A2612" i="7"/>
  <c r="A2024" i="7"/>
  <c r="A2480" i="7"/>
  <c r="A2932" i="7"/>
  <c r="A3106" i="7"/>
  <c r="A2366" i="7"/>
  <c r="A1968" i="7"/>
  <c r="A3020" i="7"/>
  <c r="A1925" i="7"/>
  <c r="A2685" i="7"/>
  <c r="A2335" i="7"/>
  <c r="A2265" i="7"/>
  <c r="A2711" i="7"/>
  <c r="A3144" i="7"/>
  <c r="A2220" i="7"/>
  <c r="A1937" i="7"/>
  <c r="A1687" i="7"/>
  <c r="A2486" i="7"/>
  <c r="A1822" i="7"/>
  <c r="A3156" i="7"/>
  <c r="A3095" i="7"/>
  <c r="A2327" i="7"/>
  <c r="A1960" i="7"/>
  <c r="A3268" i="7"/>
  <c r="A2975" i="7"/>
  <c r="A1670" i="7"/>
  <c r="A2796" i="7"/>
  <c r="A1666" i="7"/>
  <c r="A1720" i="7"/>
  <c r="A3002" i="7"/>
  <c r="A1796" i="7"/>
  <c r="A2565" i="7"/>
  <c r="A2984" i="7"/>
  <c r="A3183" i="7"/>
  <c r="A3017" i="7"/>
  <c r="A1782" i="7"/>
  <c r="A2688" i="7"/>
  <c r="M8" i="5"/>
  <c r="A2611" i="7"/>
  <c r="A3184" i="7"/>
  <c r="A1732" i="7"/>
  <c r="A1947" i="7"/>
  <c r="A2075" i="7"/>
  <c r="A2995" i="7"/>
  <c r="A2216" i="7"/>
  <c r="A2742" i="7"/>
  <c r="A2402" i="7"/>
  <c r="A2286" i="7"/>
  <c r="A2104" i="7"/>
  <c r="A3096" i="7"/>
  <c r="A2762" i="7"/>
  <c r="A3216" i="7"/>
  <c r="A2017" i="7"/>
  <c r="A2145" i="7"/>
  <c r="A2881" i="7"/>
  <c r="A1792" i="7"/>
  <c r="A2551" i="7"/>
  <c r="A2831" i="7"/>
  <c r="A2444" i="7"/>
  <c r="A1816" i="7"/>
  <c r="A3000" i="7"/>
  <c r="A2783" i="7"/>
  <c r="A2525" i="7"/>
  <c r="A1690" i="7"/>
  <c r="A1684" i="7"/>
  <c r="A2353" i="7"/>
  <c r="A1693" i="7"/>
  <c r="A2114" i="7"/>
  <c r="A2387" i="7"/>
  <c r="A2101" i="7"/>
  <c r="A3098" i="7"/>
  <c r="A2202" i="7"/>
  <c r="A2347" i="7"/>
  <c r="A2777" i="7"/>
  <c r="A2914" i="7"/>
  <c r="A2769" i="7"/>
  <c r="A1952" i="7"/>
  <c r="A2594" i="7"/>
  <c r="A2531" i="7"/>
  <c r="A2754" i="7"/>
  <c r="A2472" i="7"/>
  <c r="A2810" i="7"/>
  <c r="A2581" i="7"/>
  <c r="A1677" i="7"/>
  <c r="A1735" i="7"/>
  <c r="A2987" i="7"/>
  <c r="A1914" i="7"/>
  <c r="A1980" i="7"/>
  <c r="A2519" i="7"/>
  <c r="A2345" i="7"/>
  <c r="A3298" i="7"/>
  <c r="A2314" i="7"/>
  <c r="A3018" i="7"/>
  <c r="A2222" i="7"/>
  <c r="A2324" i="7"/>
  <c r="A1902" i="7"/>
  <c r="A3230" i="7"/>
  <c r="A1882" i="7"/>
  <c r="A2226" i="7"/>
  <c r="A2992" i="7"/>
  <c r="A3092" i="7"/>
  <c r="A3151" i="7"/>
  <c r="A2137" i="7"/>
  <c r="A2583" i="7"/>
  <c r="A3016" i="7"/>
  <c r="A2092" i="7"/>
  <c r="A1725" i="7"/>
  <c r="A3137" i="7"/>
  <c r="A1855" i="7"/>
  <c r="A2230" i="7"/>
  <c r="A2576" i="7"/>
  <c r="A2919" i="7"/>
  <c r="A2199" i="7"/>
  <c r="A3269" i="7"/>
  <c r="A2847" i="7"/>
  <c r="A3234" i="7"/>
  <c r="A1817" i="7"/>
  <c r="A2241" i="7"/>
  <c r="A2999" i="7"/>
  <c r="A2382" i="7"/>
  <c r="A3045" i="7"/>
  <c r="A2406" i="7"/>
  <c r="A2396" i="7"/>
  <c r="A2902" i="7"/>
  <c r="A2950" i="7"/>
  <c r="A2303" i="7"/>
  <c r="A1739" i="7"/>
  <c r="A3270" i="7"/>
  <c r="A2802" i="7"/>
  <c r="A3295" i="7"/>
  <c r="A2980" i="7"/>
  <c r="A2187" i="7"/>
  <c r="A1699" i="7"/>
  <c r="A3201" i="7"/>
  <c r="A2408" i="7"/>
  <c r="A2311" i="7"/>
  <c r="A3289" i="7"/>
  <c r="A2439" i="7"/>
  <c r="A2368" i="7"/>
  <c r="A2819" i="7"/>
  <c r="A2194" i="7"/>
  <c r="A3225" i="7"/>
  <c r="A2925" i="7"/>
  <c r="A1942" i="7"/>
  <c r="A2384" i="7"/>
  <c r="A2875" i="7"/>
  <c r="A2271" i="7"/>
  <c r="A1915" i="7"/>
  <c r="A2233" i="7"/>
  <c r="A2681" i="7"/>
  <c r="A1830" i="7"/>
  <c r="A1877" i="7"/>
  <c r="A2073" i="7"/>
  <c r="A2200" i="7"/>
  <c r="A2064" i="7"/>
  <c r="A2203" i="7"/>
  <c r="A2059" i="7"/>
  <c r="A1930" i="7"/>
  <c r="A2060" i="7"/>
  <c r="A2445" i="7"/>
  <c r="A2188" i="7"/>
  <c r="A1928" i="7"/>
  <c r="A2056" i="7"/>
  <c r="A2700" i="7"/>
  <c r="A2039" i="7"/>
  <c r="A2850" i="7"/>
  <c r="A2703" i="7"/>
  <c r="A2518" i="7"/>
  <c r="A2948" i="7"/>
  <c r="A2009" i="7"/>
  <c r="A1838" i="7"/>
  <c r="A2451" i="7"/>
  <c r="A1853" i="7"/>
  <c r="A2776" i="7"/>
  <c r="A2473" i="7"/>
  <c r="A3158" i="7"/>
  <c r="A2505" i="7"/>
  <c r="A3236" i="7"/>
  <c r="A2931" i="7"/>
  <c r="A1946" i="7"/>
  <c r="A2736" i="7"/>
  <c r="A1973" i="7"/>
  <c r="A2651" i="7"/>
  <c r="A3275" i="7"/>
  <c r="A3255" i="7"/>
  <c r="A2585" i="7"/>
  <c r="A2212" i="7"/>
  <c r="A2085" i="7"/>
  <c r="A1863" i="7"/>
  <c r="A2877" i="7"/>
  <c r="A2605" i="7"/>
  <c r="A2004" i="7"/>
  <c r="A1747" i="7"/>
  <c r="A2989" i="7"/>
  <c r="A1745" i="7"/>
  <c r="A3308" i="7"/>
  <c r="A1844" i="7"/>
  <c r="A2844" i="7"/>
  <c r="A2307" i="7"/>
  <c r="A2695" i="7"/>
  <c r="A2483" i="7"/>
  <c r="A1726" i="7"/>
  <c r="A1883" i="7"/>
  <c r="A2735" i="7"/>
  <c r="A2864" i="7"/>
  <c r="A3119" i="7"/>
  <c r="A2164" i="7"/>
  <c r="A3209" i="7"/>
  <c r="A2208" i="7"/>
  <c r="A2788" i="7"/>
  <c r="A1656" i="7"/>
  <c r="A1910" i="7"/>
  <c r="A2367" i="7"/>
  <c r="A2867" i="7"/>
  <c r="A2252" i="7"/>
  <c r="A1956" i="7"/>
  <c r="A1955" i="7"/>
  <c r="A2974" i="7"/>
  <c r="A2040" i="7"/>
  <c r="A3100" i="7"/>
  <c r="A2921" i="7"/>
  <c r="A2102" i="7"/>
  <c r="A2373" i="7"/>
  <c r="A2924" i="7"/>
  <c r="A2791" i="7"/>
  <c r="A2071" i="7"/>
  <c r="A2656" i="7"/>
  <c r="A3141" i="7"/>
  <c r="A2719" i="7"/>
  <c r="A2993" i="7"/>
  <c r="A3162" i="7"/>
  <c r="A2113" i="7"/>
  <c r="A2857" i="7"/>
  <c r="A2254" i="7"/>
  <c r="A2535" i="7"/>
  <c r="A2869" i="7"/>
  <c r="A1663" i="7"/>
  <c r="A2392" i="7"/>
  <c r="A3195" i="7"/>
  <c r="A2316" i="7"/>
  <c r="A2558" i="7"/>
  <c r="A2549" i="7"/>
  <c r="A2910" i="7"/>
  <c r="A1673" i="7"/>
  <c r="A2433" i="7"/>
  <c r="A1940" i="7"/>
  <c r="A1748" i="7"/>
  <c r="A3021" i="7"/>
  <c r="A1718" i="7"/>
  <c r="A2184" i="7"/>
  <c r="A3194" i="7"/>
  <c r="A2074" i="7"/>
  <c r="A2530" i="7"/>
  <c r="A2973" i="7"/>
  <c r="A1692" i="7"/>
  <c r="A2410" i="7"/>
  <c r="A2154" i="7"/>
  <c r="A2998" i="7"/>
  <c r="A1713" i="7"/>
  <c r="A1964" i="7"/>
  <c r="A2667" i="7"/>
  <c r="A1737" i="7"/>
  <c r="A2242" i="7"/>
  <c r="A2680" i="7"/>
  <c r="A2376" i="7"/>
  <c r="A3150" i="7"/>
  <c r="A2903" i="7"/>
  <c r="A1880" i="7"/>
  <c r="A2710" i="7"/>
  <c r="A3173" i="7"/>
  <c r="A3159" i="7"/>
  <c r="A1986" i="7"/>
  <c r="A2259" i="7"/>
  <c r="A2261" i="7"/>
  <c r="A2618" i="7"/>
  <c r="A2219" i="7"/>
  <c r="A2985" i="7"/>
  <c r="A3186" i="7"/>
  <c r="A2034" i="7"/>
  <c r="A2704" i="7"/>
  <c r="A2606" i="7"/>
  <c r="A2213" i="7"/>
  <c r="A2577" i="7"/>
  <c r="A3224" i="7"/>
  <c r="A3169" i="7"/>
  <c r="A2470" i="7"/>
  <c r="A3029" i="7"/>
  <c r="A2191" i="7"/>
  <c r="A2882" i="7"/>
  <c r="A1786" i="7"/>
  <c r="A1852" i="7"/>
  <c r="A2391" i="7"/>
  <c r="A2089" i="7"/>
  <c r="A3094" i="7"/>
  <c r="A2197" i="7"/>
  <c r="A2288" i="7"/>
  <c r="A2638" i="7"/>
  <c r="A3188" i="7"/>
  <c r="A1913" i="7"/>
  <c r="A2662" i="7"/>
  <c r="A2022" i="7"/>
  <c r="A2887" i="7"/>
  <c r="A1811" i="7"/>
  <c r="A3153" i="7"/>
  <c r="A2492" i="7"/>
  <c r="A2661" i="7"/>
  <c r="A3271" i="7"/>
  <c r="A2632" i="7"/>
  <c r="A2152" i="7"/>
  <c r="A2107" i="7"/>
  <c r="A2891" i="7"/>
  <c r="A3231" i="7"/>
  <c r="A1893" i="7"/>
  <c r="A3226" i="7"/>
  <c r="A2016" i="7"/>
  <c r="A2426" i="7"/>
  <c r="A2031" i="7"/>
  <c r="A3112" i="7"/>
  <c r="A2428" i="7"/>
  <c r="A2313" i="7"/>
  <c r="A1900" i="7"/>
  <c r="A3223" i="7"/>
  <c r="A2310" i="7"/>
  <c r="A2352" i="7"/>
  <c r="A1813" i="7"/>
  <c r="A2309" i="7"/>
  <c r="A2876" i="7"/>
  <c r="A3139" i="7"/>
  <c r="A2748" i="7"/>
  <c r="A2438" i="7"/>
  <c r="A1989" i="7"/>
  <c r="A2884" i="7"/>
  <c r="A2474" i="7"/>
  <c r="A2477" i="7"/>
  <c r="A2937" i="7"/>
  <c r="A1975" i="7"/>
  <c r="A2201" i="7"/>
  <c r="A1861" i="7"/>
  <c r="A2738" i="7"/>
  <c r="A2465" i="7"/>
  <c r="A2717" i="7"/>
  <c r="A1759" i="7"/>
  <c r="A2697" i="7"/>
  <c r="A2103" i="7"/>
  <c r="A1827" i="7"/>
  <c r="A1990" i="7"/>
  <c r="A2552" i="7"/>
  <c r="A2128" i="7"/>
  <c r="A2872" i="7"/>
  <c r="A1819" i="7"/>
  <c r="A2542" i="7"/>
  <c r="A1800" i="7"/>
  <c r="A1866" i="7"/>
  <c r="A2196" i="7"/>
  <c r="A2678" i="7"/>
  <c r="A3176" i="7"/>
  <c r="A2098" i="7"/>
  <c r="A2855" i="7"/>
  <c r="A3019" i="7"/>
  <c r="A3245" i="7"/>
  <c r="A1984" i="7"/>
  <c r="A2978" i="7"/>
  <c r="A2969" i="7"/>
  <c r="A1756" i="7"/>
  <c r="A3276" i="7"/>
  <c r="A2930" i="7"/>
  <c r="A1857" i="7"/>
  <c r="A2601" i="7"/>
  <c r="A1998" i="7"/>
  <c r="A2279" i="7"/>
  <c r="A2613" i="7"/>
  <c r="A3076" i="7"/>
  <c r="A2136" i="7"/>
  <c r="A3257" i="7"/>
  <c r="A1723" i="7"/>
  <c r="A2020" i="7"/>
  <c r="A2895" i="7"/>
  <c r="A2545" i="7"/>
  <c r="A2654" i="7"/>
  <c r="A2756" i="7"/>
  <c r="A2301" i="7"/>
  <c r="A2430" i="7"/>
  <c r="A2019" i="7"/>
  <c r="A2048" i="7"/>
  <c r="A3171" i="7"/>
  <c r="A2764" i="7"/>
  <c r="A3253" i="7"/>
  <c r="A2300" i="7"/>
  <c r="A2032" i="7"/>
  <c r="A2229" i="7"/>
  <c r="A3248" i="7"/>
  <c r="A3155" i="7"/>
  <c r="A2562" i="7"/>
  <c r="A1798" i="7"/>
  <c r="A2718" i="7"/>
  <c r="A2784" i="7"/>
  <c r="A3063" i="7"/>
  <c r="A1970" i="7"/>
  <c r="A2727" i="7"/>
  <c r="A2860" i="7"/>
  <c r="A3304" i="7"/>
  <c r="A1856" i="7"/>
  <c r="A2885" i="7"/>
  <c r="A2841" i="7"/>
  <c r="A2586" i="7"/>
  <c r="A2640" i="7"/>
  <c r="A2223" i="7"/>
  <c r="A2862" i="7"/>
  <c r="A2231" i="7"/>
  <c r="A2693" i="7"/>
  <c r="A1917" i="7"/>
  <c r="A2046" i="7"/>
  <c r="A1711" i="7"/>
  <c r="A1669" i="7"/>
  <c r="A2100" i="7"/>
  <c r="A3280" i="7"/>
  <c r="A3305" i="7"/>
  <c r="A2878" i="7"/>
  <c r="A3013" i="7"/>
  <c r="A2381" i="7"/>
  <c r="A2883" i="7"/>
  <c r="A3113" i="7"/>
  <c r="A2673" i="7"/>
  <c r="A2436" i="7"/>
  <c r="A1751" i="7"/>
  <c r="A2434" i="7"/>
  <c r="A2811" i="7"/>
  <c r="A3135" i="7"/>
  <c r="A2743" i="7"/>
  <c r="A1686" i="7"/>
  <c r="A3219" i="7"/>
  <c r="A2138" i="7"/>
  <c r="A2043" i="7"/>
  <c r="A3152" i="7"/>
  <c r="A2637" i="7"/>
  <c r="A2062" i="7"/>
  <c r="A1965" i="7"/>
  <c r="A2649" i="7"/>
  <c r="A3040" i="7"/>
  <c r="A1799" i="7"/>
  <c r="A2684" i="7"/>
  <c r="A2833" i="7"/>
  <c r="A1801" i="7"/>
  <c r="A1695" i="7"/>
  <c r="A3260" i="7"/>
  <c r="A2790" i="7"/>
  <c r="A1864" i="7"/>
  <c r="A1938" i="7"/>
  <c r="A2427" i="7"/>
  <c r="A2939" i="7"/>
  <c r="A2861" i="7"/>
  <c r="A2837" i="7"/>
  <c r="A2497" i="7"/>
  <c r="A2035" i="7"/>
  <c r="A2365" i="7"/>
  <c r="A2432" i="7"/>
  <c r="A3064" i="7"/>
  <c r="A2698" i="7"/>
  <c r="A2267" i="7"/>
  <c r="A2083" i="7"/>
  <c r="A3109" i="7"/>
  <c r="A3133" i="7"/>
  <c r="A2169" i="7"/>
  <c r="A2067" i="7"/>
  <c r="A2278" i="7"/>
  <c r="A2773" i="7"/>
  <c r="A2125" i="7"/>
  <c r="A2627" i="7"/>
  <c r="A2760" i="7"/>
  <c r="A2478" i="7"/>
  <c r="A2180" i="7"/>
  <c r="A3286" i="7"/>
  <c r="A2178" i="7"/>
  <c r="A3093" i="7"/>
  <c r="A3288" i="7"/>
  <c r="A2461" i="7"/>
  <c r="A2963" i="7"/>
  <c r="A2604" i="7"/>
  <c r="A2090" i="7"/>
  <c r="A1717" i="7"/>
  <c r="A1676" i="7"/>
  <c r="A2386" i="7"/>
  <c r="A2061" i="7"/>
  <c r="A2499" i="7"/>
  <c r="A2922" i="7"/>
  <c r="A2326" i="7"/>
  <c r="A2332" i="7"/>
  <c r="A2682" i="7"/>
  <c r="A2405" i="7"/>
  <c r="A1916" i="7"/>
  <c r="A2829" i="7"/>
  <c r="A2553" i="7"/>
  <c r="A3008" i="7"/>
  <c r="A2803" i="7"/>
  <c r="A2600" i="7"/>
  <c r="A2570" i="7"/>
  <c r="A1797" i="7"/>
  <c r="A2569" i="7"/>
  <c r="A2320" i="7"/>
  <c r="A2588" i="7"/>
  <c r="A2245" i="7"/>
  <c r="A2093" i="7"/>
  <c r="A1775" i="7"/>
  <c r="A2106" i="7"/>
  <c r="A2610" i="7"/>
  <c r="A2541" i="7"/>
  <c r="A1679" i="7"/>
  <c r="A1765" i="7"/>
  <c r="A2951" i="7"/>
  <c r="A1804" i="7"/>
  <c r="A1982" i="7"/>
  <c r="A1728" i="7"/>
  <c r="A2757" i="7"/>
  <c r="A2713" i="7"/>
  <c r="A2435" i="7"/>
  <c r="A1997" i="7"/>
  <c r="A2095" i="7"/>
  <c r="A3101" i="7"/>
  <c r="A3005" i="7"/>
  <c r="A1899" i="7"/>
  <c r="A2602" i="7"/>
  <c r="A2715" i="7"/>
  <c r="A2052" i="7"/>
  <c r="A3214" i="7"/>
  <c r="A2050" i="7"/>
  <c r="A2488" i="7"/>
  <c r="A3291" i="7"/>
  <c r="A2333" i="7"/>
  <c r="A2835" i="7"/>
  <c r="A2459" i="7"/>
  <c r="A1962" i="7"/>
  <c r="A1753" i="7"/>
  <c r="A1683" i="7"/>
  <c r="A2258" i="7"/>
  <c r="A1933" i="7"/>
  <c r="A2371" i="7"/>
  <c r="A2794" i="7"/>
  <c r="A3069" i="7"/>
  <c r="A2539" i="7"/>
  <c r="A3221" i="7"/>
  <c r="A1845" i="7"/>
  <c r="A2589" i="7"/>
  <c r="A2479" i="7"/>
  <c r="A2485" i="7"/>
  <c r="A1821" i="7"/>
  <c r="D34" i="8" l="1"/>
  <c r="F36" i="8"/>
  <c r="I37" i="8"/>
  <c r="J34" i="8"/>
  <c r="H36" i="8"/>
  <c r="K34" i="8"/>
  <c r="J35" i="8"/>
  <c r="H35" i="8"/>
  <c r="D37" i="8"/>
  <c r="K37" i="8"/>
  <c r="C37" i="8"/>
  <c r="I34" i="8"/>
  <c r="C34" i="8"/>
  <c r="C38" i="8"/>
  <c r="D35" i="8"/>
  <c r="H34" i="8"/>
  <c r="G37" i="8"/>
  <c r="G38" i="8"/>
  <c r="I35" i="8"/>
  <c r="E37" i="8"/>
  <c r="J36" i="8"/>
  <c r="H38" i="8"/>
  <c r="D36" i="8"/>
  <c r="F35" i="8"/>
  <c r="I38" i="8"/>
  <c r="J38" i="8"/>
  <c r="K38" i="8"/>
  <c r="I36" i="8"/>
  <c r="J37" i="8"/>
  <c r="F38" i="8"/>
  <c r="E38" i="8"/>
  <c r="E35" i="8"/>
  <c r="G36" i="8"/>
  <c r="F34" i="8"/>
  <c r="G35" i="8"/>
  <c r="G34" i="8"/>
  <c r="C36" i="8"/>
  <c r="H37" i="8"/>
  <c r="K35" i="8"/>
  <c r="F37" i="8"/>
  <c r="E34" i="8"/>
  <c r="E36" i="8"/>
  <c r="K36" i="8"/>
  <c r="D38" i="8"/>
  <c r="C35" i="8"/>
  <c r="C15" i="8"/>
  <c r="C11" i="8"/>
  <c r="K11" i="8"/>
  <c r="E11" i="8"/>
  <c r="I20" i="8"/>
  <c r="F56" i="5"/>
  <c r="G26" i="8"/>
  <c r="J23" i="8"/>
  <c r="F52" i="5"/>
  <c r="D17" i="8"/>
  <c r="H48" i="5"/>
  <c r="J56" i="5"/>
  <c r="F34" i="5"/>
  <c r="C12" i="8"/>
  <c r="I23" i="5"/>
  <c r="E42" i="5"/>
  <c r="E58" i="5"/>
  <c r="E57" i="5"/>
  <c r="D18" i="5"/>
  <c r="G14" i="5"/>
  <c r="E17" i="5"/>
  <c r="I57" i="5"/>
  <c r="G55" i="5"/>
  <c r="I59" i="5"/>
  <c r="H28" i="5"/>
  <c r="F53" i="5"/>
  <c r="H17" i="5"/>
  <c r="K40" i="5"/>
  <c r="G23" i="5"/>
  <c r="E51" i="5"/>
  <c r="C47" i="5"/>
  <c r="J15" i="5"/>
  <c r="F43" i="5"/>
  <c r="E10" i="5"/>
  <c r="G9" i="5"/>
  <c r="D32" i="5"/>
  <c r="G13" i="5"/>
  <c r="G59" i="5"/>
  <c r="F27" i="5"/>
  <c r="D11" i="5"/>
  <c r="E52" i="5"/>
  <c r="C56" i="5"/>
  <c r="D63" i="5"/>
  <c r="I29" i="8"/>
  <c r="H30" i="9"/>
  <c r="J11" i="5"/>
  <c r="D51" i="5"/>
  <c r="E21" i="5"/>
  <c r="K9" i="5"/>
  <c r="C23" i="5"/>
  <c r="D45" i="5"/>
  <c r="J53" i="5"/>
  <c r="J37" i="5"/>
  <c r="J41" i="5"/>
  <c r="C31" i="5"/>
  <c r="I18" i="5"/>
  <c r="C55" i="5"/>
  <c r="J33" i="5"/>
  <c r="F26" i="5"/>
  <c r="I28" i="5"/>
  <c r="E46" i="5"/>
  <c r="K53" i="5"/>
  <c r="D37" i="5"/>
  <c r="K31" i="5"/>
  <c r="K33" i="5"/>
  <c r="D19" i="5"/>
  <c r="D52" i="5"/>
  <c r="G53" i="5"/>
  <c r="J17" i="5"/>
  <c r="F40" i="5"/>
  <c r="D23" i="5"/>
  <c r="K51" i="5"/>
  <c r="G47" i="5"/>
  <c r="C15" i="5"/>
  <c r="C43" i="5"/>
  <c r="H10" i="5"/>
  <c r="D9" i="5"/>
  <c r="K32" i="5"/>
  <c r="H13" i="5"/>
  <c r="E59" i="5"/>
  <c r="G27" i="5"/>
  <c r="G11" i="5"/>
  <c r="G52" i="5"/>
  <c r="D56" i="5"/>
  <c r="I42" i="9"/>
  <c r="K36" i="5"/>
  <c r="I17" i="5"/>
  <c r="E40" i="5"/>
  <c r="K23" i="5"/>
  <c r="H51" i="5"/>
  <c r="I47" i="5"/>
  <c r="H15" i="5"/>
  <c r="G43" i="5"/>
  <c r="I10" i="5"/>
  <c r="J9" i="5"/>
  <c r="E32" i="5"/>
  <c r="C50" i="5"/>
  <c r="J38" i="5"/>
  <c r="I27" i="5"/>
  <c r="E11" i="5"/>
  <c r="J52" i="5"/>
  <c r="H56" i="5"/>
  <c r="H36" i="5"/>
  <c r="E34" i="5"/>
  <c r="D39" i="5"/>
  <c r="E23" i="5"/>
  <c r="I51" i="5"/>
  <c r="E47" i="5"/>
  <c r="G15" i="5"/>
  <c r="H43" i="5"/>
  <c r="F10" i="5"/>
  <c r="F9" i="5"/>
  <c r="K12" i="5"/>
  <c r="I50" i="5"/>
  <c r="D38" i="5"/>
  <c r="H27" i="5"/>
  <c r="H11" i="5"/>
  <c r="I20" i="5"/>
  <c r="J47" i="5"/>
  <c r="G12" i="5"/>
  <c r="G17" i="9"/>
  <c r="C52" i="9"/>
  <c r="J39" i="5"/>
  <c r="K35" i="5"/>
  <c r="H39" i="5"/>
  <c r="H50" i="5"/>
  <c r="J48" i="5"/>
  <c r="D20" i="5"/>
  <c r="J22" i="5"/>
  <c r="E61" i="5"/>
  <c r="J36" i="5"/>
  <c r="E50" i="5"/>
  <c r="C45" i="5"/>
  <c r="E54" i="5"/>
  <c r="I48" i="5"/>
  <c r="D21" i="5"/>
  <c r="I36" i="5"/>
  <c r="C42" i="5"/>
  <c r="I39" i="5"/>
  <c r="I41" i="5"/>
  <c r="I35" i="5"/>
  <c r="C24" i="5"/>
  <c r="D42" i="5"/>
  <c r="K39" i="5"/>
  <c r="G41" i="5"/>
  <c r="H22" i="5"/>
  <c r="F48" i="5"/>
  <c r="E24" i="5"/>
  <c r="D50" i="5"/>
  <c r="D46" i="5"/>
  <c r="J49" i="5"/>
  <c r="C39" i="5"/>
  <c r="D44" i="5"/>
  <c r="E48" i="5"/>
  <c r="K24" i="5"/>
  <c r="C49" i="5"/>
  <c r="J58" i="5"/>
  <c r="G39" i="5"/>
  <c r="K54" i="5"/>
  <c r="D41" i="5"/>
  <c r="J44" i="5"/>
  <c r="F22" i="5"/>
  <c r="K48" i="5"/>
  <c r="F35" i="5"/>
  <c r="G24" i="5"/>
  <c r="E12" i="5"/>
  <c r="F29" i="5"/>
  <c r="F42" i="5"/>
  <c r="F21" i="5"/>
  <c r="H46" i="5"/>
  <c r="J34" i="5"/>
  <c r="G44" i="5"/>
  <c r="J12" i="5"/>
  <c r="I46" i="5"/>
  <c r="K34" i="5"/>
  <c r="K44" i="5"/>
  <c r="H35" i="5"/>
  <c r="G21" i="5"/>
  <c r="I34" i="5"/>
  <c r="K41" i="5"/>
  <c r="E22" i="5"/>
  <c r="J35" i="5"/>
  <c r="C12" i="5"/>
  <c r="I42" i="5"/>
  <c r="K21" i="5"/>
  <c r="J46" i="5"/>
  <c r="G49" i="5"/>
  <c r="F58" i="5"/>
  <c r="E39" i="5"/>
  <c r="E30" i="5"/>
  <c r="C41" i="5"/>
  <c r="H44" i="5"/>
  <c r="G22" i="5"/>
  <c r="G48" i="5"/>
  <c r="D55" i="5"/>
  <c r="G33" i="5"/>
  <c r="D26" i="5"/>
  <c r="C29" i="5"/>
  <c r="H42" i="5"/>
  <c r="J21" i="5"/>
  <c r="E24" i="8"/>
  <c r="G46" i="5"/>
  <c r="G51" i="5"/>
  <c r="F50" i="5"/>
  <c r="C35" i="5"/>
  <c r="C22" i="5"/>
  <c r="K45" i="5"/>
  <c r="C54" i="5"/>
  <c r="D12" i="5"/>
  <c r="H54" i="5"/>
  <c r="K50" i="5"/>
  <c r="H49" i="5"/>
  <c r="C58" i="5"/>
  <c r="E37" i="5"/>
  <c r="F30" i="5"/>
  <c r="F41" i="5"/>
  <c r="K57" i="5"/>
  <c r="F31" i="5"/>
  <c r="H18" i="5"/>
  <c r="F55" i="5"/>
  <c r="F33" i="5"/>
  <c r="I26" i="5"/>
  <c r="J29" i="5"/>
  <c r="K42" i="5"/>
  <c r="I21" i="5"/>
  <c r="C46" i="5"/>
  <c r="H19" i="5"/>
  <c r="G36" i="5"/>
  <c r="D27" i="5"/>
  <c r="C34" i="5"/>
  <c r="F24" i="5"/>
  <c r="K58" i="5"/>
  <c r="C13" i="5"/>
  <c r="C53" i="5"/>
  <c r="F49" i="5"/>
  <c r="H58" i="5"/>
  <c r="I37" i="5"/>
  <c r="H30" i="5"/>
  <c r="F57" i="5"/>
  <c r="J31" i="5"/>
  <c r="E18" i="5"/>
  <c r="E55" i="5"/>
  <c r="D33" i="5"/>
  <c r="K26" i="5"/>
  <c r="C59" i="5"/>
  <c r="G19" i="5"/>
  <c r="D28" i="5"/>
  <c r="D14" i="5"/>
  <c r="D15" i="5"/>
  <c r="I38" i="5"/>
  <c r="H47" i="5"/>
  <c r="H12" i="5"/>
  <c r="D49" i="5"/>
  <c r="K30" i="5"/>
  <c r="C57" i="5"/>
  <c r="H29" i="5"/>
  <c r="I49" i="5"/>
  <c r="D25" i="5"/>
  <c r="I55" i="5"/>
  <c r="G28" i="5"/>
  <c r="I53" i="5"/>
  <c r="G58" i="5"/>
  <c r="D10" i="5"/>
  <c r="C33" i="5"/>
  <c r="F19" i="5"/>
  <c r="C14" i="5"/>
  <c r="E53" i="5"/>
  <c r="K17" i="5"/>
  <c r="G40" i="5"/>
  <c r="H23" i="5"/>
  <c r="I30" i="5"/>
  <c r="H57" i="5"/>
  <c r="I31" i="5"/>
  <c r="G10" i="5"/>
  <c r="I33" i="5"/>
  <c r="K13" i="5"/>
  <c r="D59" i="5"/>
  <c r="J19" i="5"/>
  <c r="C11" i="5"/>
  <c r="H52" i="5"/>
  <c r="G56" i="5"/>
  <c r="I63" i="5"/>
  <c r="E36" i="5"/>
  <c r="G30" i="5"/>
  <c r="F59" i="5"/>
  <c r="C30" i="5"/>
  <c r="H31" i="5"/>
  <c r="J26" i="5"/>
  <c r="H53" i="5"/>
  <c r="D17" i="5"/>
  <c r="J40" i="5"/>
  <c r="J23" i="5"/>
  <c r="J30" i="5"/>
  <c r="D57" i="5"/>
  <c r="I43" i="5"/>
  <c r="K10" i="5"/>
  <c r="E9" i="5"/>
  <c r="C32" i="5"/>
  <c r="J13" i="5"/>
  <c r="K59" i="5"/>
  <c r="E19" i="5"/>
  <c r="K11" i="5"/>
  <c r="C52" i="5"/>
  <c r="J30" i="9"/>
  <c r="J25" i="8"/>
  <c r="J11" i="8"/>
  <c r="K27" i="8"/>
  <c r="J39" i="9"/>
  <c r="D12" i="9"/>
  <c r="F16" i="9"/>
  <c r="C15" i="9"/>
  <c r="E64" i="5"/>
  <c r="G13" i="8"/>
  <c r="D27" i="8"/>
  <c r="G12" i="8"/>
  <c r="C20" i="9"/>
  <c r="H16" i="9"/>
  <c r="K23" i="9"/>
  <c r="D52" i="9"/>
  <c r="I61" i="5"/>
  <c r="I22" i="8"/>
  <c r="G15" i="8"/>
  <c r="H30" i="8"/>
  <c r="F15" i="8"/>
  <c r="C20" i="8"/>
  <c r="F14" i="8"/>
  <c r="D28" i="9"/>
  <c r="K20" i="9"/>
  <c r="H15" i="9"/>
  <c r="D34" i="9"/>
  <c r="I22" i="9"/>
  <c r="G44" i="9"/>
  <c r="K39" i="9"/>
  <c r="J24" i="9"/>
  <c r="C64" i="5"/>
  <c r="G29" i="8"/>
  <c r="H18" i="8"/>
  <c r="H15" i="8"/>
  <c r="E29" i="8"/>
  <c r="H32" i="8"/>
  <c r="J12" i="8"/>
  <c r="I52" i="9"/>
  <c r="E12" i="9"/>
  <c r="E19" i="9"/>
  <c r="F55" i="9"/>
  <c r="C17" i="9"/>
  <c r="I11" i="9"/>
  <c r="F25" i="9"/>
  <c r="I18" i="9"/>
  <c r="F51" i="9"/>
  <c r="I16" i="9"/>
  <c r="J65" i="5"/>
  <c r="I28" i="8"/>
  <c r="F20" i="8"/>
  <c r="C53" i="9"/>
  <c r="K28" i="9"/>
  <c r="H35" i="9"/>
  <c r="I24" i="9"/>
  <c r="C27" i="8"/>
  <c r="C14" i="8"/>
  <c r="G43" i="9"/>
  <c r="J19" i="8"/>
  <c r="F26" i="9"/>
  <c r="C16" i="9"/>
  <c r="G27" i="8"/>
  <c r="J22" i="9"/>
  <c r="J36" i="9"/>
  <c r="C16" i="8"/>
  <c r="K30" i="8"/>
  <c r="I27" i="9"/>
  <c r="K19" i="8"/>
  <c r="E63" i="5"/>
  <c r="J26" i="8"/>
  <c r="D37" i="9"/>
  <c r="F18" i="9"/>
  <c r="F26" i="8"/>
  <c r="H25" i="8"/>
  <c r="J11" i="9"/>
  <c r="J37" i="9"/>
  <c r="C11" i="9"/>
  <c r="F56" i="9"/>
  <c r="E22" i="9"/>
  <c r="H45" i="9"/>
  <c r="D38" i="9"/>
  <c r="E12" i="8"/>
  <c r="F63" i="5"/>
  <c r="E30" i="8"/>
  <c r="F23" i="8"/>
  <c r="J32" i="8"/>
  <c r="E19" i="8"/>
  <c r="F34" i="9"/>
  <c r="I43" i="9"/>
  <c r="J49" i="9"/>
  <c r="C33" i="9"/>
  <c r="F17" i="9"/>
  <c r="F20" i="9"/>
  <c r="K42" i="9"/>
  <c r="E62" i="5"/>
  <c r="F19" i="8"/>
  <c r="D21" i="8"/>
  <c r="D28" i="8"/>
  <c r="D25" i="8"/>
  <c r="D16" i="8"/>
  <c r="C26" i="9"/>
  <c r="K19" i="9"/>
  <c r="H53" i="9"/>
  <c r="H37" i="9"/>
  <c r="E52" i="9"/>
  <c r="E11" i="9"/>
  <c r="F11" i="9"/>
  <c r="H60" i="5"/>
  <c r="J21" i="8"/>
  <c r="E26" i="8"/>
  <c r="C39" i="8"/>
  <c r="E44" i="9"/>
  <c r="F13" i="9"/>
  <c r="J25" i="9"/>
  <c r="F32" i="9"/>
  <c r="F37" i="9"/>
  <c r="K50" i="9"/>
  <c r="D51" i="9"/>
  <c r="J33" i="9"/>
  <c r="G32" i="8"/>
  <c r="I46" i="9"/>
  <c r="H24" i="8"/>
  <c r="D41" i="9"/>
  <c r="I39" i="9"/>
  <c r="F15" i="9"/>
  <c r="I60" i="5"/>
  <c r="C18" i="8"/>
  <c r="C24" i="8"/>
  <c r="I64" i="5"/>
  <c r="E18" i="8"/>
  <c r="E25" i="8"/>
  <c r="I17" i="8"/>
  <c r="K28" i="8"/>
  <c r="E32" i="8"/>
  <c r="K41" i="9"/>
  <c r="E41" i="9"/>
  <c r="E47" i="9"/>
  <c r="H42" i="9"/>
  <c r="K53" i="9"/>
  <c r="D14" i="9"/>
  <c r="D46" i="9"/>
  <c r="D65" i="5"/>
  <c r="K13" i="8"/>
  <c r="D33" i="8"/>
  <c r="H31" i="8"/>
  <c r="H23" i="8"/>
  <c r="J33" i="8"/>
  <c r="J27" i="9"/>
  <c r="I33" i="9"/>
  <c r="G41" i="9"/>
  <c r="H31" i="9"/>
  <c r="J21" i="9"/>
  <c r="G14" i="9"/>
  <c r="F44" i="9"/>
  <c r="G62" i="5"/>
  <c r="G23" i="8"/>
  <c r="D13" i="8"/>
  <c r="F24" i="9"/>
  <c r="E25" i="9"/>
  <c r="E30" i="9"/>
  <c r="C65" i="5"/>
  <c r="K16" i="9"/>
  <c r="F31" i="8"/>
  <c r="C51" i="9"/>
  <c r="K46" i="9"/>
  <c r="J34" i="9"/>
  <c r="C36" i="9"/>
  <c r="G38" i="9"/>
  <c r="F19" i="9"/>
  <c r="K51" i="9"/>
  <c r="G22" i="8"/>
  <c r="E17" i="8"/>
  <c r="D61" i="5"/>
  <c r="J29" i="8"/>
  <c r="G50" i="9"/>
  <c r="E39" i="9"/>
  <c r="C22" i="8"/>
  <c r="H48" i="9"/>
  <c r="H29" i="9"/>
  <c r="I62" i="5"/>
  <c r="H28" i="8"/>
  <c r="D14" i="8"/>
  <c r="I31" i="8"/>
  <c r="J20" i="8"/>
  <c r="C13" i="8"/>
  <c r="I11" i="8"/>
  <c r="F45" i="9"/>
  <c r="F27" i="9"/>
  <c r="K56" i="9"/>
  <c r="D45" i="9"/>
  <c r="G36" i="9"/>
  <c r="K26" i="9"/>
  <c r="I53" i="9"/>
  <c r="K65" i="5"/>
  <c r="I54" i="9"/>
  <c r="I47" i="9"/>
  <c r="G47" i="9"/>
  <c r="I40" i="9"/>
  <c r="D17" i="9"/>
  <c r="K25" i="9"/>
  <c r="J29" i="9"/>
  <c r="D21" i="9"/>
  <c r="I34" i="9"/>
  <c r="G52" i="9"/>
  <c r="C35" i="9"/>
  <c r="C40" i="9"/>
  <c r="C21" i="9"/>
  <c r="H52" i="9"/>
  <c r="D29" i="9"/>
  <c r="K38" i="9"/>
  <c r="G37" i="9"/>
  <c r="J40" i="9"/>
  <c r="J48" i="9"/>
  <c r="D44" i="9"/>
  <c r="G42" i="9"/>
  <c r="J55" i="9"/>
  <c r="D47" i="9"/>
  <c r="H49" i="9"/>
  <c r="I19" i="9"/>
  <c r="I48" i="9"/>
  <c r="E56" i="9"/>
  <c r="C39" i="9"/>
  <c r="K21" i="9"/>
  <c r="D50" i="9"/>
  <c r="H20" i="9"/>
  <c r="C48" i="9"/>
  <c r="D22" i="9"/>
  <c r="G30" i="9"/>
  <c r="H50" i="9"/>
  <c r="F29" i="9"/>
  <c r="D25" i="9"/>
  <c r="K49" i="9"/>
  <c r="D56" i="9"/>
  <c r="H27" i="9"/>
  <c r="H41" i="9"/>
  <c r="E23" i="9"/>
  <c r="K13" i="9"/>
  <c r="G40" i="9"/>
  <c r="E15" i="9"/>
  <c r="G29" i="9"/>
  <c r="H26" i="9"/>
  <c r="G27" i="9"/>
  <c r="I14" i="9"/>
  <c r="D33" i="9"/>
  <c r="J51" i="9"/>
  <c r="G18" i="8"/>
  <c r="C63" i="5"/>
  <c r="F30" i="8"/>
  <c r="F25" i="8"/>
  <c r="C23" i="9"/>
  <c r="C47" i="9"/>
  <c r="J15" i="8"/>
  <c r="I15" i="8"/>
  <c r="E15" i="8"/>
  <c r="K40" i="8"/>
  <c r="F24" i="8"/>
  <c r="K27" i="9"/>
  <c r="K30" i="9"/>
  <c r="C34" i="9"/>
  <c r="K22" i="9"/>
  <c r="C43" i="9"/>
  <c r="F53" i="9"/>
  <c r="C56" i="9"/>
  <c r="H17" i="9"/>
  <c r="E13" i="8"/>
  <c r="C17" i="8"/>
  <c r="K17" i="8"/>
  <c r="D53" i="9"/>
  <c r="F54" i="9"/>
  <c r="H14" i="9"/>
  <c r="E37" i="9"/>
  <c r="H32" i="9"/>
  <c r="D19" i="8"/>
  <c r="F16" i="8"/>
  <c r="G24" i="8"/>
  <c r="K24" i="8"/>
  <c r="D12" i="8"/>
  <c r="D29" i="8"/>
  <c r="H11" i="8"/>
  <c r="D11" i="8"/>
  <c r="K18" i="8"/>
  <c r="K14" i="8"/>
  <c r="G40" i="8"/>
  <c r="I18" i="8"/>
  <c r="I32" i="8"/>
  <c r="I26" i="8"/>
  <c r="D23" i="8"/>
  <c r="G11" i="8"/>
  <c r="G31" i="8"/>
  <c r="H19" i="8"/>
  <c r="E16" i="8"/>
  <c r="K15" i="8"/>
  <c r="K22" i="8"/>
  <c r="D18" i="8"/>
  <c r="E23" i="8"/>
  <c r="E28" i="8"/>
  <c r="K26" i="8"/>
  <c r="E14" i="8"/>
  <c r="G28" i="8"/>
  <c r="C19" i="8"/>
  <c r="C32" i="8"/>
  <c r="E39" i="8"/>
  <c r="F11" i="8"/>
  <c r="F29" i="8"/>
  <c r="K20" i="8"/>
  <c r="I24" i="8"/>
  <c r="H16" i="8"/>
  <c r="F40" i="8"/>
  <c r="K29" i="8"/>
  <c r="J17" i="8"/>
  <c r="G21" i="8"/>
  <c r="H13" i="8"/>
  <c r="F65" i="5"/>
  <c r="J28" i="8"/>
  <c r="E27" i="8"/>
  <c r="F21" i="8"/>
  <c r="J30" i="8"/>
  <c r="H12" i="8"/>
  <c r="I32" i="9"/>
  <c r="G15" i="9"/>
  <c r="H51" i="9"/>
  <c r="H38" i="9"/>
  <c r="E45" i="9"/>
  <c r="K55" i="9"/>
  <c r="C37" i="9"/>
  <c r="F38" i="9"/>
  <c r="H33" i="8"/>
  <c r="D43" i="9"/>
  <c r="J64" i="5"/>
  <c r="K64" i="5"/>
  <c r="E40" i="8"/>
  <c r="H22" i="8"/>
  <c r="F12" i="8"/>
  <c r="J16" i="8"/>
  <c r="K32" i="8"/>
  <c r="H20" i="8"/>
  <c r="C21" i="8"/>
  <c r="H14" i="8"/>
  <c r="I14" i="8"/>
  <c r="K18" i="9"/>
  <c r="J56" i="9"/>
  <c r="G32" i="9"/>
  <c r="D26" i="9"/>
  <c r="I23" i="9"/>
  <c r="C27" i="9"/>
  <c r="G49" i="9"/>
  <c r="I38" i="9"/>
  <c r="I35" i="9"/>
  <c r="I15" i="9"/>
  <c r="G28" i="9"/>
  <c r="F41" i="9"/>
  <c r="D49" i="9"/>
  <c r="F14" i="9"/>
  <c r="G55" i="9"/>
  <c r="E46" i="9"/>
  <c r="D60" i="5"/>
  <c r="H64" i="5"/>
  <c r="E65" i="5"/>
  <c r="J27" i="8"/>
  <c r="F27" i="8"/>
  <c r="K31" i="8"/>
  <c r="J14" i="8"/>
  <c r="D26" i="8"/>
  <c r="G17" i="8"/>
  <c r="J40" i="8"/>
  <c r="K23" i="8"/>
  <c r="D39" i="8"/>
  <c r="G14" i="8"/>
  <c r="F42" i="9"/>
  <c r="K24" i="9"/>
  <c r="D24" i="9"/>
  <c r="H19" i="9"/>
  <c r="C24" i="9"/>
  <c r="F12" i="9"/>
  <c r="K33" i="9"/>
  <c r="G46" i="9"/>
  <c r="D32" i="9"/>
  <c r="J23" i="9"/>
  <c r="K37" i="9"/>
  <c r="I45" i="9"/>
  <c r="J47" i="9"/>
  <c r="F52" i="9"/>
  <c r="C32" i="9"/>
  <c r="G26" i="9"/>
  <c r="J45" i="9"/>
  <c r="H61" i="5"/>
  <c r="D40" i="8"/>
  <c r="F39" i="8"/>
  <c r="H54" i="9"/>
  <c r="I31" i="9"/>
  <c r="D11" i="9"/>
  <c r="E33" i="9"/>
  <c r="C30" i="9"/>
  <c r="K61" i="5"/>
  <c r="J39" i="8"/>
  <c r="C30" i="8"/>
  <c r="D31" i="8"/>
  <c r="F22" i="8"/>
  <c r="K21" i="8"/>
  <c r="I23" i="8"/>
  <c r="K33" i="8"/>
  <c r="G39" i="8"/>
  <c r="I12" i="8"/>
  <c r="F43" i="9"/>
  <c r="F39" i="9"/>
  <c r="C18" i="9"/>
  <c r="J28" i="9"/>
  <c r="F46" i="9"/>
  <c r="J20" i="9"/>
  <c r="C46" i="9"/>
  <c r="I29" i="9"/>
  <c r="E50" i="9"/>
  <c r="C49" i="9"/>
  <c r="H47" i="9"/>
  <c r="G25" i="9"/>
  <c r="H36" i="9"/>
  <c r="F61" i="5"/>
  <c r="D62" i="5"/>
  <c r="J63" i="5"/>
  <c r="H39" i="8"/>
  <c r="C25" i="8"/>
  <c r="D20" i="8"/>
  <c r="D30" i="8"/>
  <c r="F33" i="8"/>
  <c r="H21" i="8"/>
  <c r="I16" i="8"/>
  <c r="H40" i="8"/>
  <c r="K39" i="8"/>
  <c r="G16" i="8"/>
  <c r="K12" i="8"/>
  <c r="E51" i="9"/>
  <c r="J19" i="9"/>
  <c r="K15" i="9"/>
  <c r="E42" i="9"/>
  <c r="J41" i="9"/>
  <c r="G48" i="9"/>
  <c r="E53" i="9"/>
  <c r="J12" i="9"/>
  <c r="E32" i="9"/>
  <c r="E24" i="9"/>
  <c r="I28" i="9"/>
  <c r="K35" i="9"/>
  <c r="D39" i="9"/>
  <c r="C50" i="9"/>
  <c r="C25" i="9"/>
  <c r="H12" i="9"/>
  <c r="H18" i="9"/>
  <c r="F13" i="8"/>
  <c r="K63" i="5"/>
  <c r="C61" i="5"/>
  <c r="K60" i="5"/>
  <c r="H40" i="9"/>
  <c r="K12" i="9"/>
  <c r="I50" i="9"/>
  <c r="F49" i="9"/>
  <c r="G33" i="9"/>
  <c r="G24" i="9"/>
  <c r="K34" i="9"/>
  <c r="C19" i="9"/>
  <c r="E36" i="9"/>
  <c r="J18" i="9"/>
  <c r="D55" i="9"/>
  <c r="I55" i="9"/>
  <c r="D36" i="9"/>
  <c r="H22" i="9"/>
  <c r="F48" i="9"/>
  <c r="F31" i="9"/>
  <c r="J26" i="9"/>
  <c r="E49" i="9"/>
  <c r="J60" i="5"/>
  <c r="H62" i="5"/>
  <c r="I40" i="8"/>
  <c r="H29" i="8"/>
  <c r="G25" i="8"/>
  <c r="E17" i="9"/>
  <c r="E54" i="9"/>
  <c r="C12" i="9"/>
  <c r="D40" i="9"/>
  <c r="K31" i="9"/>
  <c r="F36" i="9"/>
  <c r="J53" i="9"/>
  <c r="I12" i="9"/>
  <c r="J50" i="9"/>
  <c r="H25" i="9"/>
  <c r="E48" i="9"/>
  <c r="I56" i="9"/>
  <c r="K36" i="9"/>
  <c r="H46" i="9"/>
  <c r="C31" i="9"/>
  <c r="F50" i="9"/>
  <c r="K62" i="5"/>
  <c r="G33" i="8"/>
  <c r="I30" i="8"/>
  <c r="E21" i="8"/>
  <c r="F18" i="8"/>
  <c r="C28" i="8"/>
  <c r="E31" i="8"/>
  <c r="H27" i="8"/>
  <c r="G19" i="8"/>
  <c r="G30" i="8"/>
  <c r="J13" i="8"/>
  <c r="K40" i="9"/>
  <c r="G13" i="9"/>
  <c r="J44" i="9"/>
  <c r="G39" i="9"/>
  <c r="H11" i="9"/>
  <c r="J43" i="9"/>
  <c r="E16" i="9"/>
  <c r="K17" i="9"/>
  <c r="F40" i="9"/>
  <c r="E43" i="9"/>
  <c r="I30" i="9"/>
  <c r="C38" i="9"/>
  <c r="D30" i="9"/>
  <c r="J31" i="9"/>
  <c r="C44" i="9"/>
  <c r="F30" i="9"/>
  <c r="E21" i="9"/>
  <c r="F45" i="5"/>
  <c r="C28" i="5"/>
  <c r="E27" i="5"/>
  <c r="I19" i="5"/>
  <c r="H38" i="5"/>
  <c r="D29" i="5"/>
  <c r="E13" i="5"/>
  <c r="I12" i="5"/>
  <c r="E33" i="5"/>
  <c r="J24" i="5"/>
  <c r="H55" i="5"/>
  <c r="C10" i="5"/>
  <c r="C48" i="5"/>
  <c r="D31" i="5"/>
  <c r="J57" i="5"/>
  <c r="D47" i="5"/>
  <c r="D36" i="5"/>
  <c r="C17" i="5"/>
  <c r="D58" i="5"/>
  <c r="C37" i="5"/>
  <c r="J54" i="5"/>
  <c r="C51" i="5"/>
  <c r="C60" i="5"/>
  <c r="C62" i="5"/>
  <c r="E41" i="5"/>
  <c r="F47" i="5"/>
  <c r="K15" i="5"/>
  <c r="G31" i="5"/>
  <c r="J18" i="5"/>
  <c r="D35" i="5"/>
  <c r="I9" i="5"/>
  <c r="I32" i="5"/>
  <c r="E26" i="5"/>
  <c r="C38" i="5"/>
  <c r="K19" i="5"/>
  <c r="E45" i="5"/>
  <c r="E20" i="5"/>
  <c r="H14" i="5"/>
  <c r="F20" i="5"/>
  <c r="E14" i="5"/>
  <c r="F16" i="5"/>
  <c r="I29" i="5"/>
  <c r="K20" i="5"/>
  <c r="G34" i="5"/>
  <c r="I40" i="5"/>
  <c r="K37" i="5"/>
  <c r="D54" i="5"/>
  <c r="F64" i="5"/>
  <c r="F62" i="5"/>
  <c r="H63" i="5"/>
  <c r="C25" i="5"/>
  <c r="I44" i="5"/>
  <c r="F15" i="5"/>
  <c r="K43" i="5"/>
  <c r="G18" i="5"/>
  <c r="D24" i="5"/>
  <c r="H32" i="5"/>
  <c r="F13" i="5"/>
  <c r="G29" i="5"/>
  <c r="E38" i="5"/>
  <c r="K27" i="5"/>
  <c r="F28" i="5"/>
  <c r="I45" i="5"/>
  <c r="J20" i="5"/>
  <c r="J14" i="5"/>
  <c r="F38" i="5"/>
  <c r="E28" i="5"/>
  <c r="H45" i="5"/>
  <c r="I14" i="5"/>
  <c r="K49" i="5"/>
  <c r="D34" i="5"/>
  <c r="H40" i="5"/>
  <c r="F37" i="5"/>
  <c r="I54" i="5"/>
  <c r="J61" i="5"/>
  <c r="G61" i="5"/>
  <c r="G60" i="5"/>
  <c r="E44" i="5"/>
  <c r="K22" i="5"/>
  <c r="J43" i="5"/>
  <c r="F18" i="5"/>
  <c r="J55" i="5"/>
  <c r="I24" i="5"/>
  <c r="F32" i="5"/>
  <c r="D13" i="5"/>
  <c r="K29" i="5"/>
  <c r="G38" i="5"/>
  <c r="C27" i="5"/>
  <c r="K28" i="5"/>
  <c r="J45" i="5"/>
  <c r="G20" i="5"/>
  <c r="I56" i="5"/>
  <c r="G22" i="9"/>
  <c r="G21" i="9"/>
  <c r="G51" i="9"/>
  <c r="C22" i="9"/>
  <c r="H28" i="9"/>
  <c r="I41" i="9"/>
  <c r="E14" i="9"/>
  <c r="D54" i="9"/>
  <c r="D20" i="9"/>
  <c r="G45" i="9"/>
  <c r="G53" i="9"/>
  <c r="H24" i="9"/>
  <c r="G12" i="9"/>
  <c r="C29" i="9"/>
  <c r="E13" i="9"/>
  <c r="I52" i="5"/>
  <c r="K46" i="5"/>
  <c r="K56" i="5"/>
  <c r="I37" i="9"/>
  <c r="D13" i="9"/>
  <c r="E26" i="9"/>
  <c r="J16" i="9"/>
  <c r="D19" i="9"/>
  <c r="J13" i="9"/>
  <c r="C14" i="9"/>
  <c r="K52" i="9"/>
  <c r="E38" i="9"/>
  <c r="K11" i="9"/>
  <c r="F47" i="9"/>
  <c r="G19" i="9"/>
  <c r="I20" i="9"/>
  <c r="C42" i="9"/>
  <c r="J14" i="9"/>
  <c r="J52" i="9"/>
  <c r="K45" i="9"/>
  <c r="E34" i="9"/>
  <c r="C54" i="9"/>
  <c r="G35" i="9"/>
  <c r="C16" i="5"/>
  <c r="D53" i="5"/>
  <c r="E49" i="5"/>
  <c r="H34" i="5"/>
  <c r="D40" i="5"/>
  <c r="F39" i="5"/>
  <c r="F23" i="5"/>
  <c r="D30" i="5"/>
  <c r="J62" i="5"/>
  <c r="H65" i="5"/>
  <c r="G64" i="5"/>
  <c r="H41" i="5"/>
  <c r="K47" i="5"/>
  <c r="G57" i="5"/>
  <c r="I22" i="5"/>
  <c r="E31" i="5"/>
  <c r="D48" i="5"/>
  <c r="J10" i="5"/>
  <c r="K55" i="5"/>
  <c r="G32" i="5"/>
  <c r="F12" i="5"/>
  <c r="I13" i="5"/>
  <c r="E29" i="5"/>
  <c r="K38" i="5"/>
  <c r="C19" i="5"/>
  <c r="J28" i="5"/>
  <c r="G45" i="5"/>
  <c r="D24" i="8"/>
  <c r="K25" i="8"/>
  <c r="J24" i="8"/>
  <c r="J18" i="8"/>
  <c r="I39" i="8"/>
  <c r="I33" i="8"/>
  <c r="K16" i="8"/>
  <c r="F28" i="8"/>
  <c r="I25" i="8"/>
  <c r="C23" i="8"/>
  <c r="E22" i="8"/>
  <c r="C31" i="8"/>
  <c r="K52" i="5"/>
  <c r="F46" i="5"/>
  <c r="E56" i="5"/>
  <c r="J32" i="9"/>
  <c r="I25" i="9"/>
  <c r="K54" i="9"/>
  <c r="H55" i="9"/>
  <c r="J38" i="9"/>
  <c r="H33" i="9"/>
  <c r="H23" i="9"/>
  <c r="K29" i="9"/>
  <c r="D16" i="9"/>
  <c r="E27" i="9"/>
  <c r="G16" i="9"/>
  <c r="H56" i="9"/>
  <c r="K14" i="9"/>
  <c r="K47" i="9"/>
  <c r="F33" i="9"/>
  <c r="H13" i="9"/>
  <c r="K32" i="9"/>
  <c r="D42" i="9"/>
  <c r="J15" i="9"/>
  <c r="J35" i="9"/>
  <c r="J54" i="9"/>
  <c r="F35" i="9"/>
  <c r="I13" i="9"/>
  <c r="G16" i="5"/>
  <c r="I16" i="5"/>
  <c r="D16" i="5"/>
  <c r="F23" i="9"/>
  <c r="K16" i="5"/>
  <c r="E16" i="5"/>
  <c r="G11" i="9"/>
  <c r="H16" i="5"/>
  <c r="E28" i="9"/>
  <c r="H43" i="9"/>
  <c r="E55" i="9"/>
  <c r="J16" i="5"/>
  <c r="F36" i="5"/>
  <c r="F17" i="5"/>
  <c r="C40" i="5"/>
  <c r="G37" i="5"/>
  <c r="G54" i="5"/>
  <c r="J51" i="5"/>
  <c r="I65" i="5"/>
  <c r="F60" i="5"/>
  <c r="G63" i="5"/>
  <c r="E25" i="5"/>
  <c r="F44" i="5"/>
  <c r="E15" i="5"/>
  <c r="D22" i="5"/>
  <c r="D43" i="5"/>
  <c r="K18" i="5"/>
  <c r="G35" i="5"/>
  <c r="C9" i="5"/>
  <c r="J32" i="5"/>
  <c r="C26" i="5"/>
  <c r="J50" i="5"/>
  <c r="J59" i="5"/>
  <c r="G42" i="5"/>
  <c r="C21" i="5"/>
  <c r="I11" i="5"/>
  <c r="I13" i="8"/>
  <c r="C40" i="8"/>
  <c r="C33" i="8"/>
  <c r="C29" i="8"/>
  <c r="F32" i="8"/>
  <c r="E33" i="8"/>
  <c r="D15" i="8"/>
  <c r="D22" i="8"/>
  <c r="G20" i="8"/>
  <c r="J22" i="8"/>
  <c r="E20" i="8"/>
  <c r="F17" i="8"/>
  <c r="H20" i="5"/>
  <c r="F14" i="5"/>
  <c r="H44" i="9"/>
  <c r="E31" i="9"/>
  <c r="E35" i="9"/>
  <c r="J42" i="9"/>
  <c r="D18" i="9"/>
  <c r="G31" i="9"/>
  <c r="F22" i="9"/>
  <c r="E40" i="9"/>
  <c r="G56" i="9"/>
  <c r="J17" i="9"/>
  <c r="H39" i="9"/>
  <c r="K44" i="9"/>
  <c r="D27" i="9"/>
  <c r="K43" i="9"/>
  <c r="D31" i="9"/>
  <c r="I51" i="9"/>
  <c r="C41" i="9"/>
  <c r="C55" i="9"/>
  <c r="D23" i="9"/>
  <c r="D15" i="9"/>
  <c r="H34" i="9"/>
  <c r="G18" i="9"/>
  <c r="G34" i="9"/>
  <c r="C36" i="5"/>
  <c r="G17" i="5"/>
  <c r="I58" i="5"/>
  <c r="H37" i="5"/>
  <c r="F54" i="5"/>
  <c r="F51" i="5"/>
  <c r="E60" i="5"/>
  <c r="D64" i="5"/>
  <c r="G65" i="5"/>
  <c r="C44" i="5"/>
  <c r="I15" i="5"/>
  <c r="E43" i="5"/>
  <c r="C18" i="5"/>
  <c r="E35" i="5"/>
  <c r="H9" i="5"/>
  <c r="H33" i="5"/>
  <c r="H26" i="5"/>
  <c r="G50" i="5"/>
  <c r="H59" i="5"/>
  <c r="J42" i="5"/>
  <c r="J27" i="5"/>
  <c r="H21" i="5"/>
  <c r="F11" i="5"/>
  <c r="I27" i="8"/>
  <c r="I21" i="8"/>
  <c r="D32" i="8"/>
  <c r="C26" i="8"/>
  <c r="I19" i="8"/>
  <c r="H17" i="8"/>
  <c r="J31" i="8"/>
  <c r="H26" i="8"/>
  <c r="C20" i="5"/>
  <c r="K14" i="5"/>
  <c r="F21" i="9"/>
  <c r="I26" i="9"/>
  <c r="G54" i="9"/>
  <c r="I49" i="9"/>
  <c r="C13" i="9"/>
  <c r="I21" i="9"/>
  <c r="H21" i="9"/>
  <c r="I44" i="9"/>
  <c r="D48" i="9"/>
  <c r="E20" i="9"/>
  <c r="E29" i="9"/>
  <c r="E18" i="9"/>
  <c r="F28" i="9"/>
  <c r="I36" i="9"/>
  <c r="G20" i="9"/>
  <c r="D35" i="9"/>
  <c r="K48" i="9"/>
  <c r="G23" i="9"/>
  <c r="C45" i="9"/>
  <c r="C28" i="9"/>
  <c r="J46" i="9"/>
  <c r="I17" i="9"/>
  <c r="M15" i="5" l="1"/>
  <c r="M42" i="5"/>
  <c r="M28" i="5"/>
  <c r="M55" i="5"/>
  <c r="M32" i="5"/>
  <c r="M11" i="5"/>
  <c r="M23" i="5"/>
  <c r="M33" i="5"/>
  <c r="M31" i="5"/>
  <c r="M63" i="5"/>
  <c r="M22" i="5"/>
  <c r="M27" i="5"/>
  <c r="M50" i="5"/>
  <c r="M41" i="5"/>
  <c r="M64" i="5"/>
  <c r="M17" i="5"/>
  <c r="M14" i="5"/>
  <c r="M56" i="5"/>
  <c r="M60" i="5"/>
  <c r="M9" i="5"/>
  <c r="M30" i="5"/>
  <c r="M44" i="5"/>
  <c r="M34" i="5"/>
  <c r="M36" i="5"/>
  <c r="M16" i="5"/>
  <c r="M19" i="5"/>
  <c r="M52" i="5"/>
  <c r="M10" i="5"/>
  <c r="M46" i="5"/>
  <c r="M54" i="5"/>
  <c r="M21" i="5"/>
  <c r="M57" i="5"/>
  <c r="M47" i="5"/>
  <c r="M65" i="5"/>
  <c r="M25" i="5"/>
  <c r="M49" i="5"/>
  <c r="M35" i="5"/>
  <c r="M53" i="5"/>
  <c r="M12" i="5"/>
  <c r="M26" i="5"/>
  <c r="M24" i="5"/>
  <c r="M18" i="5"/>
  <c r="M40" i="5"/>
  <c r="M61" i="5"/>
  <c r="M48" i="5"/>
  <c r="M13" i="5"/>
  <c r="M62" i="5"/>
  <c r="M39" i="5"/>
  <c r="M51" i="5"/>
  <c r="M43" i="5"/>
  <c r="M45" i="5"/>
  <c r="M29" i="5"/>
  <c r="M59" i="5"/>
  <c r="M58" i="5"/>
  <c r="M38" i="5"/>
  <c r="M37" i="5"/>
  <c r="M2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tc={EB5382FD-5EB3-4AB6-BC75-1CC84F8E7E7C}</author>
  </authors>
  <commentList>
    <comment ref="M8" authorId="0" shapeId="0" xr:uid="{EB5382FD-5EB3-4AB6-BC75-1CC84F8E7E7C}">
      <text>
        <t>[Comentario encadenado]
Su versión de Excel le permite leer este comentario encadenado; sin embargo, las ediciones que se apliquen se quitarán si el archivo se abre en una versión más reciente de Excel. Más información: https://go.microsoft.com/fwlink/?linkid=870924
Comentario:
    Dato expresado en % a excepción de cuando se selecciona la variable penetracion que está expresado en puntos.</t>
      </text>
    </comment>
  </commentList>
</comments>
</file>

<file path=xl/sharedStrings.xml><?xml version="1.0" encoding="utf-8"?>
<sst xmlns="http://schemas.openxmlformats.org/spreadsheetml/2006/main" count="20446" uniqueCount="261">
  <si>
    <t>T.ESPAñA</t>
  </si>
  <si>
    <t>BCN AM</t>
  </si>
  <si>
    <t>REST.CAT ARAGON</t>
  </si>
  <si>
    <t>LEVANTE</t>
  </si>
  <si>
    <t>ANDALUCIA</t>
  </si>
  <si>
    <t>MDD AM</t>
  </si>
  <si>
    <t>RTO CENTRO</t>
  </si>
  <si>
    <t>NORTE-CENTRO</t>
  </si>
  <si>
    <t>NOROESTE</t>
  </si>
  <si>
    <t>&lt;2MIL</t>
  </si>
  <si>
    <t>2-5MIL</t>
  </si>
  <si>
    <t>5-10MIL</t>
  </si>
  <si>
    <t>10-30MIL</t>
  </si>
  <si>
    <t>30-100MIL</t>
  </si>
  <si>
    <t>100-200MIL</t>
  </si>
  <si>
    <t>200-500MIL</t>
  </si>
  <si>
    <t>&gt;500MIL</t>
  </si>
  <si>
    <t>HOMBRE</t>
  </si>
  <si>
    <t>MUJER</t>
  </si>
  <si>
    <t>Hiper+Super+Discount+G.A</t>
  </si>
  <si>
    <t>Restaurantes</t>
  </si>
  <si>
    <t>Restaurantes Fast Food</t>
  </si>
  <si>
    <t>Bares/Cafeterias/Cervecerias</t>
  </si>
  <si>
    <t>Panaderias/Pastelerias</t>
  </si>
  <si>
    <t>Tda.Alimentacion/24 horas</t>
  </si>
  <si>
    <t>Hoteles</t>
  </si>
  <si>
    <t>Estaciones de servicio</t>
  </si>
  <si>
    <t>Maquinas dispensadoras</t>
  </si>
  <si>
    <t>Servicio en la empresa</t>
  </si>
  <si>
    <t>Resto de canales</t>
  </si>
  <si>
    <t>KPI</t>
  </si>
  <si>
    <t>Dimensión</t>
  </si>
  <si>
    <t>T.ESPAÑA</t>
  </si>
  <si>
    <t>Perfil de la categoría</t>
  </si>
  <si>
    <t>DE 15 A 19 AÑOS</t>
  </si>
  <si>
    <t>DE 20 A 24 AÑOS</t>
  </si>
  <si>
    <t>DE 25 A 34 AÑOS</t>
  </si>
  <si>
    <t>DE 35 A 49 AÑOS</t>
  </si>
  <si>
    <t>DE 50 A 59 AÑOS</t>
  </si>
  <si>
    <t>DE 60 A 75 AÑOS</t>
  </si>
  <si>
    <t>En la calle</t>
  </si>
  <si>
    <t>En casa de otros</t>
  </si>
  <si>
    <t>En el establecimiento</t>
  </si>
  <si>
    <t>En el trabajo</t>
  </si>
  <si>
    <t>En colegio/instituto/univ.</t>
  </si>
  <si>
    <t>En mi casa</t>
  </si>
  <si>
    <t>En otro lugar</t>
  </si>
  <si>
    <t>Desayuno</t>
  </si>
  <si>
    <t>Aperitivo/Antes de comer</t>
  </si>
  <si>
    <t>Comida</t>
  </si>
  <si>
    <t>Tarde/Merienda</t>
  </si>
  <si>
    <t>Antes de cenar</t>
  </si>
  <si>
    <t>Cena</t>
  </si>
  <si>
    <t>Despues de la cena</t>
  </si>
  <si>
    <t>Durante el dia</t>
  </si>
  <si>
    <t>Con amigos</t>
  </si>
  <si>
    <t>Con clientes</t>
  </si>
  <si>
    <t>Con compañeros de trabajo</t>
  </si>
  <si>
    <t>Con compañeros de clase</t>
  </si>
  <si>
    <t>Con familia</t>
  </si>
  <si>
    <t>Con la pareja</t>
  </si>
  <si>
    <t>Estaba solo/a</t>
  </si>
  <si>
    <t>Otros</t>
  </si>
  <si>
    <t>Estar trabajando</t>
  </si>
  <si>
    <t>Comida de negocios</t>
  </si>
  <si>
    <t>Por placer/relax</t>
  </si>
  <si>
    <t>Tener hambre/sin planificar</t>
  </si>
  <si>
    <t>Estar de compras</t>
  </si>
  <si>
    <t>No cocinar en casa</t>
  </si>
  <si>
    <t>Celebracion/fiesta/salir tomar</t>
  </si>
  <si>
    <t>Viendo deportes</t>
  </si>
  <si>
    <t>Otros motivos</t>
  </si>
  <si>
    <t>Resto</t>
  </si>
  <si>
    <t>Principales variables</t>
  </si>
  <si>
    <t>Lugares y motivos de consumo</t>
  </si>
  <si>
    <t>Metodología</t>
  </si>
  <si>
    <t>Periodicidad</t>
  </si>
  <si>
    <t>Variables</t>
  </si>
  <si>
    <r>
      <rPr>
        <b/>
        <sz val="11"/>
        <color theme="1"/>
        <rFont val="Calibri"/>
        <family val="2"/>
        <scheme val="minor"/>
      </rPr>
      <t xml:space="preserve">Volumen (millones de consumiciones): </t>
    </r>
    <r>
      <rPr>
        <sz val="11"/>
        <color theme="1"/>
        <rFont val="Calibri"/>
        <family val="2"/>
        <scheme val="minor"/>
      </rPr>
      <t>Volumen total en consumiciones realizado por los individuos residentes en España.</t>
    </r>
  </si>
  <si>
    <r>
      <rPr>
        <b/>
        <sz val="11"/>
        <color theme="1"/>
        <rFont val="Calibri"/>
        <family val="2"/>
        <scheme val="minor"/>
      </rPr>
      <t>Valor (euros):</t>
    </r>
    <r>
      <rPr>
        <sz val="11"/>
        <color theme="1"/>
        <rFont val="Calibri"/>
        <family val="2"/>
        <scheme val="minor"/>
      </rPr>
      <t xml:space="preserve"> Gasto total realizado por los individuos residentes en España.</t>
    </r>
  </si>
  <si>
    <r>
      <rPr>
        <b/>
        <sz val="11"/>
        <color theme="1"/>
        <rFont val="Calibri"/>
        <family val="2"/>
        <scheme val="minor"/>
      </rPr>
      <t>Frecuencia:</t>
    </r>
    <r>
      <rPr>
        <sz val="11"/>
        <color theme="1"/>
        <rFont val="Calibri"/>
        <family val="2"/>
        <scheme val="minor"/>
      </rPr>
      <t xml:space="preserve"> Actos de consumo.</t>
    </r>
  </si>
  <si>
    <r>
      <rPr>
        <b/>
        <sz val="11"/>
        <color theme="1"/>
        <rFont val="Calibri"/>
        <family val="2"/>
        <scheme val="minor"/>
      </rPr>
      <t>Consumo por acto (consumiciones):</t>
    </r>
    <r>
      <rPr>
        <sz val="11"/>
        <color theme="1"/>
        <rFont val="Calibri"/>
        <family val="2"/>
        <scheme val="minor"/>
      </rPr>
      <t xml:space="preserve"> Número de consumiciones por acto de consumo de fuera de casa</t>
    </r>
  </si>
  <si>
    <r>
      <rPr>
        <b/>
        <sz val="11"/>
        <color theme="1"/>
        <rFont val="Calibri"/>
        <family val="2"/>
        <scheme val="minor"/>
      </rPr>
      <t xml:space="preserve">Gasto per cápita (euros por individuo): </t>
    </r>
    <r>
      <rPr>
        <sz val="11"/>
        <color theme="1"/>
        <rFont val="Calibri"/>
        <family val="2"/>
        <scheme val="minor"/>
      </rPr>
      <t>Ratio entre gasto total y total individuos.</t>
    </r>
  </si>
  <si>
    <t>Regiones</t>
  </si>
  <si>
    <r>
      <rPr>
        <b/>
        <sz val="11"/>
        <color theme="1"/>
        <rFont val="Calibri"/>
        <family val="2"/>
        <scheme val="minor"/>
      </rPr>
      <t>AMB:</t>
    </r>
    <r>
      <rPr>
        <sz val="11"/>
        <color theme="1"/>
        <rFont val="Calibri"/>
        <family val="2"/>
        <scheme val="minor"/>
      </rPr>
      <t xml:space="preserve"> Área metropolitana de Barcelona.</t>
    </r>
  </si>
  <si>
    <r>
      <rPr>
        <b/>
        <sz val="11"/>
        <color theme="1"/>
        <rFont val="Calibri"/>
        <family val="2"/>
        <scheme val="minor"/>
      </rPr>
      <t>Levante:</t>
    </r>
    <r>
      <rPr>
        <sz val="11"/>
        <color theme="1"/>
        <rFont val="Calibri"/>
        <family val="2"/>
        <scheme val="minor"/>
      </rPr>
      <t xml:space="preserve"> Castellón, Valencia, Alicante, Murcia y Albacete.</t>
    </r>
  </si>
  <si>
    <r>
      <rPr>
        <b/>
        <sz val="11"/>
        <color theme="1"/>
        <rFont val="Calibri"/>
        <family val="2"/>
        <scheme val="minor"/>
      </rPr>
      <t xml:space="preserve">Andalucia: </t>
    </r>
    <r>
      <rPr>
        <sz val="11"/>
        <color theme="1"/>
        <rFont val="Calibri"/>
        <family val="2"/>
        <scheme val="minor"/>
      </rPr>
      <t>Cádiz, Málaga, Granada, Almería, Jaén, Córdoba, Sevilla, Huelva y Badajoz.</t>
    </r>
  </si>
  <si>
    <r>
      <rPr>
        <b/>
        <sz val="11"/>
        <color theme="1"/>
        <rFont val="Calibri"/>
        <family val="2"/>
        <scheme val="minor"/>
      </rPr>
      <t>AMM:</t>
    </r>
    <r>
      <rPr>
        <sz val="11"/>
        <color theme="1"/>
        <rFont val="Calibri"/>
        <family val="2"/>
        <scheme val="minor"/>
      </rPr>
      <t xml:space="preserve"> Área metropolitana de Madrid.</t>
    </r>
  </si>
  <si>
    <r>
      <rPr>
        <b/>
        <sz val="11"/>
        <color theme="1"/>
        <rFont val="Calibri"/>
        <family val="2"/>
        <scheme val="minor"/>
      </rPr>
      <t xml:space="preserve">Noroeste: </t>
    </r>
    <r>
      <rPr>
        <sz val="11"/>
        <color theme="1"/>
        <rFont val="Calibri"/>
        <family val="2"/>
        <scheme val="minor"/>
      </rPr>
      <t>La Coruña, Pontevedra, Orense, Lugo, Asturias y León.</t>
    </r>
  </si>
  <si>
    <t>* No se incluye Canarias</t>
  </si>
  <si>
    <t xml:space="preserve">% Poblacion </t>
  </si>
  <si>
    <t>Informe consumo de bebidas fuera del hogar</t>
  </si>
  <si>
    <r>
      <t xml:space="preserve">Datos en color </t>
    </r>
    <r>
      <rPr>
        <sz val="11"/>
        <color theme="2" tint="-0.499984740745262"/>
        <rFont val="Calibri"/>
        <family val="2"/>
        <scheme val="minor"/>
      </rPr>
      <t>gris</t>
    </r>
    <r>
      <rPr>
        <sz val="11"/>
        <rFont val="Calibri"/>
        <family val="2"/>
        <scheme val="minor"/>
      </rPr>
      <t xml:space="preserve"> no tienen suficiente base muestral</t>
    </r>
  </si>
  <si>
    <t>- dato No disponible</t>
  </si>
  <si>
    <t>perfil</t>
  </si>
  <si>
    <t>CONSUMO PER CAPITA (kg ó litros por individuo)</t>
  </si>
  <si>
    <t>TOTAL BEBIDAS</t>
  </si>
  <si>
    <t>.Total Bebidas Caliente</t>
  </si>
  <si>
    <t>Cafe</t>
  </si>
  <si>
    <t>Leche</t>
  </si>
  <si>
    <t>Leche Sola</t>
  </si>
  <si>
    <t>Leche Con Cacao</t>
  </si>
  <si>
    <t>Leche Con Cafe</t>
  </si>
  <si>
    <t>Infusiones</t>
  </si>
  <si>
    <t>Resto Bebidas Caliente</t>
  </si>
  <si>
    <t>.Total Bebidas Frias</t>
  </si>
  <si>
    <t>Total bebidas de vino</t>
  </si>
  <si>
    <t>Vino</t>
  </si>
  <si>
    <t>Tinto</t>
  </si>
  <si>
    <t>Blanco</t>
  </si>
  <si>
    <t>Rosado</t>
  </si>
  <si>
    <t>Resto vino</t>
  </si>
  <si>
    <t>Cava</t>
  </si>
  <si>
    <t>Otr.Bebidas Deri.Vino</t>
  </si>
  <si>
    <t>Tinto de Verano</t>
  </si>
  <si>
    <t>Sangria de Vino</t>
  </si>
  <si>
    <t>Sangria de Cava</t>
  </si>
  <si>
    <t>Calimocho</t>
  </si>
  <si>
    <t>Sidra</t>
  </si>
  <si>
    <t>Cerveza</t>
  </si>
  <si>
    <t>Con alcohol</t>
  </si>
  <si>
    <t>Sin alcohol</t>
  </si>
  <si>
    <t>Otras Cervezas</t>
  </si>
  <si>
    <t>Espirituosas</t>
  </si>
  <si>
    <t>Whisky</t>
  </si>
  <si>
    <t>Brandy</t>
  </si>
  <si>
    <t>Ginebra</t>
  </si>
  <si>
    <t>Ron</t>
  </si>
  <si>
    <t>Anis</t>
  </si>
  <si>
    <t>Otras Espirituosas</t>
  </si>
  <si>
    <t>T.Zumo+Horchata+Mosto</t>
  </si>
  <si>
    <t>Agua Envasada</t>
  </si>
  <si>
    <t>Bebidas Refrescantes</t>
  </si>
  <si>
    <t>Colas</t>
  </si>
  <si>
    <t>Cola Regular</t>
  </si>
  <si>
    <t>Light/Zero</t>
  </si>
  <si>
    <t>Otra Variedad Cola</t>
  </si>
  <si>
    <t>Con Cafeina</t>
  </si>
  <si>
    <t>Sin Cafeina</t>
  </si>
  <si>
    <t>Frutas con gas</t>
  </si>
  <si>
    <t>Frutas sin gas</t>
  </si>
  <si>
    <t>Mixers</t>
  </si>
  <si>
    <t>Gaseosas</t>
  </si>
  <si>
    <t>Bebidas Zumo+Leche</t>
  </si>
  <si>
    <t>perfil nomenclatura</t>
  </si>
  <si>
    <t>Motivos</t>
  </si>
  <si>
    <t>Motivos nomenclatura</t>
  </si>
  <si>
    <t>Aperitivo/antes de comer</t>
  </si>
  <si>
    <t>Tarde/merienda</t>
  </si>
  <si>
    <t>Leche+bebidas vegetales</t>
  </si>
  <si>
    <t>Bebidas Vegetales</t>
  </si>
  <si>
    <t>Rebujito</t>
  </si>
  <si>
    <t>Espum/Lambrusc/Mosca</t>
  </si>
  <si>
    <t>Cerveza Envasada</t>
  </si>
  <si>
    <t>Cerveza Surtidor</t>
  </si>
  <si>
    <t>Isotonicas</t>
  </si>
  <si>
    <t>Energeticas</t>
  </si>
  <si>
    <t>PENETRACION (%)</t>
  </si>
  <si>
    <t>CONSUMO MEDIO (kg ó litros por consumidor)</t>
  </si>
  <si>
    <t>GASTO PER CAPITA (€ por individuo)</t>
  </si>
  <si>
    <t>PRECIO MEDIO (kg ó litros)</t>
  </si>
  <si>
    <t>% Penetración (población 15-75 años)</t>
  </si>
  <si>
    <t>Frecuencia (actos de consumo)</t>
  </si>
  <si>
    <t>Consumo medio (consumiciones por consumidor)</t>
  </si>
  <si>
    <t>Consumo por acto (consumiciones)</t>
  </si>
  <si>
    <t>Gasto per cápita (euros por individuo)</t>
  </si>
  <si>
    <t>Tda.Alimentacion/Delicatesen</t>
  </si>
  <si>
    <t>Canal Conveniencia/24h</t>
  </si>
  <si>
    <t>En m.transp.(avion,tren,autoc,e</t>
  </si>
  <si>
    <t>VOLUMEN POR ACTO (consumiciones)</t>
  </si>
  <si>
    <t>Conclusiones</t>
  </si>
  <si>
    <t>NIVEL ALTO</t>
  </si>
  <si>
    <t>NIVEL MEDIO ALTO</t>
  </si>
  <si>
    <t>NIVEL MEDIO</t>
  </si>
  <si>
    <t>NIVEL MEDIO BAJO</t>
  </si>
  <si>
    <t>Perfil sociodemográfico</t>
  </si>
  <si>
    <t>TAM : Últimos 12 meses</t>
  </si>
  <si>
    <r>
      <rPr>
        <b/>
        <sz val="11"/>
        <color theme="1"/>
        <rFont val="Calibri"/>
        <family val="2"/>
        <scheme val="minor"/>
      </rPr>
      <t>Penetración (%):</t>
    </r>
    <r>
      <rPr>
        <sz val="11"/>
        <color theme="1"/>
        <rFont val="Calibri"/>
        <family val="2"/>
        <scheme val="minor"/>
      </rPr>
      <t xml:space="preserve"> Porcentaje de individuos que han consumido el producto/categoría a lo largo del periodo de estudio.</t>
    </r>
  </si>
  <si>
    <r>
      <rPr>
        <b/>
        <sz val="11"/>
        <color theme="1"/>
        <rFont val="Calibri"/>
        <family val="2"/>
        <scheme val="minor"/>
      </rPr>
      <t xml:space="preserve">Consumo medio (consumiciones medias por consumidor): </t>
    </r>
    <r>
      <rPr>
        <sz val="11"/>
        <color theme="1"/>
        <rFont val="Calibri"/>
        <family val="2"/>
        <scheme val="minor"/>
      </rPr>
      <t>Promedio de consumiciones por consumidor en el periodo de estudio.</t>
    </r>
  </si>
  <si>
    <r>
      <rPr>
        <b/>
        <sz val="11"/>
        <color theme="1"/>
        <rFont val="Calibri"/>
        <family val="2"/>
        <scheme val="minor"/>
      </rPr>
      <t xml:space="preserve">Rto Cat Aragón: </t>
    </r>
    <r>
      <rPr>
        <sz val="11"/>
        <color theme="1"/>
        <rFont val="Calibri"/>
        <family val="2"/>
        <scheme val="minor"/>
      </rPr>
      <t>Zaragoza, Huesca, Islas Baleares, Tarragona, Lleida y Girona.</t>
    </r>
  </si>
  <si>
    <t>Trim 1: de enero a marzo</t>
  </si>
  <si>
    <t>Trim 2: de abril a junio</t>
  </si>
  <si>
    <t>Trim 3: de julio a septiembre</t>
  </si>
  <si>
    <t>Volumen (millones de consumiciones)</t>
  </si>
  <si>
    <t>Valor (millones de euros)</t>
  </si>
  <si>
    <t>VOLUMEN (miles consumiciones)</t>
  </si>
  <si>
    <t>VOLUMEN (miles kg ó litros)</t>
  </si>
  <si>
    <t>VALOR (miles euros)</t>
  </si>
  <si>
    <t>COMPRA MEDIA consumiciones)</t>
  </si>
  <si>
    <t>Trim 4: de octubre a diciembre</t>
  </si>
  <si>
    <t>NIVEL BAJO</t>
  </si>
  <si>
    <t>Glosario variables</t>
  </si>
  <si>
    <r>
      <rPr>
        <b/>
        <sz val="11"/>
        <color theme="1"/>
        <rFont val="Calibri"/>
        <family val="2"/>
        <scheme val="minor"/>
      </rPr>
      <t>Consumo per cápita (kilos o litros por individuo):</t>
    </r>
    <r>
      <rPr>
        <sz val="11"/>
        <color theme="1"/>
        <rFont val="Calibri"/>
        <family val="2"/>
        <scheme val="minor"/>
      </rPr>
      <t xml:space="preserve"> Ratio entre volumen total y total individuos.</t>
    </r>
  </si>
  <si>
    <r>
      <t xml:space="preserve">El panel de consumo alimentario fuera de los hogares, estudio elaborado por el Ministerio de Agricultura, Pesca y Alimentación, tiene por objeto conocer la demanda total de alimentos y bebidas en el sector extradoméstico desde el punto de vista del consumidor final residente en España peninsular y Baleares, identificando los principales factores que caracterizan los hábitos alimentarios de los españoles fuera de su hogar y conociendo la importancia de los distintos tipos de establecimientos donde el consumidor compra los productos para su consumo extradoméstico. 
En particular, este informe se centra en la demanda total de alimentación en el sector extradoméstico.
Para ello se aplica la siguiente metodología:
</t>
    </r>
    <r>
      <rPr>
        <b/>
        <sz val="12"/>
        <rFont val="Arial"/>
        <family val="2"/>
      </rPr>
      <t>Universo:</t>
    </r>
    <r>
      <rPr>
        <sz val="12"/>
        <rFont val="Arial"/>
        <family val="2"/>
      </rPr>
      <t xml:space="preserve"> Los individuos residentes en España peninsular e Islas Baleares de edades comprendidas entre 15-75 años (&gt;18 años para la declaración de vino y derivados, cerveza, sidra y bebidas espirituosas). El estudio no recoge el consumo realizado por el turismo, permitiendo así cuantificar el consumo per cápita real de los españoles. Asimismo, no recoge el consumo realizado en las Islas Canarias ni en las ciudades autónomas de Ceuta y Melilla.
</t>
    </r>
    <r>
      <rPr>
        <b/>
        <sz val="12"/>
        <rFont val="Arial"/>
        <family val="2"/>
      </rPr>
      <t xml:space="preserve">Muestra*: </t>
    </r>
    <r>
      <rPr>
        <sz val="12"/>
        <rFont val="Arial"/>
        <family val="2"/>
      </rPr>
      <t>10.500 panelistas al año (8.500 individuos al trimestre) de entre 15 y 75 años. De ellos, 3.000 individuos declaran el consumo detallado de alimentos. La información se recoge mediante una aplicación de smartphone, con lectura de códigos EAN para aquellos productos que los tengan, y declaración manual guiada por categorías en el resto.
La recogida de información se realiza en el momento de consumo, para lo cual los formularios están diseñados para una rápida declaración. Las posibilidades de respuesta están adaptadas a la realidad de las diferentes opciones de restauración al componerse de diferentes productos, así como de las recetas que hay disponibles, según elección del panelista.
La asignación del precio no se hace por tipo de receta o plato de forma independiente, si no por menú u opción elegida, es decir por el precio total pagado por ticket. De ahí que no se pueda asignar un valor por tipo de producto de forma concreta en el caso de algunas categorías de productos de consumo extradoméstico, sino que se obtiene un dato global de facturación del grupo. En el caso de productos que se adquieren por unidades, como pueden ser las bebidas o los aperitivos, sí es posible asignar un valor de adquisición.
* Desde T2  de 2018
**Los informes desde T1 2024 están elaborados con el panel ya adaptado al nuevo censo de población publicado por el INE (censo 2021). Por ello, los datos pueden sufrir alguna ligera variación respecto a informes de meses anteriores. En todo caso, la tendencia en el consumo alimentario fuera del hogar no se ha visto afectada. Para más información consultar el apartado de metodología de la web.</t>
    </r>
  </si>
  <si>
    <t>Metodología del panel de consumo alimentario fuera de hogares: bebidas</t>
  </si>
  <si>
    <t>Perfil sociodemografico</t>
  </si>
  <si>
    <t>Motivos y lugares de consumo</t>
  </si>
  <si>
    <t>(-) o celda en blanco, dato no disponible</t>
  </si>
  <si>
    <t>FRECUENCIA COMPRA (Actos)</t>
  </si>
  <si>
    <r>
      <rPr>
        <b/>
        <sz val="11"/>
        <color theme="1"/>
        <rFont val="Calibri"/>
        <family val="2"/>
        <scheme val="minor"/>
      </rPr>
      <t>Volumen (millones de kilos o litros consumidos):</t>
    </r>
    <r>
      <rPr>
        <sz val="11"/>
        <color theme="1"/>
        <rFont val="Calibri"/>
        <family val="2"/>
        <scheme val="minor"/>
      </rPr>
      <t xml:space="preserve"> Volumen total de kilos o litros consumidos por los individuos residentes en España.</t>
    </r>
  </si>
  <si>
    <r>
      <rPr>
        <b/>
        <sz val="11"/>
        <color theme="1"/>
        <rFont val="Calibri"/>
        <family val="2"/>
        <scheme val="minor"/>
      </rPr>
      <t>Consumo medio (kilos o litros por consumidor):</t>
    </r>
    <r>
      <rPr>
        <sz val="11"/>
        <color theme="1"/>
        <rFont val="Calibri"/>
        <family val="2"/>
        <scheme val="minor"/>
      </rPr>
      <t xml:space="preserve"> Promedio de kilos o litros consumidos por consumidor en el periodo de estudio.</t>
    </r>
  </si>
  <si>
    <r>
      <rPr>
        <b/>
        <sz val="11"/>
        <color theme="1"/>
        <rFont val="Calibri"/>
        <family val="2"/>
        <scheme val="minor"/>
      </rPr>
      <t>Precio medio (€/kg o L):</t>
    </r>
    <r>
      <rPr>
        <sz val="11"/>
        <color theme="1"/>
        <rFont val="Calibri"/>
        <family val="2"/>
        <scheme val="minor"/>
      </rPr>
      <t xml:space="preserve"> Precio medio pagado por kilo o litro.</t>
    </r>
  </si>
  <si>
    <r>
      <rPr>
        <b/>
        <sz val="11"/>
        <color theme="1"/>
        <rFont val="Calibri"/>
        <family val="2"/>
        <scheme val="minor"/>
      </rPr>
      <t xml:space="preserve">Resto centro: </t>
    </r>
    <r>
      <rPr>
        <sz val="11"/>
        <color theme="1"/>
        <rFont val="Calibri"/>
        <family val="2"/>
        <scheme val="minor"/>
      </rPr>
      <t>Zamora, Valladolid, Soria, Segovia, Salamanca, Ávila, Guadalajara, Teruel, Cuenca, Ciudad Real, Toledo y Cáceres.</t>
    </r>
  </si>
  <si>
    <r>
      <rPr>
        <b/>
        <sz val="11"/>
        <color theme="1"/>
        <rFont val="Calibri"/>
        <family val="2"/>
        <scheme val="minor"/>
      </rPr>
      <t xml:space="preserve">Norte centro: </t>
    </r>
    <r>
      <rPr>
        <sz val="11"/>
        <color theme="1"/>
        <rFont val="Calibri"/>
        <family val="2"/>
        <scheme val="minor"/>
      </rPr>
      <t>Cantabria, Palencia, Burgos, La Rioja, Álava, Navarra, Vizcaya y Guipúzcoa.</t>
    </r>
  </si>
  <si>
    <t>Consumo medio (kilos o litros por consumidor)</t>
  </si>
  <si>
    <t>Consumo per cápita (kilos o litros por individuo)</t>
  </si>
  <si>
    <t>Precio medio (€/kg o L)</t>
  </si>
  <si>
    <t>DISTRIBUCION VOLUMEN POR CRITERIO (consumiciones)</t>
  </si>
  <si>
    <t>CONSUMO PER CAPITA (kg o litros por individuo)</t>
  </si>
  <si>
    <t>DISTRIBUCION VOLUMEN POR CRITERIO (Consumiciones)</t>
  </si>
  <si>
    <t>DISTRIBUCION VOLUMEN POR CRITERIO (kg o litros)</t>
  </si>
  <si>
    <t>Volumen (millones de kg o litros)</t>
  </si>
  <si>
    <t>TRIM 1 24</t>
  </si>
  <si>
    <t>TRIM 2 24</t>
  </si>
  <si>
    <t>TRIM 3 24</t>
  </si>
  <si>
    <t>TRIM 4 24</t>
  </si>
  <si>
    <t>TRIM 1 25</t>
  </si>
  <si>
    <t>TRIM 2 25</t>
  </si>
  <si>
    <t>TRIM 3 25</t>
  </si>
  <si>
    <t>TRIM 4 25</t>
  </si>
  <si>
    <t>TRIM 1 26</t>
  </si>
  <si>
    <t>VOLUMEN (miles Consumiciones)</t>
  </si>
  <si>
    <t/>
  </si>
  <si>
    <t>VOLUMEN (Miles kg ó litros)</t>
  </si>
  <si>
    <t>VALOR (Miles Euros)</t>
  </si>
  <si>
    <t>COMPRA MEDIA (Consumiciones)</t>
  </si>
  <si>
    <t>EN LA CALLE</t>
  </si>
  <si>
    <t>EN CASA DE OTROS</t>
  </si>
  <si>
    <t>EN EL ESTABLECIMIENTO</t>
  </si>
  <si>
    <t>EN EL TRABAJO</t>
  </si>
  <si>
    <t>EN COLEGIO/INSTITUTO/UNIV.</t>
  </si>
  <si>
    <t>EN MI CASA</t>
  </si>
  <si>
    <t>EN M.TRANSP.(AVION,TREN,AUTOC,E</t>
  </si>
  <si>
    <t>EN OTRO LUGAR</t>
  </si>
  <si>
    <t>DESAYUNO</t>
  </si>
  <si>
    <t>APERITIVO/ANTES DE COMER</t>
  </si>
  <si>
    <t>COMIDA</t>
  </si>
  <si>
    <t>TARDE/MERIENDA</t>
  </si>
  <si>
    <t>ANTES DE CENAR</t>
  </si>
  <si>
    <t>CENA</t>
  </si>
  <si>
    <t>DESPUES DE LA CENA</t>
  </si>
  <si>
    <t>DURANTE EL DIA</t>
  </si>
  <si>
    <t>CON AMIGOS</t>
  </si>
  <si>
    <t>CON CLIENTES</t>
  </si>
  <si>
    <t>CON COMPAÑEROS DE TRABAJO</t>
  </si>
  <si>
    <t>CON COMPAÑEROS DE CLASE</t>
  </si>
  <si>
    <t>CON FAMILIA</t>
  </si>
  <si>
    <t>CON LA PAREJA</t>
  </si>
  <si>
    <t>ESTABA SOLO/A</t>
  </si>
  <si>
    <t>OTROS</t>
  </si>
  <si>
    <t>ESTAR TRABAJANDO</t>
  </si>
  <si>
    <t>COMIDA DE NEGOCIOS</t>
  </si>
  <si>
    <t>POR PLACER/RELAX</t>
  </si>
  <si>
    <t>TENER HAMBRE/SIN PLANIFICAR</t>
  </si>
  <si>
    <t>ESTAR DE COMPRAS</t>
  </si>
  <si>
    <t>NO COCINAR EN CASA</t>
  </si>
  <si>
    <t>CELEBRACION/FIESTA/SALIR TOMAR</t>
  </si>
  <si>
    <t>VIENDO DEPORTES</t>
  </si>
  <si>
    <t>OTROS MOTIVOS</t>
  </si>
  <si>
    <r>
      <rPr>
        <b/>
        <sz val="11"/>
        <color theme="1"/>
        <rFont val="Calibri"/>
        <family val="2"/>
        <scheme val="minor"/>
      </rPr>
      <t xml:space="preserve">La demanda de bebidas fuera del hogar cae en el primer trimestre del año 2025, vinculada a la  reducción de bebidas frías, pese al repunte de las calientes. </t>
    </r>
    <r>
      <rPr>
        <sz val="11"/>
        <color theme="1"/>
        <rFont val="Calibri"/>
        <family val="2"/>
        <scheme val="minor"/>
      </rPr>
      <t xml:space="preserve">
Durante el primer trimestre de 2026, el consumo de bebidas fuera del hogar realizado por los españoles se reduce, a pesar de tratarse de un hábito ampliamente extendido. El deterioro del mercado está vinculado principalmente a la caída de las bebidas frías, que no logra ser compensada por el crecimiento de las bebidas calientes. El mercado registra un menor número de actos de consumo, con un componente social más reducido y un gasto más contenido.
El consumo de bebidas fuera del hogar en España alcanza en el primer trimestre de 2026 al 86,1 % de personas. A pesar de ser un hábito ampliamente extendido entre la población, no es igual si tenemos en cuenta las bebidas frías y calientes, donde aumenta el alcance en bebidas calientes con el 68,4 % de españoles consumiéndolas y se reduce en casi un punto para las bebidas frías, alcanzando al 78,5 % de españoles. 
La compra de bebidas calientes crece durante el primer trimestre de 2026, impulsada tanto por un mayor número de consumidores como por un aumento del volumen, que avanza un 4,4 %, y del número de consumiciones (2,2 %). Este comportamiento se apoya especialmente en productos como leche y bebidas vegetales.
Por el contrario, la compra de bebidas frías se reduce de forma significativa. La cerveza concentra el 94,1 % de la pérdida de volumen del mercado de bebidas fuera del hogar. Este retroceso se explica por un menor número de consumidores y por cambios en los hábitos de consumo. La frecuencia media pasa de 32,4 consumiciones en el primer trimestre de 2025 a 30,0 en el mismo periodo de 2026, a lo que se suma una reducción del número medio de consumiciones y del gasto medio.
El análisis por edad muestra comportamientos diferenciados. El consumo de bebidas fuera del hogar aumenta entre los jóvenes, especialmente en el caso de las bebidas frías. El volumen consumido crece un 39,6 % entre los jóvenes de 15 a 19 años y un 54,2 % entre los de 20 a 24 años. En cambio, los grupos de mayor edad reducen la compra de bebidas frías, aunque incrementan el consumo de bebidas calientes. Aun así, el saldo global es negativo, con descensos del consumo del 4,5 % entre los mayores de 60 años, del 6,9 % entre los adultos de 35 a 49 años y del 5,0 % entre los de 50 a 59 años. La evolución de los adultos resulta clave para explicar la tendencia del mercado.
</t>
    </r>
  </si>
  <si>
    <t>Desde el punto de vista territorial, las mayores caídas del consumo de bebidas fuera del hogar se registran en el norte centro, el área metropolitana de Madrid y Levante. En cambio, el consumo únicamente crece en el área metropolitana de Barcelona.
En cuanto a los momentos de consumo, el deterioro del mercado se concentra en la tarde y la noche. La cena pierde relevancia, con una caída del volumen del 9,2 % y una reducción de consumidores de 2,6 puntos porcentuales respecto al primer trimestre de 2025. También desciende el consumo en otros momentos como las meriendas y las ingestas previas y posteriores a la cena.
El establecimiento continúa siendo el principal canal de consumo de bebidas fuera del hogar, con una cuota del 76,2 %, aunque el volumen consumido en este entorno se reduce un 2,0 % en el primer trimestre de 2026. También disminuye el consumo en el entorno laboral, en la casa de otras personas y en la calle. En contraste, el consumo vinculado al propio hogar gana peso y crece un 13,6 %. Restaurantes, bares, cafeterías, cervecerías y establecimientos de comida rápida concentran cerca del 74 % del consumo extradoméstico, siendo el menor consumo en bares, cafeterías y cervecerías el principal responsable del retroceso.
El componente social del consumo de bebidas fuera del hogar se debilita. Las ocasiones con familiares y amigos siguen siendo las más frecuentes, pero se reducen un 3,3 % y un 5,5 %, respectivamente, especialmente en el caso de las bebidas frías. Estas situaciones ganan relevancia para las bebidas calientes, aunque sin capacidad suficiente para compensar la caída general. En cuanto a las motivaciones, se mantiene estable el consumo asociado al placer y al relax, mientras que crece ligeramente el vinculado a estar de compras y a no cocinar en casa. Por el contrario, los momentos menos planificados, las celebraciones, las fiestas y el consumo asociado al trabajo son los principales responsables de la reducción de ocasiones.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</si>
</sst>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_-* #,##0.0\ _€_-;\-* #,##0.0\ _€_-;_-* &quot;-&quot;??\ _€_-;_-@_-"/>
    <numFmt numFmtId="166" formatCode="_-* #,##0.0\ _€_-;\-* #,##0.0\ _€_-;_-* &quot;-&quot;?\ _€_-;_-@_-"/>
    <numFmt numFmtId="167" formatCode="0.0"/>
  </numFmts>
  <fonts count="37" x14ac:knownFonts="1">
    <font>
      <sz val="11"/>
      <color theme="1"/>
      <name val="Calibri"/>
      <family val="2"/>
      <scheme val="minor"/>
    </font>
    <font>
      <sz val="11"/>
      <color theme="1"/>
      <name val="Calibri"/>
      <family val="2"/>
      <scheme val="minor"/>
    </font>
    <font>
      <b/>
      <sz val="11"/>
      <color rgb="FFFF0000"/>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20"/>
      <color rgb="FF92D400"/>
      <name val="Calibri"/>
      <family val="2"/>
      <scheme val="minor"/>
    </font>
    <font>
      <sz val="14"/>
      <name val="Calibri"/>
      <family val="2"/>
    </font>
    <font>
      <b/>
      <sz val="10"/>
      <color theme="1"/>
      <name val="Calibri"/>
      <family val="2"/>
      <scheme val="minor"/>
    </font>
    <font>
      <sz val="10"/>
      <color theme="1"/>
      <name val="Calibri"/>
      <family val="2"/>
      <scheme val="minor"/>
    </font>
    <font>
      <b/>
      <sz val="16"/>
      <color theme="0"/>
      <name val="Calibri"/>
      <family val="2"/>
      <scheme val="minor"/>
    </font>
    <font>
      <b/>
      <sz val="18"/>
      <color theme="0"/>
      <name val="Calibri"/>
      <family val="2"/>
      <scheme val="minor"/>
    </font>
    <font>
      <b/>
      <sz val="10"/>
      <color theme="0"/>
      <name val="Calibri"/>
      <family val="2"/>
      <scheme val="minor"/>
    </font>
    <font>
      <vertAlign val="superscript"/>
      <sz val="8"/>
      <color theme="1" tint="0.34998626667073579"/>
      <name val="Calibri"/>
      <family val="2"/>
      <scheme val="minor"/>
    </font>
    <font>
      <sz val="12"/>
      <color theme="1"/>
      <name val="Calibri"/>
      <family val="2"/>
      <scheme val="minor"/>
    </font>
    <font>
      <sz val="8"/>
      <color theme="0" tint="-0.249977111117893"/>
      <name val="Calibri"/>
      <family val="2"/>
      <scheme val="minor"/>
    </font>
    <font>
      <b/>
      <sz val="11"/>
      <color theme="1"/>
      <name val="Calibri"/>
      <family val="2"/>
      <scheme val="minor"/>
    </font>
    <font>
      <sz val="11"/>
      <name val="Calibri"/>
      <family val="2"/>
      <scheme val="minor"/>
    </font>
    <font>
      <sz val="14"/>
      <color theme="0"/>
      <name val="Calibri"/>
      <family val="2"/>
    </font>
    <font>
      <b/>
      <sz val="10"/>
      <name val="Calibri"/>
      <family val="2"/>
      <scheme val="minor"/>
    </font>
    <font>
      <vertAlign val="superscript"/>
      <sz val="8"/>
      <color theme="0"/>
      <name val="Calibri"/>
      <family val="2"/>
      <scheme val="minor"/>
    </font>
    <font>
      <sz val="20"/>
      <color rgb="FF92D050"/>
      <name val="Calibri"/>
      <family val="2"/>
      <scheme val="minor"/>
    </font>
    <font>
      <u/>
      <sz val="11"/>
      <color theme="10"/>
      <name val="Calibri"/>
      <family val="2"/>
      <scheme val="minor"/>
    </font>
    <font>
      <b/>
      <sz val="14"/>
      <color theme="1"/>
      <name val="Calibri"/>
      <family val="2"/>
    </font>
    <font>
      <b/>
      <sz val="14"/>
      <name val="Calibri"/>
      <family val="2"/>
      <scheme val="minor"/>
    </font>
    <font>
      <sz val="11"/>
      <color theme="1"/>
      <name val="Arial"/>
      <family val="2"/>
    </font>
    <font>
      <sz val="12"/>
      <name val="Arial"/>
      <family val="2"/>
    </font>
    <font>
      <sz val="11"/>
      <color theme="2" tint="-0.499984740745262"/>
      <name val="Calibri"/>
      <family val="2"/>
      <scheme val="minor"/>
    </font>
    <font>
      <b/>
      <sz val="20"/>
      <color theme="0"/>
      <name val="Calibri"/>
      <family val="2"/>
      <scheme val="minor"/>
    </font>
    <font>
      <b/>
      <sz val="18"/>
      <color rgb="FFFF0000"/>
      <name val="Calibri"/>
      <family val="2"/>
      <scheme val="minor"/>
    </font>
    <font>
      <sz val="20"/>
      <color theme="2" tint="-0.749992370372631"/>
      <name val="Calibri"/>
      <family val="2"/>
      <scheme val="minor"/>
    </font>
    <font>
      <b/>
      <sz val="20"/>
      <color theme="2" tint="-0.749992370372631"/>
      <name val="Calibri"/>
      <family val="2"/>
      <scheme val="minor"/>
    </font>
    <font>
      <sz val="18"/>
      <color theme="2" tint="-0.749992370372631"/>
      <name val="Calibri"/>
      <family val="2"/>
      <scheme val="minor"/>
    </font>
    <font>
      <b/>
      <sz val="12"/>
      <name val="Arial"/>
      <family val="2"/>
    </font>
    <font>
      <b/>
      <sz val="20"/>
      <name val="Calibri"/>
      <family val="2"/>
      <scheme val="minor"/>
    </font>
    <font>
      <sz val="20"/>
      <name val="Calibri"/>
      <family val="2"/>
      <scheme val="minor"/>
    </font>
    <font>
      <sz val="10"/>
      <color rgb="FFFF000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tint="-0.34998626667073579"/>
        <bgColor indexed="64"/>
      </patternFill>
    </fill>
  </fills>
  <borders count="30">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thin">
        <color indexed="64"/>
      </left>
      <right/>
      <top style="thin">
        <color indexed="64"/>
      </top>
      <bottom/>
      <diagonal/>
    </border>
    <border>
      <left/>
      <right/>
      <top style="thin">
        <color indexed="64"/>
      </top>
      <bottom/>
      <diagonal/>
    </border>
    <border>
      <left style="hair">
        <color theme="0" tint="-0.24994659260841701"/>
      </left>
      <right style="hair">
        <color theme="0" tint="-0.24994659260841701"/>
      </right>
      <top style="thin">
        <color indexed="64"/>
      </top>
      <bottom style="hair">
        <color theme="0" tint="-0.24994659260841701"/>
      </bottom>
      <diagonal/>
    </border>
    <border>
      <left style="hair">
        <color theme="0" tint="-0.24994659260841701"/>
      </left>
      <right style="thin">
        <color indexed="64"/>
      </right>
      <top style="thin">
        <color indexed="64"/>
      </top>
      <bottom style="hair">
        <color theme="0" tint="-0.24994659260841701"/>
      </bottom>
      <diagonal/>
    </border>
    <border>
      <left style="thin">
        <color indexed="64"/>
      </left>
      <right/>
      <top/>
      <bottom/>
      <diagonal/>
    </border>
    <border>
      <left style="hair">
        <color theme="0" tint="-0.24994659260841701"/>
      </left>
      <right style="thin">
        <color indexed="64"/>
      </right>
      <top style="hair">
        <color theme="0" tint="-0.24994659260841701"/>
      </top>
      <bottom style="hair">
        <color theme="0" tint="-0.24994659260841701"/>
      </bottom>
      <diagonal/>
    </border>
    <border>
      <left style="thin">
        <color indexed="64"/>
      </left>
      <right/>
      <top/>
      <bottom style="thin">
        <color indexed="64"/>
      </bottom>
      <diagonal/>
    </border>
    <border>
      <left/>
      <right/>
      <top/>
      <bottom style="thin">
        <color indexed="64"/>
      </bottom>
      <diagonal/>
    </border>
    <border>
      <left style="hair">
        <color theme="0" tint="-0.24994659260841701"/>
      </left>
      <right style="hair">
        <color theme="0" tint="-0.24994659260841701"/>
      </right>
      <top style="hair">
        <color theme="0" tint="-0.24994659260841701"/>
      </top>
      <bottom style="thin">
        <color indexed="64"/>
      </bottom>
      <diagonal/>
    </border>
    <border>
      <left style="hair">
        <color theme="0" tint="-0.24994659260841701"/>
      </left>
      <right style="thin">
        <color indexed="64"/>
      </right>
      <top style="hair">
        <color theme="0" tint="-0.24994659260841701"/>
      </top>
      <bottom style="thin">
        <color indexed="64"/>
      </bottom>
      <diagonal/>
    </border>
    <border>
      <left style="thin">
        <color theme="0" tint="-0.24994659260841701"/>
      </left>
      <right style="thin">
        <color theme="0" tint="-0.24994659260841701"/>
      </right>
      <top style="thin">
        <color theme="0" tint="-0.2499465926084170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theme="0" tint="-0.24994659260841701"/>
      </left>
      <right style="hair">
        <color theme="0" tint="-0.24994659260841701"/>
      </right>
      <top style="thin">
        <color indexed="64"/>
      </top>
      <bottom style="thin">
        <color indexed="64"/>
      </bottom>
      <diagonal/>
    </border>
    <border>
      <left style="hair">
        <color theme="0" tint="-0.24994659260841701"/>
      </left>
      <right style="thin">
        <color indexed="64"/>
      </right>
      <top style="thin">
        <color indexed="64"/>
      </top>
      <bottom style="thin">
        <color indexed="64"/>
      </bottom>
      <diagonal/>
    </border>
    <border>
      <left style="thin">
        <color auto="1"/>
      </left>
      <right style="thin">
        <color indexed="64"/>
      </right>
      <top style="thin">
        <color indexed="64"/>
      </top>
      <bottom style="thin">
        <color indexed="64"/>
      </bottom>
      <diagonal/>
    </border>
    <border>
      <left style="thin">
        <color auto="1"/>
      </left>
      <right style="thin">
        <color indexed="64"/>
      </right>
      <top style="thin">
        <color indexed="64"/>
      </top>
      <bottom style="hair">
        <color theme="0" tint="-0.24994659260841701"/>
      </bottom>
      <diagonal/>
    </border>
    <border>
      <left style="thin">
        <color auto="1"/>
      </left>
      <right style="thin">
        <color indexed="64"/>
      </right>
      <top style="hair">
        <color theme="0" tint="-0.24994659260841701"/>
      </top>
      <bottom style="hair">
        <color theme="0" tint="-0.24994659260841701"/>
      </bottom>
      <diagonal/>
    </border>
    <border>
      <left style="thin">
        <color auto="1"/>
      </left>
      <right style="thin">
        <color indexed="64"/>
      </right>
      <top style="hair">
        <color theme="0" tint="-0.24994659260841701"/>
      </top>
      <bottom style="thin">
        <color indexed="64"/>
      </bottom>
      <diagonal/>
    </border>
    <border>
      <left/>
      <right/>
      <top style="thick">
        <color theme="2" tint="-0.499984740745262"/>
      </top>
      <bottom style="thick">
        <color theme="2" tint="-0.499984740745262"/>
      </bottom>
      <diagonal/>
    </border>
    <border>
      <left/>
      <right/>
      <top/>
      <bottom style="double">
        <color theme="2" tint="-0.749961851863155"/>
      </bottom>
      <diagonal/>
    </border>
    <border>
      <left/>
      <right/>
      <top/>
      <bottom style="double">
        <color theme="1" tint="0.499984740745262"/>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style="thin">
        <color indexed="64"/>
      </right>
      <top style="hair">
        <color theme="0" tint="-0.24994659260841701"/>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thin">
        <color indexed="64"/>
      </right>
      <top/>
      <bottom style="hair">
        <color theme="0" tint="-0.24994659260841701"/>
      </bottom>
      <diagonal/>
    </border>
    <border>
      <left/>
      <right style="thin">
        <color indexed="64"/>
      </right>
      <top style="thin">
        <color indexed="64"/>
      </top>
      <bottom style="thin">
        <color indexed="64"/>
      </bottom>
      <diagonal/>
    </border>
  </borders>
  <cellStyleXfs count="5">
    <xf numFmtId="0" fontId="0" fillId="0" borderId="0"/>
    <xf numFmtId="164" fontId="1" fillId="0" borderId="0" applyFont="0" applyFill="0" applyBorder="0" applyAlignment="0" applyProtection="0"/>
    <xf numFmtId="0" fontId="22" fillId="0" borderId="0" applyNumberFormat="0" applyFill="0" applyBorder="0" applyAlignment="0" applyProtection="0"/>
    <xf numFmtId="0" fontId="25" fillId="0" borderId="0"/>
    <xf numFmtId="164" fontId="1" fillId="0" borderId="0" applyFont="0" applyFill="0" applyBorder="0" applyAlignment="0" applyProtection="0"/>
  </cellStyleXfs>
  <cellXfs count="110">
    <xf numFmtId="0" fontId="0" fillId="0" borderId="0" xfId="0"/>
    <xf numFmtId="0" fontId="0" fillId="2" borderId="0" xfId="0" applyFill="1"/>
    <xf numFmtId="0" fontId="0" fillId="0" borderId="0" xfId="0" applyAlignment="1" applyProtection="1">
      <alignment horizontal="left" indent="2"/>
      <protection locked="0"/>
    </xf>
    <xf numFmtId="0" fontId="0" fillId="0" borderId="0" xfId="0" applyProtection="1">
      <protection locked="0"/>
    </xf>
    <xf numFmtId="0" fontId="2" fillId="0" borderId="0" xfId="0" applyFont="1" applyAlignment="1" applyProtection="1">
      <alignment vertical="top"/>
      <protection locked="0"/>
    </xf>
    <xf numFmtId="0" fontId="4" fillId="0" borderId="0" xfId="0" applyFont="1" applyProtection="1">
      <protection locked="0"/>
    </xf>
    <xf numFmtId="0" fontId="10" fillId="0" borderId="0" xfId="0" applyFont="1" applyAlignment="1" applyProtection="1">
      <alignment vertical="top"/>
      <protection locked="0"/>
    </xf>
    <xf numFmtId="0" fontId="3" fillId="0" borderId="0" xfId="0" applyFont="1" applyAlignment="1" applyProtection="1">
      <alignment vertical="top"/>
      <protection locked="0"/>
    </xf>
    <xf numFmtId="0" fontId="11" fillId="0" borderId="0" xfId="0" applyFont="1" applyAlignment="1" applyProtection="1">
      <alignment vertical="top"/>
      <protection locked="0"/>
    </xf>
    <xf numFmtId="0" fontId="12" fillId="0" borderId="0" xfId="0" applyFont="1" applyAlignment="1" applyProtection="1">
      <alignment horizontal="center" vertical="center"/>
      <protection locked="0"/>
    </xf>
    <xf numFmtId="0" fontId="0" fillId="0" borderId="0" xfId="0" applyProtection="1">
      <protection hidden="1"/>
    </xf>
    <xf numFmtId="0" fontId="17" fillId="0" borderId="0" xfId="0" applyFont="1"/>
    <xf numFmtId="164" fontId="17" fillId="0" borderId="0" xfId="1" applyFont="1" applyFill="1" applyBorder="1"/>
    <xf numFmtId="0" fontId="5" fillId="0" borderId="0" xfId="0" applyFont="1" applyAlignment="1" applyProtection="1">
      <alignment horizontal="left" indent="2"/>
      <protection locked="0"/>
    </xf>
    <xf numFmtId="0" fontId="5" fillId="0" borderId="0" xfId="0" applyFont="1" applyProtection="1">
      <protection locked="0"/>
    </xf>
    <xf numFmtId="0" fontId="6" fillId="0" borderId="0" xfId="0" applyFont="1" applyAlignment="1">
      <alignment vertical="center" wrapText="1"/>
    </xf>
    <xf numFmtId="0" fontId="23" fillId="0" borderId="0" xfId="0" applyFont="1" applyAlignment="1">
      <alignment vertical="center" wrapText="1"/>
    </xf>
    <xf numFmtId="0" fontId="23" fillId="0" borderId="0" xfId="0" applyFont="1" applyAlignment="1">
      <alignment vertical="center"/>
    </xf>
    <xf numFmtId="0" fontId="24" fillId="0" borderId="0" xfId="0" applyFont="1" applyAlignment="1">
      <alignment horizontal="center" vertical="center"/>
    </xf>
    <xf numFmtId="0" fontId="0" fillId="0" borderId="0" xfId="0" applyAlignment="1">
      <alignment wrapText="1"/>
    </xf>
    <xf numFmtId="0" fontId="0" fillId="0" borderId="0" xfId="0" applyAlignment="1">
      <alignment horizontal="left" wrapText="1"/>
    </xf>
    <xf numFmtId="0" fontId="0" fillId="0" borderId="0" xfId="0" applyAlignment="1">
      <alignment vertical="center" wrapText="1"/>
    </xf>
    <xf numFmtId="0" fontId="0" fillId="0" borderId="0" xfId="0" applyAlignment="1">
      <alignment horizontal="left" vertical="center" wrapText="1"/>
    </xf>
    <xf numFmtId="0" fontId="9" fillId="0" borderId="0" xfId="0" applyFont="1"/>
    <xf numFmtId="0" fontId="17" fillId="2" borderId="0" xfId="0" applyFont="1" applyFill="1"/>
    <xf numFmtId="164" fontId="17" fillId="2" borderId="0" xfId="1" applyFont="1" applyFill="1" applyBorder="1"/>
    <xf numFmtId="0" fontId="5" fillId="0" borderId="0" xfId="0" applyFont="1" applyAlignment="1" applyProtection="1">
      <alignment vertical="top"/>
      <protection locked="0"/>
    </xf>
    <xf numFmtId="0" fontId="16" fillId="0" borderId="0" xfId="0" applyFont="1" applyAlignment="1">
      <alignment horizontal="left"/>
    </xf>
    <xf numFmtId="0" fontId="19" fillId="3" borderId="1" xfId="0" applyFont="1" applyFill="1" applyBorder="1" applyAlignment="1" applyProtection="1">
      <alignment horizontal="center" vertical="center" wrapText="1"/>
      <protection hidden="1"/>
    </xf>
    <xf numFmtId="167" fontId="17" fillId="0" borderId="2" xfId="1" applyNumberFormat="1" applyFont="1" applyFill="1" applyBorder="1" applyAlignment="1" applyProtection="1">
      <alignment horizontal="center"/>
      <protection hidden="1"/>
    </xf>
    <xf numFmtId="0" fontId="7" fillId="0" borderId="23" xfId="0" applyFont="1" applyBorder="1" applyAlignment="1">
      <alignment vertical="center" wrapText="1"/>
    </xf>
    <xf numFmtId="0" fontId="5" fillId="0" borderId="0" xfId="0" applyFont="1" applyAlignment="1" applyProtection="1">
      <alignment horizontal="left"/>
      <protection locked="0"/>
    </xf>
    <xf numFmtId="0" fontId="17" fillId="0" borderId="0" xfId="0" applyFont="1" applyProtection="1">
      <protection locked="0"/>
    </xf>
    <xf numFmtId="0" fontId="7" fillId="0" borderId="24" xfId="0" applyFont="1" applyBorder="1" applyAlignment="1" applyProtection="1">
      <alignment vertical="center" wrapText="1"/>
      <protection locked="0"/>
    </xf>
    <xf numFmtId="0" fontId="18" fillId="0" borderId="0" xfId="0" applyFont="1" applyAlignment="1" applyProtection="1">
      <alignment vertical="center" wrapText="1"/>
      <protection locked="0"/>
    </xf>
    <xf numFmtId="0" fontId="21" fillId="0" borderId="0" xfId="0" applyFont="1" applyAlignment="1" applyProtection="1">
      <alignment vertical="center"/>
      <protection locked="0"/>
    </xf>
    <xf numFmtId="0" fontId="17" fillId="0" borderId="0" xfId="0" applyFont="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16" fillId="0" borderId="0" xfId="0" applyFont="1" applyAlignment="1" applyProtection="1">
      <alignment horizontal="left" indent="2"/>
      <protection locked="0"/>
    </xf>
    <xf numFmtId="164" fontId="4" fillId="0" borderId="0" xfId="1" applyFont="1" applyFill="1" applyBorder="1" applyProtection="1">
      <protection locked="0"/>
    </xf>
    <xf numFmtId="0" fontId="16" fillId="0" borderId="0" xfId="0" applyFont="1" applyAlignment="1" applyProtection="1">
      <alignment horizontal="left" indent="4"/>
      <protection locked="0"/>
    </xf>
    <xf numFmtId="0" fontId="0" fillId="0" borderId="0" xfId="0" applyAlignment="1" applyProtection="1">
      <alignment horizontal="left" indent="6"/>
      <protection locked="0"/>
    </xf>
    <xf numFmtId="0" fontId="0" fillId="0" borderId="0" xfId="0" applyAlignment="1" applyProtection="1">
      <alignment horizontal="left" indent="8"/>
      <protection locked="0"/>
    </xf>
    <xf numFmtId="0" fontId="0" fillId="0" borderId="0" xfId="0" applyAlignment="1" applyProtection="1">
      <alignment horizontal="left" indent="10"/>
      <protection locked="0"/>
    </xf>
    <xf numFmtId="0" fontId="17" fillId="0" borderId="0" xfId="0" applyFont="1" applyAlignment="1" applyProtection="1">
      <alignment horizontal="left" indent="3"/>
      <protection locked="0"/>
    </xf>
    <xf numFmtId="0" fontId="17" fillId="0" borderId="0" xfId="0" quotePrefix="1" applyFont="1" applyAlignment="1" applyProtection="1">
      <alignment horizontal="left" indent="3"/>
      <protection locked="0"/>
    </xf>
    <xf numFmtId="164" fontId="17" fillId="0" borderId="2" xfId="1" applyFont="1" applyFill="1" applyBorder="1" applyProtection="1">
      <protection hidden="1"/>
    </xf>
    <xf numFmtId="0" fontId="8" fillId="0" borderId="14" xfId="0" applyFont="1" applyBorder="1" applyAlignment="1" applyProtection="1">
      <alignment vertical="center"/>
      <protection locked="0"/>
    </xf>
    <xf numFmtId="0" fontId="5" fillId="0" borderId="15" xfId="0" applyFont="1" applyBorder="1" applyProtection="1">
      <protection locked="0"/>
    </xf>
    <xf numFmtId="0" fontId="9" fillId="0" borderId="3" xfId="0" applyFont="1" applyBorder="1" applyAlignment="1" applyProtection="1">
      <alignment horizontal="left" vertical="center" indent="2"/>
      <protection locked="0"/>
    </xf>
    <xf numFmtId="0" fontId="5" fillId="0" borderId="4" xfId="0" applyFont="1" applyBorder="1" applyProtection="1">
      <protection locked="0"/>
    </xf>
    <xf numFmtId="0" fontId="9" fillId="0" borderId="7" xfId="0" applyFont="1" applyBorder="1" applyAlignment="1" applyProtection="1">
      <alignment horizontal="left" vertical="center" indent="2"/>
      <protection locked="0"/>
    </xf>
    <xf numFmtId="0" fontId="9" fillId="0" borderId="9" xfId="0" applyFont="1" applyBorder="1" applyAlignment="1" applyProtection="1">
      <alignment horizontal="left" vertical="center" indent="2"/>
      <protection locked="0"/>
    </xf>
    <xf numFmtId="0" fontId="5" fillId="0" borderId="10" xfId="0" applyFont="1" applyBorder="1" applyProtection="1">
      <protection locked="0"/>
    </xf>
    <xf numFmtId="0" fontId="20" fillId="0" borderId="0" xfId="0" applyFont="1" applyAlignment="1" applyProtection="1">
      <alignment horizontal="left"/>
      <protection locked="0"/>
    </xf>
    <xf numFmtId="165" fontId="14" fillId="0" borderId="0" xfId="1" applyNumberFormat="1" applyFont="1" applyBorder="1" applyAlignment="1" applyProtection="1">
      <alignment horizontal="right"/>
      <protection locked="0"/>
    </xf>
    <xf numFmtId="0" fontId="15" fillId="0" borderId="0" xfId="0" applyFont="1" applyAlignment="1" applyProtection="1">
      <alignment horizontal="right"/>
      <protection locked="0"/>
    </xf>
    <xf numFmtId="49" fontId="20" fillId="0" borderId="0" xfId="0" applyNumberFormat="1" applyFont="1" applyAlignment="1" applyProtection="1">
      <alignment horizontal="left"/>
      <protection locked="0"/>
    </xf>
    <xf numFmtId="0" fontId="0" fillId="0" borderId="0" xfId="0" applyAlignment="1" applyProtection="1">
      <alignment horizontal="center"/>
      <protection locked="0"/>
    </xf>
    <xf numFmtId="49" fontId="13" fillId="0" borderId="0" xfId="0" applyNumberFormat="1" applyFont="1" applyAlignment="1" applyProtection="1">
      <alignment horizontal="left"/>
      <protection locked="0"/>
    </xf>
    <xf numFmtId="0" fontId="8" fillId="3" borderId="13" xfId="0" applyFont="1" applyFill="1" applyBorder="1" applyAlignment="1" applyProtection="1">
      <alignment horizontal="center" vertical="center" wrapText="1"/>
      <protection hidden="1"/>
    </xf>
    <xf numFmtId="0" fontId="19" fillId="4" borderId="1" xfId="0" applyFont="1" applyFill="1" applyBorder="1" applyAlignment="1" applyProtection="1">
      <alignment horizontal="center" vertical="center" wrapText="1"/>
      <protection hidden="1"/>
    </xf>
    <xf numFmtId="164" fontId="17" fillId="0" borderId="16" xfId="1" applyFont="1" applyFill="1" applyBorder="1" applyProtection="1">
      <protection hidden="1"/>
    </xf>
    <xf numFmtId="164" fontId="17" fillId="0" borderId="17" xfId="1" applyFont="1" applyFill="1" applyBorder="1" applyProtection="1">
      <protection hidden="1"/>
    </xf>
    <xf numFmtId="165" fontId="17" fillId="0" borderId="18" xfId="1" applyNumberFormat="1" applyFont="1" applyFill="1" applyBorder="1" applyProtection="1">
      <protection hidden="1"/>
    </xf>
    <xf numFmtId="164" fontId="17" fillId="0" borderId="5" xfId="1" applyFont="1" applyFill="1" applyBorder="1" applyProtection="1">
      <protection hidden="1"/>
    </xf>
    <xf numFmtId="164" fontId="17" fillId="0" borderId="6" xfId="1" applyFont="1" applyFill="1" applyBorder="1" applyProtection="1">
      <protection hidden="1"/>
    </xf>
    <xf numFmtId="165" fontId="17" fillId="0" borderId="19" xfId="1" applyNumberFormat="1" applyFont="1" applyFill="1" applyBorder="1" applyProtection="1">
      <protection hidden="1"/>
    </xf>
    <xf numFmtId="164" fontId="17" fillId="0" borderId="8" xfId="1" applyFont="1" applyFill="1" applyBorder="1" applyProtection="1">
      <protection hidden="1"/>
    </xf>
    <xf numFmtId="165" fontId="17" fillId="0" borderId="20" xfId="1" applyNumberFormat="1" applyFont="1" applyFill="1" applyBorder="1" applyProtection="1">
      <protection hidden="1"/>
    </xf>
    <xf numFmtId="164" fontId="17" fillId="0" borderId="11" xfId="1" applyFont="1" applyFill="1" applyBorder="1" applyProtection="1">
      <protection hidden="1"/>
    </xf>
    <xf numFmtId="164" fontId="17" fillId="0" borderId="12" xfId="1" applyFont="1" applyFill="1" applyBorder="1" applyProtection="1">
      <protection hidden="1"/>
    </xf>
    <xf numFmtId="165" fontId="17" fillId="0" borderId="21" xfId="1" applyNumberFormat="1" applyFont="1" applyFill="1" applyBorder="1" applyProtection="1">
      <protection hidden="1"/>
    </xf>
    <xf numFmtId="164" fontId="0" fillId="0" borderId="0" xfId="1" applyFont="1" applyProtection="1">
      <protection locked="0"/>
    </xf>
    <xf numFmtId="0" fontId="4" fillId="0" borderId="0" xfId="0" applyFont="1" applyAlignment="1" applyProtection="1">
      <alignment horizontal="left" indent="2"/>
      <protection locked="0"/>
    </xf>
    <xf numFmtId="0" fontId="29" fillId="0" borderId="0" xfId="0" applyFont="1" applyProtection="1">
      <protection locked="0"/>
    </xf>
    <xf numFmtId="0" fontId="3" fillId="0" borderId="0" xfId="0" applyFont="1" applyAlignment="1" applyProtection="1">
      <alignment horizontal="left" indent="2"/>
      <protection locked="0"/>
    </xf>
    <xf numFmtId="0" fontId="11" fillId="0" borderId="0" xfId="0" applyFont="1" applyProtection="1">
      <protection locked="0"/>
    </xf>
    <xf numFmtId="0" fontId="28" fillId="0" borderId="0" xfId="0" applyFont="1" applyAlignment="1" applyProtection="1">
      <alignment vertical="center"/>
      <protection locked="0"/>
    </xf>
    <xf numFmtId="164" fontId="5" fillId="0" borderId="0" xfId="1" applyFont="1" applyProtection="1">
      <protection locked="0"/>
    </xf>
    <xf numFmtId="0" fontId="8" fillId="0" borderId="0" xfId="0" applyFont="1" applyAlignment="1" applyProtection="1">
      <alignment horizontal="center" vertical="center"/>
      <protection locked="0"/>
    </xf>
    <xf numFmtId="0" fontId="17" fillId="0" borderId="14" xfId="0" applyFont="1" applyBorder="1" applyAlignment="1" applyProtection="1">
      <alignment horizontal="left" indent="3"/>
      <protection locked="0"/>
    </xf>
    <xf numFmtId="166" fontId="0" fillId="0" borderId="0" xfId="0" applyNumberFormat="1" applyProtection="1">
      <protection locked="0"/>
    </xf>
    <xf numFmtId="0" fontId="17" fillId="0" borderId="3" xfId="0" applyFont="1" applyBorder="1" applyAlignment="1" applyProtection="1">
      <alignment horizontal="left" indent="5"/>
      <protection locked="0"/>
    </xf>
    <xf numFmtId="0" fontId="17" fillId="0" borderId="7" xfId="0" applyFont="1" applyBorder="1" applyAlignment="1" applyProtection="1">
      <alignment horizontal="left" indent="5"/>
      <protection locked="0"/>
    </xf>
    <xf numFmtId="164" fontId="4" fillId="0" borderId="0" xfId="1" applyFont="1" applyProtection="1">
      <protection locked="0"/>
    </xf>
    <xf numFmtId="0" fontId="17" fillId="0" borderId="9" xfId="0" applyFont="1" applyBorder="1" applyAlignment="1" applyProtection="1">
      <alignment horizontal="left" indent="5"/>
      <protection locked="0"/>
    </xf>
    <xf numFmtId="164" fontId="0" fillId="0" borderId="0" xfId="1" applyFont="1" applyFill="1" applyProtection="1">
      <protection locked="0"/>
    </xf>
    <xf numFmtId="164" fontId="32" fillId="0" borderId="0" xfId="4" applyFont="1" applyFill="1" applyAlignment="1">
      <alignment horizontal="center" vertical="center" wrapText="1"/>
    </xf>
    <xf numFmtId="0" fontId="23" fillId="0" borderId="22" xfId="0" applyFont="1" applyBorder="1" applyAlignment="1">
      <alignment horizontal="center" vertical="center"/>
    </xf>
    <xf numFmtId="164" fontId="17" fillId="0" borderId="25" xfId="1" applyFont="1" applyFill="1" applyBorder="1" applyProtection="1">
      <protection hidden="1"/>
    </xf>
    <xf numFmtId="164" fontId="17" fillId="0" borderId="26" xfId="1" applyFont="1" applyFill="1" applyBorder="1" applyProtection="1">
      <protection hidden="1"/>
    </xf>
    <xf numFmtId="164" fontId="17" fillId="0" borderId="27" xfId="1" applyFont="1" applyFill="1" applyBorder="1" applyProtection="1">
      <protection hidden="1"/>
    </xf>
    <xf numFmtId="164" fontId="17" fillId="0" borderId="28" xfId="1" applyFont="1" applyFill="1" applyBorder="1" applyProtection="1">
      <protection hidden="1"/>
    </xf>
    <xf numFmtId="164" fontId="30" fillId="0" borderId="0" xfId="4" applyFont="1" applyFill="1" applyAlignment="1">
      <alignment horizontal="center" vertical="center" wrapText="1"/>
    </xf>
    <xf numFmtId="0" fontId="34" fillId="0" borderId="0" xfId="0" applyFont="1" applyAlignment="1">
      <alignment vertical="center" wrapText="1"/>
    </xf>
    <xf numFmtId="0" fontId="35" fillId="0" borderId="0" xfId="2" applyFont="1" applyAlignment="1">
      <alignment horizontal="left" vertical="center"/>
    </xf>
    <xf numFmtId="0" fontId="16" fillId="0" borderId="0" xfId="0" applyFont="1" applyAlignment="1">
      <alignment horizontal="left" vertical="top" wrapText="1"/>
    </xf>
    <xf numFmtId="0" fontId="36" fillId="0" borderId="0" xfId="0" applyFont="1" applyAlignment="1" applyProtection="1">
      <alignment horizontal="center" vertical="center"/>
      <protection locked="0"/>
    </xf>
    <xf numFmtId="0" fontId="34" fillId="0" borderId="0" xfId="0" applyFont="1" applyAlignment="1">
      <alignment horizontal="center" vertical="center" wrapText="1"/>
    </xf>
    <xf numFmtId="164" fontId="34" fillId="0" borderId="0" xfId="4" applyFont="1" applyFill="1" applyAlignment="1">
      <alignment horizontal="center" wrapText="1"/>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29" xfId="0" applyFont="1" applyBorder="1" applyAlignment="1">
      <alignment horizontal="center" vertical="center"/>
    </xf>
    <xf numFmtId="0" fontId="26" fillId="0" borderId="0" xfId="3" applyFont="1" applyAlignment="1">
      <alignment horizontal="left" vertical="top" wrapText="1"/>
    </xf>
    <xf numFmtId="0" fontId="0" fillId="2" borderId="0" xfId="0" applyFill="1" applyAlignment="1">
      <alignment horizontal="center"/>
    </xf>
    <xf numFmtId="0" fontId="31" fillId="0" borderId="0" xfId="0" applyFont="1" applyAlignment="1" applyProtection="1">
      <alignment horizontal="center" wrapText="1"/>
      <protection locked="0"/>
    </xf>
    <xf numFmtId="0" fontId="31" fillId="0" borderId="0" xfId="0" applyFont="1" applyAlignment="1" applyProtection="1">
      <alignment horizontal="center"/>
      <protection locked="0"/>
    </xf>
    <xf numFmtId="0" fontId="0" fillId="0" borderId="0" xfId="0" applyAlignment="1">
      <alignment horizontal="left" vertical="top" wrapText="1"/>
    </xf>
    <xf numFmtId="0" fontId="0" fillId="0" borderId="0" xfId="0" applyFont="1" applyAlignment="1">
      <alignment horizontal="left" vertical="top" wrapText="1"/>
    </xf>
  </cellXfs>
  <cellStyles count="5">
    <cellStyle name="Hipervínculo" xfId="2" builtinId="8"/>
    <cellStyle name="Millares" xfId="1" builtinId="3"/>
    <cellStyle name="Millares 2" xfId="4" xr:uid="{6AA21C11-F9BD-4EC3-AF84-73BEF7183938}"/>
    <cellStyle name="Normal" xfId="0" builtinId="0"/>
    <cellStyle name="Normal 2 2" xfId="3" xr:uid="{00000000-0005-0000-0000-000003000000}"/>
  </cellStyles>
  <dxfs count="2">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22" fmlaLink="$A$7" fmlaRange="Desplegables!$B$2:$B$12" noThreeD="1" sel="5" val="3"/>
</file>

<file path=xl/ctrlProps/ctrlProp2.xml><?xml version="1.0" encoding="utf-8"?>
<formControlPr xmlns="http://schemas.microsoft.com/office/spreadsheetml/2009/9/main" objectType="Drop" dropStyle="combo" dx="22" fmlaLink="A8" fmlaRange="Desplegables!$E$2:$E$4" noThreeD="1" sel="2" val="0"/>
</file>

<file path=xl/ctrlProps/ctrlProp3.xml><?xml version="1.0" encoding="utf-8"?>
<formControlPr xmlns="http://schemas.microsoft.com/office/spreadsheetml/2009/9/main" objectType="Drop" dropStyle="combo" dx="22" fmlaLink="C8" fmlaRange="Desplegables!$H$2:$H$58" noThreeD="1" sel="14" val="11"/>
</file>

<file path=xl/ctrlProps/ctrlProp4.xml><?xml version="1.0" encoding="utf-8"?>
<formControlPr xmlns="http://schemas.microsoft.com/office/spreadsheetml/2009/9/main" objectType="Drop" dropStyle="combo" dx="22" fmlaLink="A8" fmlaRange="Desplegables!$L$2:$L$4" noThreeD="1" sel="1" val="0"/>
</file>

<file path=xl/ctrlProps/ctrlProp5.xml><?xml version="1.0" encoding="utf-8"?>
<formControlPr xmlns="http://schemas.microsoft.com/office/spreadsheetml/2009/9/main" objectType="Drop" dropStyle="combo" dx="22" fmlaLink="C8" fmlaRange="Desplegables!$O$2:$O$4"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png"/><Relationship Id="rId1" Type="http://schemas.openxmlformats.org/officeDocument/2006/relationships/hyperlink" Target="#PORTADA!A1"/><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hyperlink" Target="#PORTADA!A1"/><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hyperlink" Target="#PORTADA!A1"/><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png"/><Relationship Id="rId1" Type="http://schemas.openxmlformats.org/officeDocument/2006/relationships/hyperlink" Target="#PORTADA!A1"/><Relationship Id="rId4"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png"/><Relationship Id="rId1" Type="http://schemas.openxmlformats.org/officeDocument/2006/relationships/hyperlink" Target="#PORTADA!A1"/><Relationship Id="rId4"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png"/><Relationship Id="rId1" Type="http://schemas.openxmlformats.org/officeDocument/2006/relationships/hyperlink" Target="#PORTADA!A1"/><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408216</xdr:colOff>
      <xdr:row>0</xdr:row>
      <xdr:rowOff>68037</xdr:rowOff>
    </xdr:from>
    <xdr:to>
      <xdr:col>3</xdr:col>
      <xdr:colOff>282577</xdr:colOff>
      <xdr:row>2</xdr:row>
      <xdr:rowOff>16783</xdr:rowOff>
    </xdr:to>
    <xdr:sp macro="" textlink="">
      <xdr:nvSpPr>
        <xdr:cNvPr id="2" name="Freeform 2">
          <a:extLst>
            <a:ext uri="{FF2B5EF4-FFF2-40B4-BE49-F238E27FC236}">
              <a16:creationId xmlns:a16="http://schemas.microsoft.com/office/drawing/2014/main" id="{9B3A09F9-6056-40B0-8481-792988E91B98}"/>
            </a:ext>
          </a:extLst>
        </xdr:cNvPr>
        <xdr:cNvSpPr/>
      </xdr:nvSpPr>
      <xdr:spPr>
        <a:xfrm>
          <a:off x="408216" y="68037"/>
          <a:ext cx="2274661" cy="1059996"/>
        </a:xfrm>
        <a:custGeom>
          <a:avLst/>
          <a:gdLst/>
          <a:ahLst/>
          <a:cxnLst/>
          <a:rect l="l" t="t" r="r" b="b"/>
          <a:pathLst>
            <a:path w="4904974" h="2191810">
              <a:moveTo>
                <a:pt x="0" y="0"/>
              </a:moveTo>
              <a:lnTo>
                <a:pt x="4904973" y="0"/>
              </a:lnTo>
              <a:lnTo>
                <a:pt x="4904973" y="2191810"/>
              </a:lnTo>
              <a:lnTo>
                <a:pt x="0" y="2191810"/>
              </a:lnTo>
              <a:lnTo>
                <a:pt x="0" y="0"/>
              </a:lnTo>
              <a:close/>
            </a:path>
          </a:pathLst>
        </a:custGeom>
        <a:blipFill>
          <a:blip xmlns:r="http://schemas.openxmlformats.org/officeDocument/2006/relationships" r:embed="rId1"/>
          <a:stretch>
            <a:fillRect b="-761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0</xdr:col>
      <xdr:colOff>476198</xdr:colOff>
      <xdr:row>12</xdr:row>
      <xdr:rowOff>103621</xdr:rowOff>
    </xdr:from>
    <xdr:to>
      <xdr:col>3</xdr:col>
      <xdr:colOff>775607</xdr:colOff>
      <xdr:row>17</xdr:row>
      <xdr:rowOff>3176</xdr:rowOff>
    </xdr:to>
    <xdr:sp macro="" textlink="">
      <xdr:nvSpPr>
        <xdr:cNvPr id="3" name="Freeform 11">
          <a:extLst>
            <a:ext uri="{FF2B5EF4-FFF2-40B4-BE49-F238E27FC236}">
              <a16:creationId xmlns:a16="http://schemas.microsoft.com/office/drawing/2014/main" id="{C330FA1F-4182-47BA-AB79-136AEB4B1DE5}"/>
            </a:ext>
          </a:extLst>
        </xdr:cNvPr>
        <xdr:cNvSpPr/>
      </xdr:nvSpPr>
      <xdr:spPr>
        <a:xfrm>
          <a:off x="476198" y="5570971"/>
          <a:ext cx="2699709" cy="820305"/>
        </a:xfrm>
        <a:custGeom>
          <a:avLst/>
          <a:gdLst/>
          <a:ahLst/>
          <a:cxnLst/>
          <a:rect l="l" t="t" r="r" b="b"/>
          <a:pathLst>
            <a:path w="5413941" h="1560991">
              <a:moveTo>
                <a:pt x="0" y="0"/>
              </a:moveTo>
              <a:lnTo>
                <a:pt x="5413941" y="0"/>
              </a:lnTo>
              <a:lnTo>
                <a:pt x="5413941" y="1560991"/>
              </a:lnTo>
              <a:lnTo>
                <a:pt x="0" y="1560991"/>
              </a:lnTo>
              <a:lnTo>
                <a:pt x="0" y="0"/>
              </a:lnTo>
              <a:close/>
            </a:path>
          </a:pathLst>
        </a:custGeom>
        <a:blipFill>
          <a:blip xmlns:r="http://schemas.openxmlformats.org/officeDocument/2006/relationships" r:embed="rId2"/>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0</xdr:col>
      <xdr:colOff>698500</xdr:colOff>
      <xdr:row>2</xdr:row>
      <xdr:rowOff>86984</xdr:rowOff>
    </xdr:from>
    <xdr:to>
      <xdr:col>7</xdr:col>
      <xdr:colOff>577850</xdr:colOff>
      <xdr:row>11</xdr:row>
      <xdr:rowOff>20966</xdr:rowOff>
    </xdr:to>
    <xdr:pic>
      <xdr:nvPicPr>
        <xdr:cNvPr id="4" name="Imagen 3">
          <a:extLst>
            <a:ext uri="{FF2B5EF4-FFF2-40B4-BE49-F238E27FC236}">
              <a16:creationId xmlns:a16="http://schemas.microsoft.com/office/drawing/2014/main" id="{4CAF7539-1A4C-5AC6-9EDC-34D6966083B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8500" y="1198234"/>
          <a:ext cx="5480050" cy="41059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1504950</xdr:colOff>
      <xdr:row>37</xdr:row>
      <xdr:rowOff>123603</xdr:rowOff>
    </xdr:from>
    <xdr:to>
      <xdr:col>0</xdr:col>
      <xdr:colOff>5743575</xdr:colOff>
      <xdr:row>54</xdr:row>
      <xdr:rowOff>57150</xdr:rowOff>
    </xdr:to>
    <xdr:grpSp>
      <xdr:nvGrpSpPr>
        <xdr:cNvPr id="2" name="5 Grupo">
          <a:extLst>
            <a:ext uri="{FF2B5EF4-FFF2-40B4-BE49-F238E27FC236}">
              <a16:creationId xmlns:a16="http://schemas.microsoft.com/office/drawing/2014/main" id="{84111358-0BD4-499C-BA9A-401EC0181F6C}"/>
            </a:ext>
          </a:extLst>
        </xdr:cNvPr>
        <xdr:cNvGrpSpPr/>
      </xdr:nvGrpSpPr>
      <xdr:grpSpPr>
        <a:xfrm>
          <a:off x="1504950" y="10969403"/>
          <a:ext cx="4235450" cy="2898997"/>
          <a:chOff x="2450483" y="941737"/>
          <a:chExt cx="6608172" cy="4643216"/>
        </a:xfrm>
        <a:noFill/>
      </xdr:grpSpPr>
      <xdr:grpSp>
        <xdr:nvGrpSpPr>
          <xdr:cNvPr id="3" name="Group 248">
            <a:extLst>
              <a:ext uri="{FF2B5EF4-FFF2-40B4-BE49-F238E27FC236}">
                <a16:creationId xmlns:a16="http://schemas.microsoft.com/office/drawing/2014/main" id="{3AF6ED95-B651-4B81-F88E-423A6BE5F509}"/>
              </a:ext>
            </a:extLst>
          </xdr:cNvPr>
          <xdr:cNvGrpSpPr>
            <a:grpSpLocks/>
          </xdr:cNvGrpSpPr>
        </xdr:nvGrpSpPr>
        <xdr:grpSpPr bwMode="auto">
          <a:xfrm>
            <a:off x="2450483" y="941737"/>
            <a:ext cx="6608172" cy="4643216"/>
            <a:chOff x="879" y="510"/>
            <a:chExt cx="3995" cy="3041"/>
          </a:xfrm>
          <a:grpFill/>
        </xdr:grpSpPr>
        <xdr:grpSp>
          <xdr:nvGrpSpPr>
            <xdr:cNvPr id="17" name="Group 19">
              <a:extLst>
                <a:ext uri="{FF2B5EF4-FFF2-40B4-BE49-F238E27FC236}">
                  <a16:creationId xmlns:a16="http://schemas.microsoft.com/office/drawing/2014/main" id="{8705BB79-44E4-C9FC-F21A-B03A6AA6C7DD}"/>
                </a:ext>
              </a:extLst>
            </xdr:cNvPr>
            <xdr:cNvGrpSpPr>
              <a:grpSpLocks/>
            </xdr:cNvGrpSpPr>
          </xdr:nvGrpSpPr>
          <xdr:grpSpPr bwMode="auto">
            <a:xfrm>
              <a:off x="3915" y="1898"/>
              <a:ext cx="959" cy="497"/>
              <a:chOff x="3915" y="1898"/>
              <a:chExt cx="959" cy="497"/>
            </a:xfrm>
            <a:grpFill/>
          </xdr:grpSpPr>
          <xdr:sp macro="" textlink="">
            <xdr:nvSpPr>
              <xdr:cNvPr id="79" name="Freeform 20">
                <a:extLst>
                  <a:ext uri="{FF2B5EF4-FFF2-40B4-BE49-F238E27FC236}">
                    <a16:creationId xmlns:a16="http://schemas.microsoft.com/office/drawing/2014/main" id="{44EFE89D-B3F7-6D3A-DAD0-E2202C220FFF}"/>
                  </a:ext>
                </a:extLst>
              </xdr:cNvPr>
              <xdr:cNvSpPr>
                <a:spLocks/>
              </xdr:cNvSpPr>
            </xdr:nvSpPr>
            <xdr:spPr bwMode="auto">
              <a:xfrm>
                <a:off x="3915" y="2292"/>
                <a:ext cx="151" cy="103"/>
              </a:xfrm>
              <a:custGeom>
                <a:avLst/>
                <a:gdLst>
                  <a:gd name="T0" fmla="*/ 30 w 151"/>
                  <a:gd name="T1" fmla="*/ 24 h 103"/>
                  <a:gd name="T2" fmla="*/ 99 w 151"/>
                  <a:gd name="T3" fmla="*/ 4 h 103"/>
                  <a:gd name="T4" fmla="*/ 144 w 151"/>
                  <a:gd name="T5" fmla="*/ 49 h 103"/>
                  <a:gd name="T6" fmla="*/ 54 w 151"/>
                  <a:gd name="T7" fmla="*/ 95 h 103"/>
                  <a:gd name="T8" fmla="*/ 8 w 151"/>
                  <a:gd name="T9" fmla="*/ 95 h 103"/>
                  <a:gd name="T10" fmla="*/ 8 w 151"/>
                  <a:gd name="T11" fmla="*/ 49 h 103"/>
                  <a:gd name="T12" fmla="*/ 30 w 151"/>
                  <a:gd name="T13" fmla="*/ 24 h 103"/>
                </a:gdLst>
                <a:ahLst/>
                <a:cxnLst>
                  <a:cxn ang="0">
                    <a:pos x="T0" y="T1"/>
                  </a:cxn>
                  <a:cxn ang="0">
                    <a:pos x="T2" y="T3"/>
                  </a:cxn>
                  <a:cxn ang="0">
                    <a:pos x="T4" y="T5"/>
                  </a:cxn>
                  <a:cxn ang="0">
                    <a:pos x="T6" y="T7"/>
                  </a:cxn>
                  <a:cxn ang="0">
                    <a:pos x="T8" y="T9"/>
                  </a:cxn>
                  <a:cxn ang="0">
                    <a:pos x="T10" y="T11"/>
                  </a:cxn>
                  <a:cxn ang="0">
                    <a:pos x="T12" y="T13"/>
                  </a:cxn>
                </a:cxnLst>
                <a:rect l="0" t="0" r="r" b="b"/>
                <a:pathLst>
                  <a:path w="151" h="103">
                    <a:moveTo>
                      <a:pt x="30" y="24"/>
                    </a:moveTo>
                    <a:cubicBezTo>
                      <a:pt x="45" y="17"/>
                      <a:pt x="80" y="0"/>
                      <a:pt x="99" y="4"/>
                    </a:cubicBezTo>
                    <a:cubicBezTo>
                      <a:pt x="118" y="8"/>
                      <a:pt x="151" y="34"/>
                      <a:pt x="144" y="49"/>
                    </a:cubicBezTo>
                    <a:cubicBezTo>
                      <a:pt x="137" y="64"/>
                      <a:pt x="77" y="87"/>
                      <a:pt x="54" y="95"/>
                    </a:cubicBezTo>
                    <a:cubicBezTo>
                      <a:pt x="31" y="103"/>
                      <a:pt x="16" y="103"/>
                      <a:pt x="8" y="95"/>
                    </a:cubicBezTo>
                    <a:cubicBezTo>
                      <a:pt x="0" y="87"/>
                      <a:pt x="4" y="61"/>
                      <a:pt x="8" y="49"/>
                    </a:cubicBezTo>
                    <a:cubicBezTo>
                      <a:pt x="12" y="37"/>
                      <a:pt x="15" y="31"/>
                      <a:pt x="30" y="24"/>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80" name="Freeform 21">
                <a:extLst>
                  <a:ext uri="{FF2B5EF4-FFF2-40B4-BE49-F238E27FC236}">
                    <a16:creationId xmlns:a16="http://schemas.microsoft.com/office/drawing/2014/main" id="{39D95958-CBF4-7B8E-E7C3-06844DCEE78A}"/>
                  </a:ext>
                </a:extLst>
              </xdr:cNvPr>
              <xdr:cNvSpPr>
                <a:spLocks/>
              </xdr:cNvSpPr>
            </xdr:nvSpPr>
            <xdr:spPr bwMode="auto">
              <a:xfrm>
                <a:off x="4241" y="1979"/>
                <a:ext cx="408" cy="287"/>
              </a:xfrm>
              <a:custGeom>
                <a:avLst/>
                <a:gdLst>
                  <a:gd name="T0" fmla="*/ 0 w 408"/>
                  <a:gd name="T1" fmla="*/ 136 h 287"/>
                  <a:gd name="T2" fmla="*/ 91 w 408"/>
                  <a:gd name="T3" fmla="*/ 90 h 287"/>
                  <a:gd name="T4" fmla="*/ 181 w 408"/>
                  <a:gd name="T5" fmla="*/ 45 h 287"/>
                  <a:gd name="T6" fmla="*/ 272 w 408"/>
                  <a:gd name="T7" fmla="*/ 0 h 287"/>
                  <a:gd name="T8" fmla="*/ 272 w 408"/>
                  <a:gd name="T9" fmla="*/ 45 h 287"/>
                  <a:gd name="T10" fmla="*/ 317 w 408"/>
                  <a:gd name="T11" fmla="*/ 45 h 287"/>
                  <a:gd name="T12" fmla="*/ 408 w 408"/>
                  <a:gd name="T13" fmla="*/ 90 h 287"/>
                  <a:gd name="T14" fmla="*/ 317 w 408"/>
                  <a:gd name="T15" fmla="*/ 136 h 287"/>
                  <a:gd name="T16" fmla="*/ 227 w 408"/>
                  <a:gd name="T17" fmla="*/ 272 h 287"/>
                  <a:gd name="T18" fmla="*/ 181 w 408"/>
                  <a:gd name="T19" fmla="*/ 226 h 287"/>
                  <a:gd name="T20" fmla="*/ 136 w 408"/>
                  <a:gd name="T21" fmla="*/ 181 h 287"/>
                  <a:gd name="T22" fmla="*/ 91 w 408"/>
                  <a:gd name="T23" fmla="*/ 181 h 287"/>
                  <a:gd name="T24" fmla="*/ 0 w 408"/>
                  <a:gd name="T25" fmla="*/ 136 h 28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08" h="287">
                    <a:moveTo>
                      <a:pt x="0" y="136"/>
                    </a:moveTo>
                    <a:cubicBezTo>
                      <a:pt x="0" y="121"/>
                      <a:pt x="61" y="105"/>
                      <a:pt x="91" y="90"/>
                    </a:cubicBezTo>
                    <a:cubicBezTo>
                      <a:pt x="121" y="75"/>
                      <a:pt x="151" y="60"/>
                      <a:pt x="181" y="45"/>
                    </a:cubicBezTo>
                    <a:cubicBezTo>
                      <a:pt x="211" y="30"/>
                      <a:pt x="257" y="0"/>
                      <a:pt x="272" y="0"/>
                    </a:cubicBezTo>
                    <a:cubicBezTo>
                      <a:pt x="287" y="0"/>
                      <a:pt x="265" y="38"/>
                      <a:pt x="272" y="45"/>
                    </a:cubicBezTo>
                    <a:cubicBezTo>
                      <a:pt x="279" y="52"/>
                      <a:pt x="294" y="38"/>
                      <a:pt x="317" y="45"/>
                    </a:cubicBezTo>
                    <a:cubicBezTo>
                      <a:pt x="340" y="52"/>
                      <a:pt x="408" y="75"/>
                      <a:pt x="408" y="90"/>
                    </a:cubicBezTo>
                    <a:cubicBezTo>
                      <a:pt x="408" y="105"/>
                      <a:pt x="347" y="106"/>
                      <a:pt x="317" y="136"/>
                    </a:cubicBezTo>
                    <a:cubicBezTo>
                      <a:pt x="287" y="166"/>
                      <a:pt x="250" y="257"/>
                      <a:pt x="227" y="272"/>
                    </a:cubicBezTo>
                    <a:cubicBezTo>
                      <a:pt x="204" y="287"/>
                      <a:pt x="196" y="241"/>
                      <a:pt x="181" y="226"/>
                    </a:cubicBezTo>
                    <a:cubicBezTo>
                      <a:pt x="166" y="211"/>
                      <a:pt x="151" y="188"/>
                      <a:pt x="136" y="181"/>
                    </a:cubicBezTo>
                    <a:cubicBezTo>
                      <a:pt x="121" y="174"/>
                      <a:pt x="114" y="188"/>
                      <a:pt x="91" y="181"/>
                    </a:cubicBezTo>
                    <a:cubicBezTo>
                      <a:pt x="68" y="174"/>
                      <a:pt x="0" y="151"/>
                      <a:pt x="0" y="136"/>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81" name="Freeform 22">
                <a:extLst>
                  <a:ext uri="{FF2B5EF4-FFF2-40B4-BE49-F238E27FC236}">
                    <a16:creationId xmlns:a16="http://schemas.microsoft.com/office/drawing/2014/main" id="{4B0A6989-09BD-6316-983D-78815B1C945F}"/>
                  </a:ext>
                </a:extLst>
              </xdr:cNvPr>
              <xdr:cNvSpPr>
                <a:spLocks/>
              </xdr:cNvSpPr>
            </xdr:nvSpPr>
            <xdr:spPr bwMode="auto">
              <a:xfrm>
                <a:off x="4694" y="1898"/>
                <a:ext cx="180" cy="114"/>
              </a:xfrm>
              <a:custGeom>
                <a:avLst/>
                <a:gdLst>
                  <a:gd name="T0" fmla="*/ 30 w 180"/>
                  <a:gd name="T1" fmla="*/ 14 h 114"/>
                  <a:gd name="T2" fmla="*/ 88 w 180"/>
                  <a:gd name="T3" fmla="*/ 10 h 114"/>
                  <a:gd name="T4" fmla="*/ 172 w 180"/>
                  <a:gd name="T5" fmla="*/ 76 h 114"/>
                  <a:gd name="T6" fmla="*/ 136 w 180"/>
                  <a:gd name="T7" fmla="*/ 112 h 114"/>
                  <a:gd name="T8" fmla="*/ 54 w 180"/>
                  <a:gd name="T9" fmla="*/ 85 h 114"/>
                  <a:gd name="T10" fmla="*/ 8 w 180"/>
                  <a:gd name="T11" fmla="*/ 85 h 114"/>
                  <a:gd name="T12" fmla="*/ 8 w 180"/>
                  <a:gd name="T13" fmla="*/ 39 h 114"/>
                  <a:gd name="T14" fmla="*/ 30 w 180"/>
                  <a:gd name="T15" fmla="*/ 14 h 11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180" h="114">
                    <a:moveTo>
                      <a:pt x="30" y="14"/>
                    </a:moveTo>
                    <a:cubicBezTo>
                      <a:pt x="43" y="9"/>
                      <a:pt x="64" y="0"/>
                      <a:pt x="88" y="10"/>
                    </a:cubicBezTo>
                    <a:cubicBezTo>
                      <a:pt x="112" y="20"/>
                      <a:pt x="164" y="59"/>
                      <a:pt x="172" y="76"/>
                    </a:cubicBezTo>
                    <a:cubicBezTo>
                      <a:pt x="180" y="93"/>
                      <a:pt x="156" y="110"/>
                      <a:pt x="136" y="112"/>
                    </a:cubicBezTo>
                    <a:cubicBezTo>
                      <a:pt x="116" y="114"/>
                      <a:pt x="75" y="90"/>
                      <a:pt x="54" y="85"/>
                    </a:cubicBezTo>
                    <a:cubicBezTo>
                      <a:pt x="33" y="80"/>
                      <a:pt x="16" y="93"/>
                      <a:pt x="8" y="85"/>
                    </a:cubicBezTo>
                    <a:cubicBezTo>
                      <a:pt x="0" y="77"/>
                      <a:pt x="4" y="51"/>
                      <a:pt x="8" y="39"/>
                    </a:cubicBezTo>
                    <a:cubicBezTo>
                      <a:pt x="12" y="27"/>
                      <a:pt x="15" y="21"/>
                      <a:pt x="30" y="14"/>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nvGrpSpPr>
            <xdr:cNvPr id="18" name="Group 247">
              <a:extLst>
                <a:ext uri="{FF2B5EF4-FFF2-40B4-BE49-F238E27FC236}">
                  <a16:creationId xmlns:a16="http://schemas.microsoft.com/office/drawing/2014/main" id="{D35A710F-04CC-6F4F-3B36-6138C32F9382}"/>
                </a:ext>
              </a:extLst>
            </xdr:cNvPr>
            <xdr:cNvGrpSpPr>
              <a:grpSpLocks/>
            </xdr:cNvGrpSpPr>
          </xdr:nvGrpSpPr>
          <xdr:grpSpPr bwMode="auto">
            <a:xfrm>
              <a:off x="879" y="510"/>
              <a:ext cx="3596" cy="3041"/>
              <a:chOff x="879" y="510"/>
              <a:chExt cx="3596" cy="3041"/>
            </a:xfrm>
            <a:grpFill/>
          </xdr:grpSpPr>
          <xdr:grpSp>
            <xdr:nvGrpSpPr>
              <xdr:cNvPr id="19" name="Group 8">
                <a:extLst>
                  <a:ext uri="{FF2B5EF4-FFF2-40B4-BE49-F238E27FC236}">
                    <a16:creationId xmlns:a16="http://schemas.microsoft.com/office/drawing/2014/main" id="{7B708061-9AD7-ACE9-8874-15204DA13942}"/>
                  </a:ext>
                </a:extLst>
              </xdr:cNvPr>
              <xdr:cNvGrpSpPr>
                <a:grpSpLocks/>
              </xdr:cNvGrpSpPr>
            </xdr:nvGrpSpPr>
            <xdr:grpSpPr bwMode="auto">
              <a:xfrm>
                <a:off x="2062" y="658"/>
                <a:ext cx="1218" cy="762"/>
                <a:chOff x="2062" y="658"/>
                <a:chExt cx="1218" cy="762"/>
              </a:xfrm>
              <a:grpFill/>
            </xdr:grpSpPr>
            <xdr:sp macro="" textlink="">
              <xdr:nvSpPr>
                <xdr:cNvPr id="69" name="Freeform 9">
                  <a:extLst>
                    <a:ext uri="{FF2B5EF4-FFF2-40B4-BE49-F238E27FC236}">
                      <a16:creationId xmlns:a16="http://schemas.microsoft.com/office/drawing/2014/main" id="{E007B82A-C670-AA84-E0F1-F0DD5C288FF7}"/>
                    </a:ext>
                  </a:extLst>
                </xdr:cNvPr>
                <xdr:cNvSpPr>
                  <a:spLocks/>
                </xdr:cNvSpPr>
              </xdr:nvSpPr>
              <xdr:spPr bwMode="auto">
                <a:xfrm>
                  <a:off x="2062" y="658"/>
                  <a:ext cx="1218" cy="762"/>
                </a:xfrm>
                <a:custGeom>
                  <a:avLst/>
                  <a:gdLst>
                    <a:gd name="T0" fmla="*/ 89 w 1218"/>
                    <a:gd name="T1" fmla="*/ 197 h 762"/>
                    <a:gd name="T2" fmla="*/ 137 w 1218"/>
                    <a:gd name="T3" fmla="*/ 29 h 762"/>
                    <a:gd name="T4" fmla="*/ 272 w 1218"/>
                    <a:gd name="T5" fmla="*/ 38 h 762"/>
                    <a:gd name="T6" fmla="*/ 391 w 1218"/>
                    <a:gd name="T7" fmla="*/ 5 h 762"/>
                    <a:gd name="T8" fmla="*/ 551 w 1218"/>
                    <a:gd name="T9" fmla="*/ 67 h 762"/>
                    <a:gd name="T10" fmla="*/ 674 w 1218"/>
                    <a:gd name="T11" fmla="*/ 20 h 762"/>
                    <a:gd name="T12" fmla="*/ 782 w 1218"/>
                    <a:gd name="T13" fmla="*/ 62 h 762"/>
                    <a:gd name="T14" fmla="*/ 938 w 1218"/>
                    <a:gd name="T15" fmla="*/ 44 h 762"/>
                    <a:gd name="T16" fmla="*/ 1064 w 1218"/>
                    <a:gd name="T17" fmla="*/ 98 h 762"/>
                    <a:gd name="T18" fmla="*/ 1070 w 1218"/>
                    <a:gd name="T19" fmla="*/ 170 h 762"/>
                    <a:gd name="T20" fmla="*/ 1214 w 1218"/>
                    <a:gd name="T21" fmla="*/ 224 h 762"/>
                    <a:gd name="T22" fmla="*/ 1094 w 1218"/>
                    <a:gd name="T23" fmla="*/ 368 h 762"/>
                    <a:gd name="T24" fmla="*/ 1052 w 1218"/>
                    <a:gd name="T25" fmla="*/ 596 h 762"/>
                    <a:gd name="T26" fmla="*/ 800 w 1218"/>
                    <a:gd name="T27" fmla="*/ 530 h 762"/>
                    <a:gd name="T28" fmla="*/ 710 w 1218"/>
                    <a:gd name="T29" fmla="*/ 572 h 762"/>
                    <a:gd name="T30" fmla="*/ 620 w 1218"/>
                    <a:gd name="T31" fmla="*/ 578 h 762"/>
                    <a:gd name="T32" fmla="*/ 542 w 1218"/>
                    <a:gd name="T33" fmla="*/ 650 h 762"/>
                    <a:gd name="T34" fmla="*/ 415 w 1218"/>
                    <a:gd name="T35" fmla="*/ 731 h 762"/>
                    <a:gd name="T36" fmla="*/ 324 w 1218"/>
                    <a:gd name="T37" fmla="*/ 748 h 762"/>
                    <a:gd name="T38" fmla="*/ 253 w 1218"/>
                    <a:gd name="T39" fmla="*/ 647 h 762"/>
                    <a:gd name="T40" fmla="*/ 170 w 1218"/>
                    <a:gd name="T41" fmla="*/ 626 h 762"/>
                    <a:gd name="T42" fmla="*/ 38 w 1218"/>
                    <a:gd name="T43" fmla="*/ 608 h 762"/>
                    <a:gd name="T44" fmla="*/ 62 w 1218"/>
                    <a:gd name="T45" fmla="*/ 530 h 762"/>
                    <a:gd name="T46" fmla="*/ 7 w 1218"/>
                    <a:gd name="T47" fmla="*/ 430 h 762"/>
                    <a:gd name="T48" fmla="*/ 20 w 1218"/>
                    <a:gd name="T49" fmla="*/ 374 h 762"/>
                    <a:gd name="T50" fmla="*/ 56 w 1218"/>
                    <a:gd name="T51" fmla="*/ 308 h 762"/>
                    <a:gd name="T52" fmla="*/ 89 w 1218"/>
                    <a:gd name="T53" fmla="*/ 197 h 7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Lst>
                  <a:rect l="0" t="0" r="r" b="b"/>
                  <a:pathLst>
                    <a:path w="1218" h="762">
                      <a:moveTo>
                        <a:pt x="89" y="197"/>
                      </a:moveTo>
                      <a:cubicBezTo>
                        <a:pt x="102" y="150"/>
                        <a:pt x="107" y="55"/>
                        <a:pt x="137" y="29"/>
                      </a:cubicBezTo>
                      <a:cubicBezTo>
                        <a:pt x="167" y="3"/>
                        <a:pt x="230" y="42"/>
                        <a:pt x="272" y="38"/>
                      </a:cubicBezTo>
                      <a:cubicBezTo>
                        <a:pt x="314" y="34"/>
                        <a:pt x="345" y="0"/>
                        <a:pt x="391" y="5"/>
                      </a:cubicBezTo>
                      <a:cubicBezTo>
                        <a:pt x="437" y="10"/>
                        <a:pt x="504" y="65"/>
                        <a:pt x="551" y="67"/>
                      </a:cubicBezTo>
                      <a:cubicBezTo>
                        <a:pt x="598" y="69"/>
                        <a:pt x="636" y="21"/>
                        <a:pt x="674" y="20"/>
                      </a:cubicBezTo>
                      <a:cubicBezTo>
                        <a:pt x="712" y="19"/>
                        <a:pt x="738" y="58"/>
                        <a:pt x="782" y="62"/>
                      </a:cubicBezTo>
                      <a:cubicBezTo>
                        <a:pt x="826" y="66"/>
                        <a:pt x="891" y="38"/>
                        <a:pt x="938" y="44"/>
                      </a:cubicBezTo>
                      <a:cubicBezTo>
                        <a:pt x="985" y="50"/>
                        <a:pt x="1042" y="77"/>
                        <a:pt x="1064" y="98"/>
                      </a:cubicBezTo>
                      <a:cubicBezTo>
                        <a:pt x="1086" y="119"/>
                        <a:pt x="1045" y="149"/>
                        <a:pt x="1070" y="170"/>
                      </a:cubicBezTo>
                      <a:cubicBezTo>
                        <a:pt x="1095" y="191"/>
                        <a:pt x="1210" y="191"/>
                        <a:pt x="1214" y="224"/>
                      </a:cubicBezTo>
                      <a:cubicBezTo>
                        <a:pt x="1218" y="257"/>
                        <a:pt x="1121" y="306"/>
                        <a:pt x="1094" y="368"/>
                      </a:cubicBezTo>
                      <a:cubicBezTo>
                        <a:pt x="1067" y="430"/>
                        <a:pt x="1101" y="569"/>
                        <a:pt x="1052" y="596"/>
                      </a:cubicBezTo>
                      <a:cubicBezTo>
                        <a:pt x="1003" y="623"/>
                        <a:pt x="857" y="534"/>
                        <a:pt x="800" y="530"/>
                      </a:cubicBezTo>
                      <a:cubicBezTo>
                        <a:pt x="743" y="526"/>
                        <a:pt x="740" y="564"/>
                        <a:pt x="710" y="572"/>
                      </a:cubicBezTo>
                      <a:cubicBezTo>
                        <a:pt x="680" y="580"/>
                        <a:pt x="648" y="565"/>
                        <a:pt x="620" y="578"/>
                      </a:cubicBezTo>
                      <a:cubicBezTo>
                        <a:pt x="592" y="591"/>
                        <a:pt x="576" y="625"/>
                        <a:pt x="542" y="650"/>
                      </a:cubicBezTo>
                      <a:cubicBezTo>
                        <a:pt x="508" y="675"/>
                        <a:pt x="451" y="715"/>
                        <a:pt x="415" y="731"/>
                      </a:cubicBezTo>
                      <a:cubicBezTo>
                        <a:pt x="379" y="747"/>
                        <a:pt x="351" y="762"/>
                        <a:pt x="324" y="748"/>
                      </a:cubicBezTo>
                      <a:cubicBezTo>
                        <a:pt x="297" y="734"/>
                        <a:pt x="279" y="667"/>
                        <a:pt x="253" y="647"/>
                      </a:cubicBezTo>
                      <a:cubicBezTo>
                        <a:pt x="227" y="627"/>
                        <a:pt x="206" y="632"/>
                        <a:pt x="170" y="626"/>
                      </a:cubicBezTo>
                      <a:cubicBezTo>
                        <a:pt x="134" y="620"/>
                        <a:pt x="56" y="624"/>
                        <a:pt x="38" y="608"/>
                      </a:cubicBezTo>
                      <a:cubicBezTo>
                        <a:pt x="20" y="592"/>
                        <a:pt x="67" y="560"/>
                        <a:pt x="62" y="530"/>
                      </a:cubicBezTo>
                      <a:cubicBezTo>
                        <a:pt x="57" y="500"/>
                        <a:pt x="14" y="456"/>
                        <a:pt x="7" y="430"/>
                      </a:cubicBezTo>
                      <a:cubicBezTo>
                        <a:pt x="0" y="404"/>
                        <a:pt x="12" y="394"/>
                        <a:pt x="20" y="374"/>
                      </a:cubicBezTo>
                      <a:cubicBezTo>
                        <a:pt x="28" y="354"/>
                        <a:pt x="45" y="337"/>
                        <a:pt x="56" y="308"/>
                      </a:cubicBezTo>
                      <a:cubicBezTo>
                        <a:pt x="67" y="279"/>
                        <a:pt x="77" y="243"/>
                        <a:pt x="89" y="197"/>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70" name="Group 10">
                  <a:extLst>
                    <a:ext uri="{FF2B5EF4-FFF2-40B4-BE49-F238E27FC236}">
                      <a16:creationId xmlns:a16="http://schemas.microsoft.com/office/drawing/2014/main" id="{E9DB554B-122C-3C70-B86C-149A0FFB1722}"/>
                    </a:ext>
                  </a:extLst>
                </xdr:cNvPr>
                <xdr:cNvGrpSpPr>
                  <a:grpSpLocks/>
                </xdr:cNvGrpSpPr>
              </xdr:nvGrpSpPr>
              <xdr:grpSpPr bwMode="auto">
                <a:xfrm>
                  <a:off x="2154" y="709"/>
                  <a:ext cx="907" cy="635"/>
                  <a:chOff x="2154" y="709"/>
                  <a:chExt cx="907" cy="635"/>
                </a:xfrm>
                <a:grpFill/>
              </xdr:grpSpPr>
              <xdr:sp macro="" textlink="">
                <xdr:nvSpPr>
                  <xdr:cNvPr id="71" name="Freeform 11">
                    <a:extLst>
                      <a:ext uri="{FF2B5EF4-FFF2-40B4-BE49-F238E27FC236}">
                        <a16:creationId xmlns:a16="http://schemas.microsoft.com/office/drawing/2014/main" id="{CA3BEC5D-184E-BB12-F6E0-5330B400AAE9}"/>
                      </a:ext>
                    </a:extLst>
                  </xdr:cNvPr>
                  <xdr:cNvSpPr>
                    <a:spLocks/>
                  </xdr:cNvSpPr>
                </xdr:nvSpPr>
                <xdr:spPr bwMode="auto">
                  <a:xfrm>
                    <a:off x="2154" y="799"/>
                    <a:ext cx="227" cy="545"/>
                  </a:xfrm>
                  <a:custGeom>
                    <a:avLst/>
                    <a:gdLst>
                      <a:gd name="T0" fmla="*/ 0 w 227"/>
                      <a:gd name="T1" fmla="*/ 0 h 545"/>
                      <a:gd name="T2" fmla="*/ 91 w 227"/>
                      <a:gd name="T3" fmla="*/ 46 h 545"/>
                      <a:gd name="T4" fmla="*/ 136 w 227"/>
                      <a:gd name="T5" fmla="*/ 46 h 545"/>
                      <a:gd name="T6" fmla="*/ 182 w 227"/>
                      <a:gd name="T7" fmla="*/ 91 h 545"/>
                      <a:gd name="T8" fmla="*/ 182 w 227"/>
                      <a:gd name="T9" fmla="*/ 182 h 545"/>
                      <a:gd name="T10" fmla="*/ 136 w 227"/>
                      <a:gd name="T11" fmla="*/ 272 h 545"/>
                      <a:gd name="T12" fmla="*/ 182 w 227"/>
                      <a:gd name="T13" fmla="*/ 408 h 545"/>
                      <a:gd name="T14" fmla="*/ 227 w 227"/>
                      <a:gd name="T15" fmla="*/ 454 h 545"/>
                      <a:gd name="T16" fmla="*/ 182 w 227"/>
                      <a:gd name="T17" fmla="*/ 545 h 54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27" h="545">
                        <a:moveTo>
                          <a:pt x="0" y="0"/>
                        </a:moveTo>
                        <a:cubicBezTo>
                          <a:pt x="34" y="19"/>
                          <a:pt x="68" y="38"/>
                          <a:pt x="91" y="46"/>
                        </a:cubicBezTo>
                        <a:cubicBezTo>
                          <a:pt x="114" y="54"/>
                          <a:pt x="121" y="39"/>
                          <a:pt x="136" y="46"/>
                        </a:cubicBezTo>
                        <a:cubicBezTo>
                          <a:pt x="151" y="53"/>
                          <a:pt x="174" y="68"/>
                          <a:pt x="182" y="91"/>
                        </a:cubicBezTo>
                        <a:cubicBezTo>
                          <a:pt x="190" y="114"/>
                          <a:pt x="190" y="152"/>
                          <a:pt x="182" y="182"/>
                        </a:cubicBezTo>
                        <a:cubicBezTo>
                          <a:pt x="174" y="212"/>
                          <a:pt x="136" y="234"/>
                          <a:pt x="136" y="272"/>
                        </a:cubicBezTo>
                        <a:cubicBezTo>
                          <a:pt x="136" y="310"/>
                          <a:pt x="167" y="378"/>
                          <a:pt x="182" y="408"/>
                        </a:cubicBezTo>
                        <a:cubicBezTo>
                          <a:pt x="197" y="438"/>
                          <a:pt x="227" y="431"/>
                          <a:pt x="227" y="454"/>
                        </a:cubicBezTo>
                        <a:cubicBezTo>
                          <a:pt x="227" y="477"/>
                          <a:pt x="204" y="511"/>
                          <a:pt x="182" y="545"/>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2" name="Freeform 12">
                    <a:extLst>
                      <a:ext uri="{FF2B5EF4-FFF2-40B4-BE49-F238E27FC236}">
                        <a16:creationId xmlns:a16="http://schemas.microsoft.com/office/drawing/2014/main" id="{4932BDDD-65D3-31FD-B44B-E34549F7280D}"/>
                      </a:ext>
                    </a:extLst>
                  </xdr:cNvPr>
                  <xdr:cNvSpPr>
                    <a:spLocks/>
                  </xdr:cNvSpPr>
                </xdr:nvSpPr>
                <xdr:spPr bwMode="auto">
                  <a:xfrm>
                    <a:off x="2336" y="720"/>
                    <a:ext cx="250" cy="177"/>
                  </a:xfrm>
                  <a:custGeom>
                    <a:avLst/>
                    <a:gdLst>
                      <a:gd name="T0" fmla="*/ 0 w 250"/>
                      <a:gd name="T1" fmla="*/ 170 h 177"/>
                      <a:gd name="T2" fmla="*/ 90 w 250"/>
                      <a:gd name="T3" fmla="*/ 170 h 177"/>
                      <a:gd name="T4" fmla="*/ 90 w 250"/>
                      <a:gd name="T5" fmla="*/ 125 h 177"/>
                      <a:gd name="T6" fmla="*/ 136 w 250"/>
                      <a:gd name="T7" fmla="*/ 79 h 177"/>
                      <a:gd name="T8" fmla="*/ 226 w 250"/>
                      <a:gd name="T9" fmla="*/ 79 h 177"/>
                      <a:gd name="T10" fmla="*/ 226 w 250"/>
                      <a:gd name="T11" fmla="*/ 34 h 177"/>
                      <a:gd name="T12" fmla="*/ 250 w 250"/>
                      <a:gd name="T13" fmla="*/ 0 h 177"/>
                    </a:gdLst>
                    <a:ahLst/>
                    <a:cxnLst>
                      <a:cxn ang="0">
                        <a:pos x="T0" y="T1"/>
                      </a:cxn>
                      <a:cxn ang="0">
                        <a:pos x="T2" y="T3"/>
                      </a:cxn>
                      <a:cxn ang="0">
                        <a:pos x="T4" y="T5"/>
                      </a:cxn>
                      <a:cxn ang="0">
                        <a:pos x="T6" y="T7"/>
                      </a:cxn>
                      <a:cxn ang="0">
                        <a:pos x="T8" y="T9"/>
                      </a:cxn>
                      <a:cxn ang="0">
                        <a:pos x="T10" y="T11"/>
                      </a:cxn>
                      <a:cxn ang="0">
                        <a:pos x="T12" y="T13"/>
                      </a:cxn>
                    </a:cxnLst>
                    <a:rect l="0" t="0" r="r" b="b"/>
                    <a:pathLst>
                      <a:path w="250" h="177">
                        <a:moveTo>
                          <a:pt x="0" y="170"/>
                        </a:moveTo>
                        <a:cubicBezTo>
                          <a:pt x="37" y="173"/>
                          <a:pt x="75" y="177"/>
                          <a:pt x="90" y="170"/>
                        </a:cubicBezTo>
                        <a:cubicBezTo>
                          <a:pt x="105" y="163"/>
                          <a:pt x="82" y="140"/>
                          <a:pt x="90" y="125"/>
                        </a:cubicBezTo>
                        <a:cubicBezTo>
                          <a:pt x="98" y="110"/>
                          <a:pt x="113" y="87"/>
                          <a:pt x="136" y="79"/>
                        </a:cubicBezTo>
                        <a:cubicBezTo>
                          <a:pt x="159" y="71"/>
                          <a:pt x="211" y="86"/>
                          <a:pt x="226" y="79"/>
                        </a:cubicBezTo>
                        <a:cubicBezTo>
                          <a:pt x="241" y="72"/>
                          <a:pt x="222" y="47"/>
                          <a:pt x="226" y="34"/>
                        </a:cubicBezTo>
                        <a:cubicBezTo>
                          <a:pt x="230" y="21"/>
                          <a:pt x="245" y="7"/>
                          <a:pt x="250"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3" name="Freeform 13">
                    <a:extLst>
                      <a:ext uri="{FF2B5EF4-FFF2-40B4-BE49-F238E27FC236}">
                        <a16:creationId xmlns:a16="http://schemas.microsoft.com/office/drawing/2014/main" id="{1AAD6290-F846-6A22-F89B-A60F31F4D6A9}"/>
                      </a:ext>
                    </a:extLst>
                  </xdr:cNvPr>
                  <xdr:cNvSpPr>
                    <a:spLocks/>
                  </xdr:cNvSpPr>
                </xdr:nvSpPr>
                <xdr:spPr bwMode="auto">
                  <a:xfrm>
                    <a:off x="2426" y="791"/>
                    <a:ext cx="242" cy="151"/>
                  </a:xfrm>
                  <a:custGeom>
                    <a:avLst/>
                    <a:gdLst>
                      <a:gd name="T0" fmla="*/ 0 w 242"/>
                      <a:gd name="T1" fmla="*/ 99 h 151"/>
                      <a:gd name="T2" fmla="*/ 91 w 242"/>
                      <a:gd name="T3" fmla="*/ 144 h 151"/>
                      <a:gd name="T4" fmla="*/ 227 w 242"/>
                      <a:gd name="T5" fmla="*/ 54 h 151"/>
                      <a:gd name="T6" fmla="*/ 182 w 242"/>
                      <a:gd name="T7" fmla="*/ 8 h 151"/>
                      <a:gd name="T8" fmla="*/ 136 w 242"/>
                      <a:gd name="T9" fmla="*/ 8 h 151"/>
                    </a:gdLst>
                    <a:ahLst/>
                    <a:cxnLst>
                      <a:cxn ang="0">
                        <a:pos x="T0" y="T1"/>
                      </a:cxn>
                      <a:cxn ang="0">
                        <a:pos x="T2" y="T3"/>
                      </a:cxn>
                      <a:cxn ang="0">
                        <a:pos x="T4" y="T5"/>
                      </a:cxn>
                      <a:cxn ang="0">
                        <a:pos x="T6" y="T7"/>
                      </a:cxn>
                      <a:cxn ang="0">
                        <a:pos x="T8" y="T9"/>
                      </a:cxn>
                    </a:cxnLst>
                    <a:rect l="0" t="0" r="r" b="b"/>
                    <a:pathLst>
                      <a:path w="242" h="151">
                        <a:moveTo>
                          <a:pt x="0" y="99"/>
                        </a:moveTo>
                        <a:cubicBezTo>
                          <a:pt x="26" y="125"/>
                          <a:pt x="53" y="151"/>
                          <a:pt x="91" y="144"/>
                        </a:cubicBezTo>
                        <a:cubicBezTo>
                          <a:pt x="129" y="137"/>
                          <a:pt x="212" y="77"/>
                          <a:pt x="227" y="54"/>
                        </a:cubicBezTo>
                        <a:cubicBezTo>
                          <a:pt x="242" y="31"/>
                          <a:pt x="197" y="16"/>
                          <a:pt x="182" y="8"/>
                        </a:cubicBezTo>
                        <a:cubicBezTo>
                          <a:pt x="167" y="0"/>
                          <a:pt x="151" y="4"/>
                          <a:pt x="136" y="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4" name="Freeform 14">
                    <a:extLst>
                      <a:ext uri="{FF2B5EF4-FFF2-40B4-BE49-F238E27FC236}">
                        <a16:creationId xmlns:a16="http://schemas.microsoft.com/office/drawing/2014/main" id="{C072E650-9485-98FD-0813-DF163B45F6BD}"/>
                      </a:ext>
                    </a:extLst>
                  </xdr:cNvPr>
                  <xdr:cNvSpPr>
                    <a:spLocks/>
                  </xdr:cNvSpPr>
                </xdr:nvSpPr>
                <xdr:spPr bwMode="auto">
                  <a:xfrm>
                    <a:off x="2601" y="890"/>
                    <a:ext cx="101" cy="336"/>
                  </a:xfrm>
                  <a:custGeom>
                    <a:avLst/>
                    <a:gdLst>
                      <a:gd name="T0" fmla="*/ 101 w 101"/>
                      <a:gd name="T1" fmla="*/ 336 h 336"/>
                      <a:gd name="T2" fmla="*/ 52 w 101"/>
                      <a:gd name="T3" fmla="*/ 272 h 336"/>
                      <a:gd name="T4" fmla="*/ 52 w 101"/>
                      <a:gd name="T5" fmla="*/ 227 h 336"/>
                      <a:gd name="T6" fmla="*/ 52 w 101"/>
                      <a:gd name="T7" fmla="*/ 181 h 336"/>
                      <a:gd name="T8" fmla="*/ 7 w 101"/>
                      <a:gd name="T9" fmla="*/ 91 h 336"/>
                      <a:gd name="T10" fmla="*/ 7 w 101"/>
                      <a:gd name="T11" fmla="*/ 45 h 336"/>
                      <a:gd name="T12" fmla="*/ 7 w 101"/>
                      <a:gd name="T13" fmla="*/ 0 h 336"/>
                    </a:gdLst>
                    <a:ahLst/>
                    <a:cxnLst>
                      <a:cxn ang="0">
                        <a:pos x="T0" y="T1"/>
                      </a:cxn>
                      <a:cxn ang="0">
                        <a:pos x="T2" y="T3"/>
                      </a:cxn>
                      <a:cxn ang="0">
                        <a:pos x="T4" y="T5"/>
                      </a:cxn>
                      <a:cxn ang="0">
                        <a:pos x="T6" y="T7"/>
                      </a:cxn>
                      <a:cxn ang="0">
                        <a:pos x="T8" y="T9"/>
                      </a:cxn>
                      <a:cxn ang="0">
                        <a:pos x="T10" y="T11"/>
                      </a:cxn>
                      <a:cxn ang="0">
                        <a:pos x="T12" y="T13"/>
                      </a:cxn>
                    </a:cxnLst>
                    <a:rect l="0" t="0" r="r" b="b"/>
                    <a:pathLst>
                      <a:path w="101" h="336">
                        <a:moveTo>
                          <a:pt x="101" y="336"/>
                        </a:moveTo>
                        <a:cubicBezTo>
                          <a:pt x="93" y="326"/>
                          <a:pt x="60" y="290"/>
                          <a:pt x="52" y="272"/>
                        </a:cubicBezTo>
                        <a:cubicBezTo>
                          <a:pt x="44" y="254"/>
                          <a:pt x="52" y="242"/>
                          <a:pt x="52" y="227"/>
                        </a:cubicBezTo>
                        <a:cubicBezTo>
                          <a:pt x="52" y="212"/>
                          <a:pt x="59" y="204"/>
                          <a:pt x="52" y="181"/>
                        </a:cubicBezTo>
                        <a:cubicBezTo>
                          <a:pt x="45" y="158"/>
                          <a:pt x="14" y="114"/>
                          <a:pt x="7" y="91"/>
                        </a:cubicBezTo>
                        <a:cubicBezTo>
                          <a:pt x="0" y="68"/>
                          <a:pt x="7" y="60"/>
                          <a:pt x="7" y="45"/>
                        </a:cubicBezTo>
                        <a:cubicBezTo>
                          <a:pt x="7" y="30"/>
                          <a:pt x="7" y="15"/>
                          <a:pt x="7"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5" name="Freeform 15">
                    <a:extLst>
                      <a:ext uri="{FF2B5EF4-FFF2-40B4-BE49-F238E27FC236}">
                        <a16:creationId xmlns:a16="http://schemas.microsoft.com/office/drawing/2014/main" id="{376542CA-9695-F9D1-BCE2-53360C41C446}"/>
                      </a:ext>
                    </a:extLst>
                  </xdr:cNvPr>
                  <xdr:cNvSpPr>
                    <a:spLocks/>
                  </xdr:cNvSpPr>
                </xdr:nvSpPr>
                <xdr:spPr bwMode="auto">
                  <a:xfrm>
                    <a:off x="2653" y="709"/>
                    <a:ext cx="190" cy="144"/>
                  </a:xfrm>
                  <a:custGeom>
                    <a:avLst/>
                    <a:gdLst>
                      <a:gd name="T0" fmla="*/ 182 w 190"/>
                      <a:gd name="T1" fmla="*/ 0 h 144"/>
                      <a:gd name="T2" fmla="*/ 182 w 190"/>
                      <a:gd name="T3" fmla="*/ 90 h 144"/>
                      <a:gd name="T4" fmla="*/ 136 w 190"/>
                      <a:gd name="T5" fmla="*/ 136 h 144"/>
                      <a:gd name="T6" fmla="*/ 91 w 190"/>
                      <a:gd name="T7" fmla="*/ 136 h 144"/>
                      <a:gd name="T8" fmla="*/ 0 w 190"/>
                      <a:gd name="T9" fmla="*/ 136 h 144"/>
                    </a:gdLst>
                    <a:ahLst/>
                    <a:cxnLst>
                      <a:cxn ang="0">
                        <a:pos x="T0" y="T1"/>
                      </a:cxn>
                      <a:cxn ang="0">
                        <a:pos x="T2" y="T3"/>
                      </a:cxn>
                      <a:cxn ang="0">
                        <a:pos x="T4" y="T5"/>
                      </a:cxn>
                      <a:cxn ang="0">
                        <a:pos x="T6" y="T7"/>
                      </a:cxn>
                      <a:cxn ang="0">
                        <a:pos x="T8" y="T9"/>
                      </a:cxn>
                    </a:cxnLst>
                    <a:rect l="0" t="0" r="r" b="b"/>
                    <a:pathLst>
                      <a:path w="190" h="144">
                        <a:moveTo>
                          <a:pt x="182" y="0"/>
                        </a:moveTo>
                        <a:cubicBezTo>
                          <a:pt x="186" y="33"/>
                          <a:pt x="190" y="67"/>
                          <a:pt x="182" y="90"/>
                        </a:cubicBezTo>
                        <a:cubicBezTo>
                          <a:pt x="174" y="113"/>
                          <a:pt x="151" y="128"/>
                          <a:pt x="136" y="136"/>
                        </a:cubicBezTo>
                        <a:cubicBezTo>
                          <a:pt x="121" y="144"/>
                          <a:pt x="114" y="136"/>
                          <a:pt x="91" y="136"/>
                        </a:cubicBezTo>
                        <a:cubicBezTo>
                          <a:pt x="68" y="136"/>
                          <a:pt x="34" y="136"/>
                          <a:pt x="0"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6" name="Freeform 16">
                    <a:extLst>
                      <a:ext uri="{FF2B5EF4-FFF2-40B4-BE49-F238E27FC236}">
                        <a16:creationId xmlns:a16="http://schemas.microsoft.com/office/drawing/2014/main" id="{36377C72-6D04-835F-F9EC-AB6AF03BDE70}"/>
                      </a:ext>
                    </a:extLst>
                  </xdr:cNvPr>
                  <xdr:cNvSpPr>
                    <a:spLocks/>
                  </xdr:cNvSpPr>
                </xdr:nvSpPr>
                <xdr:spPr bwMode="auto">
                  <a:xfrm>
                    <a:off x="2789" y="709"/>
                    <a:ext cx="272" cy="188"/>
                  </a:xfrm>
                  <a:custGeom>
                    <a:avLst/>
                    <a:gdLst>
                      <a:gd name="T0" fmla="*/ 272 w 272"/>
                      <a:gd name="T1" fmla="*/ 0 h 188"/>
                      <a:gd name="T2" fmla="*/ 227 w 272"/>
                      <a:gd name="T3" fmla="*/ 45 h 188"/>
                      <a:gd name="T4" fmla="*/ 182 w 272"/>
                      <a:gd name="T5" fmla="*/ 136 h 188"/>
                      <a:gd name="T6" fmla="*/ 91 w 272"/>
                      <a:gd name="T7" fmla="*/ 181 h 188"/>
                      <a:gd name="T8" fmla="*/ 46 w 272"/>
                      <a:gd name="T9" fmla="*/ 181 h 188"/>
                      <a:gd name="T10" fmla="*/ 0 w 272"/>
                      <a:gd name="T11" fmla="*/ 136 h 188"/>
                    </a:gdLst>
                    <a:ahLst/>
                    <a:cxnLst>
                      <a:cxn ang="0">
                        <a:pos x="T0" y="T1"/>
                      </a:cxn>
                      <a:cxn ang="0">
                        <a:pos x="T2" y="T3"/>
                      </a:cxn>
                      <a:cxn ang="0">
                        <a:pos x="T4" y="T5"/>
                      </a:cxn>
                      <a:cxn ang="0">
                        <a:pos x="T6" y="T7"/>
                      </a:cxn>
                      <a:cxn ang="0">
                        <a:pos x="T8" y="T9"/>
                      </a:cxn>
                      <a:cxn ang="0">
                        <a:pos x="T10" y="T11"/>
                      </a:cxn>
                    </a:cxnLst>
                    <a:rect l="0" t="0" r="r" b="b"/>
                    <a:pathLst>
                      <a:path w="272" h="188">
                        <a:moveTo>
                          <a:pt x="272" y="0"/>
                        </a:moveTo>
                        <a:cubicBezTo>
                          <a:pt x="257" y="11"/>
                          <a:pt x="242" y="22"/>
                          <a:pt x="227" y="45"/>
                        </a:cubicBezTo>
                        <a:cubicBezTo>
                          <a:pt x="212" y="68"/>
                          <a:pt x="205" y="113"/>
                          <a:pt x="182" y="136"/>
                        </a:cubicBezTo>
                        <a:cubicBezTo>
                          <a:pt x="159" y="159"/>
                          <a:pt x="114" y="174"/>
                          <a:pt x="91" y="181"/>
                        </a:cubicBezTo>
                        <a:cubicBezTo>
                          <a:pt x="68" y="188"/>
                          <a:pt x="61" y="188"/>
                          <a:pt x="46" y="181"/>
                        </a:cubicBezTo>
                        <a:cubicBezTo>
                          <a:pt x="31" y="174"/>
                          <a:pt x="15" y="155"/>
                          <a:pt x="0"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7" name="Freeform 17">
                    <a:extLst>
                      <a:ext uri="{FF2B5EF4-FFF2-40B4-BE49-F238E27FC236}">
                        <a16:creationId xmlns:a16="http://schemas.microsoft.com/office/drawing/2014/main" id="{06D1D6C5-630B-DDB4-4C25-5ABFACE68BC3}"/>
                      </a:ext>
                    </a:extLst>
                  </xdr:cNvPr>
                  <xdr:cNvSpPr>
                    <a:spLocks/>
                  </xdr:cNvSpPr>
                </xdr:nvSpPr>
                <xdr:spPr bwMode="auto">
                  <a:xfrm>
                    <a:off x="2782" y="890"/>
                    <a:ext cx="238" cy="342"/>
                  </a:xfrm>
                  <a:custGeom>
                    <a:avLst/>
                    <a:gdLst>
                      <a:gd name="T0" fmla="*/ 53 w 238"/>
                      <a:gd name="T1" fmla="*/ 0 h 342"/>
                      <a:gd name="T2" fmla="*/ 98 w 238"/>
                      <a:gd name="T3" fmla="*/ 91 h 342"/>
                      <a:gd name="T4" fmla="*/ 7 w 238"/>
                      <a:gd name="T5" fmla="*/ 136 h 342"/>
                      <a:gd name="T6" fmla="*/ 53 w 238"/>
                      <a:gd name="T7" fmla="*/ 181 h 342"/>
                      <a:gd name="T8" fmla="*/ 189 w 238"/>
                      <a:gd name="T9" fmla="*/ 227 h 342"/>
                      <a:gd name="T10" fmla="*/ 234 w 238"/>
                      <a:gd name="T11" fmla="*/ 272 h 342"/>
                      <a:gd name="T12" fmla="*/ 214 w 238"/>
                      <a:gd name="T13" fmla="*/ 342 h 342"/>
                    </a:gdLst>
                    <a:ahLst/>
                    <a:cxnLst>
                      <a:cxn ang="0">
                        <a:pos x="T0" y="T1"/>
                      </a:cxn>
                      <a:cxn ang="0">
                        <a:pos x="T2" y="T3"/>
                      </a:cxn>
                      <a:cxn ang="0">
                        <a:pos x="T4" y="T5"/>
                      </a:cxn>
                      <a:cxn ang="0">
                        <a:pos x="T6" y="T7"/>
                      </a:cxn>
                      <a:cxn ang="0">
                        <a:pos x="T8" y="T9"/>
                      </a:cxn>
                      <a:cxn ang="0">
                        <a:pos x="T10" y="T11"/>
                      </a:cxn>
                      <a:cxn ang="0">
                        <a:pos x="T12" y="T13"/>
                      </a:cxn>
                    </a:cxnLst>
                    <a:rect l="0" t="0" r="r" b="b"/>
                    <a:pathLst>
                      <a:path w="238" h="342">
                        <a:moveTo>
                          <a:pt x="53" y="0"/>
                        </a:moveTo>
                        <a:cubicBezTo>
                          <a:pt x="79" y="34"/>
                          <a:pt x="106" y="68"/>
                          <a:pt x="98" y="91"/>
                        </a:cubicBezTo>
                        <a:cubicBezTo>
                          <a:pt x="90" y="114"/>
                          <a:pt x="14" y="121"/>
                          <a:pt x="7" y="136"/>
                        </a:cubicBezTo>
                        <a:cubicBezTo>
                          <a:pt x="0" y="151"/>
                          <a:pt x="23" y="166"/>
                          <a:pt x="53" y="181"/>
                        </a:cubicBezTo>
                        <a:cubicBezTo>
                          <a:pt x="83" y="196"/>
                          <a:pt x="159" y="212"/>
                          <a:pt x="189" y="227"/>
                        </a:cubicBezTo>
                        <a:cubicBezTo>
                          <a:pt x="219" y="242"/>
                          <a:pt x="230" y="253"/>
                          <a:pt x="234" y="272"/>
                        </a:cubicBezTo>
                        <a:cubicBezTo>
                          <a:pt x="238" y="291"/>
                          <a:pt x="218" y="328"/>
                          <a:pt x="214" y="34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8" name="Freeform 18">
                    <a:extLst>
                      <a:ext uri="{FF2B5EF4-FFF2-40B4-BE49-F238E27FC236}">
                        <a16:creationId xmlns:a16="http://schemas.microsoft.com/office/drawing/2014/main" id="{8404716E-62AD-7634-2622-835BF48F26F7}"/>
                      </a:ext>
                    </a:extLst>
                  </xdr:cNvPr>
                  <xdr:cNvSpPr>
                    <a:spLocks/>
                  </xdr:cNvSpPr>
                </xdr:nvSpPr>
                <xdr:spPr bwMode="auto">
                  <a:xfrm>
                    <a:off x="2624" y="1006"/>
                    <a:ext cx="165" cy="23"/>
                  </a:xfrm>
                  <a:custGeom>
                    <a:avLst/>
                    <a:gdLst>
                      <a:gd name="T0" fmla="*/ 165 w 165"/>
                      <a:gd name="T1" fmla="*/ 20 h 23"/>
                      <a:gd name="T2" fmla="*/ 120 w 165"/>
                      <a:gd name="T3" fmla="*/ 20 h 23"/>
                      <a:gd name="T4" fmla="*/ 0 w 165"/>
                      <a:gd name="T5" fmla="*/ 0 h 23"/>
                    </a:gdLst>
                    <a:ahLst/>
                    <a:cxnLst>
                      <a:cxn ang="0">
                        <a:pos x="T0" y="T1"/>
                      </a:cxn>
                      <a:cxn ang="0">
                        <a:pos x="T2" y="T3"/>
                      </a:cxn>
                      <a:cxn ang="0">
                        <a:pos x="T4" y="T5"/>
                      </a:cxn>
                    </a:cxnLst>
                    <a:rect l="0" t="0" r="r" b="b"/>
                    <a:pathLst>
                      <a:path w="165" h="23">
                        <a:moveTo>
                          <a:pt x="165" y="20"/>
                        </a:moveTo>
                        <a:cubicBezTo>
                          <a:pt x="154" y="20"/>
                          <a:pt x="147" y="23"/>
                          <a:pt x="120" y="20"/>
                        </a:cubicBezTo>
                        <a:cubicBezTo>
                          <a:pt x="93" y="17"/>
                          <a:pt x="25" y="4"/>
                          <a:pt x="0"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0" name="Group 23">
                <a:extLst>
                  <a:ext uri="{FF2B5EF4-FFF2-40B4-BE49-F238E27FC236}">
                    <a16:creationId xmlns:a16="http://schemas.microsoft.com/office/drawing/2014/main" id="{CCDBC730-2B93-1F93-B1B6-B2F1A64FCFDD}"/>
                  </a:ext>
                </a:extLst>
              </xdr:cNvPr>
              <xdr:cNvGrpSpPr>
                <a:grpSpLocks/>
              </xdr:cNvGrpSpPr>
            </xdr:nvGrpSpPr>
            <xdr:grpSpPr bwMode="auto">
              <a:xfrm>
                <a:off x="879" y="510"/>
                <a:ext cx="1323" cy="788"/>
                <a:chOff x="879" y="510"/>
                <a:chExt cx="1323" cy="788"/>
              </a:xfrm>
              <a:grpFill/>
            </xdr:grpSpPr>
            <xdr:sp macro="" textlink="">
              <xdr:nvSpPr>
                <xdr:cNvPr id="62" name="Freeform 24">
                  <a:extLst>
                    <a:ext uri="{FF2B5EF4-FFF2-40B4-BE49-F238E27FC236}">
                      <a16:creationId xmlns:a16="http://schemas.microsoft.com/office/drawing/2014/main" id="{125FEBA4-6A4C-8ACE-8117-A7E4B9E98385}"/>
                    </a:ext>
                  </a:extLst>
                </xdr:cNvPr>
                <xdr:cNvSpPr>
                  <a:spLocks/>
                </xdr:cNvSpPr>
              </xdr:nvSpPr>
              <xdr:spPr bwMode="auto">
                <a:xfrm>
                  <a:off x="879" y="510"/>
                  <a:ext cx="1323" cy="788"/>
                </a:xfrm>
                <a:custGeom>
                  <a:avLst/>
                  <a:gdLst>
                    <a:gd name="T0" fmla="*/ 141 w 1323"/>
                    <a:gd name="T1" fmla="*/ 153 h 788"/>
                    <a:gd name="T2" fmla="*/ 187 w 1323"/>
                    <a:gd name="T3" fmla="*/ 153 h 788"/>
                    <a:gd name="T4" fmla="*/ 277 w 1323"/>
                    <a:gd name="T5" fmla="*/ 153 h 788"/>
                    <a:gd name="T6" fmla="*/ 323 w 1323"/>
                    <a:gd name="T7" fmla="*/ 62 h 788"/>
                    <a:gd name="T8" fmla="*/ 435 w 1323"/>
                    <a:gd name="T9" fmla="*/ 0 h 788"/>
                    <a:gd name="T10" fmla="*/ 595 w 1323"/>
                    <a:gd name="T11" fmla="*/ 62 h 788"/>
                    <a:gd name="T12" fmla="*/ 640 w 1323"/>
                    <a:gd name="T13" fmla="*/ 108 h 788"/>
                    <a:gd name="T14" fmla="*/ 731 w 1323"/>
                    <a:gd name="T15" fmla="*/ 108 h 788"/>
                    <a:gd name="T16" fmla="*/ 987 w 1323"/>
                    <a:gd name="T17" fmla="*/ 96 h 788"/>
                    <a:gd name="T18" fmla="*/ 1139 w 1323"/>
                    <a:gd name="T19" fmla="*/ 153 h 788"/>
                    <a:gd name="T20" fmla="*/ 1299 w 1323"/>
                    <a:gd name="T21" fmla="*/ 168 h 788"/>
                    <a:gd name="T22" fmla="*/ 1281 w 1323"/>
                    <a:gd name="T23" fmla="*/ 297 h 788"/>
                    <a:gd name="T24" fmla="*/ 1239 w 1323"/>
                    <a:gd name="T25" fmla="*/ 450 h 788"/>
                    <a:gd name="T26" fmla="*/ 1137 w 1323"/>
                    <a:gd name="T27" fmla="*/ 618 h 788"/>
                    <a:gd name="T28" fmla="*/ 1029 w 1323"/>
                    <a:gd name="T29" fmla="*/ 666 h 788"/>
                    <a:gd name="T30" fmla="*/ 686 w 1323"/>
                    <a:gd name="T31" fmla="*/ 607 h 788"/>
                    <a:gd name="T32" fmla="*/ 561 w 1323"/>
                    <a:gd name="T33" fmla="*/ 768 h 788"/>
                    <a:gd name="T34" fmla="*/ 459 w 1323"/>
                    <a:gd name="T35" fmla="*/ 726 h 788"/>
                    <a:gd name="T36" fmla="*/ 368 w 1323"/>
                    <a:gd name="T37" fmla="*/ 743 h 788"/>
                    <a:gd name="T38" fmla="*/ 323 w 1323"/>
                    <a:gd name="T39" fmla="*/ 743 h 788"/>
                    <a:gd name="T40" fmla="*/ 297 w 1323"/>
                    <a:gd name="T41" fmla="*/ 642 h 788"/>
                    <a:gd name="T42" fmla="*/ 189 w 1323"/>
                    <a:gd name="T43" fmla="*/ 660 h 788"/>
                    <a:gd name="T44" fmla="*/ 96 w 1323"/>
                    <a:gd name="T45" fmla="*/ 697 h 788"/>
                    <a:gd name="T46" fmla="*/ 141 w 1323"/>
                    <a:gd name="T47" fmla="*/ 607 h 788"/>
                    <a:gd name="T48" fmla="*/ 187 w 1323"/>
                    <a:gd name="T49" fmla="*/ 561 h 788"/>
                    <a:gd name="T50" fmla="*/ 135 w 1323"/>
                    <a:gd name="T51" fmla="*/ 522 h 788"/>
                    <a:gd name="T52" fmla="*/ 51 w 1323"/>
                    <a:gd name="T53" fmla="*/ 425 h 788"/>
                    <a:gd name="T54" fmla="*/ 96 w 1323"/>
                    <a:gd name="T55" fmla="*/ 380 h 788"/>
                    <a:gd name="T56" fmla="*/ 3 w 1323"/>
                    <a:gd name="T57" fmla="*/ 294 h 788"/>
                    <a:gd name="T58" fmla="*/ 75 w 1323"/>
                    <a:gd name="T59" fmla="*/ 204 h 788"/>
                    <a:gd name="T60" fmla="*/ 141 w 1323"/>
                    <a:gd name="T61" fmla="*/ 153 h 78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1323" h="788">
                      <a:moveTo>
                        <a:pt x="141" y="153"/>
                      </a:moveTo>
                      <a:cubicBezTo>
                        <a:pt x="164" y="145"/>
                        <a:pt x="164" y="153"/>
                        <a:pt x="187" y="153"/>
                      </a:cubicBezTo>
                      <a:cubicBezTo>
                        <a:pt x="210" y="153"/>
                        <a:pt x="254" y="168"/>
                        <a:pt x="277" y="153"/>
                      </a:cubicBezTo>
                      <a:cubicBezTo>
                        <a:pt x="300" y="138"/>
                        <a:pt x="297" y="88"/>
                        <a:pt x="323" y="62"/>
                      </a:cubicBezTo>
                      <a:cubicBezTo>
                        <a:pt x="349" y="36"/>
                        <a:pt x="390" y="0"/>
                        <a:pt x="435" y="0"/>
                      </a:cubicBezTo>
                      <a:cubicBezTo>
                        <a:pt x="480" y="0"/>
                        <a:pt x="561" y="44"/>
                        <a:pt x="595" y="62"/>
                      </a:cubicBezTo>
                      <a:cubicBezTo>
                        <a:pt x="629" y="80"/>
                        <a:pt x="617" y="100"/>
                        <a:pt x="640" y="108"/>
                      </a:cubicBezTo>
                      <a:cubicBezTo>
                        <a:pt x="663" y="116"/>
                        <a:pt x="673" y="110"/>
                        <a:pt x="731" y="108"/>
                      </a:cubicBezTo>
                      <a:cubicBezTo>
                        <a:pt x="789" y="106"/>
                        <a:pt x="919" y="88"/>
                        <a:pt x="987" y="96"/>
                      </a:cubicBezTo>
                      <a:cubicBezTo>
                        <a:pt x="1055" y="104"/>
                        <a:pt x="1087" y="141"/>
                        <a:pt x="1139" y="153"/>
                      </a:cubicBezTo>
                      <a:cubicBezTo>
                        <a:pt x="1191" y="165"/>
                        <a:pt x="1275" y="144"/>
                        <a:pt x="1299" y="168"/>
                      </a:cubicBezTo>
                      <a:cubicBezTo>
                        <a:pt x="1323" y="192"/>
                        <a:pt x="1291" y="250"/>
                        <a:pt x="1281" y="297"/>
                      </a:cubicBezTo>
                      <a:cubicBezTo>
                        <a:pt x="1271" y="344"/>
                        <a:pt x="1263" y="397"/>
                        <a:pt x="1239" y="450"/>
                      </a:cubicBezTo>
                      <a:cubicBezTo>
                        <a:pt x="1215" y="503"/>
                        <a:pt x="1172" y="582"/>
                        <a:pt x="1137" y="618"/>
                      </a:cubicBezTo>
                      <a:cubicBezTo>
                        <a:pt x="1102" y="654"/>
                        <a:pt x="1104" y="668"/>
                        <a:pt x="1029" y="666"/>
                      </a:cubicBezTo>
                      <a:cubicBezTo>
                        <a:pt x="954" y="664"/>
                        <a:pt x="764" y="590"/>
                        <a:pt x="686" y="607"/>
                      </a:cubicBezTo>
                      <a:cubicBezTo>
                        <a:pt x="608" y="624"/>
                        <a:pt x="599" y="748"/>
                        <a:pt x="561" y="768"/>
                      </a:cubicBezTo>
                      <a:cubicBezTo>
                        <a:pt x="523" y="788"/>
                        <a:pt x="491" y="730"/>
                        <a:pt x="459" y="726"/>
                      </a:cubicBezTo>
                      <a:cubicBezTo>
                        <a:pt x="427" y="722"/>
                        <a:pt x="391" y="740"/>
                        <a:pt x="368" y="743"/>
                      </a:cubicBezTo>
                      <a:cubicBezTo>
                        <a:pt x="345" y="746"/>
                        <a:pt x="335" y="760"/>
                        <a:pt x="323" y="743"/>
                      </a:cubicBezTo>
                      <a:cubicBezTo>
                        <a:pt x="311" y="726"/>
                        <a:pt x="319" y="656"/>
                        <a:pt x="297" y="642"/>
                      </a:cubicBezTo>
                      <a:cubicBezTo>
                        <a:pt x="275" y="628"/>
                        <a:pt x="222" y="651"/>
                        <a:pt x="189" y="660"/>
                      </a:cubicBezTo>
                      <a:cubicBezTo>
                        <a:pt x="156" y="669"/>
                        <a:pt x="104" y="706"/>
                        <a:pt x="96" y="697"/>
                      </a:cubicBezTo>
                      <a:cubicBezTo>
                        <a:pt x="88" y="688"/>
                        <a:pt x="126" y="630"/>
                        <a:pt x="141" y="607"/>
                      </a:cubicBezTo>
                      <a:cubicBezTo>
                        <a:pt x="156" y="584"/>
                        <a:pt x="188" y="575"/>
                        <a:pt x="187" y="561"/>
                      </a:cubicBezTo>
                      <a:cubicBezTo>
                        <a:pt x="186" y="547"/>
                        <a:pt x="158" y="545"/>
                        <a:pt x="135" y="522"/>
                      </a:cubicBezTo>
                      <a:cubicBezTo>
                        <a:pt x="112" y="499"/>
                        <a:pt x="57" y="449"/>
                        <a:pt x="51" y="425"/>
                      </a:cubicBezTo>
                      <a:cubicBezTo>
                        <a:pt x="45" y="401"/>
                        <a:pt x="104" y="402"/>
                        <a:pt x="96" y="380"/>
                      </a:cubicBezTo>
                      <a:cubicBezTo>
                        <a:pt x="88" y="358"/>
                        <a:pt x="6" y="323"/>
                        <a:pt x="3" y="294"/>
                      </a:cubicBezTo>
                      <a:cubicBezTo>
                        <a:pt x="0" y="265"/>
                        <a:pt x="52" y="228"/>
                        <a:pt x="75" y="204"/>
                      </a:cubicBezTo>
                      <a:cubicBezTo>
                        <a:pt x="98" y="180"/>
                        <a:pt x="127" y="164"/>
                        <a:pt x="141" y="153"/>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63" name="Group 25">
                  <a:extLst>
                    <a:ext uri="{FF2B5EF4-FFF2-40B4-BE49-F238E27FC236}">
                      <a16:creationId xmlns:a16="http://schemas.microsoft.com/office/drawing/2014/main" id="{84EC0B8D-9CBB-62F4-7D27-5F87682A1B3D}"/>
                    </a:ext>
                  </a:extLst>
                </xdr:cNvPr>
                <xdr:cNvGrpSpPr>
                  <a:grpSpLocks/>
                </xdr:cNvGrpSpPr>
              </xdr:nvGrpSpPr>
              <xdr:grpSpPr bwMode="auto">
                <a:xfrm>
                  <a:off x="975" y="527"/>
                  <a:ext cx="1179" cy="619"/>
                  <a:chOff x="975" y="527"/>
                  <a:chExt cx="1179" cy="619"/>
                </a:xfrm>
                <a:grpFill/>
              </xdr:grpSpPr>
              <xdr:sp macro="" textlink="">
                <xdr:nvSpPr>
                  <xdr:cNvPr id="64" name="Freeform 26">
                    <a:extLst>
                      <a:ext uri="{FF2B5EF4-FFF2-40B4-BE49-F238E27FC236}">
                        <a16:creationId xmlns:a16="http://schemas.microsoft.com/office/drawing/2014/main" id="{DE440D28-FE47-B42F-44FD-A086473BF56D}"/>
                      </a:ext>
                    </a:extLst>
                  </xdr:cNvPr>
                  <xdr:cNvSpPr>
                    <a:spLocks/>
                  </xdr:cNvSpPr>
                </xdr:nvSpPr>
                <xdr:spPr bwMode="auto">
                  <a:xfrm>
                    <a:off x="975" y="527"/>
                    <a:ext cx="408" cy="454"/>
                  </a:xfrm>
                  <a:custGeom>
                    <a:avLst/>
                    <a:gdLst>
                      <a:gd name="T0" fmla="*/ 0 w 408"/>
                      <a:gd name="T1" fmla="*/ 454 h 454"/>
                      <a:gd name="T2" fmla="*/ 45 w 408"/>
                      <a:gd name="T3" fmla="*/ 408 h 454"/>
                      <a:gd name="T4" fmla="*/ 136 w 408"/>
                      <a:gd name="T5" fmla="*/ 363 h 454"/>
                      <a:gd name="T6" fmla="*/ 272 w 408"/>
                      <a:gd name="T7" fmla="*/ 318 h 454"/>
                      <a:gd name="T8" fmla="*/ 272 w 408"/>
                      <a:gd name="T9" fmla="*/ 272 h 454"/>
                      <a:gd name="T10" fmla="*/ 317 w 408"/>
                      <a:gd name="T11" fmla="*/ 136 h 454"/>
                      <a:gd name="T12" fmla="*/ 408 w 408"/>
                      <a:gd name="T13" fmla="*/ 0 h 454"/>
                    </a:gdLst>
                    <a:ahLst/>
                    <a:cxnLst>
                      <a:cxn ang="0">
                        <a:pos x="T0" y="T1"/>
                      </a:cxn>
                      <a:cxn ang="0">
                        <a:pos x="T2" y="T3"/>
                      </a:cxn>
                      <a:cxn ang="0">
                        <a:pos x="T4" y="T5"/>
                      </a:cxn>
                      <a:cxn ang="0">
                        <a:pos x="T6" y="T7"/>
                      </a:cxn>
                      <a:cxn ang="0">
                        <a:pos x="T8" y="T9"/>
                      </a:cxn>
                      <a:cxn ang="0">
                        <a:pos x="T10" y="T11"/>
                      </a:cxn>
                      <a:cxn ang="0">
                        <a:pos x="T12" y="T13"/>
                      </a:cxn>
                    </a:cxnLst>
                    <a:rect l="0" t="0" r="r" b="b"/>
                    <a:pathLst>
                      <a:path w="408" h="454">
                        <a:moveTo>
                          <a:pt x="0" y="454"/>
                        </a:moveTo>
                        <a:cubicBezTo>
                          <a:pt x="11" y="438"/>
                          <a:pt x="22" y="423"/>
                          <a:pt x="45" y="408"/>
                        </a:cubicBezTo>
                        <a:cubicBezTo>
                          <a:pt x="68" y="393"/>
                          <a:pt x="98" y="378"/>
                          <a:pt x="136" y="363"/>
                        </a:cubicBezTo>
                        <a:cubicBezTo>
                          <a:pt x="174" y="348"/>
                          <a:pt x="249" y="333"/>
                          <a:pt x="272" y="318"/>
                        </a:cubicBezTo>
                        <a:cubicBezTo>
                          <a:pt x="295" y="303"/>
                          <a:pt x="265" y="302"/>
                          <a:pt x="272" y="272"/>
                        </a:cubicBezTo>
                        <a:cubicBezTo>
                          <a:pt x="279" y="242"/>
                          <a:pt x="294" y="181"/>
                          <a:pt x="317" y="136"/>
                        </a:cubicBezTo>
                        <a:cubicBezTo>
                          <a:pt x="340" y="91"/>
                          <a:pt x="393" y="23"/>
                          <a:pt x="408" y="0"/>
                        </a:cubicBezTo>
                      </a:path>
                    </a:pathLst>
                  </a:custGeom>
                  <a:grpFill/>
                  <a:ln w="9525"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5" name="Freeform 27">
                    <a:extLst>
                      <a:ext uri="{FF2B5EF4-FFF2-40B4-BE49-F238E27FC236}">
                        <a16:creationId xmlns:a16="http://schemas.microsoft.com/office/drawing/2014/main" id="{D43439C1-D209-86DD-7674-2E1C55FEF586}"/>
                      </a:ext>
                    </a:extLst>
                  </xdr:cNvPr>
                  <xdr:cNvSpPr>
                    <a:spLocks/>
                  </xdr:cNvSpPr>
                </xdr:nvSpPr>
                <xdr:spPr bwMode="auto">
                  <a:xfrm>
                    <a:off x="1156" y="748"/>
                    <a:ext cx="138" cy="398"/>
                  </a:xfrm>
                  <a:custGeom>
                    <a:avLst/>
                    <a:gdLst>
                      <a:gd name="T0" fmla="*/ 14 w 138"/>
                      <a:gd name="T1" fmla="*/ 398 h 398"/>
                      <a:gd name="T2" fmla="*/ 46 w 138"/>
                      <a:gd name="T3" fmla="*/ 369 h 398"/>
                      <a:gd name="T4" fmla="*/ 0 w 138"/>
                      <a:gd name="T5" fmla="*/ 278 h 398"/>
                      <a:gd name="T6" fmla="*/ 46 w 138"/>
                      <a:gd name="T7" fmla="*/ 233 h 398"/>
                      <a:gd name="T8" fmla="*/ 91 w 138"/>
                      <a:gd name="T9" fmla="*/ 233 h 398"/>
                      <a:gd name="T10" fmla="*/ 136 w 138"/>
                      <a:gd name="T11" fmla="*/ 142 h 398"/>
                      <a:gd name="T12" fmla="*/ 106 w 138"/>
                      <a:gd name="T13" fmla="*/ 0 h 398"/>
                    </a:gdLst>
                    <a:ahLst/>
                    <a:cxnLst>
                      <a:cxn ang="0">
                        <a:pos x="T0" y="T1"/>
                      </a:cxn>
                      <a:cxn ang="0">
                        <a:pos x="T2" y="T3"/>
                      </a:cxn>
                      <a:cxn ang="0">
                        <a:pos x="T4" y="T5"/>
                      </a:cxn>
                      <a:cxn ang="0">
                        <a:pos x="T6" y="T7"/>
                      </a:cxn>
                      <a:cxn ang="0">
                        <a:pos x="T8" y="T9"/>
                      </a:cxn>
                      <a:cxn ang="0">
                        <a:pos x="T10" y="T11"/>
                      </a:cxn>
                      <a:cxn ang="0">
                        <a:pos x="T12" y="T13"/>
                      </a:cxn>
                    </a:cxnLst>
                    <a:rect l="0" t="0" r="r" b="b"/>
                    <a:pathLst>
                      <a:path w="138" h="398">
                        <a:moveTo>
                          <a:pt x="14" y="398"/>
                        </a:moveTo>
                        <a:cubicBezTo>
                          <a:pt x="19" y="394"/>
                          <a:pt x="48" y="389"/>
                          <a:pt x="46" y="369"/>
                        </a:cubicBezTo>
                        <a:cubicBezTo>
                          <a:pt x="44" y="349"/>
                          <a:pt x="0" y="301"/>
                          <a:pt x="0" y="278"/>
                        </a:cubicBezTo>
                        <a:cubicBezTo>
                          <a:pt x="0" y="255"/>
                          <a:pt x="31" y="240"/>
                          <a:pt x="46" y="233"/>
                        </a:cubicBezTo>
                        <a:cubicBezTo>
                          <a:pt x="61" y="226"/>
                          <a:pt x="76" y="248"/>
                          <a:pt x="91" y="233"/>
                        </a:cubicBezTo>
                        <a:cubicBezTo>
                          <a:pt x="106" y="218"/>
                          <a:pt x="134" y="181"/>
                          <a:pt x="136" y="142"/>
                        </a:cubicBezTo>
                        <a:cubicBezTo>
                          <a:pt x="138" y="103"/>
                          <a:pt x="112" y="30"/>
                          <a:pt x="106"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6" name="Freeform 28">
                    <a:extLst>
                      <a:ext uri="{FF2B5EF4-FFF2-40B4-BE49-F238E27FC236}">
                        <a16:creationId xmlns:a16="http://schemas.microsoft.com/office/drawing/2014/main" id="{A4FD8DC9-DAEB-5BA5-EFBB-29B6088771EB}"/>
                      </a:ext>
                    </a:extLst>
                  </xdr:cNvPr>
                  <xdr:cNvSpPr>
                    <a:spLocks/>
                  </xdr:cNvSpPr>
                </xdr:nvSpPr>
                <xdr:spPr bwMode="auto">
                  <a:xfrm>
                    <a:off x="1247" y="981"/>
                    <a:ext cx="363" cy="136"/>
                  </a:xfrm>
                  <a:custGeom>
                    <a:avLst/>
                    <a:gdLst>
                      <a:gd name="T0" fmla="*/ 0 w 363"/>
                      <a:gd name="T1" fmla="*/ 0 h 136"/>
                      <a:gd name="T2" fmla="*/ 45 w 363"/>
                      <a:gd name="T3" fmla="*/ 45 h 136"/>
                      <a:gd name="T4" fmla="*/ 91 w 363"/>
                      <a:gd name="T5" fmla="*/ 45 h 136"/>
                      <a:gd name="T6" fmla="*/ 182 w 363"/>
                      <a:gd name="T7" fmla="*/ 45 h 136"/>
                      <a:gd name="T8" fmla="*/ 227 w 363"/>
                      <a:gd name="T9" fmla="*/ 90 h 136"/>
                      <a:gd name="T10" fmla="*/ 272 w 363"/>
                      <a:gd name="T11" fmla="*/ 45 h 136"/>
                      <a:gd name="T12" fmla="*/ 318 w 363"/>
                      <a:gd name="T13" fmla="*/ 45 h 136"/>
                      <a:gd name="T14" fmla="*/ 363 w 363"/>
                      <a:gd name="T15" fmla="*/ 136 h 136"/>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63" h="136">
                        <a:moveTo>
                          <a:pt x="0" y="0"/>
                        </a:moveTo>
                        <a:cubicBezTo>
                          <a:pt x="15" y="19"/>
                          <a:pt x="30" y="38"/>
                          <a:pt x="45" y="45"/>
                        </a:cubicBezTo>
                        <a:cubicBezTo>
                          <a:pt x="60" y="52"/>
                          <a:pt x="68" y="45"/>
                          <a:pt x="91" y="45"/>
                        </a:cubicBezTo>
                        <a:cubicBezTo>
                          <a:pt x="114" y="45"/>
                          <a:pt x="159" y="38"/>
                          <a:pt x="182" y="45"/>
                        </a:cubicBezTo>
                        <a:cubicBezTo>
                          <a:pt x="205" y="52"/>
                          <a:pt x="212" y="90"/>
                          <a:pt x="227" y="90"/>
                        </a:cubicBezTo>
                        <a:cubicBezTo>
                          <a:pt x="242" y="90"/>
                          <a:pt x="257" y="52"/>
                          <a:pt x="272" y="45"/>
                        </a:cubicBezTo>
                        <a:cubicBezTo>
                          <a:pt x="287" y="38"/>
                          <a:pt x="303" y="30"/>
                          <a:pt x="318" y="45"/>
                        </a:cubicBezTo>
                        <a:cubicBezTo>
                          <a:pt x="333" y="60"/>
                          <a:pt x="356" y="121"/>
                          <a:pt x="363"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7" name="Freeform 29">
                    <a:extLst>
                      <a:ext uri="{FF2B5EF4-FFF2-40B4-BE49-F238E27FC236}">
                        <a16:creationId xmlns:a16="http://schemas.microsoft.com/office/drawing/2014/main" id="{E9CE5519-ED35-E250-7CA2-9F62302C73D1}"/>
                      </a:ext>
                    </a:extLst>
                  </xdr:cNvPr>
                  <xdr:cNvSpPr>
                    <a:spLocks/>
                  </xdr:cNvSpPr>
                </xdr:nvSpPr>
                <xdr:spPr bwMode="auto">
                  <a:xfrm>
                    <a:off x="1511" y="618"/>
                    <a:ext cx="62" cy="408"/>
                  </a:xfrm>
                  <a:custGeom>
                    <a:avLst/>
                    <a:gdLst>
                      <a:gd name="T0" fmla="*/ 8 w 62"/>
                      <a:gd name="T1" fmla="*/ 0 h 408"/>
                      <a:gd name="T2" fmla="*/ 8 w 62"/>
                      <a:gd name="T3" fmla="*/ 45 h 408"/>
                      <a:gd name="T4" fmla="*/ 8 w 62"/>
                      <a:gd name="T5" fmla="*/ 91 h 408"/>
                      <a:gd name="T6" fmla="*/ 54 w 62"/>
                      <a:gd name="T7" fmla="*/ 136 h 408"/>
                      <a:gd name="T8" fmla="*/ 54 w 62"/>
                      <a:gd name="T9" fmla="*/ 181 h 408"/>
                      <a:gd name="T10" fmla="*/ 8 w 62"/>
                      <a:gd name="T11" fmla="*/ 272 h 408"/>
                      <a:gd name="T12" fmla="*/ 8 w 62"/>
                      <a:gd name="T13" fmla="*/ 408 h 408"/>
                    </a:gdLst>
                    <a:ahLst/>
                    <a:cxnLst>
                      <a:cxn ang="0">
                        <a:pos x="T0" y="T1"/>
                      </a:cxn>
                      <a:cxn ang="0">
                        <a:pos x="T2" y="T3"/>
                      </a:cxn>
                      <a:cxn ang="0">
                        <a:pos x="T4" y="T5"/>
                      </a:cxn>
                      <a:cxn ang="0">
                        <a:pos x="T6" y="T7"/>
                      </a:cxn>
                      <a:cxn ang="0">
                        <a:pos x="T8" y="T9"/>
                      </a:cxn>
                      <a:cxn ang="0">
                        <a:pos x="T10" y="T11"/>
                      </a:cxn>
                      <a:cxn ang="0">
                        <a:pos x="T12" y="T13"/>
                      </a:cxn>
                    </a:cxnLst>
                    <a:rect l="0" t="0" r="r" b="b"/>
                    <a:pathLst>
                      <a:path w="62" h="408">
                        <a:moveTo>
                          <a:pt x="8" y="0"/>
                        </a:moveTo>
                        <a:cubicBezTo>
                          <a:pt x="8" y="15"/>
                          <a:pt x="8" y="30"/>
                          <a:pt x="8" y="45"/>
                        </a:cubicBezTo>
                        <a:cubicBezTo>
                          <a:pt x="8" y="60"/>
                          <a:pt x="0" y="76"/>
                          <a:pt x="8" y="91"/>
                        </a:cubicBezTo>
                        <a:cubicBezTo>
                          <a:pt x="16" y="106"/>
                          <a:pt x="46" y="121"/>
                          <a:pt x="54" y="136"/>
                        </a:cubicBezTo>
                        <a:cubicBezTo>
                          <a:pt x="62" y="151"/>
                          <a:pt x="62" y="158"/>
                          <a:pt x="54" y="181"/>
                        </a:cubicBezTo>
                        <a:cubicBezTo>
                          <a:pt x="46" y="204"/>
                          <a:pt x="16" y="234"/>
                          <a:pt x="8" y="272"/>
                        </a:cubicBezTo>
                        <a:cubicBezTo>
                          <a:pt x="0" y="310"/>
                          <a:pt x="8" y="385"/>
                          <a:pt x="8"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8" name="Freeform 30">
                    <a:extLst>
                      <a:ext uri="{FF2B5EF4-FFF2-40B4-BE49-F238E27FC236}">
                        <a16:creationId xmlns:a16="http://schemas.microsoft.com/office/drawing/2014/main" id="{54E490F6-4748-ECF3-31C6-57FCC76D6CAB}"/>
                      </a:ext>
                    </a:extLst>
                  </xdr:cNvPr>
                  <xdr:cNvSpPr>
                    <a:spLocks/>
                  </xdr:cNvSpPr>
                </xdr:nvSpPr>
                <xdr:spPr bwMode="auto">
                  <a:xfrm>
                    <a:off x="1565" y="747"/>
                    <a:ext cx="589" cy="106"/>
                  </a:xfrm>
                  <a:custGeom>
                    <a:avLst/>
                    <a:gdLst>
                      <a:gd name="T0" fmla="*/ 589 w 589"/>
                      <a:gd name="T1" fmla="*/ 7 h 106"/>
                      <a:gd name="T2" fmla="*/ 544 w 589"/>
                      <a:gd name="T3" fmla="*/ 7 h 106"/>
                      <a:gd name="T4" fmla="*/ 499 w 589"/>
                      <a:gd name="T5" fmla="*/ 52 h 106"/>
                      <a:gd name="T6" fmla="*/ 408 w 589"/>
                      <a:gd name="T7" fmla="*/ 52 h 106"/>
                      <a:gd name="T8" fmla="*/ 362 w 589"/>
                      <a:gd name="T9" fmla="*/ 98 h 106"/>
                      <a:gd name="T10" fmla="*/ 272 w 589"/>
                      <a:gd name="T11" fmla="*/ 98 h 106"/>
                      <a:gd name="T12" fmla="*/ 272 w 589"/>
                      <a:gd name="T13" fmla="*/ 52 h 106"/>
                      <a:gd name="T14" fmla="*/ 136 w 589"/>
                      <a:gd name="T15" fmla="*/ 98 h 106"/>
                      <a:gd name="T16" fmla="*/ 45 w 589"/>
                      <a:gd name="T17" fmla="*/ 52 h 106"/>
                      <a:gd name="T18" fmla="*/ 0 w 589"/>
                      <a:gd name="T19" fmla="*/ 52 h 10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89" h="106">
                        <a:moveTo>
                          <a:pt x="589" y="7"/>
                        </a:moveTo>
                        <a:cubicBezTo>
                          <a:pt x="574" y="3"/>
                          <a:pt x="559" y="0"/>
                          <a:pt x="544" y="7"/>
                        </a:cubicBezTo>
                        <a:cubicBezTo>
                          <a:pt x="529" y="14"/>
                          <a:pt x="522" y="45"/>
                          <a:pt x="499" y="52"/>
                        </a:cubicBezTo>
                        <a:cubicBezTo>
                          <a:pt x="476" y="59"/>
                          <a:pt x="431" y="44"/>
                          <a:pt x="408" y="52"/>
                        </a:cubicBezTo>
                        <a:cubicBezTo>
                          <a:pt x="385" y="60"/>
                          <a:pt x="385" y="90"/>
                          <a:pt x="362" y="98"/>
                        </a:cubicBezTo>
                        <a:cubicBezTo>
                          <a:pt x="339" y="106"/>
                          <a:pt x="287" y="106"/>
                          <a:pt x="272" y="98"/>
                        </a:cubicBezTo>
                        <a:cubicBezTo>
                          <a:pt x="257" y="90"/>
                          <a:pt x="295" y="52"/>
                          <a:pt x="272" y="52"/>
                        </a:cubicBezTo>
                        <a:cubicBezTo>
                          <a:pt x="249" y="52"/>
                          <a:pt x="174" y="98"/>
                          <a:pt x="136" y="98"/>
                        </a:cubicBezTo>
                        <a:cubicBezTo>
                          <a:pt x="98" y="98"/>
                          <a:pt x="68" y="60"/>
                          <a:pt x="45" y="52"/>
                        </a:cubicBezTo>
                        <a:cubicBezTo>
                          <a:pt x="22" y="44"/>
                          <a:pt x="11" y="48"/>
                          <a:pt x="0" y="5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1" name="Group 31">
                <a:extLst>
                  <a:ext uri="{FF2B5EF4-FFF2-40B4-BE49-F238E27FC236}">
                    <a16:creationId xmlns:a16="http://schemas.microsoft.com/office/drawing/2014/main" id="{8F7BE714-6D48-31BA-67C8-9611F14290F0}"/>
                  </a:ext>
                </a:extLst>
              </xdr:cNvPr>
              <xdr:cNvGrpSpPr>
                <a:grpSpLocks/>
              </xdr:cNvGrpSpPr>
            </xdr:nvGrpSpPr>
            <xdr:grpSpPr bwMode="auto">
              <a:xfrm>
                <a:off x="2925" y="840"/>
                <a:ext cx="1550" cy="931"/>
                <a:chOff x="2925" y="840"/>
                <a:chExt cx="1550" cy="931"/>
              </a:xfrm>
              <a:grpFill/>
            </xdr:grpSpPr>
            <xdr:sp macro="" textlink="">
              <xdr:nvSpPr>
                <xdr:cNvPr id="54" name="Freeform 32">
                  <a:extLst>
                    <a:ext uri="{FF2B5EF4-FFF2-40B4-BE49-F238E27FC236}">
                      <a16:creationId xmlns:a16="http://schemas.microsoft.com/office/drawing/2014/main" id="{BBF7BA5B-150D-F7C5-A364-CFDBCE2210C2}"/>
                    </a:ext>
                  </a:extLst>
                </xdr:cNvPr>
                <xdr:cNvSpPr>
                  <a:spLocks/>
                </xdr:cNvSpPr>
              </xdr:nvSpPr>
              <xdr:spPr bwMode="auto">
                <a:xfrm>
                  <a:off x="2925" y="840"/>
                  <a:ext cx="1550" cy="931"/>
                </a:xfrm>
                <a:custGeom>
                  <a:avLst/>
                  <a:gdLst>
                    <a:gd name="T0" fmla="*/ 378 w 1550"/>
                    <a:gd name="T1" fmla="*/ 27 h 931"/>
                    <a:gd name="T2" fmla="*/ 448 w 1550"/>
                    <a:gd name="T3" fmla="*/ 55 h 931"/>
                    <a:gd name="T4" fmla="*/ 595 w 1550"/>
                    <a:gd name="T5" fmla="*/ 106 h 931"/>
                    <a:gd name="T6" fmla="*/ 766 w 1550"/>
                    <a:gd name="T7" fmla="*/ 97 h 931"/>
                    <a:gd name="T8" fmla="*/ 826 w 1550"/>
                    <a:gd name="T9" fmla="*/ 40 h 931"/>
                    <a:gd name="T10" fmla="*/ 952 w 1550"/>
                    <a:gd name="T11" fmla="*/ 85 h 931"/>
                    <a:gd name="T12" fmla="*/ 1084 w 1550"/>
                    <a:gd name="T13" fmla="*/ 163 h 931"/>
                    <a:gd name="T14" fmla="*/ 1240 w 1550"/>
                    <a:gd name="T15" fmla="*/ 175 h 931"/>
                    <a:gd name="T16" fmla="*/ 1360 w 1550"/>
                    <a:gd name="T17" fmla="*/ 193 h 931"/>
                    <a:gd name="T18" fmla="*/ 1453 w 1550"/>
                    <a:gd name="T19" fmla="*/ 133 h 931"/>
                    <a:gd name="T20" fmla="*/ 1540 w 1550"/>
                    <a:gd name="T21" fmla="*/ 160 h 931"/>
                    <a:gd name="T22" fmla="*/ 1507 w 1550"/>
                    <a:gd name="T23" fmla="*/ 247 h 931"/>
                    <a:gd name="T24" fmla="*/ 1525 w 1550"/>
                    <a:gd name="T25" fmla="*/ 370 h 931"/>
                    <a:gd name="T26" fmla="*/ 1357 w 1550"/>
                    <a:gd name="T27" fmla="*/ 499 h 931"/>
                    <a:gd name="T28" fmla="*/ 1231 w 1550"/>
                    <a:gd name="T29" fmla="*/ 598 h 931"/>
                    <a:gd name="T30" fmla="*/ 1042 w 1550"/>
                    <a:gd name="T31" fmla="*/ 655 h 931"/>
                    <a:gd name="T32" fmla="*/ 952 w 1550"/>
                    <a:gd name="T33" fmla="*/ 727 h 931"/>
                    <a:gd name="T34" fmla="*/ 877 w 1550"/>
                    <a:gd name="T35" fmla="*/ 763 h 931"/>
                    <a:gd name="T36" fmla="*/ 852 w 1550"/>
                    <a:gd name="T37" fmla="*/ 846 h 931"/>
                    <a:gd name="T38" fmla="*/ 790 w 1550"/>
                    <a:gd name="T39" fmla="*/ 928 h 931"/>
                    <a:gd name="T40" fmla="*/ 690 w 1550"/>
                    <a:gd name="T41" fmla="*/ 867 h 931"/>
                    <a:gd name="T42" fmla="*/ 690 w 1550"/>
                    <a:gd name="T43" fmla="*/ 798 h 931"/>
                    <a:gd name="T44" fmla="*/ 643 w 1550"/>
                    <a:gd name="T45" fmla="*/ 733 h 931"/>
                    <a:gd name="T46" fmla="*/ 499 w 1550"/>
                    <a:gd name="T47" fmla="*/ 625 h 931"/>
                    <a:gd name="T48" fmla="*/ 430 w 1550"/>
                    <a:gd name="T49" fmla="*/ 679 h 931"/>
                    <a:gd name="T50" fmla="*/ 349 w 1550"/>
                    <a:gd name="T51" fmla="*/ 730 h 931"/>
                    <a:gd name="T52" fmla="*/ 277 w 1550"/>
                    <a:gd name="T53" fmla="*/ 718 h 931"/>
                    <a:gd name="T54" fmla="*/ 166 w 1550"/>
                    <a:gd name="T55" fmla="*/ 775 h 931"/>
                    <a:gd name="T56" fmla="*/ 25 w 1550"/>
                    <a:gd name="T57" fmla="*/ 697 h 931"/>
                    <a:gd name="T58" fmla="*/ 16 w 1550"/>
                    <a:gd name="T59" fmla="*/ 613 h 931"/>
                    <a:gd name="T60" fmla="*/ 46 w 1550"/>
                    <a:gd name="T61" fmla="*/ 574 h 931"/>
                    <a:gd name="T62" fmla="*/ 94 w 1550"/>
                    <a:gd name="T63" fmla="*/ 499 h 931"/>
                    <a:gd name="T64" fmla="*/ 82 w 1550"/>
                    <a:gd name="T65" fmla="*/ 400 h 931"/>
                    <a:gd name="T66" fmla="*/ 160 w 1550"/>
                    <a:gd name="T67" fmla="*/ 424 h 931"/>
                    <a:gd name="T68" fmla="*/ 208 w 1550"/>
                    <a:gd name="T69" fmla="*/ 385 h 931"/>
                    <a:gd name="T70" fmla="*/ 228 w 1550"/>
                    <a:gd name="T71" fmla="*/ 210 h 931"/>
                    <a:gd name="T72" fmla="*/ 378 w 1550"/>
                    <a:gd name="T73" fmla="*/ 27 h 9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550" h="931">
                      <a:moveTo>
                        <a:pt x="378" y="27"/>
                      </a:moveTo>
                      <a:cubicBezTo>
                        <a:pt x="416" y="0"/>
                        <a:pt x="412" y="42"/>
                        <a:pt x="448" y="55"/>
                      </a:cubicBezTo>
                      <a:cubicBezTo>
                        <a:pt x="484" y="68"/>
                        <a:pt x="542" y="99"/>
                        <a:pt x="595" y="106"/>
                      </a:cubicBezTo>
                      <a:cubicBezTo>
                        <a:pt x="648" y="113"/>
                        <a:pt x="728" y="108"/>
                        <a:pt x="766" y="97"/>
                      </a:cubicBezTo>
                      <a:cubicBezTo>
                        <a:pt x="804" y="86"/>
                        <a:pt x="795" y="42"/>
                        <a:pt x="826" y="40"/>
                      </a:cubicBezTo>
                      <a:cubicBezTo>
                        <a:pt x="857" y="38"/>
                        <a:pt x="909" y="65"/>
                        <a:pt x="952" y="85"/>
                      </a:cubicBezTo>
                      <a:cubicBezTo>
                        <a:pt x="995" y="105"/>
                        <a:pt x="1036" y="148"/>
                        <a:pt x="1084" y="163"/>
                      </a:cubicBezTo>
                      <a:cubicBezTo>
                        <a:pt x="1132" y="178"/>
                        <a:pt x="1194" y="170"/>
                        <a:pt x="1240" y="175"/>
                      </a:cubicBezTo>
                      <a:cubicBezTo>
                        <a:pt x="1286" y="180"/>
                        <a:pt x="1325" y="200"/>
                        <a:pt x="1360" y="193"/>
                      </a:cubicBezTo>
                      <a:cubicBezTo>
                        <a:pt x="1395" y="186"/>
                        <a:pt x="1423" y="138"/>
                        <a:pt x="1453" y="133"/>
                      </a:cubicBezTo>
                      <a:cubicBezTo>
                        <a:pt x="1483" y="128"/>
                        <a:pt x="1531" y="141"/>
                        <a:pt x="1540" y="160"/>
                      </a:cubicBezTo>
                      <a:cubicBezTo>
                        <a:pt x="1549" y="179"/>
                        <a:pt x="1509" y="212"/>
                        <a:pt x="1507" y="247"/>
                      </a:cubicBezTo>
                      <a:cubicBezTo>
                        <a:pt x="1505" y="282"/>
                        <a:pt x="1550" y="328"/>
                        <a:pt x="1525" y="370"/>
                      </a:cubicBezTo>
                      <a:cubicBezTo>
                        <a:pt x="1500" y="412"/>
                        <a:pt x="1406" y="461"/>
                        <a:pt x="1357" y="499"/>
                      </a:cubicBezTo>
                      <a:cubicBezTo>
                        <a:pt x="1308" y="537"/>
                        <a:pt x="1283" y="572"/>
                        <a:pt x="1231" y="598"/>
                      </a:cubicBezTo>
                      <a:cubicBezTo>
                        <a:pt x="1179" y="624"/>
                        <a:pt x="1089" y="633"/>
                        <a:pt x="1042" y="655"/>
                      </a:cubicBezTo>
                      <a:cubicBezTo>
                        <a:pt x="995" y="677"/>
                        <a:pt x="979" y="709"/>
                        <a:pt x="952" y="727"/>
                      </a:cubicBezTo>
                      <a:cubicBezTo>
                        <a:pt x="925" y="745"/>
                        <a:pt x="894" y="743"/>
                        <a:pt x="877" y="763"/>
                      </a:cubicBezTo>
                      <a:cubicBezTo>
                        <a:pt x="860" y="783"/>
                        <a:pt x="866" y="819"/>
                        <a:pt x="852" y="846"/>
                      </a:cubicBezTo>
                      <a:cubicBezTo>
                        <a:pt x="838" y="873"/>
                        <a:pt x="817" y="925"/>
                        <a:pt x="790" y="928"/>
                      </a:cubicBezTo>
                      <a:cubicBezTo>
                        <a:pt x="763" y="931"/>
                        <a:pt x="707" y="889"/>
                        <a:pt x="690" y="867"/>
                      </a:cubicBezTo>
                      <a:cubicBezTo>
                        <a:pt x="673" y="845"/>
                        <a:pt x="698" y="820"/>
                        <a:pt x="690" y="798"/>
                      </a:cubicBezTo>
                      <a:cubicBezTo>
                        <a:pt x="682" y="776"/>
                        <a:pt x="675" y="762"/>
                        <a:pt x="643" y="733"/>
                      </a:cubicBezTo>
                      <a:cubicBezTo>
                        <a:pt x="611" y="704"/>
                        <a:pt x="534" y="634"/>
                        <a:pt x="499" y="625"/>
                      </a:cubicBezTo>
                      <a:cubicBezTo>
                        <a:pt x="464" y="616"/>
                        <a:pt x="455" y="662"/>
                        <a:pt x="430" y="679"/>
                      </a:cubicBezTo>
                      <a:cubicBezTo>
                        <a:pt x="405" y="696"/>
                        <a:pt x="374" y="724"/>
                        <a:pt x="349" y="730"/>
                      </a:cubicBezTo>
                      <a:cubicBezTo>
                        <a:pt x="324" y="736"/>
                        <a:pt x="307" y="711"/>
                        <a:pt x="277" y="718"/>
                      </a:cubicBezTo>
                      <a:cubicBezTo>
                        <a:pt x="247" y="725"/>
                        <a:pt x="208" y="778"/>
                        <a:pt x="166" y="775"/>
                      </a:cubicBezTo>
                      <a:cubicBezTo>
                        <a:pt x="124" y="772"/>
                        <a:pt x="50" y="724"/>
                        <a:pt x="25" y="697"/>
                      </a:cubicBezTo>
                      <a:cubicBezTo>
                        <a:pt x="0" y="670"/>
                        <a:pt x="13" y="633"/>
                        <a:pt x="16" y="613"/>
                      </a:cubicBezTo>
                      <a:cubicBezTo>
                        <a:pt x="19" y="593"/>
                        <a:pt x="33" y="593"/>
                        <a:pt x="46" y="574"/>
                      </a:cubicBezTo>
                      <a:cubicBezTo>
                        <a:pt x="59" y="555"/>
                        <a:pt x="88" y="528"/>
                        <a:pt x="94" y="499"/>
                      </a:cubicBezTo>
                      <a:cubicBezTo>
                        <a:pt x="100" y="470"/>
                        <a:pt x="71" y="412"/>
                        <a:pt x="82" y="400"/>
                      </a:cubicBezTo>
                      <a:cubicBezTo>
                        <a:pt x="93" y="388"/>
                        <a:pt x="139" y="426"/>
                        <a:pt x="160" y="424"/>
                      </a:cubicBezTo>
                      <a:cubicBezTo>
                        <a:pt x="181" y="422"/>
                        <a:pt x="197" y="421"/>
                        <a:pt x="208" y="385"/>
                      </a:cubicBezTo>
                      <a:cubicBezTo>
                        <a:pt x="219" y="349"/>
                        <a:pt x="200" y="270"/>
                        <a:pt x="228" y="210"/>
                      </a:cubicBezTo>
                      <a:cubicBezTo>
                        <a:pt x="256" y="150"/>
                        <a:pt x="347" y="65"/>
                        <a:pt x="378" y="27"/>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55" name="Group 33">
                  <a:extLst>
                    <a:ext uri="{FF2B5EF4-FFF2-40B4-BE49-F238E27FC236}">
                      <a16:creationId xmlns:a16="http://schemas.microsoft.com/office/drawing/2014/main" id="{48119C3C-64F1-9CCE-9979-8D9CE4E674AE}"/>
                    </a:ext>
                  </a:extLst>
                </xdr:cNvPr>
                <xdr:cNvGrpSpPr>
                  <a:grpSpLocks/>
                </xdr:cNvGrpSpPr>
              </xdr:nvGrpSpPr>
              <xdr:grpSpPr bwMode="auto">
                <a:xfrm>
                  <a:off x="3152" y="935"/>
                  <a:ext cx="1180" cy="635"/>
                  <a:chOff x="3152" y="935"/>
                  <a:chExt cx="1180" cy="635"/>
                </a:xfrm>
                <a:grpFill/>
              </xdr:grpSpPr>
              <xdr:sp macro="" textlink="">
                <xdr:nvSpPr>
                  <xdr:cNvPr id="56" name="Freeform 34">
                    <a:extLst>
                      <a:ext uri="{FF2B5EF4-FFF2-40B4-BE49-F238E27FC236}">
                        <a16:creationId xmlns:a16="http://schemas.microsoft.com/office/drawing/2014/main" id="{0C11003C-6296-5ED3-00E9-CB4229653E12}"/>
                      </a:ext>
                    </a:extLst>
                  </xdr:cNvPr>
                  <xdr:cNvSpPr>
                    <a:spLocks/>
                  </xdr:cNvSpPr>
                </xdr:nvSpPr>
                <xdr:spPr bwMode="auto">
                  <a:xfrm>
                    <a:off x="3152" y="1199"/>
                    <a:ext cx="514" cy="371"/>
                  </a:xfrm>
                  <a:custGeom>
                    <a:avLst/>
                    <a:gdLst>
                      <a:gd name="T0" fmla="*/ 0 w 514"/>
                      <a:gd name="T1" fmla="*/ 8 h 371"/>
                      <a:gd name="T2" fmla="*/ 136 w 514"/>
                      <a:gd name="T3" fmla="*/ 8 h 371"/>
                      <a:gd name="T4" fmla="*/ 136 w 514"/>
                      <a:gd name="T5" fmla="*/ 54 h 371"/>
                      <a:gd name="T6" fmla="*/ 227 w 514"/>
                      <a:gd name="T7" fmla="*/ 54 h 371"/>
                      <a:gd name="T8" fmla="*/ 272 w 514"/>
                      <a:gd name="T9" fmla="*/ 99 h 371"/>
                      <a:gd name="T10" fmla="*/ 272 w 514"/>
                      <a:gd name="T11" fmla="*/ 145 h 371"/>
                      <a:gd name="T12" fmla="*/ 318 w 514"/>
                      <a:gd name="T13" fmla="*/ 190 h 371"/>
                      <a:gd name="T14" fmla="*/ 363 w 514"/>
                      <a:gd name="T15" fmla="*/ 235 h 371"/>
                      <a:gd name="T16" fmla="*/ 408 w 514"/>
                      <a:gd name="T17" fmla="*/ 281 h 371"/>
                      <a:gd name="T18" fmla="*/ 499 w 514"/>
                      <a:gd name="T19" fmla="*/ 235 h 371"/>
                      <a:gd name="T20" fmla="*/ 499 w 514"/>
                      <a:gd name="T21" fmla="*/ 326 h 371"/>
                      <a:gd name="T22" fmla="*/ 408 w 514"/>
                      <a:gd name="T23" fmla="*/ 371 h 3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514" h="371">
                        <a:moveTo>
                          <a:pt x="0" y="8"/>
                        </a:moveTo>
                        <a:cubicBezTo>
                          <a:pt x="56" y="4"/>
                          <a:pt x="113" y="0"/>
                          <a:pt x="136" y="8"/>
                        </a:cubicBezTo>
                        <a:cubicBezTo>
                          <a:pt x="159" y="16"/>
                          <a:pt x="121" y="46"/>
                          <a:pt x="136" y="54"/>
                        </a:cubicBezTo>
                        <a:cubicBezTo>
                          <a:pt x="151" y="62"/>
                          <a:pt x="204" y="47"/>
                          <a:pt x="227" y="54"/>
                        </a:cubicBezTo>
                        <a:cubicBezTo>
                          <a:pt x="250" y="61"/>
                          <a:pt x="265" y="84"/>
                          <a:pt x="272" y="99"/>
                        </a:cubicBezTo>
                        <a:cubicBezTo>
                          <a:pt x="279" y="114"/>
                          <a:pt x="264" y="130"/>
                          <a:pt x="272" y="145"/>
                        </a:cubicBezTo>
                        <a:cubicBezTo>
                          <a:pt x="280" y="160"/>
                          <a:pt x="303" y="175"/>
                          <a:pt x="318" y="190"/>
                        </a:cubicBezTo>
                        <a:cubicBezTo>
                          <a:pt x="333" y="205"/>
                          <a:pt x="348" y="220"/>
                          <a:pt x="363" y="235"/>
                        </a:cubicBezTo>
                        <a:cubicBezTo>
                          <a:pt x="378" y="250"/>
                          <a:pt x="385" y="281"/>
                          <a:pt x="408" y="281"/>
                        </a:cubicBezTo>
                        <a:cubicBezTo>
                          <a:pt x="431" y="281"/>
                          <a:pt x="484" y="228"/>
                          <a:pt x="499" y="235"/>
                        </a:cubicBezTo>
                        <a:cubicBezTo>
                          <a:pt x="514" y="242"/>
                          <a:pt x="514" y="303"/>
                          <a:pt x="499" y="326"/>
                        </a:cubicBezTo>
                        <a:cubicBezTo>
                          <a:pt x="484" y="349"/>
                          <a:pt x="446" y="360"/>
                          <a:pt x="408" y="371"/>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7" name="Freeform 35">
                    <a:extLst>
                      <a:ext uri="{FF2B5EF4-FFF2-40B4-BE49-F238E27FC236}">
                        <a16:creationId xmlns:a16="http://schemas.microsoft.com/office/drawing/2014/main" id="{0D6F947A-D5B8-F40E-0BDE-6B07B73A9DE5}"/>
                      </a:ext>
                    </a:extLst>
                  </xdr:cNvPr>
                  <xdr:cNvSpPr>
                    <a:spLocks/>
                  </xdr:cNvSpPr>
                </xdr:nvSpPr>
                <xdr:spPr bwMode="auto">
                  <a:xfrm>
                    <a:off x="3243" y="935"/>
                    <a:ext cx="52" cy="272"/>
                  </a:xfrm>
                  <a:custGeom>
                    <a:avLst/>
                    <a:gdLst>
                      <a:gd name="T0" fmla="*/ 0 w 52"/>
                      <a:gd name="T1" fmla="*/ 0 h 272"/>
                      <a:gd name="T2" fmla="*/ 45 w 52"/>
                      <a:gd name="T3" fmla="*/ 46 h 272"/>
                      <a:gd name="T4" fmla="*/ 0 w 52"/>
                      <a:gd name="T5" fmla="*/ 91 h 272"/>
                      <a:gd name="T6" fmla="*/ 45 w 52"/>
                      <a:gd name="T7" fmla="*/ 182 h 272"/>
                      <a:gd name="T8" fmla="*/ 45 w 52"/>
                      <a:gd name="T9" fmla="*/ 272 h 272"/>
                    </a:gdLst>
                    <a:ahLst/>
                    <a:cxnLst>
                      <a:cxn ang="0">
                        <a:pos x="T0" y="T1"/>
                      </a:cxn>
                      <a:cxn ang="0">
                        <a:pos x="T2" y="T3"/>
                      </a:cxn>
                      <a:cxn ang="0">
                        <a:pos x="T4" y="T5"/>
                      </a:cxn>
                      <a:cxn ang="0">
                        <a:pos x="T6" y="T7"/>
                      </a:cxn>
                      <a:cxn ang="0">
                        <a:pos x="T8" y="T9"/>
                      </a:cxn>
                    </a:cxnLst>
                    <a:rect l="0" t="0" r="r" b="b"/>
                    <a:pathLst>
                      <a:path w="52" h="272">
                        <a:moveTo>
                          <a:pt x="0" y="0"/>
                        </a:moveTo>
                        <a:cubicBezTo>
                          <a:pt x="22" y="15"/>
                          <a:pt x="45" y="31"/>
                          <a:pt x="45" y="46"/>
                        </a:cubicBezTo>
                        <a:cubicBezTo>
                          <a:pt x="45" y="61"/>
                          <a:pt x="0" y="68"/>
                          <a:pt x="0" y="91"/>
                        </a:cubicBezTo>
                        <a:cubicBezTo>
                          <a:pt x="0" y="114"/>
                          <a:pt x="38" y="152"/>
                          <a:pt x="45" y="182"/>
                        </a:cubicBezTo>
                        <a:cubicBezTo>
                          <a:pt x="52" y="212"/>
                          <a:pt x="45" y="257"/>
                          <a:pt x="45" y="27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8" name="Freeform 36">
                    <a:extLst>
                      <a:ext uri="{FF2B5EF4-FFF2-40B4-BE49-F238E27FC236}">
                        <a16:creationId xmlns:a16="http://schemas.microsoft.com/office/drawing/2014/main" id="{039FCB75-032E-1B13-5CAE-DA0B7CFF596F}"/>
                      </a:ext>
                    </a:extLst>
                  </xdr:cNvPr>
                  <xdr:cNvSpPr>
                    <a:spLocks/>
                  </xdr:cNvSpPr>
                </xdr:nvSpPr>
                <xdr:spPr bwMode="auto">
                  <a:xfrm>
                    <a:off x="3644" y="935"/>
                    <a:ext cx="106" cy="499"/>
                  </a:xfrm>
                  <a:custGeom>
                    <a:avLst/>
                    <a:gdLst>
                      <a:gd name="T0" fmla="*/ 52 w 106"/>
                      <a:gd name="T1" fmla="*/ 0 h 499"/>
                      <a:gd name="T2" fmla="*/ 52 w 106"/>
                      <a:gd name="T3" fmla="*/ 46 h 499"/>
                      <a:gd name="T4" fmla="*/ 98 w 106"/>
                      <a:gd name="T5" fmla="*/ 46 h 499"/>
                      <a:gd name="T6" fmla="*/ 98 w 106"/>
                      <a:gd name="T7" fmla="*/ 136 h 499"/>
                      <a:gd name="T8" fmla="*/ 98 w 106"/>
                      <a:gd name="T9" fmla="*/ 182 h 499"/>
                      <a:gd name="T10" fmla="*/ 52 w 106"/>
                      <a:gd name="T11" fmla="*/ 272 h 499"/>
                      <a:gd name="T12" fmla="*/ 52 w 106"/>
                      <a:gd name="T13" fmla="*/ 363 h 499"/>
                      <a:gd name="T14" fmla="*/ 7 w 106"/>
                      <a:gd name="T15" fmla="*/ 409 h 499"/>
                      <a:gd name="T16" fmla="*/ 7 w 106"/>
                      <a:gd name="T17" fmla="*/ 454 h 499"/>
                      <a:gd name="T18" fmla="*/ 7 w 106"/>
                      <a:gd name="T19" fmla="*/ 499 h 4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06" h="499">
                        <a:moveTo>
                          <a:pt x="52" y="0"/>
                        </a:moveTo>
                        <a:cubicBezTo>
                          <a:pt x="48" y="19"/>
                          <a:pt x="44" y="38"/>
                          <a:pt x="52" y="46"/>
                        </a:cubicBezTo>
                        <a:cubicBezTo>
                          <a:pt x="60" y="54"/>
                          <a:pt x="90" y="31"/>
                          <a:pt x="98" y="46"/>
                        </a:cubicBezTo>
                        <a:cubicBezTo>
                          <a:pt x="106" y="61"/>
                          <a:pt x="98" y="113"/>
                          <a:pt x="98" y="136"/>
                        </a:cubicBezTo>
                        <a:cubicBezTo>
                          <a:pt x="98" y="159"/>
                          <a:pt x="106" y="159"/>
                          <a:pt x="98" y="182"/>
                        </a:cubicBezTo>
                        <a:cubicBezTo>
                          <a:pt x="90" y="205"/>
                          <a:pt x="60" y="242"/>
                          <a:pt x="52" y="272"/>
                        </a:cubicBezTo>
                        <a:cubicBezTo>
                          <a:pt x="44" y="302"/>
                          <a:pt x="59" y="340"/>
                          <a:pt x="52" y="363"/>
                        </a:cubicBezTo>
                        <a:cubicBezTo>
                          <a:pt x="45" y="386"/>
                          <a:pt x="14" y="394"/>
                          <a:pt x="7" y="409"/>
                        </a:cubicBezTo>
                        <a:cubicBezTo>
                          <a:pt x="0" y="424"/>
                          <a:pt x="7" y="439"/>
                          <a:pt x="7" y="454"/>
                        </a:cubicBezTo>
                        <a:cubicBezTo>
                          <a:pt x="7" y="469"/>
                          <a:pt x="7" y="484"/>
                          <a:pt x="7" y="499"/>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9" name="Freeform 37">
                    <a:extLst>
                      <a:ext uri="{FF2B5EF4-FFF2-40B4-BE49-F238E27FC236}">
                        <a16:creationId xmlns:a16="http://schemas.microsoft.com/office/drawing/2014/main" id="{FD58C5FC-85D3-0C5C-FE60-0290E96737F9}"/>
                      </a:ext>
                    </a:extLst>
                  </xdr:cNvPr>
                  <xdr:cNvSpPr>
                    <a:spLocks/>
                  </xdr:cNvSpPr>
                </xdr:nvSpPr>
                <xdr:spPr bwMode="auto">
                  <a:xfrm>
                    <a:off x="3662" y="1374"/>
                    <a:ext cx="315" cy="121"/>
                  </a:xfrm>
                  <a:custGeom>
                    <a:avLst/>
                    <a:gdLst>
                      <a:gd name="T0" fmla="*/ 0 w 315"/>
                      <a:gd name="T1" fmla="*/ 106 h 121"/>
                      <a:gd name="T2" fmla="*/ 80 w 315"/>
                      <a:gd name="T3" fmla="*/ 106 h 121"/>
                      <a:gd name="T4" fmla="*/ 171 w 315"/>
                      <a:gd name="T5" fmla="*/ 106 h 121"/>
                      <a:gd name="T6" fmla="*/ 216 w 315"/>
                      <a:gd name="T7" fmla="*/ 15 h 121"/>
                      <a:gd name="T8" fmla="*/ 261 w 315"/>
                      <a:gd name="T9" fmla="*/ 15 h 121"/>
                      <a:gd name="T10" fmla="*/ 307 w 315"/>
                      <a:gd name="T11" fmla="*/ 15 h 121"/>
                      <a:gd name="T12" fmla="*/ 307 w 315"/>
                      <a:gd name="T13" fmla="*/ 60 h 121"/>
                      <a:gd name="T14" fmla="*/ 307 w 315"/>
                      <a:gd name="T15" fmla="*/ 106 h 121"/>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15" h="121">
                        <a:moveTo>
                          <a:pt x="0" y="106"/>
                        </a:moveTo>
                        <a:cubicBezTo>
                          <a:pt x="13" y="106"/>
                          <a:pt x="52" y="106"/>
                          <a:pt x="80" y="106"/>
                        </a:cubicBezTo>
                        <a:cubicBezTo>
                          <a:pt x="108" y="106"/>
                          <a:pt x="148" y="121"/>
                          <a:pt x="171" y="106"/>
                        </a:cubicBezTo>
                        <a:cubicBezTo>
                          <a:pt x="194" y="91"/>
                          <a:pt x="201" y="30"/>
                          <a:pt x="216" y="15"/>
                        </a:cubicBezTo>
                        <a:cubicBezTo>
                          <a:pt x="231" y="0"/>
                          <a:pt x="246" y="15"/>
                          <a:pt x="261" y="15"/>
                        </a:cubicBezTo>
                        <a:cubicBezTo>
                          <a:pt x="276" y="15"/>
                          <a:pt x="299" y="8"/>
                          <a:pt x="307" y="15"/>
                        </a:cubicBezTo>
                        <a:cubicBezTo>
                          <a:pt x="315" y="22"/>
                          <a:pt x="307" y="45"/>
                          <a:pt x="307" y="60"/>
                        </a:cubicBezTo>
                        <a:cubicBezTo>
                          <a:pt x="307" y="75"/>
                          <a:pt x="307" y="90"/>
                          <a:pt x="307" y="10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0" name="Freeform 38">
                    <a:extLst>
                      <a:ext uri="{FF2B5EF4-FFF2-40B4-BE49-F238E27FC236}">
                        <a16:creationId xmlns:a16="http://schemas.microsoft.com/office/drawing/2014/main" id="{677DD244-12CA-0D79-0C16-225F63E5F3F8}"/>
                      </a:ext>
                    </a:extLst>
                  </xdr:cNvPr>
                  <xdr:cNvSpPr>
                    <a:spLocks/>
                  </xdr:cNvSpPr>
                </xdr:nvSpPr>
                <xdr:spPr bwMode="auto">
                  <a:xfrm>
                    <a:off x="4098" y="1026"/>
                    <a:ext cx="234" cy="279"/>
                  </a:xfrm>
                  <a:custGeom>
                    <a:avLst/>
                    <a:gdLst>
                      <a:gd name="T0" fmla="*/ 7 w 234"/>
                      <a:gd name="T1" fmla="*/ 0 h 279"/>
                      <a:gd name="T2" fmla="*/ 7 w 234"/>
                      <a:gd name="T3" fmla="*/ 45 h 279"/>
                      <a:gd name="T4" fmla="*/ 7 w 234"/>
                      <a:gd name="T5" fmla="*/ 91 h 279"/>
                      <a:gd name="T6" fmla="*/ 52 w 234"/>
                      <a:gd name="T7" fmla="*/ 91 h 279"/>
                      <a:gd name="T8" fmla="*/ 143 w 234"/>
                      <a:gd name="T9" fmla="*/ 136 h 279"/>
                      <a:gd name="T10" fmla="*/ 143 w 234"/>
                      <a:gd name="T11" fmla="*/ 181 h 279"/>
                      <a:gd name="T12" fmla="*/ 143 w 234"/>
                      <a:gd name="T13" fmla="*/ 227 h 279"/>
                      <a:gd name="T14" fmla="*/ 143 w 234"/>
                      <a:gd name="T15" fmla="*/ 272 h 279"/>
                      <a:gd name="T16" fmla="*/ 188 w 234"/>
                      <a:gd name="T17" fmla="*/ 272 h 279"/>
                      <a:gd name="T18" fmla="*/ 234 w 234"/>
                      <a:gd name="T19" fmla="*/ 272 h 27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234" h="279">
                        <a:moveTo>
                          <a:pt x="7" y="0"/>
                        </a:moveTo>
                        <a:cubicBezTo>
                          <a:pt x="7" y="15"/>
                          <a:pt x="7" y="30"/>
                          <a:pt x="7" y="45"/>
                        </a:cubicBezTo>
                        <a:cubicBezTo>
                          <a:pt x="7" y="60"/>
                          <a:pt x="0" y="83"/>
                          <a:pt x="7" y="91"/>
                        </a:cubicBezTo>
                        <a:cubicBezTo>
                          <a:pt x="14" y="99"/>
                          <a:pt x="29" y="84"/>
                          <a:pt x="52" y="91"/>
                        </a:cubicBezTo>
                        <a:cubicBezTo>
                          <a:pt x="75" y="98"/>
                          <a:pt x="128" y="121"/>
                          <a:pt x="143" y="136"/>
                        </a:cubicBezTo>
                        <a:cubicBezTo>
                          <a:pt x="158" y="151"/>
                          <a:pt x="143" y="166"/>
                          <a:pt x="143" y="181"/>
                        </a:cubicBezTo>
                        <a:cubicBezTo>
                          <a:pt x="143" y="196"/>
                          <a:pt x="143" y="212"/>
                          <a:pt x="143" y="227"/>
                        </a:cubicBezTo>
                        <a:cubicBezTo>
                          <a:pt x="143" y="242"/>
                          <a:pt x="136" y="265"/>
                          <a:pt x="143" y="272"/>
                        </a:cubicBezTo>
                        <a:cubicBezTo>
                          <a:pt x="150" y="279"/>
                          <a:pt x="173" y="272"/>
                          <a:pt x="188" y="272"/>
                        </a:cubicBezTo>
                        <a:cubicBezTo>
                          <a:pt x="203" y="272"/>
                          <a:pt x="218" y="272"/>
                          <a:pt x="234" y="27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1" name="Freeform 39">
                    <a:extLst>
                      <a:ext uri="{FF2B5EF4-FFF2-40B4-BE49-F238E27FC236}">
                        <a16:creationId xmlns:a16="http://schemas.microsoft.com/office/drawing/2014/main" id="{F5500783-BFEA-591B-398B-5C54840B63D8}"/>
                      </a:ext>
                    </a:extLst>
                  </xdr:cNvPr>
                  <xdr:cNvSpPr>
                    <a:spLocks/>
                  </xdr:cNvSpPr>
                </xdr:nvSpPr>
                <xdr:spPr bwMode="auto">
                  <a:xfrm>
                    <a:off x="3930" y="1102"/>
                    <a:ext cx="175" cy="286"/>
                  </a:xfrm>
                  <a:custGeom>
                    <a:avLst/>
                    <a:gdLst>
                      <a:gd name="T0" fmla="*/ 175 w 175"/>
                      <a:gd name="T1" fmla="*/ 15 h 286"/>
                      <a:gd name="T2" fmla="*/ 129 w 175"/>
                      <a:gd name="T3" fmla="*/ 15 h 286"/>
                      <a:gd name="T4" fmla="*/ 84 w 175"/>
                      <a:gd name="T5" fmla="*/ 105 h 286"/>
                      <a:gd name="T6" fmla="*/ 84 w 175"/>
                      <a:gd name="T7" fmla="*/ 151 h 286"/>
                      <a:gd name="T8" fmla="*/ 18 w 175"/>
                      <a:gd name="T9" fmla="*/ 186 h 286"/>
                      <a:gd name="T10" fmla="*/ 0 w 175"/>
                      <a:gd name="T11" fmla="*/ 286 h 286"/>
                    </a:gdLst>
                    <a:ahLst/>
                    <a:cxnLst>
                      <a:cxn ang="0">
                        <a:pos x="T0" y="T1"/>
                      </a:cxn>
                      <a:cxn ang="0">
                        <a:pos x="T2" y="T3"/>
                      </a:cxn>
                      <a:cxn ang="0">
                        <a:pos x="T4" y="T5"/>
                      </a:cxn>
                      <a:cxn ang="0">
                        <a:pos x="T6" y="T7"/>
                      </a:cxn>
                      <a:cxn ang="0">
                        <a:pos x="T8" y="T9"/>
                      </a:cxn>
                      <a:cxn ang="0">
                        <a:pos x="T10" y="T11"/>
                      </a:cxn>
                    </a:cxnLst>
                    <a:rect l="0" t="0" r="r" b="b"/>
                    <a:pathLst>
                      <a:path w="175" h="286">
                        <a:moveTo>
                          <a:pt x="175" y="15"/>
                        </a:moveTo>
                        <a:cubicBezTo>
                          <a:pt x="159" y="7"/>
                          <a:pt x="144" y="0"/>
                          <a:pt x="129" y="15"/>
                        </a:cubicBezTo>
                        <a:cubicBezTo>
                          <a:pt x="114" y="30"/>
                          <a:pt x="91" y="82"/>
                          <a:pt x="84" y="105"/>
                        </a:cubicBezTo>
                        <a:cubicBezTo>
                          <a:pt x="77" y="128"/>
                          <a:pt x="95" y="138"/>
                          <a:pt x="84" y="151"/>
                        </a:cubicBezTo>
                        <a:cubicBezTo>
                          <a:pt x="73" y="164"/>
                          <a:pt x="32" y="164"/>
                          <a:pt x="18" y="186"/>
                        </a:cubicBezTo>
                        <a:cubicBezTo>
                          <a:pt x="4" y="208"/>
                          <a:pt x="4" y="265"/>
                          <a:pt x="0" y="28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2" name="Group 40">
                <a:extLst>
                  <a:ext uri="{FF2B5EF4-FFF2-40B4-BE49-F238E27FC236}">
                    <a16:creationId xmlns:a16="http://schemas.microsoft.com/office/drawing/2014/main" id="{88EFF89F-B7F5-A0C4-5673-F10C8650C3C1}"/>
                  </a:ext>
                </a:extLst>
              </xdr:cNvPr>
              <xdr:cNvGrpSpPr>
                <a:grpSpLocks/>
              </xdr:cNvGrpSpPr>
            </xdr:nvGrpSpPr>
            <xdr:grpSpPr bwMode="auto">
              <a:xfrm>
                <a:off x="1323" y="1084"/>
                <a:ext cx="2313" cy="1538"/>
                <a:chOff x="1323" y="1084"/>
                <a:chExt cx="2313" cy="1538"/>
              </a:xfrm>
              <a:grpFill/>
            </xdr:grpSpPr>
            <xdr:sp macro="" textlink="">
              <xdr:nvSpPr>
                <xdr:cNvPr id="41" name="Freeform 41">
                  <a:extLst>
                    <a:ext uri="{FF2B5EF4-FFF2-40B4-BE49-F238E27FC236}">
                      <a16:creationId xmlns:a16="http://schemas.microsoft.com/office/drawing/2014/main" id="{D39A1E45-BDD0-4987-4626-F1C67465E4C5}"/>
                    </a:ext>
                  </a:extLst>
                </xdr:cNvPr>
                <xdr:cNvSpPr>
                  <a:spLocks/>
                </xdr:cNvSpPr>
              </xdr:nvSpPr>
              <xdr:spPr bwMode="auto">
                <a:xfrm>
                  <a:off x="1323" y="1084"/>
                  <a:ext cx="2313" cy="1538"/>
                </a:xfrm>
                <a:custGeom>
                  <a:avLst/>
                  <a:gdLst>
                    <a:gd name="T0" fmla="*/ 156 w 2313"/>
                    <a:gd name="T1" fmla="*/ 140 h 1538"/>
                    <a:gd name="T2" fmla="*/ 196 w 2313"/>
                    <a:gd name="T3" fmla="*/ 169 h 1538"/>
                    <a:gd name="T4" fmla="*/ 287 w 2313"/>
                    <a:gd name="T5" fmla="*/ 123 h 1538"/>
                    <a:gd name="T6" fmla="*/ 332 w 2313"/>
                    <a:gd name="T7" fmla="*/ 260 h 1538"/>
                    <a:gd name="T8" fmla="*/ 423 w 2313"/>
                    <a:gd name="T9" fmla="*/ 305 h 1538"/>
                    <a:gd name="T10" fmla="*/ 332 w 2313"/>
                    <a:gd name="T11" fmla="*/ 396 h 1538"/>
                    <a:gd name="T12" fmla="*/ 196 w 2313"/>
                    <a:gd name="T13" fmla="*/ 486 h 1538"/>
                    <a:gd name="T14" fmla="*/ 242 w 2313"/>
                    <a:gd name="T15" fmla="*/ 577 h 1538"/>
                    <a:gd name="T16" fmla="*/ 196 w 2313"/>
                    <a:gd name="T17" fmla="*/ 804 h 1538"/>
                    <a:gd name="T18" fmla="*/ 151 w 2313"/>
                    <a:gd name="T19" fmla="*/ 849 h 1538"/>
                    <a:gd name="T20" fmla="*/ 196 w 2313"/>
                    <a:gd name="T21" fmla="*/ 940 h 1538"/>
                    <a:gd name="T22" fmla="*/ 151 w 2313"/>
                    <a:gd name="T23" fmla="*/ 1031 h 1538"/>
                    <a:gd name="T24" fmla="*/ 15 w 2313"/>
                    <a:gd name="T25" fmla="*/ 1031 h 1538"/>
                    <a:gd name="T26" fmla="*/ 60 w 2313"/>
                    <a:gd name="T27" fmla="*/ 1121 h 1538"/>
                    <a:gd name="T28" fmla="*/ 60 w 2313"/>
                    <a:gd name="T29" fmla="*/ 1167 h 1538"/>
                    <a:gd name="T30" fmla="*/ 196 w 2313"/>
                    <a:gd name="T31" fmla="*/ 1121 h 1538"/>
                    <a:gd name="T32" fmla="*/ 242 w 2313"/>
                    <a:gd name="T33" fmla="*/ 1167 h 1538"/>
                    <a:gd name="T34" fmla="*/ 242 w 2313"/>
                    <a:gd name="T35" fmla="*/ 1212 h 1538"/>
                    <a:gd name="T36" fmla="*/ 378 w 2313"/>
                    <a:gd name="T37" fmla="*/ 1257 h 1538"/>
                    <a:gd name="T38" fmla="*/ 559 w 2313"/>
                    <a:gd name="T39" fmla="*/ 1257 h 1538"/>
                    <a:gd name="T40" fmla="*/ 741 w 2313"/>
                    <a:gd name="T41" fmla="*/ 1167 h 1538"/>
                    <a:gd name="T42" fmla="*/ 786 w 2313"/>
                    <a:gd name="T43" fmla="*/ 1167 h 1538"/>
                    <a:gd name="T44" fmla="*/ 831 w 2313"/>
                    <a:gd name="T45" fmla="*/ 1212 h 1538"/>
                    <a:gd name="T46" fmla="*/ 786 w 2313"/>
                    <a:gd name="T47" fmla="*/ 1303 h 1538"/>
                    <a:gd name="T48" fmla="*/ 741 w 2313"/>
                    <a:gd name="T49" fmla="*/ 1394 h 1538"/>
                    <a:gd name="T50" fmla="*/ 877 w 2313"/>
                    <a:gd name="T51" fmla="*/ 1484 h 1538"/>
                    <a:gd name="T52" fmla="*/ 967 w 2313"/>
                    <a:gd name="T53" fmla="*/ 1530 h 1538"/>
                    <a:gd name="T54" fmla="*/ 1194 w 2313"/>
                    <a:gd name="T55" fmla="*/ 1530 h 1538"/>
                    <a:gd name="T56" fmla="*/ 1376 w 2313"/>
                    <a:gd name="T57" fmla="*/ 1530 h 1538"/>
                    <a:gd name="T58" fmla="*/ 1466 w 2313"/>
                    <a:gd name="T59" fmla="*/ 1484 h 1538"/>
                    <a:gd name="T60" fmla="*/ 1440 w 2313"/>
                    <a:gd name="T61" fmla="*/ 1382 h 1538"/>
                    <a:gd name="T62" fmla="*/ 1395 w 2313"/>
                    <a:gd name="T63" fmla="*/ 1334 h 1538"/>
                    <a:gd name="T64" fmla="*/ 1421 w 2313"/>
                    <a:gd name="T65" fmla="*/ 1212 h 1538"/>
                    <a:gd name="T66" fmla="*/ 1608 w 2313"/>
                    <a:gd name="T67" fmla="*/ 1187 h 1538"/>
                    <a:gd name="T68" fmla="*/ 1794 w 2313"/>
                    <a:gd name="T69" fmla="*/ 1106 h 1538"/>
                    <a:gd name="T70" fmla="*/ 1875 w 2313"/>
                    <a:gd name="T71" fmla="*/ 940 h 1538"/>
                    <a:gd name="T72" fmla="*/ 2011 w 2313"/>
                    <a:gd name="T73" fmla="*/ 940 h 1538"/>
                    <a:gd name="T74" fmla="*/ 2088 w 2313"/>
                    <a:gd name="T75" fmla="*/ 833 h 1538"/>
                    <a:gd name="T76" fmla="*/ 2147 w 2313"/>
                    <a:gd name="T77" fmla="*/ 668 h 1538"/>
                    <a:gd name="T78" fmla="*/ 2192 w 2313"/>
                    <a:gd name="T79" fmla="*/ 622 h 1538"/>
                    <a:gd name="T80" fmla="*/ 2237 w 2313"/>
                    <a:gd name="T81" fmla="*/ 668 h 1538"/>
                    <a:gd name="T82" fmla="*/ 2283 w 2313"/>
                    <a:gd name="T83" fmla="*/ 622 h 1538"/>
                    <a:gd name="T84" fmla="*/ 2283 w 2313"/>
                    <a:gd name="T85" fmla="*/ 532 h 1538"/>
                    <a:gd name="T86" fmla="*/ 2101 w 2313"/>
                    <a:gd name="T87" fmla="*/ 396 h 1538"/>
                    <a:gd name="T88" fmla="*/ 1965 w 2313"/>
                    <a:gd name="T89" fmla="*/ 486 h 1538"/>
                    <a:gd name="T90" fmla="*/ 1875 w 2313"/>
                    <a:gd name="T91" fmla="*/ 486 h 1538"/>
                    <a:gd name="T92" fmla="*/ 1738 w 2313"/>
                    <a:gd name="T93" fmla="*/ 532 h 1538"/>
                    <a:gd name="T94" fmla="*/ 1614 w 2313"/>
                    <a:gd name="T95" fmla="*/ 449 h 1538"/>
                    <a:gd name="T96" fmla="*/ 1611 w 2313"/>
                    <a:gd name="T97" fmla="*/ 371 h 1538"/>
                    <a:gd name="T98" fmla="*/ 1693 w 2313"/>
                    <a:gd name="T99" fmla="*/ 260 h 1538"/>
                    <a:gd name="T100" fmla="*/ 1662 w 2313"/>
                    <a:gd name="T101" fmla="*/ 152 h 1538"/>
                    <a:gd name="T102" fmla="*/ 1527 w 2313"/>
                    <a:gd name="T103" fmla="*/ 107 h 1538"/>
                    <a:gd name="T104" fmla="*/ 1428 w 2313"/>
                    <a:gd name="T105" fmla="*/ 152 h 1538"/>
                    <a:gd name="T106" fmla="*/ 1359 w 2313"/>
                    <a:gd name="T107" fmla="*/ 155 h 1538"/>
                    <a:gd name="T108" fmla="*/ 1200 w 2313"/>
                    <a:gd name="T109" fmla="*/ 281 h 1538"/>
                    <a:gd name="T110" fmla="*/ 1071 w 2313"/>
                    <a:gd name="T111" fmla="*/ 323 h 1538"/>
                    <a:gd name="T112" fmla="*/ 996 w 2313"/>
                    <a:gd name="T113" fmla="*/ 221 h 1538"/>
                    <a:gd name="T114" fmla="*/ 780 w 2313"/>
                    <a:gd name="T115" fmla="*/ 185 h 1538"/>
                    <a:gd name="T116" fmla="*/ 795 w 2313"/>
                    <a:gd name="T117" fmla="*/ 101 h 1538"/>
                    <a:gd name="T118" fmla="*/ 735 w 2313"/>
                    <a:gd name="T119" fmla="*/ 2 h 1538"/>
                    <a:gd name="T120" fmla="*/ 618 w 2313"/>
                    <a:gd name="T121" fmla="*/ 89 h 1538"/>
                    <a:gd name="T122" fmla="*/ 246 w 2313"/>
                    <a:gd name="T123" fmla="*/ 35 h 1538"/>
                    <a:gd name="T124" fmla="*/ 156 w 2313"/>
                    <a:gd name="T125" fmla="*/ 140 h 153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2313" h="1538">
                      <a:moveTo>
                        <a:pt x="156" y="140"/>
                      </a:moveTo>
                      <a:cubicBezTo>
                        <a:pt x="148" y="163"/>
                        <a:pt x="174" y="172"/>
                        <a:pt x="196" y="169"/>
                      </a:cubicBezTo>
                      <a:cubicBezTo>
                        <a:pt x="218" y="166"/>
                        <a:pt x="264" y="108"/>
                        <a:pt x="287" y="123"/>
                      </a:cubicBezTo>
                      <a:cubicBezTo>
                        <a:pt x="310" y="138"/>
                        <a:pt x="309" y="230"/>
                        <a:pt x="332" y="260"/>
                      </a:cubicBezTo>
                      <a:cubicBezTo>
                        <a:pt x="355" y="290"/>
                        <a:pt x="423" y="282"/>
                        <a:pt x="423" y="305"/>
                      </a:cubicBezTo>
                      <a:cubicBezTo>
                        <a:pt x="423" y="328"/>
                        <a:pt x="370" y="366"/>
                        <a:pt x="332" y="396"/>
                      </a:cubicBezTo>
                      <a:cubicBezTo>
                        <a:pt x="294" y="426"/>
                        <a:pt x="211" y="456"/>
                        <a:pt x="196" y="486"/>
                      </a:cubicBezTo>
                      <a:cubicBezTo>
                        <a:pt x="181" y="516"/>
                        <a:pt x="242" y="524"/>
                        <a:pt x="242" y="577"/>
                      </a:cubicBezTo>
                      <a:cubicBezTo>
                        <a:pt x="242" y="630"/>
                        <a:pt x="211" y="759"/>
                        <a:pt x="196" y="804"/>
                      </a:cubicBezTo>
                      <a:cubicBezTo>
                        <a:pt x="181" y="849"/>
                        <a:pt x="151" y="826"/>
                        <a:pt x="151" y="849"/>
                      </a:cubicBezTo>
                      <a:cubicBezTo>
                        <a:pt x="151" y="872"/>
                        <a:pt x="196" y="910"/>
                        <a:pt x="196" y="940"/>
                      </a:cubicBezTo>
                      <a:cubicBezTo>
                        <a:pt x="196" y="970"/>
                        <a:pt x="181" y="1016"/>
                        <a:pt x="151" y="1031"/>
                      </a:cubicBezTo>
                      <a:cubicBezTo>
                        <a:pt x="121" y="1046"/>
                        <a:pt x="30" y="1016"/>
                        <a:pt x="15" y="1031"/>
                      </a:cubicBezTo>
                      <a:cubicBezTo>
                        <a:pt x="0" y="1046"/>
                        <a:pt x="53" y="1098"/>
                        <a:pt x="60" y="1121"/>
                      </a:cubicBezTo>
                      <a:cubicBezTo>
                        <a:pt x="67" y="1144"/>
                        <a:pt x="37" y="1167"/>
                        <a:pt x="60" y="1167"/>
                      </a:cubicBezTo>
                      <a:cubicBezTo>
                        <a:pt x="83" y="1167"/>
                        <a:pt x="166" y="1121"/>
                        <a:pt x="196" y="1121"/>
                      </a:cubicBezTo>
                      <a:cubicBezTo>
                        <a:pt x="226" y="1121"/>
                        <a:pt x="234" y="1152"/>
                        <a:pt x="242" y="1167"/>
                      </a:cubicBezTo>
                      <a:cubicBezTo>
                        <a:pt x="250" y="1182"/>
                        <a:pt x="219" y="1197"/>
                        <a:pt x="242" y="1212"/>
                      </a:cubicBezTo>
                      <a:cubicBezTo>
                        <a:pt x="265" y="1227"/>
                        <a:pt x="325" y="1250"/>
                        <a:pt x="378" y="1257"/>
                      </a:cubicBezTo>
                      <a:cubicBezTo>
                        <a:pt x="431" y="1264"/>
                        <a:pt x="499" y="1272"/>
                        <a:pt x="559" y="1257"/>
                      </a:cubicBezTo>
                      <a:cubicBezTo>
                        <a:pt x="619" y="1242"/>
                        <a:pt x="703" y="1182"/>
                        <a:pt x="741" y="1167"/>
                      </a:cubicBezTo>
                      <a:cubicBezTo>
                        <a:pt x="779" y="1152"/>
                        <a:pt x="771" y="1160"/>
                        <a:pt x="786" y="1167"/>
                      </a:cubicBezTo>
                      <a:cubicBezTo>
                        <a:pt x="801" y="1174"/>
                        <a:pt x="831" y="1189"/>
                        <a:pt x="831" y="1212"/>
                      </a:cubicBezTo>
                      <a:cubicBezTo>
                        <a:pt x="831" y="1235"/>
                        <a:pt x="801" y="1273"/>
                        <a:pt x="786" y="1303"/>
                      </a:cubicBezTo>
                      <a:cubicBezTo>
                        <a:pt x="771" y="1333"/>
                        <a:pt x="726" y="1364"/>
                        <a:pt x="741" y="1394"/>
                      </a:cubicBezTo>
                      <a:cubicBezTo>
                        <a:pt x="756" y="1424"/>
                        <a:pt x="840" y="1461"/>
                        <a:pt x="877" y="1484"/>
                      </a:cubicBezTo>
                      <a:cubicBezTo>
                        <a:pt x="914" y="1507"/>
                        <a:pt x="914" y="1522"/>
                        <a:pt x="967" y="1530"/>
                      </a:cubicBezTo>
                      <a:cubicBezTo>
                        <a:pt x="1020" y="1538"/>
                        <a:pt x="1126" y="1530"/>
                        <a:pt x="1194" y="1530"/>
                      </a:cubicBezTo>
                      <a:cubicBezTo>
                        <a:pt x="1262" y="1530"/>
                        <a:pt x="1331" y="1538"/>
                        <a:pt x="1376" y="1530"/>
                      </a:cubicBezTo>
                      <a:cubicBezTo>
                        <a:pt x="1421" y="1522"/>
                        <a:pt x="1455" y="1509"/>
                        <a:pt x="1466" y="1484"/>
                      </a:cubicBezTo>
                      <a:cubicBezTo>
                        <a:pt x="1477" y="1459"/>
                        <a:pt x="1452" y="1407"/>
                        <a:pt x="1440" y="1382"/>
                      </a:cubicBezTo>
                      <a:cubicBezTo>
                        <a:pt x="1428" y="1357"/>
                        <a:pt x="1398" y="1362"/>
                        <a:pt x="1395" y="1334"/>
                      </a:cubicBezTo>
                      <a:cubicBezTo>
                        <a:pt x="1392" y="1306"/>
                        <a:pt x="1386" y="1236"/>
                        <a:pt x="1421" y="1212"/>
                      </a:cubicBezTo>
                      <a:cubicBezTo>
                        <a:pt x="1456" y="1188"/>
                        <a:pt x="1546" y="1205"/>
                        <a:pt x="1608" y="1187"/>
                      </a:cubicBezTo>
                      <a:cubicBezTo>
                        <a:pt x="1670" y="1169"/>
                        <a:pt x="1749" y="1147"/>
                        <a:pt x="1794" y="1106"/>
                      </a:cubicBezTo>
                      <a:cubicBezTo>
                        <a:pt x="1839" y="1065"/>
                        <a:pt x="1839" y="968"/>
                        <a:pt x="1875" y="940"/>
                      </a:cubicBezTo>
                      <a:cubicBezTo>
                        <a:pt x="1911" y="912"/>
                        <a:pt x="1975" y="958"/>
                        <a:pt x="2011" y="940"/>
                      </a:cubicBezTo>
                      <a:cubicBezTo>
                        <a:pt x="2047" y="922"/>
                        <a:pt x="2065" y="878"/>
                        <a:pt x="2088" y="833"/>
                      </a:cubicBezTo>
                      <a:cubicBezTo>
                        <a:pt x="2111" y="788"/>
                        <a:pt x="2130" y="703"/>
                        <a:pt x="2147" y="668"/>
                      </a:cubicBezTo>
                      <a:cubicBezTo>
                        <a:pt x="2164" y="633"/>
                        <a:pt x="2177" y="622"/>
                        <a:pt x="2192" y="622"/>
                      </a:cubicBezTo>
                      <a:cubicBezTo>
                        <a:pt x="2207" y="622"/>
                        <a:pt x="2222" y="668"/>
                        <a:pt x="2237" y="668"/>
                      </a:cubicBezTo>
                      <a:cubicBezTo>
                        <a:pt x="2252" y="668"/>
                        <a:pt x="2275" y="645"/>
                        <a:pt x="2283" y="622"/>
                      </a:cubicBezTo>
                      <a:cubicBezTo>
                        <a:pt x="2291" y="599"/>
                        <a:pt x="2313" y="569"/>
                        <a:pt x="2283" y="532"/>
                      </a:cubicBezTo>
                      <a:cubicBezTo>
                        <a:pt x="2253" y="495"/>
                        <a:pt x="2154" y="404"/>
                        <a:pt x="2101" y="396"/>
                      </a:cubicBezTo>
                      <a:cubicBezTo>
                        <a:pt x="2048" y="388"/>
                        <a:pt x="2003" y="471"/>
                        <a:pt x="1965" y="486"/>
                      </a:cubicBezTo>
                      <a:cubicBezTo>
                        <a:pt x="1927" y="501"/>
                        <a:pt x="1913" y="478"/>
                        <a:pt x="1875" y="486"/>
                      </a:cubicBezTo>
                      <a:cubicBezTo>
                        <a:pt x="1837" y="494"/>
                        <a:pt x="1781" y="538"/>
                        <a:pt x="1738" y="532"/>
                      </a:cubicBezTo>
                      <a:cubicBezTo>
                        <a:pt x="1695" y="526"/>
                        <a:pt x="1635" y="476"/>
                        <a:pt x="1614" y="449"/>
                      </a:cubicBezTo>
                      <a:cubicBezTo>
                        <a:pt x="1593" y="422"/>
                        <a:pt x="1598" y="402"/>
                        <a:pt x="1611" y="371"/>
                      </a:cubicBezTo>
                      <a:cubicBezTo>
                        <a:pt x="1624" y="340"/>
                        <a:pt x="1685" y="296"/>
                        <a:pt x="1693" y="260"/>
                      </a:cubicBezTo>
                      <a:cubicBezTo>
                        <a:pt x="1701" y="224"/>
                        <a:pt x="1690" y="177"/>
                        <a:pt x="1662" y="152"/>
                      </a:cubicBezTo>
                      <a:cubicBezTo>
                        <a:pt x="1634" y="127"/>
                        <a:pt x="1566" y="107"/>
                        <a:pt x="1527" y="107"/>
                      </a:cubicBezTo>
                      <a:cubicBezTo>
                        <a:pt x="1488" y="107"/>
                        <a:pt x="1456" y="144"/>
                        <a:pt x="1428" y="152"/>
                      </a:cubicBezTo>
                      <a:cubicBezTo>
                        <a:pt x="1400" y="160"/>
                        <a:pt x="1397" y="134"/>
                        <a:pt x="1359" y="155"/>
                      </a:cubicBezTo>
                      <a:cubicBezTo>
                        <a:pt x="1321" y="176"/>
                        <a:pt x="1248" y="253"/>
                        <a:pt x="1200" y="281"/>
                      </a:cubicBezTo>
                      <a:cubicBezTo>
                        <a:pt x="1152" y="309"/>
                        <a:pt x="1105" y="333"/>
                        <a:pt x="1071" y="323"/>
                      </a:cubicBezTo>
                      <a:cubicBezTo>
                        <a:pt x="1037" y="313"/>
                        <a:pt x="1044" y="244"/>
                        <a:pt x="996" y="221"/>
                      </a:cubicBezTo>
                      <a:cubicBezTo>
                        <a:pt x="948" y="198"/>
                        <a:pt x="813" y="205"/>
                        <a:pt x="780" y="185"/>
                      </a:cubicBezTo>
                      <a:cubicBezTo>
                        <a:pt x="747" y="165"/>
                        <a:pt x="802" y="131"/>
                        <a:pt x="795" y="101"/>
                      </a:cubicBezTo>
                      <a:cubicBezTo>
                        <a:pt x="788" y="71"/>
                        <a:pt x="764" y="4"/>
                        <a:pt x="735" y="2"/>
                      </a:cubicBezTo>
                      <a:cubicBezTo>
                        <a:pt x="706" y="0"/>
                        <a:pt x="699" y="84"/>
                        <a:pt x="618" y="89"/>
                      </a:cubicBezTo>
                      <a:cubicBezTo>
                        <a:pt x="537" y="94"/>
                        <a:pt x="323" y="26"/>
                        <a:pt x="246" y="35"/>
                      </a:cubicBezTo>
                      <a:cubicBezTo>
                        <a:pt x="169" y="44"/>
                        <a:pt x="175" y="118"/>
                        <a:pt x="156" y="140"/>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42" name="Group 42">
                  <a:extLst>
                    <a:ext uri="{FF2B5EF4-FFF2-40B4-BE49-F238E27FC236}">
                      <a16:creationId xmlns:a16="http://schemas.microsoft.com/office/drawing/2014/main" id="{269AD71A-2AEC-52AA-F67B-5720A7AF7894}"/>
                    </a:ext>
                  </a:extLst>
                </xdr:cNvPr>
                <xdr:cNvGrpSpPr>
                  <a:grpSpLocks/>
                </xdr:cNvGrpSpPr>
              </xdr:nvGrpSpPr>
              <xdr:grpSpPr bwMode="auto">
                <a:xfrm>
                  <a:off x="1526" y="1162"/>
                  <a:ext cx="1672" cy="1141"/>
                  <a:chOff x="1526" y="1162"/>
                  <a:chExt cx="1672" cy="1141"/>
                </a:xfrm>
                <a:grpFill/>
              </xdr:grpSpPr>
              <xdr:sp macro="" textlink="">
                <xdr:nvSpPr>
                  <xdr:cNvPr id="43" name="Freeform 43">
                    <a:extLst>
                      <a:ext uri="{FF2B5EF4-FFF2-40B4-BE49-F238E27FC236}">
                        <a16:creationId xmlns:a16="http://schemas.microsoft.com/office/drawing/2014/main" id="{71B221A5-C930-2091-49FC-EC6671AB83DB}"/>
                      </a:ext>
                    </a:extLst>
                  </xdr:cNvPr>
                  <xdr:cNvSpPr>
                    <a:spLocks/>
                  </xdr:cNvSpPr>
                </xdr:nvSpPr>
                <xdr:spPr bwMode="auto">
                  <a:xfrm>
                    <a:off x="1526" y="1797"/>
                    <a:ext cx="583" cy="454"/>
                  </a:xfrm>
                  <a:custGeom>
                    <a:avLst/>
                    <a:gdLst>
                      <a:gd name="T0" fmla="*/ 0 w 583"/>
                      <a:gd name="T1" fmla="*/ 57 h 454"/>
                      <a:gd name="T2" fmla="*/ 39 w 583"/>
                      <a:gd name="T3" fmla="*/ 91 h 454"/>
                      <a:gd name="T4" fmla="*/ 84 w 583"/>
                      <a:gd name="T5" fmla="*/ 91 h 454"/>
                      <a:gd name="T6" fmla="*/ 129 w 583"/>
                      <a:gd name="T7" fmla="*/ 45 h 454"/>
                      <a:gd name="T8" fmla="*/ 220 w 583"/>
                      <a:gd name="T9" fmla="*/ 0 h 454"/>
                      <a:gd name="T10" fmla="*/ 265 w 583"/>
                      <a:gd name="T11" fmla="*/ 45 h 454"/>
                      <a:gd name="T12" fmla="*/ 265 w 583"/>
                      <a:gd name="T13" fmla="*/ 91 h 454"/>
                      <a:gd name="T14" fmla="*/ 326 w 583"/>
                      <a:gd name="T15" fmla="*/ 71 h 454"/>
                      <a:gd name="T16" fmla="*/ 368 w 583"/>
                      <a:gd name="T17" fmla="*/ 109 h 454"/>
                      <a:gd name="T18" fmla="*/ 460 w 583"/>
                      <a:gd name="T19" fmla="*/ 105 h 454"/>
                      <a:gd name="T20" fmla="*/ 447 w 583"/>
                      <a:gd name="T21" fmla="*/ 227 h 454"/>
                      <a:gd name="T22" fmla="*/ 492 w 583"/>
                      <a:gd name="T23" fmla="*/ 318 h 454"/>
                      <a:gd name="T24" fmla="*/ 538 w 583"/>
                      <a:gd name="T25" fmla="*/ 408 h 454"/>
                      <a:gd name="T26" fmla="*/ 583 w 583"/>
                      <a:gd name="T27" fmla="*/ 454 h 45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83" h="454">
                        <a:moveTo>
                          <a:pt x="0" y="57"/>
                        </a:moveTo>
                        <a:cubicBezTo>
                          <a:pt x="7" y="63"/>
                          <a:pt x="25" y="85"/>
                          <a:pt x="39" y="91"/>
                        </a:cubicBezTo>
                        <a:cubicBezTo>
                          <a:pt x="53" y="97"/>
                          <a:pt x="69" y="99"/>
                          <a:pt x="84" y="91"/>
                        </a:cubicBezTo>
                        <a:cubicBezTo>
                          <a:pt x="99" y="83"/>
                          <a:pt x="106" y="60"/>
                          <a:pt x="129" y="45"/>
                        </a:cubicBezTo>
                        <a:cubicBezTo>
                          <a:pt x="152" y="30"/>
                          <a:pt x="197" y="0"/>
                          <a:pt x="220" y="0"/>
                        </a:cubicBezTo>
                        <a:cubicBezTo>
                          <a:pt x="243" y="0"/>
                          <a:pt x="258" y="30"/>
                          <a:pt x="265" y="45"/>
                        </a:cubicBezTo>
                        <a:cubicBezTo>
                          <a:pt x="272" y="60"/>
                          <a:pt x="255" y="87"/>
                          <a:pt x="265" y="91"/>
                        </a:cubicBezTo>
                        <a:cubicBezTo>
                          <a:pt x="275" y="95"/>
                          <a:pt x="309" y="68"/>
                          <a:pt x="326" y="71"/>
                        </a:cubicBezTo>
                        <a:cubicBezTo>
                          <a:pt x="343" y="74"/>
                          <a:pt x="346" y="103"/>
                          <a:pt x="368" y="109"/>
                        </a:cubicBezTo>
                        <a:cubicBezTo>
                          <a:pt x="390" y="115"/>
                          <a:pt x="447" y="85"/>
                          <a:pt x="460" y="105"/>
                        </a:cubicBezTo>
                        <a:cubicBezTo>
                          <a:pt x="473" y="125"/>
                          <a:pt x="442" y="192"/>
                          <a:pt x="447" y="227"/>
                        </a:cubicBezTo>
                        <a:cubicBezTo>
                          <a:pt x="452" y="262"/>
                          <a:pt x="477" y="288"/>
                          <a:pt x="492" y="318"/>
                        </a:cubicBezTo>
                        <a:cubicBezTo>
                          <a:pt x="507" y="348"/>
                          <a:pt x="523" y="385"/>
                          <a:pt x="538" y="408"/>
                        </a:cubicBezTo>
                        <a:cubicBezTo>
                          <a:pt x="553" y="431"/>
                          <a:pt x="568" y="442"/>
                          <a:pt x="583" y="454"/>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4" name="Freeform 44">
                    <a:extLst>
                      <a:ext uri="{FF2B5EF4-FFF2-40B4-BE49-F238E27FC236}">
                        <a16:creationId xmlns:a16="http://schemas.microsoft.com/office/drawing/2014/main" id="{EAECF696-2BC8-EBA7-6DD9-C8DDB370A93E}"/>
                      </a:ext>
                    </a:extLst>
                  </xdr:cNvPr>
                  <xdr:cNvSpPr>
                    <a:spLocks/>
                  </xdr:cNvSpPr>
                </xdr:nvSpPr>
                <xdr:spPr bwMode="auto">
                  <a:xfrm>
                    <a:off x="2146" y="2160"/>
                    <a:ext cx="605" cy="143"/>
                  </a:xfrm>
                  <a:custGeom>
                    <a:avLst/>
                    <a:gdLst>
                      <a:gd name="T0" fmla="*/ 8 w 605"/>
                      <a:gd name="T1" fmla="*/ 91 h 143"/>
                      <a:gd name="T2" fmla="*/ 8 w 605"/>
                      <a:gd name="T3" fmla="*/ 45 h 143"/>
                      <a:gd name="T4" fmla="*/ 54 w 605"/>
                      <a:gd name="T5" fmla="*/ 0 h 143"/>
                      <a:gd name="T6" fmla="*/ 144 w 605"/>
                      <a:gd name="T7" fmla="*/ 45 h 143"/>
                      <a:gd name="T8" fmla="*/ 190 w 605"/>
                      <a:gd name="T9" fmla="*/ 45 h 143"/>
                      <a:gd name="T10" fmla="*/ 190 w 605"/>
                      <a:gd name="T11" fmla="*/ 91 h 143"/>
                      <a:gd name="T12" fmla="*/ 235 w 605"/>
                      <a:gd name="T13" fmla="*/ 91 h 143"/>
                      <a:gd name="T14" fmla="*/ 280 w 605"/>
                      <a:gd name="T15" fmla="*/ 136 h 143"/>
                      <a:gd name="T16" fmla="*/ 371 w 605"/>
                      <a:gd name="T17" fmla="*/ 136 h 143"/>
                      <a:gd name="T18" fmla="*/ 416 w 605"/>
                      <a:gd name="T19" fmla="*/ 91 h 143"/>
                      <a:gd name="T20" fmla="*/ 507 w 605"/>
                      <a:gd name="T21" fmla="*/ 45 h 143"/>
                      <a:gd name="T22" fmla="*/ 553 w 605"/>
                      <a:gd name="T23" fmla="*/ 91 h 143"/>
                      <a:gd name="T24" fmla="*/ 598 w 605"/>
                      <a:gd name="T25" fmla="*/ 91 h 143"/>
                      <a:gd name="T26" fmla="*/ 598 w 605"/>
                      <a:gd name="T27" fmla="*/ 136 h 14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605" h="143">
                        <a:moveTo>
                          <a:pt x="8" y="91"/>
                        </a:moveTo>
                        <a:cubicBezTo>
                          <a:pt x="4" y="75"/>
                          <a:pt x="0" y="60"/>
                          <a:pt x="8" y="45"/>
                        </a:cubicBezTo>
                        <a:cubicBezTo>
                          <a:pt x="16" y="30"/>
                          <a:pt x="31" y="0"/>
                          <a:pt x="54" y="0"/>
                        </a:cubicBezTo>
                        <a:cubicBezTo>
                          <a:pt x="77" y="0"/>
                          <a:pt x="121" y="38"/>
                          <a:pt x="144" y="45"/>
                        </a:cubicBezTo>
                        <a:cubicBezTo>
                          <a:pt x="167" y="52"/>
                          <a:pt x="182" y="37"/>
                          <a:pt x="190" y="45"/>
                        </a:cubicBezTo>
                        <a:cubicBezTo>
                          <a:pt x="198" y="53"/>
                          <a:pt x="183" y="83"/>
                          <a:pt x="190" y="91"/>
                        </a:cubicBezTo>
                        <a:cubicBezTo>
                          <a:pt x="197" y="99"/>
                          <a:pt x="220" y="84"/>
                          <a:pt x="235" y="91"/>
                        </a:cubicBezTo>
                        <a:cubicBezTo>
                          <a:pt x="250" y="98"/>
                          <a:pt x="257" y="129"/>
                          <a:pt x="280" y="136"/>
                        </a:cubicBezTo>
                        <a:cubicBezTo>
                          <a:pt x="303" y="143"/>
                          <a:pt x="348" y="143"/>
                          <a:pt x="371" y="136"/>
                        </a:cubicBezTo>
                        <a:cubicBezTo>
                          <a:pt x="394" y="129"/>
                          <a:pt x="393" y="106"/>
                          <a:pt x="416" y="91"/>
                        </a:cubicBezTo>
                        <a:cubicBezTo>
                          <a:pt x="439" y="76"/>
                          <a:pt x="484" y="45"/>
                          <a:pt x="507" y="45"/>
                        </a:cubicBezTo>
                        <a:cubicBezTo>
                          <a:pt x="530" y="45"/>
                          <a:pt x="538" y="83"/>
                          <a:pt x="553" y="91"/>
                        </a:cubicBezTo>
                        <a:cubicBezTo>
                          <a:pt x="568" y="99"/>
                          <a:pt x="591" y="84"/>
                          <a:pt x="598" y="91"/>
                        </a:cubicBezTo>
                        <a:cubicBezTo>
                          <a:pt x="605" y="98"/>
                          <a:pt x="601" y="117"/>
                          <a:pt x="598"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5" name="Freeform 45">
                    <a:extLst>
                      <a:ext uri="{FF2B5EF4-FFF2-40B4-BE49-F238E27FC236}">
                        <a16:creationId xmlns:a16="http://schemas.microsoft.com/office/drawing/2014/main" id="{09ADEA88-7CB8-69B2-AC20-FBAB9BABA1DC}"/>
                      </a:ext>
                    </a:extLst>
                  </xdr:cNvPr>
                  <xdr:cNvSpPr>
                    <a:spLocks/>
                  </xdr:cNvSpPr>
                </xdr:nvSpPr>
                <xdr:spPr bwMode="auto">
                  <a:xfrm>
                    <a:off x="1854" y="1562"/>
                    <a:ext cx="483" cy="469"/>
                  </a:xfrm>
                  <a:custGeom>
                    <a:avLst/>
                    <a:gdLst>
                      <a:gd name="T0" fmla="*/ 0 w 483"/>
                      <a:gd name="T1" fmla="*/ 306 h 469"/>
                      <a:gd name="T2" fmla="*/ 28 w 483"/>
                      <a:gd name="T3" fmla="*/ 280 h 469"/>
                      <a:gd name="T4" fmla="*/ 73 w 483"/>
                      <a:gd name="T5" fmla="*/ 280 h 469"/>
                      <a:gd name="T6" fmla="*/ 119 w 483"/>
                      <a:gd name="T7" fmla="*/ 144 h 469"/>
                      <a:gd name="T8" fmla="*/ 164 w 483"/>
                      <a:gd name="T9" fmla="*/ 144 h 469"/>
                      <a:gd name="T10" fmla="*/ 210 w 483"/>
                      <a:gd name="T11" fmla="*/ 54 h 469"/>
                      <a:gd name="T12" fmla="*/ 210 w 483"/>
                      <a:gd name="T13" fmla="*/ 8 h 469"/>
                      <a:gd name="T14" fmla="*/ 255 w 483"/>
                      <a:gd name="T15" fmla="*/ 8 h 469"/>
                      <a:gd name="T16" fmla="*/ 328 w 483"/>
                      <a:gd name="T17" fmla="*/ 20 h 469"/>
                      <a:gd name="T18" fmla="*/ 346 w 483"/>
                      <a:gd name="T19" fmla="*/ 54 h 469"/>
                      <a:gd name="T20" fmla="*/ 346 w 483"/>
                      <a:gd name="T21" fmla="*/ 99 h 469"/>
                      <a:gd name="T22" fmla="*/ 402 w 483"/>
                      <a:gd name="T23" fmla="*/ 158 h 469"/>
                      <a:gd name="T24" fmla="*/ 414 w 483"/>
                      <a:gd name="T25" fmla="*/ 188 h 469"/>
                      <a:gd name="T26" fmla="*/ 482 w 483"/>
                      <a:gd name="T27" fmla="*/ 190 h 469"/>
                      <a:gd name="T28" fmla="*/ 422 w 483"/>
                      <a:gd name="T29" fmla="*/ 242 h 469"/>
                      <a:gd name="T30" fmla="*/ 391 w 483"/>
                      <a:gd name="T31" fmla="*/ 326 h 469"/>
                      <a:gd name="T32" fmla="*/ 346 w 483"/>
                      <a:gd name="T33" fmla="*/ 371 h 469"/>
                      <a:gd name="T34" fmla="*/ 300 w 483"/>
                      <a:gd name="T35" fmla="*/ 326 h 469"/>
                      <a:gd name="T36" fmla="*/ 210 w 483"/>
                      <a:gd name="T37" fmla="*/ 417 h 469"/>
                      <a:gd name="T38" fmla="*/ 164 w 483"/>
                      <a:gd name="T39" fmla="*/ 462 h 469"/>
                      <a:gd name="T40" fmla="*/ 119 w 483"/>
                      <a:gd name="T41" fmla="*/ 462 h 4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483" h="469">
                        <a:moveTo>
                          <a:pt x="0" y="306"/>
                        </a:moveTo>
                        <a:cubicBezTo>
                          <a:pt x="5" y="302"/>
                          <a:pt x="16" y="284"/>
                          <a:pt x="28" y="280"/>
                        </a:cubicBezTo>
                        <a:cubicBezTo>
                          <a:pt x="40" y="276"/>
                          <a:pt x="58" y="303"/>
                          <a:pt x="73" y="280"/>
                        </a:cubicBezTo>
                        <a:cubicBezTo>
                          <a:pt x="88" y="257"/>
                          <a:pt x="104" y="167"/>
                          <a:pt x="119" y="144"/>
                        </a:cubicBezTo>
                        <a:cubicBezTo>
                          <a:pt x="134" y="121"/>
                          <a:pt x="149" y="159"/>
                          <a:pt x="164" y="144"/>
                        </a:cubicBezTo>
                        <a:cubicBezTo>
                          <a:pt x="179" y="129"/>
                          <a:pt x="202" y="77"/>
                          <a:pt x="210" y="54"/>
                        </a:cubicBezTo>
                        <a:cubicBezTo>
                          <a:pt x="218" y="31"/>
                          <a:pt x="203" y="16"/>
                          <a:pt x="210" y="8"/>
                        </a:cubicBezTo>
                        <a:cubicBezTo>
                          <a:pt x="217" y="0"/>
                          <a:pt x="235" y="6"/>
                          <a:pt x="255" y="8"/>
                        </a:cubicBezTo>
                        <a:cubicBezTo>
                          <a:pt x="275" y="10"/>
                          <a:pt x="313" y="12"/>
                          <a:pt x="328" y="20"/>
                        </a:cubicBezTo>
                        <a:cubicBezTo>
                          <a:pt x="343" y="28"/>
                          <a:pt x="343" y="41"/>
                          <a:pt x="346" y="54"/>
                        </a:cubicBezTo>
                        <a:cubicBezTo>
                          <a:pt x="349" y="67"/>
                          <a:pt x="337" y="82"/>
                          <a:pt x="346" y="99"/>
                        </a:cubicBezTo>
                        <a:cubicBezTo>
                          <a:pt x="355" y="116"/>
                          <a:pt x="391" y="143"/>
                          <a:pt x="402" y="158"/>
                        </a:cubicBezTo>
                        <a:cubicBezTo>
                          <a:pt x="413" y="173"/>
                          <a:pt x="401" y="183"/>
                          <a:pt x="414" y="188"/>
                        </a:cubicBezTo>
                        <a:cubicBezTo>
                          <a:pt x="427" y="193"/>
                          <a:pt x="481" y="181"/>
                          <a:pt x="482" y="190"/>
                        </a:cubicBezTo>
                        <a:cubicBezTo>
                          <a:pt x="483" y="199"/>
                          <a:pt x="437" y="219"/>
                          <a:pt x="422" y="242"/>
                        </a:cubicBezTo>
                        <a:cubicBezTo>
                          <a:pt x="407" y="265"/>
                          <a:pt x="404" y="305"/>
                          <a:pt x="391" y="326"/>
                        </a:cubicBezTo>
                        <a:cubicBezTo>
                          <a:pt x="378" y="347"/>
                          <a:pt x="361" y="371"/>
                          <a:pt x="346" y="371"/>
                        </a:cubicBezTo>
                        <a:cubicBezTo>
                          <a:pt x="331" y="371"/>
                          <a:pt x="323" y="318"/>
                          <a:pt x="300" y="326"/>
                        </a:cubicBezTo>
                        <a:cubicBezTo>
                          <a:pt x="277" y="334"/>
                          <a:pt x="233" y="394"/>
                          <a:pt x="210" y="417"/>
                        </a:cubicBezTo>
                        <a:cubicBezTo>
                          <a:pt x="187" y="440"/>
                          <a:pt x="179" y="455"/>
                          <a:pt x="164" y="462"/>
                        </a:cubicBezTo>
                        <a:cubicBezTo>
                          <a:pt x="149" y="469"/>
                          <a:pt x="134" y="465"/>
                          <a:pt x="119" y="46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6" name="Freeform 46">
                    <a:extLst>
                      <a:ext uri="{FF2B5EF4-FFF2-40B4-BE49-F238E27FC236}">
                        <a16:creationId xmlns:a16="http://schemas.microsoft.com/office/drawing/2014/main" id="{F206EFA6-959F-5C25-0FBB-F267CF91B843}"/>
                      </a:ext>
                    </a:extLst>
                  </xdr:cNvPr>
                  <xdr:cNvSpPr>
                    <a:spLocks/>
                  </xdr:cNvSpPr>
                </xdr:nvSpPr>
                <xdr:spPr bwMode="auto">
                  <a:xfrm>
                    <a:off x="2200" y="1562"/>
                    <a:ext cx="453" cy="469"/>
                  </a:xfrm>
                  <a:custGeom>
                    <a:avLst/>
                    <a:gdLst>
                      <a:gd name="T0" fmla="*/ 136 w 453"/>
                      <a:gd name="T1" fmla="*/ 190 h 469"/>
                      <a:gd name="T2" fmla="*/ 136 w 453"/>
                      <a:gd name="T3" fmla="*/ 144 h 469"/>
                      <a:gd name="T4" fmla="*/ 181 w 453"/>
                      <a:gd name="T5" fmla="*/ 144 h 469"/>
                      <a:gd name="T6" fmla="*/ 226 w 453"/>
                      <a:gd name="T7" fmla="*/ 54 h 469"/>
                      <a:gd name="T8" fmla="*/ 272 w 453"/>
                      <a:gd name="T9" fmla="*/ 8 h 469"/>
                      <a:gd name="T10" fmla="*/ 317 w 453"/>
                      <a:gd name="T11" fmla="*/ 8 h 469"/>
                      <a:gd name="T12" fmla="*/ 362 w 453"/>
                      <a:gd name="T13" fmla="*/ 54 h 469"/>
                      <a:gd name="T14" fmla="*/ 317 w 453"/>
                      <a:gd name="T15" fmla="*/ 99 h 469"/>
                      <a:gd name="T16" fmla="*/ 317 w 453"/>
                      <a:gd name="T17" fmla="*/ 144 h 469"/>
                      <a:gd name="T18" fmla="*/ 362 w 453"/>
                      <a:gd name="T19" fmla="*/ 190 h 469"/>
                      <a:gd name="T20" fmla="*/ 408 w 453"/>
                      <a:gd name="T21" fmla="*/ 235 h 469"/>
                      <a:gd name="T22" fmla="*/ 453 w 453"/>
                      <a:gd name="T23" fmla="*/ 326 h 469"/>
                      <a:gd name="T24" fmla="*/ 408 w 453"/>
                      <a:gd name="T25" fmla="*/ 326 h 469"/>
                      <a:gd name="T26" fmla="*/ 453 w 453"/>
                      <a:gd name="T27" fmla="*/ 417 h 469"/>
                      <a:gd name="T28" fmla="*/ 408 w 453"/>
                      <a:gd name="T29" fmla="*/ 462 h 469"/>
                      <a:gd name="T30" fmla="*/ 317 w 453"/>
                      <a:gd name="T31" fmla="*/ 462 h 469"/>
                      <a:gd name="T32" fmla="*/ 272 w 453"/>
                      <a:gd name="T33" fmla="*/ 417 h 469"/>
                      <a:gd name="T34" fmla="*/ 136 w 453"/>
                      <a:gd name="T35" fmla="*/ 417 h 469"/>
                      <a:gd name="T36" fmla="*/ 45 w 453"/>
                      <a:gd name="T37" fmla="*/ 417 h 469"/>
                      <a:gd name="T38" fmla="*/ 0 w 453"/>
                      <a:gd name="T39" fmla="*/ 371 h 4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453" h="469">
                        <a:moveTo>
                          <a:pt x="136" y="190"/>
                        </a:moveTo>
                        <a:cubicBezTo>
                          <a:pt x="132" y="171"/>
                          <a:pt x="129" y="152"/>
                          <a:pt x="136" y="144"/>
                        </a:cubicBezTo>
                        <a:cubicBezTo>
                          <a:pt x="143" y="136"/>
                          <a:pt x="166" y="159"/>
                          <a:pt x="181" y="144"/>
                        </a:cubicBezTo>
                        <a:cubicBezTo>
                          <a:pt x="196" y="129"/>
                          <a:pt x="211" y="77"/>
                          <a:pt x="226" y="54"/>
                        </a:cubicBezTo>
                        <a:cubicBezTo>
                          <a:pt x="241" y="31"/>
                          <a:pt x="257" y="16"/>
                          <a:pt x="272" y="8"/>
                        </a:cubicBezTo>
                        <a:cubicBezTo>
                          <a:pt x="287" y="0"/>
                          <a:pt x="302" y="0"/>
                          <a:pt x="317" y="8"/>
                        </a:cubicBezTo>
                        <a:cubicBezTo>
                          <a:pt x="332" y="16"/>
                          <a:pt x="362" y="39"/>
                          <a:pt x="362" y="54"/>
                        </a:cubicBezTo>
                        <a:cubicBezTo>
                          <a:pt x="362" y="69"/>
                          <a:pt x="324" y="84"/>
                          <a:pt x="317" y="99"/>
                        </a:cubicBezTo>
                        <a:cubicBezTo>
                          <a:pt x="310" y="114"/>
                          <a:pt x="310" y="129"/>
                          <a:pt x="317" y="144"/>
                        </a:cubicBezTo>
                        <a:cubicBezTo>
                          <a:pt x="324" y="159"/>
                          <a:pt x="347" y="175"/>
                          <a:pt x="362" y="190"/>
                        </a:cubicBezTo>
                        <a:cubicBezTo>
                          <a:pt x="377" y="205"/>
                          <a:pt x="393" y="212"/>
                          <a:pt x="408" y="235"/>
                        </a:cubicBezTo>
                        <a:cubicBezTo>
                          <a:pt x="423" y="258"/>
                          <a:pt x="453" y="311"/>
                          <a:pt x="453" y="326"/>
                        </a:cubicBezTo>
                        <a:cubicBezTo>
                          <a:pt x="453" y="341"/>
                          <a:pt x="408" y="311"/>
                          <a:pt x="408" y="326"/>
                        </a:cubicBezTo>
                        <a:cubicBezTo>
                          <a:pt x="408" y="341"/>
                          <a:pt x="453" y="394"/>
                          <a:pt x="453" y="417"/>
                        </a:cubicBezTo>
                        <a:cubicBezTo>
                          <a:pt x="453" y="440"/>
                          <a:pt x="431" y="455"/>
                          <a:pt x="408" y="462"/>
                        </a:cubicBezTo>
                        <a:cubicBezTo>
                          <a:pt x="385" y="469"/>
                          <a:pt x="340" y="469"/>
                          <a:pt x="317" y="462"/>
                        </a:cubicBezTo>
                        <a:cubicBezTo>
                          <a:pt x="294" y="455"/>
                          <a:pt x="302" y="424"/>
                          <a:pt x="272" y="417"/>
                        </a:cubicBezTo>
                        <a:cubicBezTo>
                          <a:pt x="242" y="410"/>
                          <a:pt x="174" y="417"/>
                          <a:pt x="136" y="417"/>
                        </a:cubicBezTo>
                        <a:cubicBezTo>
                          <a:pt x="98" y="417"/>
                          <a:pt x="68" y="425"/>
                          <a:pt x="45" y="417"/>
                        </a:cubicBezTo>
                        <a:cubicBezTo>
                          <a:pt x="22" y="409"/>
                          <a:pt x="11" y="390"/>
                          <a:pt x="0" y="371"/>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7" name="Freeform 47">
                    <a:extLst>
                      <a:ext uri="{FF2B5EF4-FFF2-40B4-BE49-F238E27FC236}">
                        <a16:creationId xmlns:a16="http://schemas.microsoft.com/office/drawing/2014/main" id="{472E4AC2-C3D4-B396-E61A-E36BCF0EEF8B}"/>
                      </a:ext>
                    </a:extLst>
                  </xdr:cNvPr>
                  <xdr:cNvSpPr>
                    <a:spLocks/>
                  </xdr:cNvSpPr>
                </xdr:nvSpPr>
                <xdr:spPr bwMode="auto">
                  <a:xfrm>
                    <a:off x="2608" y="2017"/>
                    <a:ext cx="99" cy="195"/>
                  </a:xfrm>
                  <a:custGeom>
                    <a:avLst/>
                    <a:gdLst>
                      <a:gd name="T0" fmla="*/ 45 w 99"/>
                      <a:gd name="T1" fmla="*/ 188 h 195"/>
                      <a:gd name="T2" fmla="*/ 91 w 99"/>
                      <a:gd name="T3" fmla="*/ 188 h 195"/>
                      <a:gd name="T4" fmla="*/ 91 w 99"/>
                      <a:gd name="T5" fmla="*/ 143 h 195"/>
                      <a:gd name="T6" fmla="*/ 45 w 99"/>
                      <a:gd name="T7" fmla="*/ 52 h 195"/>
                      <a:gd name="T8" fmla="*/ 45 w 99"/>
                      <a:gd name="T9" fmla="*/ 7 h 195"/>
                      <a:gd name="T10" fmla="*/ 0 w 99"/>
                      <a:gd name="T11" fmla="*/ 7 h 195"/>
                    </a:gdLst>
                    <a:ahLst/>
                    <a:cxnLst>
                      <a:cxn ang="0">
                        <a:pos x="T0" y="T1"/>
                      </a:cxn>
                      <a:cxn ang="0">
                        <a:pos x="T2" y="T3"/>
                      </a:cxn>
                      <a:cxn ang="0">
                        <a:pos x="T4" y="T5"/>
                      </a:cxn>
                      <a:cxn ang="0">
                        <a:pos x="T6" y="T7"/>
                      </a:cxn>
                      <a:cxn ang="0">
                        <a:pos x="T8" y="T9"/>
                      </a:cxn>
                      <a:cxn ang="0">
                        <a:pos x="T10" y="T11"/>
                      </a:cxn>
                    </a:cxnLst>
                    <a:rect l="0" t="0" r="r" b="b"/>
                    <a:pathLst>
                      <a:path w="99" h="195">
                        <a:moveTo>
                          <a:pt x="45" y="188"/>
                        </a:moveTo>
                        <a:cubicBezTo>
                          <a:pt x="64" y="191"/>
                          <a:pt x="83" y="195"/>
                          <a:pt x="91" y="188"/>
                        </a:cubicBezTo>
                        <a:cubicBezTo>
                          <a:pt x="99" y="181"/>
                          <a:pt x="99" y="166"/>
                          <a:pt x="91" y="143"/>
                        </a:cubicBezTo>
                        <a:cubicBezTo>
                          <a:pt x="83" y="120"/>
                          <a:pt x="53" y="75"/>
                          <a:pt x="45" y="52"/>
                        </a:cubicBezTo>
                        <a:cubicBezTo>
                          <a:pt x="37" y="29"/>
                          <a:pt x="52" y="14"/>
                          <a:pt x="45" y="7"/>
                        </a:cubicBezTo>
                        <a:cubicBezTo>
                          <a:pt x="38" y="0"/>
                          <a:pt x="19" y="3"/>
                          <a:pt x="0" y="7"/>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8" name="Freeform 48">
                    <a:extLst>
                      <a:ext uri="{FF2B5EF4-FFF2-40B4-BE49-F238E27FC236}">
                        <a16:creationId xmlns:a16="http://schemas.microsoft.com/office/drawing/2014/main" id="{D12C86E3-85F2-0802-0EA2-29F91CB05FD9}"/>
                      </a:ext>
                    </a:extLst>
                  </xdr:cNvPr>
                  <xdr:cNvSpPr>
                    <a:spLocks/>
                  </xdr:cNvSpPr>
                </xdr:nvSpPr>
                <xdr:spPr bwMode="auto">
                  <a:xfrm>
                    <a:off x="2653" y="1737"/>
                    <a:ext cx="545" cy="287"/>
                  </a:xfrm>
                  <a:custGeom>
                    <a:avLst/>
                    <a:gdLst>
                      <a:gd name="T0" fmla="*/ 0 w 545"/>
                      <a:gd name="T1" fmla="*/ 151 h 287"/>
                      <a:gd name="T2" fmla="*/ 46 w 545"/>
                      <a:gd name="T3" fmla="*/ 196 h 287"/>
                      <a:gd name="T4" fmla="*/ 91 w 545"/>
                      <a:gd name="T5" fmla="*/ 196 h 287"/>
                      <a:gd name="T6" fmla="*/ 91 w 545"/>
                      <a:gd name="T7" fmla="*/ 105 h 287"/>
                      <a:gd name="T8" fmla="*/ 182 w 545"/>
                      <a:gd name="T9" fmla="*/ 105 h 287"/>
                      <a:gd name="T10" fmla="*/ 182 w 545"/>
                      <a:gd name="T11" fmla="*/ 60 h 287"/>
                      <a:gd name="T12" fmla="*/ 272 w 545"/>
                      <a:gd name="T13" fmla="*/ 15 h 287"/>
                      <a:gd name="T14" fmla="*/ 318 w 545"/>
                      <a:gd name="T15" fmla="*/ 15 h 287"/>
                      <a:gd name="T16" fmla="*/ 363 w 545"/>
                      <a:gd name="T17" fmla="*/ 105 h 287"/>
                      <a:gd name="T18" fmla="*/ 408 w 545"/>
                      <a:gd name="T19" fmla="*/ 151 h 287"/>
                      <a:gd name="T20" fmla="*/ 454 w 545"/>
                      <a:gd name="T21" fmla="*/ 196 h 287"/>
                      <a:gd name="T22" fmla="*/ 454 w 545"/>
                      <a:gd name="T23" fmla="*/ 242 h 287"/>
                      <a:gd name="T24" fmla="*/ 499 w 545"/>
                      <a:gd name="T25" fmla="*/ 242 h 287"/>
                      <a:gd name="T26" fmla="*/ 545 w 545"/>
                      <a:gd name="T27" fmla="*/ 287 h 28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45" h="287">
                        <a:moveTo>
                          <a:pt x="0" y="151"/>
                        </a:moveTo>
                        <a:cubicBezTo>
                          <a:pt x="15" y="170"/>
                          <a:pt x="31" y="189"/>
                          <a:pt x="46" y="196"/>
                        </a:cubicBezTo>
                        <a:cubicBezTo>
                          <a:pt x="61" y="203"/>
                          <a:pt x="84" y="211"/>
                          <a:pt x="91" y="196"/>
                        </a:cubicBezTo>
                        <a:cubicBezTo>
                          <a:pt x="98" y="181"/>
                          <a:pt x="76" y="120"/>
                          <a:pt x="91" y="105"/>
                        </a:cubicBezTo>
                        <a:cubicBezTo>
                          <a:pt x="106" y="90"/>
                          <a:pt x="167" y="112"/>
                          <a:pt x="182" y="105"/>
                        </a:cubicBezTo>
                        <a:cubicBezTo>
                          <a:pt x="197" y="98"/>
                          <a:pt x="167" y="75"/>
                          <a:pt x="182" y="60"/>
                        </a:cubicBezTo>
                        <a:cubicBezTo>
                          <a:pt x="197" y="45"/>
                          <a:pt x="249" y="22"/>
                          <a:pt x="272" y="15"/>
                        </a:cubicBezTo>
                        <a:cubicBezTo>
                          <a:pt x="295" y="8"/>
                          <a:pt x="303" y="0"/>
                          <a:pt x="318" y="15"/>
                        </a:cubicBezTo>
                        <a:cubicBezTo>
                          <a:pt x="333" y="30"/>
                          <a:pt x="348" y="82"/>
                          <a:pt x="363" y="105"/>
                        </a:cubicBezTo>
                        <a:cubicBezTo>
                          <a:pt x="378" y="128"/>
                          <a:pt x="393" y="136"/>
                          <a:pt x="408" y="151"/>
                        </a:cubicBezTo>
                        <a:cubicBezTo>
                          <a:pt x="423" y="166"/>
                          <a:pt x="446" y="181"/>
                          <a:pt x="454" y="196"/>
                        </a:cubicBezTo>
                        <a:cubicBezTo>
                          <a:pt x="462" y="211"/>
                          <a:pt x="447" y="234"/>
                          <a:pt x="454" y="242"/>
                        </a:cubicBezTo>
                        <a:cubicBezTo>
                          <a:pt x="461" y="250"/>
                          <a:pt x="484" y="235"/>
                          <a:pt x="499" y="242"/>
                        </a:cubicBezTo>
                        <a:cubicBezTo>
                          <a:pt x="514" y="249"/>
                          <a:pt x="529" y="268"/>
                          <a:pt x="545" y="287"/>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9" name="Freeform 49">
                    <a:extLst>
                      <a:ext uri="{FF2B5EF4-FFF2-40B4-BE49-F238E27FC236}">
                        <a16:creationId xmlns:a16="http://schemas.microsoft.com/office/drawing/2014/main" id="{41A6233F-ADCB-ED9D-0CB0-7F68FD88BF78}"/>
                      </a:ext>
                    </a:extLst>
                  </xdr:cNvPr>
                  <xdr:cNvSpPr>
                    <a:spLocks/>
                  </xdr:cNvSpPr>
                </xdr:nvSpPr>
                <xdr:spPr bwMode="auto">
                  <a:xfrm>
                    <a:off x="3016" y="1616"/>
                    <a:ext cx="99" cy="233"/>
                  </a:xfrm>
                  <a:custGeom>
                    <a:avLst/>
                    <a:gdLst>
                      <a:gd name="T0" fmla="*/ 45 w 99"/>
                      <a:gd name="T1" fmla="*/ 0 h 233"/>
                      <a:gd name="T2" fmla="*/ 91 w 99"/>
                      <a:gd name="T3" fmla="*/ 90 h 233"/>
                      <a:gd name="T4" fmla="*/ 91 w 99"/>
                      <a:gd name="T5" fmla="*/ 136 h 233"/>
                      <a:gd name="T6" fmla="*/ 91 w 99"/>
                      <a:gd name="T7" fmla="*/ 181 h 233"/>
                      <a:gd name="T8" fmla="*/ 45 w 99"/>
                      <a:gd name="T9" fmla="*/ 226 h 233"/>
                      <a:gd name="T10" fmla="*/ 0 w 99"/>
                      <a:gd name="T11" fmla="*/ 226 h 233"/>
                    </a:gdLst>
                    <a:ahLst/>
                    <a:cxnLst>
                      <a:cxn ang="0">
                        <a:pos x="T0" y="T1"/>
                      </a:cxn>
                      <a:cxn ang="0">
                        <a:pos x="T2" y="T3"/>
                      </a:cxn>
                      <a:cxn ang="0">
                        <a:pos x="T4" y="T5"/>
                      </a:cxn>
                      <a:cxn ang="0">
                        <a:pos x="T6" y="T7"/>
                      </a:cxn>
                      <a:cxn ang="0">
                        <a:pos x="T8" y="T9"/>
                      </a:cxn>
                      <a:cxn ang="0">
                        <a:pos x="T10" y="T11"/>
                      </a:cxn>
                    </a:cxnLst>
                    <a:rect l="0" t="0" r="r" b="b"/>
                    <a:pathLst>
                      <a:path w="99" h="233">
                        <a:moveTo>
                          <a:pt x="45" y="0"/>
                        </a:moveTo>
                        <a:cubicBezTo>
                          <a:pt x="64" y="33"/>
                          <a:pt x="83" y="67"/>
                          <a:pt x="91" y="90"/>
                        </a:cubicBezTo>
                        <a:cubicBezTo>
                          <a:pt x="99" y="113"/>
                          <a:pt x="91" y="121"/>
                          <a:pt x="91" y="136"/>
                        </a:cubicBezTo>
                        <a:cubicBezTo>
                          <a:pt x="91" y="151"/>
                          <a:pt x="99" y="166"/>
                          <a:pt x="91" y="181"/>
                        </a:cubicBezTo>
                        <a:cubicBezTo>
                          <a:pt x="83" y="196"/>
                          <a:pt x="60" y="219"/>
                          <a:pt x="45" y="226"/>
                        </a:cubicBezTo>
                        <a:cubicBezTo>
                          <a:pt x="30" y="233"/>
                          <a:pt x="15" y="229"/>
                          <a:pt x="0" y="22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0" name="Freeform 50">
                    <a:extLst>
                      <a:ext uri="{FF2B5EF4-FFF2-40B4-BE49-F238E27FC236}">
                        <a16:creationId xmlns:a16="http://schemas.microsoft.com/office/drawing/2014/main" id="{B55BF321-8C4E-B25B-F52A-D8873DEA2567}"/>
                      </a:ext>
                    </a:extLst>
                  </xdr:cNvPr>
                  <xdr:cNvSpPr>
                    <a:spLocks/>
                  </xdr:cNvSpPr>
                </xdr:nvSpPr>
                <xdr:spPr bwMode="auto">
                  <a:xfrm>
                    <a:off x="2517" y="1518"/>
                    <a:ext cx="454" cy="59"/>
                  </a:xfrm>
                  <a:custGeom>
                    <a:avLst/>
                    <a:gdLst>
                      <a:gd name="T0" fmla="*/ 0 w 454"/>
                      <a:gd name="T1" fmla="*/ 52 h 59"/>
                      <a:gd name="T2" fmla="*/ 45 w 454"/>
                      <a:gd name="T3" fmla="*/ 7 h 59"/>
                      <a:gd name="T4" fmla="*/ 136 w 454"/>
                      <a:gd name="T5" fmla="*/ 7 h 59"/>
                      <a:gd name="T6" fmla="*/ 227 w 454"/>
                      <a:gd name="T7" fmla="*/ 7 h 59"/>
                      <a:gd name="T8" fmla="*/ 318 w 454"/>
                      <a:gd name="T9" fmla="*/ 52 h 59"/>
                      <a:gd name="T10" fmla="*/ 408 w 454"/>
                      <a:gd name="T11" fmla="*/ 52 h 59"/>
                      <a:gd name="T12" fmla="*/ 454 w 454"/>
                      <a:gd name="T13" fmla="*/ 52 h 59"/>
                    </a:gdLst>
                    <a:ahLst/>
                    <a:cxnLst>
                      <a:cxn ang="0">
                        <a:pos x="T0" y="T1"/>
                      </a:cxn>
                      <a:cxn ang="0">
                        <a:pos x="T2" y="T3"/>
                      </a:cxn>
                      <a:cxn ang="0">
                        <a:pos x="T4" y="T5"/>
                      </a:cxn>
                      <a:cxn ang="0">
                        <a:pos x="T6" y="T7"/>
                      </a:cxn>
                      <a:cxn ang="0">
                        <a:pos x="T8" y="T9"/>
                      </a:cxn>
                      <a:cxn ang="0">
                        <a:pos x="T10" y="T11"/>
                      </a:cxn>
                      <a:cxn ang="0">
                        <a:pos x="T12" y="T13"/>
                      </a:cxn>
                    </a:cxnLst>
                    <a:rect l="0" t="0" r="r" b="b"/>
                    <a:pathLst>
                      <a:path w="454" h="59">
                        <a:moveTo>
                          <a:pt x="0" y="52"/>
                        </a:moveTo>
                        <a:cubicBezTo>
                          <a:pt x="11" y="33"/>
                          <a:pt x="22" y="14"/>
                          <a:pt x="45" y="7"/>
                        </a:cubicBezTo>
                        <a:cubicBezTo>
                          <a:pt x="68" y="0"/>
                          <a:pt x="106" y="7"/>
                          <a:pt x="136" y="7"/>
                        </a:cubicBezTo>
                        <a:cubicBezTo>
                          <a:pt x="166" y="7"/>
                          <a:pt x="197" y="0"/>
                          <a:pt x="227" y="7"/>
                        </a:cubicBezTo>
                        <a:cubicBezTo>
                          <a:pt x="257" y="14"/>
                          <a:pt x="288" y="45"/>
                          <a:pt x="318" y="52"/>
                        </a:cubicBezTo>
                        <a:cubicBezTo>
                          <a:pt x="348" y="59"/>
                          <a:pt x="385" y="52"/>
                          <a:pt x="408" y="52"/>
                        </a:cubicBezTo>
                        <a:cubicBezTo>
                          <a:pt x="431" y="52"/>
                          <a:pt x="442" y="52"/>
                          <a:pt x="454" y="5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1" name="Freeform 51">
                    <a:extLst>
                      <a:ext uri="{FF2B5EF4-FFF2-40B4-BE49-F238E27FC236}">
                        <a16:creationId xmlns:a16="http://schemas.microsoft.com/office/drawing/2014/main" id="{6B5B3365-B269-E437-A5D5-67B02363C9F5}"/>
                      </a:ext>
                    </a:extLst>
                  </xdr:cNvPr>
                  <xdr:cNvSpPr>
                    <a:spLocks/>
                  </xdr:cNvSpPr>
                </xdr:nvSpPr>
                <xdr:spPr bwMode="auto">
                  <a:xfrm>
                    <a:off x="2504" y="1372"/>
                    <a:ext cx="94" cy="150"/>
                  </a:xfrm>
                  <a:custGeom>
                    <a:avLst/>
                    <a:gdLst>
                      <a:gd name="T0" fmla="*/ 0 w 94"/>
                      <a:gd name="T1" fmla="*/ 0 h 150"/>
                      <a:gd name="T2" fmla="*/ 58 w 94"/>
                      <a:gd name="T3" fmla="*/ 62 h 150"/>
                      <a:gd name="T4" fmla="*/ 58 w 94"/>
                      <a:gd name="T5" fmla="*/ 108 h 150"/>
                      <a:gd name="T6" fmla="*/ 94 w 94"/>
                      <a:gd name="T7" fmla="*/ 150 h 150"/>
                    </a:gdLst>
                    <a:ahLst/>
                    <a:cxnLst>
                      <a:cxn ang="0">
                        <a:pos x="T0" y="T1"/>
                      </a:cxn>
                      <a:cxn ang="0">
                        <a:pos x="T2" y="T3"/>
                      </a:cxn>
                      <a:cxn ang="0">
                        <a:pos x="T4" y="T5"/>
                      </a:cxn>
                      <a:cxn ang="0">
                        <a:pos x="T6" y="T7"/>
                      </a:cxn>
                    </a:cxnLst>
                    <a:rect l="0" t="0" r="r" b="b"/>
                    <a:pathLst>
                      <a:path w="94" h="150">
                        <a:moveTo>
                          <a:pt x="0" y="0"/>
                        </a:moveTo>
                        <a:cubicBezTo>
                          <a:pt x="9" y="10"/>
                          <a:pt x="48" y="44"/>
                          <a:pt x="58" y="62"/>
                        </a:cubicBezTo>
                        <a:cubicBezTo>
                          <a:pt x="68" y="80"/>
                          <a:pt x="52" y="93"/>
                          <a:pt x="58" y="108"/>
                        </a:cubicBezTo>
                        <a:cubicBezTo>
                          <a:pt x="64" y="123"/>
                          <a:pt x="87" y="141"/>
                          <a:pt x="94" y="15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2" name="Freeform 52">
                    <a:extLst>
                      <a:ext uri="{FF2B5EF4-FFF2-40B4-BE49-F238E27FC236}">
                        <a16:creationId xmlns:a16="http://schemas.microsoft.com/office/drawing/2014/main" id="{D093FA97-8F57-3D1E-9C9F-8E7B9A470DFA}"/>
                      </a:ext>
                    </a:extLst>
                  </xdr:cNvPr>
                  <xdr:cNvSpPr>
                    <a:spLocks/>
                  </xdr:cNvSpPr>
                </xdr:nvSpPr>
                <xdr:spPr bwMode="auto">
                  <a:xfrm>
                    <a:off x="2064" y="1404"/>
                    <a:ext cx="322" cy="166"/>
                  </a:xfrm>
                  <a:custGeom>
                    <a:avLst/>
                    <a:gdLst>
                      <a:gd name="T0" fmla="*/ 322 w 322"/>
                      <a:gd name="T1" fmla="*/ 0 h 166"/>
                      <a:gd name="T2" fmla="*/ 272 w 322"/>
                      <a:gd name="T3" fmla="*/ 30 h 166"/>
                      <a:gd name="T4" fmla="*/ 181 w 322"/>
                      <a:gd name="T5" fmla="*/ 30 h 166"/>
                      <a:gd name="T6" fmla="*/ 136 w 322"/>
                      <a:gd name="T7" fmla="*/ 76 h 166"/>
                      <a:gd name="T8" fmla="*/ 90 w 322"/>
                      <a:gd name="T9" fmla="*/ 76 h 166"/>
                      <a:gd name="T10" fmla="*/ 40 w 322"/>
                      <a:gd name="T11" fmla="*/ 144 h 166"/>
                      <a:gd name="T12" fmla="*/ 0 w 322"/>
                      <a:gd name="T13" fmla="*/ 166 h 166"/>
                    </a:gdLst>
                    <a:ahLst/>
                    <a:cxnLst>
                      <a:cxn ang="0">
                        <a:pos x="T0" y="T1"/>
                      </a:cxn>
                      <a:cxn ang="0">
                        <a:pos x="T2" y="T3"/>
                      </a:cxn>
                      <a:cxn ang="0">
                        <a:pos x="T4" y="T5"/>
                      </a:cxn>
                      <a:cxn ang="0">
                        <a:pos x="T6" y="T7"/>
                      </a:cxn>
                      <a:cxn ang="0">
                        <a:pos x="T8" y="T9"/>
                      </a:cxn>
                      <a:cxn ang="0">
                        <a:pos x="T10" y="T11"/>
                      </a:cxn>
                      <a:cxn ang="0">
                        <a:pos x="T12" y="T13"/>
                      </a:cxn>
                    </a:cxnLst>
                    <a:rect l="0" t="0" r="r" b="b"/>
                    <a:pathLst>
                      <a:path w="322" h="166">
                        <a:moveTo>
                          <a:pt x="322" y="0"/>
                        </a:moveTo>
                        <a:cubicBezTo>
                          <a:pt x="314" y="5"/>
                          <a:pt x="295" y="25"/>
                          <a:pt x="272" y="30"/>
                        </a:cubicBezTo>
                        <a:cubicBezTo>
                          <a:pt x="249" y="35"/>
                          <a:pt x="204" y="22"/>
                          <a:pt x="181" y="30"/>
                        </a:cubicBezTo>
                        <a:cubicBezTo>
                          <a:pt x="158" y="38"/>
                          <a:pt x="151" y="68"/>
                          <a:pt x="136" y="76"/>
                        </a:cubicBezTo>
                        <a:cubicBezTo>
                          <a:pt x="121" y="84"/>
                          <a:pt x="106" y="65"/>
                          <a:pt x="90" y="76"/>
                        </a:cubicBezTo>
                        <a:cubicBezTo>
                          <a:pt x="74" y="87"/>
                          <a:pt x="55" y="129"/>
                          <a:pt x="40" y="144"/>
                        </a:cubicBezTo>
                        <a:cubicBezTo>
                          <a:pt x="25" y="159"/>
                          <a:pt x="8" y="162"/>
                          <a:pt x="0" y="16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3" name="Freeform 53">
                    <a:extLst>
                      <a:ext uri="{FF2B5EF4-FFF2-40B4-BE49-F238E27FC236}">
                        <a16:creationId xmlns:a16="http://schemas.microsoft.com/office/drawing/2014/main" id="{29C29DCF-60E9-1B66-F2AA-3FF0E48E8387}"/>
                      </a:ext>
                    </a:extLst>
                  </xdr:cNvPr>
                  <xdr:cNvSpPr>
                    <a:spLocks/>
                  </xdr:cNvSpPr>
                </xdr:nvSpPr>
                <xdr:spPr bwMode="auto">
                  <a:xfrm>
                    <a:off x="1927" y="1162"/>
                    <a:ext cx="137" cy="408"/>
                  </a:xfrm>
                  <a:custGeom>
                    <a:avLst/>
                    <a:gdLst>
                      <a:gd name="T0" fmla="*/ 0 w 137"/>
                      <a:gd name="T1" fmla="*/ 0 h 408"/>
                      <a:gd name="T2" fmla="*/ 46 w 137"/>
                      <a:gd name="T3" fmla="*/ 45 h 408"/>
                      <a:gd name="T4" fmla="*/ 91 w 137"/>
                      <a:gd name="T5" fmla="*/ 91 h 408"/>
                      <a:gd name="T6" fmla="*/ 46 w 137"/>
                      <a:gd name="T7" fmla="*/ 136 h 408"/>
                      <a:gd name="T8" fmla="*/ 91 w 137"/>
                      <a:gd name="T9" fmla="*/ 182 h 408"/>
                      <a:gd name="T10" fmla="*/ 91 w 137"/>
                      <a:gd name="T11" fmla="*/ 272 h 408"/>
                      <a:gd name="T12" fmla="*/ 46 w 137"/>
                      <a:gd name="T13" fmla="*/ 272 h 408"/>
                      <a:gd name="T14" fmla="*/ 91 w 137"/>
                      <a:gd name="T15" fmla="*/ 363 h 408"/>
                      <a:gd name="T16" fmla="*/ 137 w 137"/>
                      <a:gd name="T17" fmla="*/ 408 h 4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37" h="408">
                        <a:moveTo>
                          <a:pt x="0" y="0"/>
                        </a:moveTo>
                        <a:cubicBezTo>
                          <a:pt x="15" y="15"/>
                          <a:pt x="31" y="30"/>
                          <a:pt x="46" y="45"/>
                        </a:cubicBezTo>
                        <a:cubicBezTo>
                          <a:pt x="61" y="60"/>
                          <a:pt x="91" y="76"/>
                          <a:pt x="91" y="91"/>
                        </a:cubicBezTo>
                        <a:cubicBezTo>
                          <a:pt x="91" y="106"/>
                          <a:pt x="46" y="121"/>
                          <a:pt x="46" y="136"/>
                        </a:cubicBezTo>
                        <a:cubicBezTo>
                          <a:pt x="46" y="151"/>
                          <a:pt x="84" y="159"/>
                          <a:pt x="91" y="182"/>
                        </a:cubicBezTo>
                        <a:cubicBezTo>
                          <a:pt x="98" y="205"/>
                          <a:pt x="98" y="257"/>
                          <a:pt x="91" y="272"/>
                        </a:cubicBezTo>
                        <a:cubicBezTo>
                          <a:pt x="84" y="287"/>
                          <a:pt x="46" y="257"/>
                          <a:pt x="46" y="272"/>
                        </a:cubicBezTo>
                        <a:cubicBezTo>
                          <a:pt x="46" y="287"/>
                          <a:pt x="76" y="340"/>
                          <a:pt x="91" y="363"/>
                        </a:cubicBezTo>
                        <a:cubicBezTo>
                          <a:pt x="106" y="386"/>
                          <a:pt x="121" y="397"/>
                          <a:pt x="137"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3" name="Group 54">
                <a:extLst>
                  <a:ext uri="{FF2B5EF4-FFF2-40B4-BE49-F238E27FC236}">
                    <a16:creationId xmlns:a16="http://schemas.microsoft.com/office/drawing/2014/main" id="{CC1B4972-2C1F-A9BB-805A-92E14B538CD2}"/>
                  </a:ext>
                </a:extLst>
              </xdr:cNvPr>
              <xdr:cNvGrpSpPr>
                <a:grpSpLocks/>
              </xdr:cNvGrpSpPr>
            </xdr:nvGrpSpPr>
            <xdr:grpSpPr bwMode="auto">
              <a:xfrm>
                <a:off x="2700" y="1702"/>
                <a:ext cx="1002" cy="1327"/>
                <a:chOff x="2700" y="1702"/>
                <a:chExt cx="1002" cy="1327"/>
              </a:xfrm>
              <a:grpFill/>
            </xdr:grpSpPr>
            <xdr:sp macro="" textlink="">
              <xdr:nvSpPr>
                <xdr:cNvPr id="35" name="Freeform 55">
                  <a:extLst>
                    <a:ext uri="{FF2B5EF4-FFF2-40B4-BE49-F238E27FC236}">
                      <a16:creationId xmlns:a16="http://schemas.microsoft.com/office/drawing/2014/main" id="{D463F39D-2DD8-EC84-B031-43DB97723BFD}"/>
                    </a:ext>
                  </a:extLst>
                </xdr:cNvPr>
                <xdr:cNvSpPr>
                  <a:spLocks/>
                </xdr:cNvSpPr>
              </xdr:nvSpPr>
              <xdr:spPr bwMode="auto">
                <a:xfrm>
                  <a:off x="2700" y="1702"/>
                  <a:ext cx="1002" cy="1327"/>
                </a:xfrm>
                <a:custGeom>
                  <a:avLst/>
                  <a:gdLst>
                    <a:gd name="T0" fmla="*/ 942 w 1002"/>
                    <a:gd name="T1" fmla="*/ 26 h 1327"/>
                    <a:gd name="T2" fmla="*/ 906 w 1002"/>
                    <a:gd name="T3" fmla="*/ 4 h 1327"/>
                    <a:gd name="T4" fmla="*/ 860 w 1002"/>
                    <a:gd name="T5" fmla="*/ 50 h 1327"/>
                    <a:gd name="T6" fmla="*/ 815 w 1002"/>
                    <a:gd name="T7" fmla="*/ 4 h 1327"/>
                    <a:gd name="T8" fmla="*/ 770 w 1002"/>
                    <a:gd name="T9" fmla="*/ 50 h 1327"/>
                    <a:gd name="T10" fmla="*/ 724 w 1002"/>
                    <a:gd name="T11" fmla="*/ 186 h 1327"/>
                    <a:gd name="T12" fmla="*/ 679 w 1002"/>
                    <a:gd name="T13" fmla="*/ 277 h 1327"/>
                    <a:gd name="T14" fmla="*/ 634 w 1002"/>
                    <a:gd name="T15" fmla="*/ 322 h 1327"/>
                    <a:gd name="T16" fmla="*/ 498 w 1002"/>
                    <a:gd name="T17" fmla="*/ 322 h 1327"/>
                    <a:gd name="T18" fmla="*/ 452 w 1002"/>
                    <a:gd name="T19" fmla="*/ 413 h 1327"/>
                    <a:gd name="T20" fmla="*/ 407 w 1002"/>
                    <a:gd name="T21" fmla="*/ 503 h 1327"/>
                    <a:gd name="T22" fmla="*/ 282 w 1002"/>
                    <a:gd name="T23" fmla="*/ 563 h 1327"/>
                    <a:gd name="T24" fmla="*/ 44 w 1002"/>
                    <a:gd name="T25" fmla="*/ 594 h 1327"/>
                    <a:gd name="T26" fmla="*/ 18 w 1002"/>
                    <a:gd name="T27" fmla="*/ 710 h 1327"/>
                    <a:gd name="T28" fmla="*/ 75 w 1002"/>
                    <a:gd name="T29" fmla="*/ 797 h 1327"/>
                    <a:gd name="T30" fmla="*/ 84 w 1002"/>
                    <a:gd name="T31" fmla="*/ 893 h 1327"/>
                    <a:gd name="T32" fmla="*/ 135 w 1002"/>
                    <a:gd name="T33" fmla="*/ 1048 h 1327"/>
                    <a:gd name="T34" fmla="*/ 271 w 1002"/>
                    <a:gd name="T35" fmla="*/ 1138 h 1327"/>
                    <a:gd name="T36" fmla="*/ 271 w 1002"/>
                    <a:gd name="T37" fmla="*/ 1229 h 1327"/>
                    <a:gd name="T38" fmla="*/ 407 w 1002"/>
                    <a:gd name="T39" fmla="*/ 1320 h 1327"/>
                    <a:gd name="T40" fmla="*/ 498 w 1002"/>
                    <a:gd name="T41" fmla="*/ 1274 h 1327"/>
                    <a:gd name="T42" fmla="*/ 679 w 1002"/>
                    <a:gd name="T43" fmla="*/ 1229 h 1327"/>
                    <a:gd name="T44" fmla="*/ 679 w 1002"/>
                    <a:gd name="T45" fmla="*/ 1048 h 1327"/>
                    <a:gd name="T46" fmla="*/ 770 w 1002"/>
                    <a:gd name="T47" fmla="*/ 912 h 1327"/>
                    <a:gd name="T48" fmla="*/ 951 w 1002"/>
                    <a:gd name="T49" fmla="*/ 776 h 1327"/>
                    <a:gd name="T50" fmla="*/ 815 w 1002"/>
                    <a:gd name="T51" fmla="*/ 685 h 1327"/>
                    <a:gd name="T52" fmla="*/ 770 w 1002"/>
                    <a:gd name="T53" fmla="*/ 503 h 1327"/>
                    <a:gd name="T54" fmla="*/ 815 w 1002"/>
                    <a:gd name="T55" fmla="*/ 413 h 1327"/>
                    <a:gd name="T56" fmla="*/ 906 w 1002"/>
                    <a:gd name="T57" fmla="*/ 231 h 1327"/>
                    <a:gd name="T58" fmla="*/ 996 w 1002"/>
                    <a:gd name="T59" fmla="*/ 95 h 1327"/>
                    <a:gd name="T60" fmla="*/ 942 w 1002"/>
                    <a:gd name="T61" fmla="*/ 26 h 13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1002" h="1327">
                      <a:moveTo>
                        <a:pt x="942" y="26"/>
                      </a:moveTo>
                      <a:cubicBezTo>
                        <a:pt x="927" y="11"/>
                        <a:pt x="920" y="0"/>
                        <a:pt x="906" y="4"/>
                      </a:cubicBezTo>
                      <a:cubicBezTo>
                        <a:pt x="892" y="8"/>
                        <a:pt x="875" y="50"/>
                        <a:pt x="860" y="50"/>
                      </a:cubicBezTo>
                      <a:cubicBezTo>
                        <a:pt x="845" y="50"/>
                        <a:pt x="830" y="4"/>
                        <a:pt x="815" y="4"/>
                      </a:cubicBezTo>
                      <a:cubicBezTo>
                        <a:pt x="800" y="4"/>
                        <a:pt x="785" y="20"/>
                        <a:pt x="770" y="50"/>
                      </a:cubicBezTo>
                      <a:cubicBezTo>
                        <a:pt x="755" y="80"/>
                        <a:pt x="739" y="148"/>
                        <a:pt x="724" y="186"/>
                      </a:cubicBezTo>
                      <a:cubicBezTo>
                        <a:pt x="709" y="224"/>
                        <a:pt x="694" y="254"/>
                        <a:pt x="679" y="277"/>
                      </a:cubicBezTo>
                      <a:cubicBezTo>
                        <a:pt x="664" y="300"/>
                        <a:pt x="664" y="315"/>
                        <a:pt x="634" y="322"/>
                      </a:cubicBezTo>
                      <a:cubicBezTo>
                        <a:pt x="604" y="329"/>
                        <a:pt x="528" y="307"/>
                        <a:pt x="498" y="322"/>
                      </a:cubicBezTo>
                      <a:cubicBezTo>
                        <a:pt x="468" y="337"/>
                        <a:pt x="467" y="383"/>
                        <a:pt x="452" y="413"/>
                      </a:cubicBezTo>
                      <a:cubicBezTo>
                        <a:pt x="437" y="443"/>
                        <a:pt x="435" y="478"/>
                        <a:pt x="407" y="503"/>
                      </a:cubicBezTo>
                      <a:cubicBezTo>
                        <a:pt x="379" y="528"/>
                        <a:pt x="342" y="548"/>
                        <a:pt x="282" y="563"/>
                      </a:cubicBezTo>
                      <a:cubicBezTo>
                        <a:pt x="222" y="578"/>
                        <a:pt x="88" y="570"/>
                        <a:pt x="44" y="594"/>
                      </a:cubicBezTo>
                      <a:cubicBezTo>
                        <a:pt x="0" y="618"/>
                        <a:pt x="13" y="676"/>
                        <a:pt x="18" y="710"/>
                      </a:cubicBezTo>
                      <a:cubicBezTo>
                        <a:pt x="23" y="744"/>
                        <a:pt x="64" y="766"/>
                        <a:pt x="75" y="797"/>
                      </a:cubicBezTo>
                      <a:cubicBezTo>
                        <a:pt x="86" y="828"/>
                        <a:pt x="74" y="851"/>
                        <a:pt x="84" y="893"/>
                      </a:cubicBezTo>
                      <a:cubicBezTo>
                        <a:pt x="94" y="935"/>
                        <a:pt x="104" y="1007"/>
                        <a:pt x="135" y="1048"/>
                      </a:cubicBezTo>
                      <a:cubicBezTo>
                        <a:pt x="166" y="1089"/>
                        <a:pt x="248" y="1108"/>
                        <a:pt x="271" y="1138"/>
                      </a:cubicBezTo>
                      <a:cubicBezTo>
                        <a:pt x="294" y="1168"/>
                        <a:pt x="248" y="1199"/>
                        <a:pt x="271" y="1229"/>
                      </a:cubicBezTo>
                      <a:cubicBezTo>
                        <a:pt x="294" y="1259"/>
                        <a:pt x="369" y="1313"/>
                        <a:pt x="407" y="1320"/>
                      </a:cubicBezTo>
                      <a:cubicBezTo>
                        <a:pt x="445" y="1327"/>
                        <a:pt x="453" y="1289"/>
                        <a:pt x="498" y="1274"/>
                      </a:cubicBezTo>
                      <a:cubicBezTo>
                        <a:pt x="543" y="1259"/>
                        <a:pt x="649" y="1267"/>
                        <a:pt x="679" y="1229"/>
                      </a:cubicBezTo>
                      <a:cubicBezTo>
                        <a:pt x="709" y="1191"/>
                        <a:pt x="664" y="1101"/>
                        <a:pt x="679" y="1048"/>
                      </a:cubicBezTo>
                      <a:cubicBezTo>
                        <a:pt x="694" y="995"/>
                        <a:pt x="725" y="957"/>
                        <a:pt x="770" y="912"/>
                      </a:cubicBezTo>
                      <a:cubicBezTo>
                        <a:pt x="815" y="867"/>
                        <a:pt x="944" y="814"/>
                        <a:pt x="951" y="776"/>
                      </a:cubicBezTo>
                      <a:cubicBezTo>
                        <a:pt x="958" y="738"/>
                        <a:pt x="845" y="730"/>
                        <a:pt x="815" y="685"/>
                      </a:cubicBezTo>
                      <a:cubicBezTo>
                        <a:pt x="785" y="640"/>
                        <a:pt x="770" y="548"/>
                        <a:pt x="770" y="503"/>
                      </a:cubicBezTo>
                      <a:cubicBezTo>
                        <a:pt x="770" y="458"/>
                        <a:pt x="792" y="458"/>
                        <a:pt x="815" y="413"/>
                      </a:cubicBezTo>
                      <a:cubicBezTo>
                        <a:pt x="838" y="368"/>
                        <a:pt x="876" y="284"/>
                        <a:pt x="906" y="231"/>
                      </a:cubicBezTo>
                      <a:cubicBezTo>
                        <a:pt x="936" y="178"/>
                        <a:pt x="990" y="129"/>
                        <a:pt x="996" y="95"/>
                      </a:cubicBezTo>
                      <a:cubicBezTo>
                        <a:pt x="1002" y="61"/>
                        <a:pt x="957" y="41"/>
                        <a:pt x="942" y="26"/>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36" name="Group 56">
                  <a:extLst>
                    <a:ext uri="{FF2B5EF4-FFF2-40B4-BE49-F238E27FC236}">
                      <a16:creationId xmlns:a16="http://schemas.microsoft.com/office/drawing/2014/main" id="{CAEB180F-6EAF-E8AD-2D75-002D2C67D307}"/>
                    </a:ext>
                  </a:extLst>
                </xdr:cNvPr>
                <xdr:cNvGrpSpPr>
                  <a:grpSpLocks/>
                </xdr:cNvGrpSpPr>
              </xdr:nvGrpSpPr>
              <xdr:grpSpPr bwMode="auto">
                <a:xfrm>
                  <a:off x="2880" y="2024"/>
                  <a:ext cx="680" cy="831"/>
                  <a:chOff x="2880" y="2024"/>
                  <a:chExt cx="680" cy="831"/>
                </a:xfrm>
                <a:grpFill/>
              </xdr:grpSpPr>
              <xdr:sp macro="" textlink="">
                <xdr:nvSpPr>
                  <xdr:cNvPr id="37" name="Freeform 57">
                    <a:extLst>
                      <a:ext uri="{FF2B5EF4-FFF2-40B4-BE49-F238E27FC236}">
                        <a16:creationId xmlns:a16="http://schemas.microsoft.com/office/drawing/2014/main" id="{B9376BFC-6362-D9DF-5C2A-35F4377912F0}"/>
                      </a:ext>
                    </a:extLst>
                  </xdr:cNvPr>
                  <xdr:cNvSpPr>
                    <a:spLocks/>
                  </xdr:cNvSpPr>
                </xdr:nvSpPr>
                <xdr:spPr bwMode="auto">
                  <a:xfrm>
                    <a:off x="3334" y="2024"/>
                    <a:ext cx="181" cy="91"/>
                  </a:xfrm>
                  <a:custGeom>
                    <a:avLst/>
                    <a:gdLst>
                      <a:gd name="T0" fmla="*/ 0 w 181"/>
                      <a:gd name="T1" fmla="*/ 0 h 91"/>
                      <a:gd name="T2" fmla="*/ 45 w 181"/>
                      <a:gd name="T3" fmla="*/ 45 h 91"/>
                      <a:gd name="T4" fmla="*/ 90 w 181"/>
                      <a:gd name="T5" fmla="*/ 91 h 91"/>
                      <a:gd name="T6" fmla="*/ 136 w 181"/>
                      <a:gd name="T7" fmla="*/ 45 h 91"/>
                      <a:gd name="T8" fmla="*/ 181 w 181"/>
                      <a:gd name="T9" fmla="*/ 91 h 91"/>
                    </a:gdLst>
                    <a:ahLst/>
                    <a:cxnLst>
                      <a:cxn ang="0">
                        <a:pos x="T0" y="T1"/>
                      </a:cxn>
                      <a:cxn ang="0">
                        <a:pos x="T2" y="T3"/>
                      </a:cxn>
                      <a:cxn ang="0">
                        <a:pos x="T4" y="T5"/>
                      </a:cxn>
                      <a:cxn ang="0">
                        <a:pos x="T6" y="T7"/>
                      </a:cxn>
                      <a:cxn ang="0">
                        <a:pos x="T8" y="T9"/>
                      </a:cxn>
                    </a:cxnLst>
                    <a:rect l="0" t="0" r="r" b="b"/>
                    <a:pathLst>
                      <a:path w="181" h="91">
                        <a:moveTo>
                          <a:pt x="0" y="0"/>
                        </a:moveTo>
                        <a:cubicBezTo>
                          <a:pt x="15" y="15"/>
                          <a:pt x="30" y="30"/>
                          <a:pt x="45" y="45"/>
                        </a:cubicBezTo>
                        <a:cubicBezTo>
                          <a:pt x="60" y="60"/>
                          <a:pt x="75" y="91"/>
                          <a:pt x="90" y="91"/>
                        </a:cubicBezTo>
                        <a:cubicBezTo>
                          <a:pt x="105" y="91"/>
                          <a:pt x="121" y="45"/>
                          <a:pt x="136" y="45"/>
                        </a:cubicBezTo>
                        <a:cubicBezTo>
                          <a:pt x="151" y="45"/>
                          <a:pt x="166" y="68"/>
                          <a:pt x="181" y="91"/>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8" name="Freeform 58">
                    <a:extLst>
                      <a:ext uri="{FF2B5EF4-FFF2-40B4-BE49-F238E27FC236}">
                        <a16:creationId xmlns:a16="http://schemas.microsoft.com/office/drawing/2014/main" id="{6F63F15A-DCA0-DBDA-94B5-8EA5B41B38E4}"/>
                      </a:ext>
                    </a:extLst>
                  </xdr:cNvPr>
                  <xdr:cNvSpPr>
                    <a:spLocks/>
                  </xdr:cNvSpPr>
                </xdr:nvSpPr>
                <xdr:spPr bwMode="auto">
                  <a:xfrm>
                    <a:off x="2880" y="2205"/>
                    <a:ext cx="371" cy="590"/>
                  </a:xfrm>
                  <a:custGeom>
                    <a:avLst/>
                    <a:gdLst>
                      <a:gd name="T0" fmla="*/ 227 w 371"/>
                      <a:gd name="T1" fmla="*/ 0 h 590"/>
                      <a:gd name="T2" fmla="*/ 272 w 371"/>
                      <a:gd name="T3" fmla="*/ 46 h 590"/>
                      <a:gd name="T4" fmla="*/ 318 w 371"/>
                      <a:gd name="T5" fmla="*/ 46 h 590"/>
                      <a:gd name="T6" fmla="*/ 318 w 371"/>
                      <a:gd name="T7" fmla="*/ 91 h 590"/>
                      <a:gd name="T8" fmla="*/ 318 w 371"/>
                      <a:gd name="T9" fmla="*/ 136 h 590"/>
                      <a:gd name="T10" fmla="*/ 363 w 371"/>
                      <a:gd name="T11" fmla="*/ 227 h 590"/>
                      <a:gd name="T12" fmla="*/ 272 w 371"/>
                      <a:gd name="T13" fmla="*/ 318 h 590"/>
                      <a:gd name="T14" fmla="*/ 256 w 371"/>
                      <a:gd name="T15" fmla="*/ 407 h 590"/>
                      <a:gd name="T16" fmla="*/ 228 w 371"/>
                      <a:gd name="T17" fmla="*/ 441 h 590"/>
                      <a:gd name="T18" fmla="*/ 178 w 371"/>
                      <a:gd name="T19" fmla="*/ 433 h 590"/>
                      <a:gd name="T20" fmla="*/ 136 w 371"/>
                      <a:gd name="T21" fmla="*/ 454 h 590"/>
                      <a:gd name="T22" fmla="*/ 66 w 371"/>
                      <a:gd name="T23" fmla="*/ 465 h 590"/>
                      <a:gd name="T24" fmla="*/ 0 w 371"/>
                      <a:gd name="T25" fmla="*/ 590 h 59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71" h="590">
                        <a:moveTo>
                          <a:pt x="227" y="0"/>
                        </a:moveTo>
                        <a:cubicBezTo>
                          <a:pt x="242" y="19"/>
                          <a:pt x="257" y="38"/>
                          <a:pt x="272" y="46"/>
                        </a:cubicBezTo>
                        <a:cubicBezTo>
                          <a:pt x="287" y="54"/>
                          <a:pt x="310" y="39"/>
                          <a:pt x="318" y="46"/>
                        </a:cubicBezTo>
                        <a:cubicBezTo>
                          <a:pt x="326" y="53"/>
                          <a:pt x="318" y="76"/>
                          <a:pt x="318" y="91"/>
                        </a:cubicBezTo>
                        <a:cubicBezTo>
                          <a:pt x="318" y="106"/>
                          <a:pt x="311" y="113"/>
                          <a:pt x="318" y="136"/>
                        </a:cubicBezTo>
                        <a:cubicBezTo>
                          <a:pt x="325" y="159"/>
                          <a:pt x="371" y="197"/>
                          <a:pt x="363" y="227"/>
                        </a:cubicBezTo>
                        <a:cubicBezTo>
                          <a:pt x="355" y="257"/>
                          <a:pt x="290" y="288"/>
                          <a:pt x="272" y="318"/>
                        </a:cubicBezTo>
                        <a:cubicBezTo>
                          <a:pt x="254" y="348"/>
                          <a:pt x="263" y="387"/>
                          <a:pt x="256" y="407"/>
                        </a:cubicBezTo>
                        <a:cubicBezTo>
                          <a:pt x="249" y="427"/>
                          <a:pt x="241" y="437"/>
                          <a:pt x="228" y="441"/>
                        </a:cubicBezTo>
                        <a:cubicBezTo>
                          <a:pt x="215" y="445"/>
                          <a:pt x="193" y="431"/>
                          <a:pt x="178" y="433"/>
                        </a:cubicBezTo>
                        <a:cubicBezTo>
                          <a:pt x="163" y="435"/>
                          <a:pt x="155" y="449"/>
                          <a:pt x="136" y="454"/>
                        </a:cubicBezTo>
                        <a:cubicBezTo>
                          <a:pt x="117" y="459"/>
                          <a:pt x="89" y="442"/>
                          <a:pt x="66" y="465"/>
                        </a:cubicBezTo>
                        <a:cubicBezTo>
                          <a:pt x="43" y="488"/>
                          <a:pt x="14" y="564"/>
                          <a:pt x="0" y="59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9" name="Freeform 59">
                    <a:extLst>
                      <a:ext uri="{FF2B5EF4-FFF2-40B4-BE49-F238E27FC236}">
                        <a16:creationId xmlns:a16="http://schemas.microsoft.com/office/drawing/2014/main" id="{09F99D8A-A6CF-7E1D-EAFA-73667C8014AE}"/>
                      </a:ext>
                    </a:extLst>
                  </xdr:cNvPr>
                  <xdr:cNvSpPr>
                    <a:spLocks/>
                  </xdr:cNvSpPr>
                </xdr:nvSpPr>
                <xdr:spPr bwMode="auto">
                  <a:xfrm>
                    <a:off x="3236" y="2432"/>
                    <a:ext cx="143" cy="423"/>
                  </a:xfrm>
                  <a:custGeom>
                    <a:avLst/>
                    <a:gdLst>
                      <a:gd name="T0" fmla="*/ 7 w 143"/>
                      <a:gd name="T1" fmla="*/ 0 h 423"/>
                      <a:gd name="T2" fmla="*/ 52 w 143"/>
                      <a:gd name="T3" fmla="*/ 91 h 423"/>
                      <a:gd name="T4" fmla="*/ 7 w 143"/>
                      <a:gd name="T5" fmla="*/ 91 h 423"/>
                      <a:gd name="T6" fmla="*/ 7 w 143"/>
                      <a:gd name="T7" fmla="*/ 182 h 423"/>
                      <a:gd name="T8" fmla="*/ 7 w 143"/>
                      <a:gd name="T9" fmla="*/ 227 h 423"/>
                      <a:gd name="T10" fmla="*/ 52 w 143"/>
                      <a:gd name="T11" fmla="*/ 227 h 423"/>
                      <a:gd name="T12" fmla="*/ 52 w 143"/>
                      <a:gd name="T13" fmla="*/ 318 h 423"/>
                      <a:gd name="T14" fmla="*/ 98 w 143"/>
                      <a:gd name="T15" fmla="*/ 408 h 423"/>
                      <a:gd name="T16" fmla="*/ 143 w 143"/>
                      <a:gd name="T17" fmla="*/ 408 h 42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43" h="423">
                        <a:moveTo>
                          <a:pt x="7" y="0"/>
                        </a:moveTo>
                        <a:cubicBezTo>
                          <a:pt x="29" y="38"/>
                          <a:pt x="52" y="76"/>
                          <a:pt x="52" y="91"/>
                        </a:cubicBezTo>
                        <a:cubicBezTo>
                          <a:pt x="52" y="106"/>
                          <a:pt x="14" y="76"/>
                          <a:pt x="7" y="91"/>
                        </a:cubicBezTo>
                        <a:cubicBezTo>
                          <a:pt x="0" y="106"/>
                          <a:pt x="7" y="159"/>
                          <a:pt x="7" y="182"/>
                        </a:cubicBezTo>
                        <a:cubicBezTo>
                          <a:pt x="7" y="205"/>
                          <a:pt x="0" y="220"/>
                          <a:pt x="7" y="227"/>
                        </a:cubicBezTo>
                        <a:cubicBezTo>
                          <a:pt x="14" y="234"/>
                          <a:pt x="45" y="212"/>
                          <a:pt x="52" y="227"/>
                        </a:cubicBezTo>
                        <a:cubicBezTo>
                          <a:pt x="59" y="242"/>
                          <a:pt x="44" y="288"/>
                          <a:pt x="52" y="318"/>
                        </a:cubicBezTo>
                        <a:cubicBezTo>
                          <a:pt x="60" y="348"/>
                          <a:pt x="83" y="393"/>
                          <a:pt x="98" y="408"/>
                        </a:cubicBezTo>
                        <a:cubicBezTo>
                          <a:pt x="113" y="423"/>
                          <a:pt x="128" y="415"/>
                          <a:pt x="143"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0" name="Freeform 60">
                    <a:extLst>
                      <a:ext uri="{FF2B5EF4-FFF2-40B4-BE49-F238E27FC236}">
                        <a16:creationId xmlns:a16="http://schemas.microsoft.com/office/drawing/2014/main" id="{5AB65307-4FD9-F003-BFBC-864F122D966F}"/>
                      </a:ext>
                    </a:extLst>
                  </xdr:cNvPr>
                  <xdr:cNvSpPr>
                    <a:spLocks/>
                  </xdr:cNvSpPr>
                </xdr:nvSpPr>
                <xdr:spPr bwMode="auto">
                  <a:xfrm>
                    <a:off x="3288" y="2424"/>
                    <a:ext cx="272" cy="99"/>
                  </a:xfrm>
                  <a:custGeom>
                    <a:avLst/>
                    <a:gdLst>
                      <a:gd name="T0" fmla="*/ 272 w 272"/>
                      <a:gd name="T1" fmla="*/ 8 h 99"/>
                      <a:gd name="T2" fmla="*/ 182 w 272"/>
                      <a:gd name="T3" fmla="*/ 8 h 99"/>
                      <a:gd name="T4" fmla="*/ 91 w 272"/>
                      <a:gd name="T5" fmla="*/ 54 h 99"/>
                      <a:gd name="T6" fmla="*/ 0 w 272"/>
                      <a:gd name="T7" fmla="*/ 99 h 99"/>
                    </a:gdLst>
                    <a:ahLst/>
                    <a:cxnLst>
                      <a:cxn ang="0">
                        <a:pos x="T0" y="T1"/>
                      </a:cxn>
                      <a:cxn ang="0">
                        <a:pos x="T2" y="T3"/>
                      </a:cxn>
                      <a:cxn ang="0">
                        <a:pos x="T4" y="T5"/>
                      </a:cxn>
                      <a:cxn ang="0">
                        <a:pos x="T6" y="T7"/>
                      </a:cxn>
                    </a:cxnLst>
                    <a:rect l="0" t="0" r="r" b="b"/>
                    <a:pathLst>
                      <a:path w="272" h="99">
                        <a:moveTo>
                          <a:pt x="272" y="8"/>
                        </a:moveTo>
                        <a:cubicBezTo>
                          <a:pt x="242" y="4"/>
                          <a:pt x="212" y="0"/>
                          <a:pt x="182" y="8"/>
                        </a:cubicBezTo>
                        <a:cubicBezTo>
                          <a:pt x="152" y="16"/>
                          <a:pt x="121" y="39"/>
                          <a:pt x="91" y="54"/>
                        </a:cubicBezTo>
                        <a:cubicBezTo>
                          <a:pt x="61" y="69"/>
                          <a:pt x="15" y="92"/>
                          <a:pt x="0" y="99"/>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4" name="Group 61">
                <a:extLst>
                  <a:ext uri="{FF2B5EF4-FFF2-40B4-BE49-F238E27FC236}">
                    <a16:creationId xmlns:a16="http://schemas.microsoft.com/office/drawing/2014/main" id="{87D87ED8-DCD7-FF5C-0B9F-3E790BCB9E4A}"/>
                  </a:ext>
                </a:extLst>
              </xdr:cNvPr>
              <xdr:cNvGrpSpPr>
                <a:grpSpLocks/>
              </xdr:cNvGrpSpPr>
            </xdr:nvGrpSpPr>
            <xdr:grpSpPr bwMode="auto">
              <a:xfrm>
                <a:off x="1269" y="2205"/>
                <a:ext cx="1839" cy="1346"/>
                <a:chOff x="1269" y="2205"/>
                <a:chExt cx="1839" cy="1346"/>
              </a:xfrm>
              <a:grpFill/>
            </xdr:grpSpPr>
            <xdr:sp macro="" textlink="">
              <xdr:nvSpPr>
                <xdr:cNvPr id="25" name="Freeform 62">
                  <a:extLst>
                    <a:ext uri="{FF2B5EF4-FFF2-40B4-BE49-F238E27FC236}">
                      <a16:creationId xmlns:a16="http://schemas.microsoft.com/office/drawing/2014/main" id="{472B758F-EFF1-4804-FF35-FC1840A90D3D}"/>
                    </a:ext>
                  </a:extLst>
                </xdr:cNvPr>
                <xdr:cNvSpPr>
                  <a:spLocks/>
                </xdr:cNvSpPr>
              </xdr:nvSpPr>
              <xdr:spPr bwMode="auto">
                <a:xfrm>
                  <a:off x="1269" y="2205"/>
                  <a:ext cx="1839" cy="1346"/>
                </a:xfrm>
                <a:custGeom>
                  <a:avLst/>
                  <a:gdLst>
                    <a:gd name="T0" fmla="*/ 114 w 1839"/>
                    <a:gd name="T1" fmla="*/ 46 h 1346"/>
                    <a:gd name="T2" fmla="*/ 160 w 1839"/>
                    <a:gd name="T3" fmla="*/ 91 h 1346"/>
                    <a:gd name="T4" fmla="*/ 160 w 1839"/>
                    <a:gd name="T5" fmla="*/ 136 h 1346"/>
                    <a:gd name="T6" fmla="*/ 205 w 1839"/>
                    <a:gd name="T7" fmla="*/ 136 h 1346"/>
                    <a:gd name="T8" fmla="*/ 205 w 1839"/>
                    <a:gd name="T9" fmla="*/ 182 h 1346"/>
                    <a:gd name="T10" fmla="*/ 114 w 1839"/>
                    <a:gd name="T11" fmla="*/ 273 h 1346"/>
                    <a:gd name="T12" fmla="*/ 114 w 1839"/>
                    <a:gd name="T13" fmla="*/ 363 h 1346"/>
                    <a:gd name="T14" fmla="*/ 160 w 1839"/>
                    <a:gd name="T15" fmla="*/ 454 h 1346"/>
                    <a:gd name="T16" fmla="*/ 205 w 1839"/>
                    <a:gd name="T17" fmla="*/ 499 h 1346"/>
                    <a:gd name="T18" fmla="*/ 160 w 1839"/>
                    <a:gd name="T19" fmla="*/ 590 h 1346"/>
                    <a:gd name="T20" fmla="*/ 114 w 1839"/>
                    <a:gd name="T21" fmla="*/ 590 h 1346"/>
                    <a:gd name="T22" fmla="*/ 23 w 1839"/>
                    <a:gd name="T23" fmla="*/ 681 h 1346"/>
                    <a:gd name="T24" fmla="*/ 23 w 1839"/>
                    <a:gd name="T25" fmla="*/ 862 h 1346"/>
                    <a:gd name="T26" fmla="*/ 160 w 1839"/>
                    <a:gd name="T27" fmla="*/ 862 h 1346"/>
                    <a:gd name="T28" fmla="*/ 341 w 1839"/>
                    <a:gd name="T29" fmla="*/ 953 h 1346"/>
                    <a:gd name="T30" fmla="*/ 386 w 1839"/>
                    <a:gd name="T31" fmla="*/ 998 h 1346"/>
                    <a:gd name="T32" fmla="*/ 386 w 1839"/>
                    <a:gd name="T33" fmla="*/ 1089 h 1346"/>
                    <a:gd name="T34" fmla="*/ 386 w 1839"/>
                    <a:gd name="T35" fmla="*/ 1134 h 1346"/>
                    <a:gd name="T36" fmla="*/ 477 w 1839"/>
                    <a:gd name="T37" fmla="*/ 1270 h 1346"/>
                    <a:gd name="T38" fmla="*/ 568 w 1839"/>
                    <a:gd name="T39" fmla="*/ 1316 h 1346"/>
                    <a:gd name="T40" fmla="*/ 658 w 1839"/>
                    <a:gd name="T41" fmla="*/ 1316 h 1346"/>
                    <a:gd name="T42" fmla="*/ 840 w 1839"/>
                    <a:gd name="T43" fmla="*/ 1134 h 1346"/>
                    <a:gd name="T44" fmla="*/ 976 w 1839"/>
                    <a:gd name="T45" fmla="*/ 1089 h 1346"/>
                    <a:gd name="T46" fmla="*/ 1293 w 1839"/>
                    <a:gd name="T47" fmla="*/ 1089 h 1346"/>
                    <a:gd name="T48" fmla="*/ 1384 w 1839"/>
                    <a:gd name="T49" fmla="*/ 1044 h 1346"/>
                    <a:gd name="T50" fmla="*/ 1475 w 1839"/>
                    <a:gd name="T51" fmla="*/ 1089 h 1346"/>
                    <a:gd name="T52" fmla="*/ 1566 w 1839"/>
                    <a:gd name="T53" fmla="*/ 1044 h 1346"/>
                    <a:gd name="T54" fmla="*/ 1611 w 1839"/>
                    <a:gd name="T55" fmla="*/ 1044 h 1346"/>
                    <a:gd name="T56" fmla="*/ 1656 w 1839"/>
                    <a:gd name="T57" fmla="*/ 1089 h 1346"/>
                    <a:gd name="T58" fmla="*/ 1747 w 1839"/>
                    <a:gd name="T59" fmla="*/ 1044 h 1346"/>
                    <a:gd name="T60" fmla="*/ 1792 w 1839"/>
                    <a:gd name="T61" fmla="*/ 908 h 1346"/>
                    <a:gd name="T62" fmla="*/ 1824 w 1839"/>
                    <a:gd name="T63" fmla="*/ 822 h 1346"/>
                    <a:gd name="T64" fmla="*/ 1702 w 1839"/>
                    <a:gd name="T65" fmla="*/ 726 h 1346"/>
                    <a:gd name="T66" fmla="*/ 1702 w 1839"/>
                    <a:gd name="T67" fmla="*/ 635 h 1346"/>
                    <a:gd name="T68" fmla="*/ 1566 w 1839"/>
                    <a:gd name="T69" fmla="*/ 545 h 1346"/>
                    <a:gd name="T70" fmla="*/ 1520 w 1839"/>
                    <a:gd name="T71" fmla="*/ 409 h 1346"/>
                    <a:gd name="T72" fmla="*/ 1384 w 1839"/>
                    <a:gd name="T73" fmla="*/ 409 h 1346"/>
                    <a:gd name="T74" fmla="*/ 1014 w 1839"/>
                    <a:gd name="T75" fmla="*/ 408 h 1346"/>
                    <a:gd name="T76" fmla="*/ 870 w 1839"/>
                    <a:gd name="T77" fmla="*/ 330 h 1346"/>
                    <a:gd name="T78" fmla="*/ 795 w 1839"/>
                    <a:gd name="T79" fmla="*/ 273 h 1346"/>
                    <a:gd name="T80" fmla="*/ 885 w 1839"/>
                    <a:gd name="T81" fmla="*/ 91 h 1346"/>
                    <a:gd name="T82" fmla="*/ 819 w 1839"/>
                    <a:gd name="T83" fmla="*/ 42 h 1346"/>
                    <a:gd name="T84" fmla="*/ 627 w 1839"/>
                    <a:gd name="T85" fmla="*/ 129 h 1346"/>
                    <a:gd name="T86" fmla="*/ 495 w 1839"/>
                    <a:gd name="T87" fmla="*/ 144 h 1346"/>
                    <a:gd name="T88" fmla="*/ 296 w 1839"/>
                    <a:gd name="T89" fmla="*/ 91 h 1346"/>
                    <a:gd name="T90" fmla="*/ 296 w 1839"/>
                    <a:gd name="T91" fmla="*/ 46 h 1346"/>
                    <a:gd name="T92" fmla="*/ 250 w 1839"/>
                    <a:gd name="T93" fmla="*/ 0 h 1346"/>
                    <a:gd name="T94" fmla="*/ 114 w 1839"/>
                    <a:gd name="T95" fmla="*/ 46 h 134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Lst>
                  <a:rect l="0" t="0" r="r" b="b"/>
                  <a:pathLst>
                    <a:path w="1839" h="1346">
                      <a:moveTo>
                        <a:pt x="114" y="46"/>
                      </a:moveTo>
                      <a:cubicBezTo>
                        <a:pt x="99" y="61"/>
                        <a:pt x="152" y="76"/>
                        <a:pt x="160" y="91"/>
                      </a:cubicBezTo>
                      <a:cubicBezTo>
                        <a:pt x="168" y="106"/>
                        <a:pt x="153" y="129"/>
                        <a:pt x="160" y="136"/>
                      </a:cubicBezTo>
                      <a:cubicBezTo>
                        <a:pt x="167" y="143"/>
                        <a:pt x="198" y="128"/>
                        <a:pt x="205" y="136"/>
                      </a:cubicBezTo>
                      <a:cubicBezTo>
                        <a:pt x="212" y="144"/>
                        <a:pt x="220" y="159"/>
                        <a:pt x="205" y="182"/>
                      </a:cubicBezTo>
                      <a:cubicBezTo>
                        <a:pt x="190" y="205"/>
                        <a:pt x="129" y="243"/>
                        <a:pt x="114" y="273"/>
                      </a:cubicBezTo>
                      <a:cubicBezTo>
                        <a:pt x="99" y="303"/>
                        <a:pt x="106" y="333"/>
                        <a:pt x="114" y="363"/>
                      </a:cubicBezTo>
                      <a:cubicBezTo>
                        <a:pt x="122" y="393"/>
                        <a:pt x="145" y="431"/>
                        <a:pt x="160" y="454"/>
                      </a:cubicBezTo>
                      <a:cubicBezTo>
                        <a:pt x="175" y="477"/>
                        <a:pt x="205" y="476"/>
                        <a:pt x="205" y="499"/>
                      </a:cubicBezTo>
                      <a:cubicBezTo>
                        <a:pt x="205" y="522"/>
                        <a:pt x="175" y="575"/>
                        <a:pt x="160" y="590"/>
                      </a:cubicBezTo>
                      <a:cubicBezTo>
                        <a:pt x="145" y="605"/>
                        <a:pt x="137" y="575"/>
                        <a:pt x="114" y="590"/>
                      </a:cubicBezTo>
                      <a:cubicBezTo>
                        <a:pt x="91" y="605"/>
                        <a:pt x="38" y="636"/>
                        <a:pt x="23" y="681"/>
                      </a:cubicBezTo>
                      <a:cubicBezTo>
                        <a:pt x="8" y="726"/>
                        <a:pt x="0" y="832"/>
                        <a:pt x="23" y="862"/>
                      </a:cubicBezTo>
                      <a:cubicBezTo>
                        <a:pt x="46" y="892"/>
                        <a:pt x="107" y="847"/>
                        <a:pt x="160" y="862"/>
                      </a:cubicBezTo>
                      <a:cubicBezTo>
                        <a:pt x="213" y="877"/>
                        <a:pt x="304" y="930"/>
                        <a:pt x="341" y="953"/>
                      </a:cubicBezTo>
                      <a:cubicBezTo>
                        <a:pt x="378" y="976"/>
                        <a:pt x="379" y="975"/>
                        <a:pt x="386" y="998"/>
                      </a:cubicBezTo>
                      <a:cubicBezTo>
                        <a:pt x="393" y="1021"/>
                        <a:pt x="386" y="1066"/>
                        <a:pt x="386" y="1089"/>
                      </a:cubicBezTo>
                      <a:cubicBezTo>
                        <a:pt x="386" y="1112"/>
                        <a:pt x="371" y="1104"/>
                        <a:pt x="386" y="1134"/>
                      </a:cubicBezTo>
                      <a:cubicBezTo>
                        <a:pt x="401" y="1164"/>
                        <a:pt x="447" y="1240"/>
                        <a:pt x="477" y="1270"/>
                      </a:cubicBezTo>
                      <a:cubicBezTo>
                        <a:pt x="507" y="1300"/>
                        <a:pt x="538" y="1308"/>
                        <a:pt x="568" y="1316"/>
                      </a:cubicBezTo>
                      <a:cubicBezTo>
                        <a:pt x="598" y="1324"/>
                        <a:pt x="613" y="1346"/>
                        <a:pt x="658" y="1316"/>
                      </a:cubicBezTo>
                      <a:cubicBezTo>
                        <a:pt x="703" y="1286"/>
                        <a:pt x="787" y="1172"/>
                        <a:pt x="840" y="1134"/>
                      </a:cubicBezTo>
                      <a:cubicBezTo>
                        <a:pt x="893" y="1096"/>
                        <a:pt x="901" y="1096"/>
                        <a:pt x="976" y="1089"/>
                      </a:cubicBezTo>
                      <a:cubicBezTo>
                        <a:pt x="1051" y="1082"/>
                        <a:pt x="1225" y="1097"/>
                        <a:pt x="1293" y="1089"/>
                      </a:cubicBezTo>
                      <a:cubicBezTo>
                        <a:pt x="1361" y="1081"/>
                        <a:pt x="1354" y="1044"/>
                        <a:pt x="1384" y="1044"/>
                      </a:cubicBezTo>
                      <a:cubicBezTo>
                        <a:pt x="1414" y="1044"/>
                        <a:pt x="1445" y="1089"/>
                        <a:pt x="1475" y="1089"/>
                      </a:cubicBezTo>
                      <a:cubicBezTo>
                        <a:pt x="1505" y="1089"/>
                        <a:pt x="1543" y="1051"/>
                        <a:pt x="1566" y="1044"/>
                      </a:cubicBezTo>
                      <a:cubicBezTo>
                        <a:pt x="1589" y="1037"/>
                        <a:pt x="1596" y="1037"/>
                        <a:pt x="1611" y="1044"/>
                      </a:cubicBezTo>
                      <a:cubicBezTo>
                        <a:pt x="1626" y="1051"/>
                        <a:pt x="1633" y="1089"/>
                        <a:pt x="1656" y="1089"/>
                      </a:cubicBezTo>
                      <a:cubicBezTo>
                        <a:pt x="1679" y="1089"/>
                        <a:pt x="1724" y="1074"/>
                        <a:pt x="1747" y="1044"/>
                      </a:cubicBezTo>
                      <a:cubicBezTo>
                        <a:pt x="1770" y="1014"/>
                        <a:pt x="1779" y="945"/>
                        <a:pt x="1792" y="908"/>
                      </a:cubicBezTo>
                      <a:cubicBezTo>
                        <a:pt x="1805" y="871"/>
                        <a:pt x="1839" y="852"/>
                        <a:pt x="1824" y="822"/>
                      </a:cubicBezTo>
                      <a:cubicBezTo>
                        <a:pt x="1809" y="792"/>
                        <a:pt x="1722" y="757"/>
                        <a:pt x="1702" y="726"/>
                      </a:cubicBezTo>
                      <a:cubicBezTo>
                        <a:pt x="1682" y="695"/>
                        <a:pt x="1725" y="665"/>
                        <a:pt x="1702" y="635"/>
                      </a:cubicBezTo>
                      <a:cubicBezTo>
                        <a:pt x="1679" y="605"/>
                        <a:pt x="1596" y="582"/>
                        <a:pt x="1566" y="545"/>
                      </a:cubicBezTo>
                      <a:cubicBezTo>
                        <a:pt x="1536" y="508"/>
                        <a:pt x="1550" y="432"/>
                        <a:pt x="1520" y="409"/>
                      </a:cubicBezTo>
                      <a:cubicBezTo>
                        <a:pt x="1490" y="386"/>
                        <a:pt x="1468" y="409"/>
                        <a:pt x="1384" y="409"/>
                      </a:cubicBezTo>
                      <a:cubicBezTo>
                        <a:pt x="1300" y="409"/>
                        <a:pt x="1100" y="421"/>
                        <a:pt x="1014" y="408"/>
                      </a:cubicBezTo>
                      <a:cubicBezTo>
                        <a:pt x="928" y="395"/>
                        <a:pt x="906" y="352"/>
                        <a:pt x="870" y="330"/>
                      </a:cubicBezTo>
                      <a:cubicBezTo>
                        <a:pt x="834" y="308"/>
                        <a:pt x="793" y="313"/>
                        <a:pt x="795" y="273"/>
                      </a:cubicBezTo>
                      <a:cubicBezTo>
                        <a:pt x="797" y="233"/>
                        <a:pt x="881" y="129"/>
                        <a:pt x="885" y="91"/>
                      </a:cubicBezTo>
                      <a:cubicBezTo>
                        <a:pt x="889" y="53"/>
                        <a:pt x="862" y="36"/>
                        <a:pt x="819" y="42"/>
                      </a:cubicBezTo>
                      <a:cubicBezTo>
                        <a:pt x="776" y="48"/>
                        <a:pt x="681" y="112"/>
                        <a:pt x="627" y="129"/>
                      </a:cubicBezTo>
                      <a:cubicBezTo>
                        <a:pt x="573" y="146"/>
                        <a:pt x="550" y="150"/>
                        <a:pt x="495" y="144"/>
                      </a:cubicBezTo>
                      <a:cubicBezTo>
                        <a:pt x="440" y="138"/>
                        <a:pt x="329" y="107"/>
                        <a:pt x="296" y="91"/>
                      </a:cubicBezTo>
                      <a:cubicBezTo>
                        <a:pt x="263" y="75"/>
                        <a:pt x="304" y="61"/>
                        <a:pt x="296" y="46"/>
                      </a:cubicBezTo>
                      <a:cubicBezTo>
                        <a:pt x="288" y="31"/>
                        <a:pt x="280" y="0"/>
                        <a:pt x="250" y="0"/>
                      </a:cubicBezTo>
                      <a:cubicBezTo>
                        <a:pt x="220" y="0"/>
                        <a:pt x="129" y="31"/>
                        <a:pt x="114" y="46"/>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26" name="Group 63">
                  <a:extLst>
                    <a:ext uri="{FF2B5EF4-FFF2-40B4-BE49-F238E27FC236}">
                      <a16:creationId xmlns:a16="http://schemas.microsoft.com/office/drawing/2014/main" id="{156C47CB-4AAA-CCD6-FBDC-521474B2D525}"/>
                    </a:ext>
                  </a:extLst>
                </xdr:cNvPr>
                <xdr:cNvGrpSpPr>
                  <a:grpSpLocks/>
                </xdr:cNvGrpSpPr>
              </xdr:nvGrpSpPr>
              <xdr:grpSpPr bwMode="auto">
                <a:xfrm>
                  <a:off x="1460" y="2478"/>
                  <a:ext cx="1465" cy="952"/>
                  <a:chOff x="1460" y="2478"/>
                  <a:chExt cx="1465" cy="952"/>
                </a:xfrm>
                <a:grpFill/>
              </xdr:grpSpPr>
              <xdr:sp macro="" textlink="">
                <xdr:nvSpPr>
                  <xdr:cNvPr id="27" name="Freeform 64">
                    <a:extLst>
                      <a:ext uri="{FF2B5EF4-FFF2-40B4-BE49-F238E27FC236}">
                        <a16:creationId xmlns:a16="http://schemas.microsoft.com/office/drawing/2014/main" id="{6E4ECAAC-65DB-7AB9-A757-A159F6C5275B}"/>
                      </a:ext>
                    </a:extLst>
                  </xdr:cNvPr>
                  <xdr:cNvSpPr>
                    <a:spLocks/>
                  </xdr:cNvSpPr>
                </xdr:nvSpPr>
                <xdr:spPr bwMode="auto">
                  <a:xfrm>
                    <a:off x="2653" y="2795"/>
                    <a:ext cx="272" cy="454"/>
                  </a:xfrm>
                  <a:custGeom>
                    <a:avLst/>
                    <a:gdLst>
                      <a:gd name="T0" fmla="*/ 0 w 272"/>
                      <a:gd name="T1" fmla="*/ 454 h 454"/>
                      <a:gd name="T2" fmla="*/ 46 w 272"/>
                      <a:gd name="T3" fmla="*/ 363 h 454"/>
                      <a:gd name="T4" fmla="*/ 46 w 272"/>
                      <a:gd name="T5" fmla="*/ 318 h 454"/>
                      <a:gd name="T6" fmla="*/ 91 w 272"/>
                      <a:gd name="T7" fmla="*/ 272 h 454"/>
                      <a:gd name="T8" fmla="*/ 136 w 272"/>
                      <a:gd name="T9" fmla="*/ 181 h 454"/>
                      <a:gd name="T10" fmla="*/ 227 w 272"/>
                      <a:gd name="T11" fmla="*/ 181 h 454"/>
                      <a:gd name="T12" fmla="*/ 227 w 272"/>
                      <a:gd name="T13" fmla="*/ 91 h 454"/>
                      <a:gd name="T14" fmla="*/ 272 w 272"/>
                      <a:gd name="T15" fmla="*/ 0 h 45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72" h="454">
                        <a:moveTo>
                          <a:pt x="0" y="454"/>
                        </a:moveTo>
                        <a:cubicBezTo>
                          <a:pt x="19" y="420"/>
                          <a:pt x="38" y="386"/>
                          <a:pt x="46" y="363"/>
                        </a:cubicBezTo>
                        <a:cubicBezTo>
                          <a:pt x="54" y="340"/>
                          <a:pt x="39" y="333"/>
                          <a:pt x="46" y="318"/>
                        </a:cubicBezTo>
                        <a:cubicBezTo>
                          <a:pt x="53" y="303"/>
                          <a:pt x="76" y="295"/>
                          <a:pt x="91" y="272"/>
                        </a:cubicBezTo>
                        <a:cubicBezTo>
                          <a:pt x="106" y="249"/>
                          <a:pt x="113" y="196"/>
                          <a:pt x="136" y="181"/>
                        </a:cubicBezTo>
                        <a:cubicBezTo>
                          <a:pt x="159" y="166"/>
                          <a:pt x="212" y="196"/>
                          <a:pt x="227" y="181"/>
                        </a:cubicBezTo>
                        <a:cubicBezTo>
                          <a:pt x="242" y="166"/>
                          <a:pt x="220" y="121"/>
                          <a:pt x="227" y="91"/>
                        </a:cubicBezTo>
                        <a:cubicBezTo>
                          <a:pt x="234" y="61"/>
                          <a:pt x="253" y="30"/>
                          <a:pt x="272"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28" name="Freeform 65">
                    <a:extLst>
                      <a:ext uri="{FF2B5EF4-FFF2-40B4-BE49-F238E27FC236}">
                        <a16:creationId xmlns:a16="http://schemas.microsoft.com/office/drawing/2014/main" id="{CB4505C6-99DC-C609-2BF4-2A1B81EEDAE3}"/>
                      </a:ext>
                    </a:extLst>
                  </xdr:cNvPr>
                  <xdr:cNvSpPr>
                    <a:spLocks/>
                  </xdr:cNvSpPr>
                </xdr:nvSpPr>
                <xdr:spPr bwMode="auto">
                  <a:xfrm>
                    <a:off x="2290" y="2750"/>
                    <a:ext cx="545" cy="544"/>
                  </a:xfrm>
                  <a:custGeom>
                    <a:avLst/>
                    <a:gdLst>
                      <a:gd name="T0" fmla="*/ 227 w 545"/>
                      <a:gd name="T1" fmla="*/ 544 h 544"/>
                      <a:gd name="T2" fmla="*/ 136 w 545"/>
                      <a:gd name="T3" fmla="*/ 499 h 544"/>
                      <a:gd name="T4" fmla="*/ 46 w 545"/>
                      <a:gd name="T5" fmla="*/ 408 h 544"/>
                      <a:gd name="T6" fmla="*/ 0 w 545"/>
                      <a:gd name="T7" fmla="*/ 317 h 544"/>
                      <a:gd name="T8" fmla="*/ 46 w 545"/>
                      <a:gd name="T9" fmla="*/ 272 h 544"/>
                      <a:gd name="T10" fmla="*/ 136 w 545"/>
                      <a:gd name="T11" fmla="*/ 272 h 544"/>
                      <a:gd name="T12" fmla="*/ 227 w 545"/>
                      <a:gd name="T13" fmla="*/ 181 h 544"/>
                      <a:gd name="T14" fmla="*/ 318 w 545"/>
                      <a:gd name="T15" fmla="*/ 181 h 544"/>
                      <a:gd name="T16" fmla="*/ 363 w 545"/>
                      <a:gd name="T17" fmla="*/ 181 h 544"/>
                      <a:gd name="T18" fmla="*/ 409 w 545"/>
                      <a:gd name="T19" fmla="*/ 136 h 544"/>
                      <a:gd name="T20" fmla="*/ 454 w 545"/>
                      <a:gd name="T21" fmla="*/ 45 h 544"/>
                      <a:gd name="T22" fmla="*/ 545 w 545"/>
                      <a:gd name="T23" fmla="*/ 0 h 54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545" h="544">
                        <a:moveTo>
                          <a:pt x="227" y="544"/>
                        </a:moveTo>
                        <a:cubicBezTo>
                          <a:pt x="196" y="533"/>
                          <a:pt x="166" y="522"/>
                          <a:pt x="136" y="499"/>
                        </a:cubicBezTo>
                        <a:cubicBezTo>
                          <a:pt x="106" y="476"/>
                          <a:pt x="69" y="438"/>
                          <a:pt x="46" y="408"/>
                        </a:cubicBezTo>
                        <a:cubicBezTo>
                          <a:pt x="23" y="378"/>
                          <a:pt x="0" y="340"/>
                          <a:pt x="0" y="317"/>
                        </a:cubicBezTo>
                        <a:cubicBezTo>
                          <a:pt x="0" y="294"/>
                          <a:pt x="23" y="279"/>
                          <a:pt x="46" y="272"/>
                        </a:cubicBezTo>
                        <a:cubicBezTo>
                          <a:pt x="69" y="265"/>
                          <a:pt x="106" y="287"/>
                          <a:pt x="136" y="272"/>
                        </a:cubicBezTo>
                        <a:cubicBezTo>
                          <a:pt x="166" y="257"/>
                          <a:pt x="197" y="196"/>
                          <a:pt x="227" y="181"/>
                        </a:cubicBezTo>
                        <a:cubicBezTo>
                          <a:pt x="257" y="166"/>
                          <a:pt x="295" y="181"/>
                          <a:pt x="318" y="181"/>
                        </a:cubicBezTo>
                        <a:cubicBezTo>
                          <a:pt x="341" y="181"/>
                          <a:pt x="348" y="188"/>
                          <a:pt x="363" y="181"/>
                        </a:cubicBezTo>
                        <a:cubicBezTo>
                          <a:pt x="378" y="174"/>
                          <a:pt x="394" y="159"/>
                          <a:pt x="409" y="136"/>
                        </a:cubicBezTo>
                        <a:cubicBezTo>
                          <a:pt x="424" y="113"/>
                          <a:pt x="431" y="68"/>
                          <a:pt x="454" y="45"/>
                        </a:cubicBezTo>
                        <a:cubicBezTo>
                          <a:pt x="477" y="22"/>
                          <a:pt x="511" y="11"/>
                          <a:pt x="545"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29" name="Freeform 66">
                    <a:extLst>
                      <a:ext uri="{FF2B5EF4-FFF2-40B4-BE49-F238E27FC236}">
                        <a16:creationId xmlns:a16="http://schemas.microsoft.com/office/drawing/2014/main" id="{3DF0F1DD-48F4-CC74-81FF-82DB9A4F0BE5}"/>
                      </a:ext>
                    </a:extLst>
                  </xdr:cNvPr>
                  <xdr:cNvSpPr>
                    <a:spLocks/>
                  </xdr:cNvSpPr>
                </xdr:nvSpPr>
                <xdr:spPr bwMode="auto">
                  <a:xfrm>
                    <a:off x="2282" y="2614"/>
                    <a:ext cx="144" cy="408"/>
                  </a:xfrm>
                  <a:custGeom>
                    <a:avLst/>
                    <a:gdLst>
                      <a:gd name="T0" fmla="*/ 8 w 144"/>
                      <a:gd name="T1" fmla="*/ 0 h 408"/>
                      <a:gd name="T2" fmla="*/ 8 w 144"/>
                      <a:gd name="T3" fmla="*/ 45 h 408"/>
                      <a:gd name="T4" fmla="*/ 54 w 144"/>
                      <a:gd name="T5" fmla="*/ 90 h 408"/>
                      <a:gd name="T6" fmla="*/ 8 w 144"/>
                      <a:gd name="T7" fmla="*/ 136 h 408"/>
                      <a:gd name="T8" fmla="*/ 8 w 144"/>
                      <a:gd name="T9" fmla="*/ 226 h 408"/>
                      <a:gd name="T10" fmla="*/ 54 w 144"/>
                      <a:gd name="T11" fmla="*/ 272 h 408"/>
                      <a:gd name="T12" fmla="*/ 144 w 144"/>
                      <a:gd name="T13" fmla="*/ 408 h 408"/>
                    </a:gdLst>
                    <a:ahLst/>
                    <a:cxnLst>
                      <a:cxn ang="0">
                        <a:pos x="T0" y="T1"/>
                      </a:cxn>
                      <a:cxn ang="0">
                        <a:pos x="T2" y="T3"/>
                      </a:cxn>
                      <a:cxn ang="0">
                        <a:pos x="T4" y="T5"/>
                      </a:cxn>
                      <a:cxn ang="0">
                        <a:pos x="T6" y="T7"/>
                      </a:cxn>
                      <a:cxn ang="0">
                        <a:pos x="T8" y="T9"/>
                      </a:cxn>
                      <a:cxn ang="0">
                        <a:pos x="T10" y="T11"/>
                      </a:cxn>
                      <a:cxn ang="0">
                        <a:pos x="T12" y="T13"/>
                      </a:cxn>
                    </a:cxnLst>
                    <a:rect l="0" t="0" r="r" b="b"/>
                    <a:pathLst>
                      <a:path w="144" h="408">
                        <a:moveTo>
                          <a:pt x="8" y="0"/>
                        </a:moveTo>
                        <a:cubicBezTo>
                          <a:pt x="4" y="15"/>
                          <a:pt x="0" y="30"/>
                          <a:pt x="8" y="45"/>
                        </a:cubicBezTo>
                        <a:cubicBezTo>
                          <a:pt x="16" y="60"/>
                          <a:pt x="54" y="75"/>
                          <a:pt x="54" y="90"/>
                        </a:cubicBezTo>
                        <a:cubicBezTo>
                          <a:pt x="54" y="105"/>
                          <a:pt x="16" y="113"/>
                          <a:pt x="8" y="136"/>
                        </a:cubicBezTo>
                        <a:cubicBezTo>
                          <a:pt x="0" y="159"/>
                          <a:pt x="0" y="203"/>
                          <a:pt x="8" y="226"/>
                        </a:cubicBezTo>
                        <a:cubicBezTo>
                          <a:pt x="16" y="249"/>
                          <a:pt x="31" y="242"/>
                          <a:pt x="54" y="272"/>
                        </a:cubicBezTo>
                        <a:cubicBezTo>
                          <a:pt x="77" y="302"/>
                          <a:pt x="110" y="355"/>
                          <a:pt x="144"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0" name="Freeform 67">
                    <a:extLst>
                      <a:ext uri="{FF2B5EF4-FFF2-40B4-BE49-F238E27FC236}">
                        <a16:creationId xmlns:a16="http://schemas.microsoft.com/office/drawing/2014/main" id="{71E7A79D-DFF3-71B8-037B-7AACEF24A9E8}"/>
                      </a:ext>
                    </a:extLst>
                  </xdr:cNvPr>
                  <xdr:cNvSpPr>
                    <a:spLocks/>
                  </xdr:cNvSpPr>
                </xdr:nvSpPr>
                <xdr:spPr bwMode="auto">
                  <a:xfrm>
                    <a:off x="1655" y="3153"/>
                    <a:ext cx="363" cy="277"/>
                  </a:xfrm>
                  <a:custGeom>
                    <a:avLst/>
                    <a:gdLst>
                      <a:gd name="T0" fmla="*/ 0 w 363"/>
                      <a:gd name="T1" fmla="*/ 50 h 277"/>
                      <a:gd name="T2" fmla="*/ 46 w 363"/>
                      <a:gd name="T3" fmla="*/ 50 h 277"/>
                      <a:gd name="T4" fmla="*/ 136 w 363"/>
                      <a:gd name="T5" fmla="*/ 50 h 277"/>
                      <a:gd name="T6" fmla="*/ 182 w 363"/>
                      <a:gd name="T7" fmla="*/ 5 h 277"/>
                      <a:gd name="T8" fmla="*/ 237 w 363"/>
                      <a:gd name="T9" fmla="*/ 17 h 277"/>
                      <a:gd name="T10" fmla="*/ 318 w 363"/>
                      <a:gd name="T11" fmla="*/ 5 h 277"/>
                      <a:gd name="T12" fmla="*/ 329 w 363"/>
                      <a:gd name="T13" fmla="*/ 45 h 277"/>
                      <a:gd name="T14" fmla="*/ 318 w 363"/>
                      <a:gd name="T15" fmla="*/ 96 h 277"/>
                      <a:gd name="T16" fmla="*/ 272 w 363"/>
                      <a:gd name="T17" fmla="*/ 141 h 277"/>
                      <a:gd name="T18" fmla="*/ 227 w 363"/>
                      <a:gd name="T19" fmla="*/ 141 h 277"/>
                      <a:gd name="T20" fmla="*/ 227 w 363"/>
                      <a:gd name="T21" fmla="*/ 186 h 277"/>
                      <a:gd name="T22" fmla="*/ 303 w 363"/>
                      <a:gd name="T23" fmla="*/ 225 h 277"/>
                      <a:gd name="T24" fmla="*/ 309 w 363"/>
                      <a:gd name="T25" fmla="*/ 261 h 277"/>
                      <a:gd name="T26" fmla="*/ 363 w 363"/>
                      <a:gd name="T27" fmla="*/ 277 h 27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363" h="277">
                        <a:moveTo>
                          <a:pt x="0" y="50"/>
                        </a:moveTo>
                        <a:cubicBezTo>
                          <a:pt x="11" y="50"/>
                          <a:pt x="23" y="50"/>
                          <a:pt x="46" y="50"/>
                        </a:cubicBezTo>
                        <a:cubicBezTo>
                          <a:pt x="69" y="50"/>
                          <a:pt x="113" y="57"/>
                          <a:pt x="136" y="50"/>
                        </a:cubicBezTo>
                        <a:cubicBezTo>
                          <a:pt x="159" y="43"/>
                          <a:pt x="165" y="10"/>
                          <a:pt x="182" y="5"/>
                        </a:cubicBezTo>
                        <a:cubicBezTo>
                          <a:pt x="199" y="0"/>
                          <a:pt x="214" y="17"/>
                          <a:pt x="237" y="17"/>
                        </a:cubicBezTo>
                        <a:cubicBezTo>
                          <a:pt x="260" y="17"/>
                          <a:pt x="303" y="0"/>
                          <a:pt x="318" y="5"/>
                        </a:cubicBezTo>
                        <a:cubicBezTo>
                          <a:pt x="333" y="10"/>
                          <a:pt x="329" y="30"/>
                          <a:pt x="329" y="45"/>
                        </a:cubicBezTo>
                        <a:cubicBezTo>
                          <a:pt x="329" y="60"/>
                          <a:pt x="327" y="80"/>
                          <a:pt x="318" y="96"/>
                        </a:cubicBezTo>
                        <a:cubicBezTo>
                          <a:pt x="309" y="112"/>
                          <a:pt x="287" y="134"/>
                          <a:pt x="272" y="141"/>
                        </a:cubicBezTo>
                        <a:cubicBezTo>
                          <a:pt x="257" y="148"/>
                          <a:pt x="234" y="134"/>
                          <a:pt x="227" y="141"/>
                        </a:cubicBezTo>
                        <a:cubicBezTo>
                          <a:pt x="220" y="148"/>
                          <a:pt x="214" y="172"/>
                          <a:pt x="227" y="186"/>
                        </a:cubicBezTo>
                        <a:cubicBezTo>
                          <a:pt x="240" y="200"/>
                          <a:pt x="289" y="213"/>
                          <a:pt x="303" y="225"/>
                        </a:cubicBezTo>
                        <a:cubicBezTo>
                          <a:pt x="317" y="237"/>
                          <a:pt x="299" y="252"/>
                          <a:pt x="309" y="261"/>
                        </a:cubicBezTo>
                        <a:cubicBezTo>
                          <a:pt x="319" y="270"/>
                          <a:pt x="352" y="274"/>
                          <a:pt x="363" y="277"/>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1" name="Freeform 68">
                    <a:extLst>
                      <a:ext uri="{FF2B5EF4-FFF2-40B4-BE49-F238E27FC236}">
                        <a16:creationId xmlns:a16="http://schemas.microsoft.com/office/drawing/2014/main" id="{14A83EEA-7ADE-B761-E2B3-B81D3376FA21}"/>
                      </a:ext>
                    </a:extLst>
                  </xdr:cNvPr>
                  <xdr:cNvSpPr>
                    <a:spLocks/>
                  </xdr:cNvSpPr>
                </xdr:nvSpPr>
                <xdr:spPr bwMode="auto">
                  <a:xfrm>
                    <a:off x="1973" y="3059"/>
                    <a:ext cx="317" cy="106"/>
                  </a:xfrm>
                  <a:custGeom>
                    <a:avLst/>
                    <a:gdLst>
                      <a:gd name="T0" fmla="*/ 0 w 317"/>
                      <a:gd name="T1" fmla="*/ 99 h 106"/>
                      <a:gd name="T2" fmla="*/ 45 w 317"/>
                      <a:gd name="T3" fmla="*/ 99 h 106"/>
                      <a:gd name="T4" fmla="*/ 91 w 317"/>
                      <a:gd name="T5" fmla="*/ 54 h 106"/>
                      <a:gd name="T6" fmla="*/ 136 w 317"/>
                      <a:gd name="T7" fmla="*/ 54 h 106"/>
                      <a:gd name="T8" fmla="*/ 181 w 317"/>
                      <a:gd name="T9" fmla="*/ 8 h 106"/>
                      <a:gd name="T10" fmla="*/ 272 w 317"/>
                      <a:gd name="T11" fmla="*/ 8 h 106"/>
                      <a:gd name="T12" fmla="*/ 317 w 317"/>
                      <a:gd name="T13" fmla="*/ 8 h 106"/>
                    </a:gdLst>
                    <a:ahLst/>
                    <a:cxnLst>
                      <a:cxn ang="0">
                        <a:pos x="T0" y="T1"/>
                      </a:cxn>
                      <a:cxn ang="0">
                        <a:pos x="T2" y="T3"/>
                      </a:cxn>
                      <a:cxn ang="0">
                        <a:pos x="T4" y="T5"/>
                      </a:cxn>
                      <a:cxn ang="0">
                        <a:pos x="T6" y="T7"/>
                      </a:cxn>
                      <a:cxn ang="0">
                        <a:pos x="T8" y="T9"/>
                      </a:cxn>
                      <a:cxn ang="0">
                        <a:pos x="T10" y="T11"/>
                      </a:cxn>
                      <a:cxn ang="0">
                        <a:pos x="T12" y="T13"/>
                      </a:cxn>
                    </a:cxnLst>
                    <a:rect l="0" t="0" r="r" b="b"/>
                    <a:pathLst>
                      <a:path w="317" h="106">
                        <a:moveTo>
                          <a:pt x="0" y="99"/>
                        </a:moveTo>
                        <a:cubicBezTo>
                          <a:pt x="15" y="102"/>
                          <a:pt x="30" y="106"/>
                          <a:pt x="45" y="99"/>
                        </a:cubicBezTo>
                        <a:cubicBezTo>
                          <a:pt x="60" y="92"/>
                          <a:pt x="76" y="61"/>
                          <a:pt x="91" y="54"/>
                        </a:cubicBezTo>
                        <a:cubicBezTo>
                          <a:pt x="106" y="47"/>
                          <a:pt x="121" y="62"/>
                          <a:pt x="136" y="54"/>
                        </a:cubicBezTo>
                        <a:cubicBezTo>
                          <a:pt x="151" y="46"/>
                          <a:pt x="158" y="16"/>
                          <a:pt x="181" y="8"/>
                        </a:cubicBezTo>
                        <a:cubicBezTo>
                          <a:pt x="204" y="0"/>
                          <a:pt x="249" y="8"/>
                          <a:pt x="272" y="8"/>
                        </a:cubicBezTo>
                        <a:cubicBezTo>
                          <a:pt x="295" y="8"/>
                          <a:pt x="306" y="8"/>
                          <a:pt x="317" y="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2" name="Freeform 69">
                    <a:extLst>
                      <a:ext uri="{FF2B5EF4-FFF2-40B4-BE49-F238E27FC236}">
                        <a16:creationId xmlns:a16="http://schemas.microsoft.com/office/drawing/2014/main" id="{D328D993-7547-01CA-46C9-2A0502D66A8B}"/>
                      </a:ext>
                    </a:extLst>
                  </xdr:cNvPr>
                  <xdr:cNvSpPr>
                    <a:spLocks/>
                  </xdr:cNvSpPr>
                </xdr:nvSpPr>
                <xdr:spPr bwMode="auto">
                  <a:xfrm>
                    <a:off x="1591" y="2697"/>
                    <a:ext cx="578" cy="461"/>
                  </a:xfrm>
                  <a:custGeom>
                    <a:avLst/>
                    <a:gdLst>
                      <a:gd name="T0" fmla="*/ 19 w 578"/>
                      <a:gd name="T1" fmla="*/ 461 h 461"/>
                      <a:gd name="T2" fmla="*/ 49 w 578"/>
                      <a:gd name="T3" fmla="*/ 407 h 461"/>
                      <a:gd name="T4" fmla="*/ 47 w 578"/>
                      <a:gd name="T5" fmla="*/ 321 h 461"/>
                      <a:gd name="T6" fmla="*/ 41 w 578"/>
                      <a:gd name="T7" fmla="*/ 237 h 461"/>
                      <a:gd name="T8" fmla="*/ 1 w 578"/>
                      <a:gd name="T9" fmla="*/ 205 h 461"/>
                      <a:gd name="T10" fmla="*/ 33 w 578"/>
                      <a:gd name="T11" fmla="*/ 149 h 461"/>
                      <a:gd name="T12" fmla="*/ 87 w 578"/>
                      <a:gd name="T13" fmla="*/ 161 h 461"/>
                      <a:gd name="T14" fmla="*/ 110 w 578"/>
                      <a:gd name="T15" fmla="*/ 143 h 461"/>
                      <a:gd name="T16" fmla="*/ 131 w 578"/>
                      <a:gd name="T17" fmla="*/ 79 h 461"/>
                      <a:gd name="T18" fmla="*/ 189 w 578"/>
                      <a:gd name="T19" fmla="*/ 65 h 461"/>
                      <a:gd name="T20" fmla="*/ 200 w 578"/>
                      <a:gd name="T21" fmla="*/ 7 h 461"/>
                      <a:gd name="T22" fmla="*/ 267 w 578"/>
                      <a:gd name="T23" fmla="*/ 23 h 461"/>
                      <a:gd name="T24" fmla="*/ 315 w 578"/>
                      <a:gd name="T25" fmla="*/ 39 h 461"/>
                      <a:gd name="T26" fmla="*/ 336 w 578"/>
                      <a:gd name="T27" fmla="*/ 98 h 461"/>
                      <a:gd name="T28" fmla="*/ 381 w 578"/>
                      <a:gd name="T29" fmla="*/ 145 h 461"/>
                      <a:gd name="T30" fmla="*/ 382 w 578"/>
                      <a:gd name="T31" fmla="*/ 234 h 461"/>
                      <a:gd name="T32" fmla="*/ 473 w 578"/>
                      <a:gd name="T33" fmla="*/ 279 h 461"/>
                      <a:gd name="T34" fmla="*/ 563 w 578"/>
                      <a:gd name="T35" fmla="*/ 325 h 461"/>
                      <a:gd name="T36" fmla="*/ 563 w 578"/>
                      <a:gd name="T37" fmla="*/ 370 h 46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578" h="461">
                        <a:moveTo>
                          <a:pt x="19" y="461"/>
                        </a:moveTo>
                        <a:cubicBezTo>
                          <a:pt x="24" y="452"/>
                          <a:pt x="44" y="430"/>
                          <a:pt x="49" y="407"/>
                        </a:cubicBezTo>
                        <a:cubicBezTo>
                          <a:pt x="54" y="384"/>
                          <a:pt x="48" y="349"/>
                          <a:pt x="47" y="321"/>
                        </a:cubicBezTo>
                        <a:cubicBezTo>
                          <a:pt x="46" y="293"/>
                          <a:pt x="49" y="256"/>
                          <a:pt x="41" y="237"/>
                        </a:cubicBezTo>
                        <a:cubicBezTo>
                          <a:pt x="33" y="218"/>
                          <a:pt x="2" y="220"/>
                          <a:pt x="1" y="205"/>
                        </a:cubicBezTo>
                        <a:cubicBezTo>
                          <a:pt x="0" y="190"/>
                          <a:pt x="19" y="156"/>
                          <a:pt x="33" y="149"/>
                        </a:cubicBezTo>
                        <a:cubicBezTo>
                          <a:pt x="47" y="142"/>
                          <a:pt x="74" y="162"/>
                          <a:pt x="87" y="161"/>
                        </a:cubicBezTo>
                        <a:cubicBezTo>
                          <a:pt x="100" y="160"/>
                          <a:pt x="103" y="157"/>
                          <a:pt x="110" y="143"/>
                        </a:cubicBezTo>
                        <a:cubicBezTo>
                          <a:pt x="117" y="129"/>
                          <a:pt x="118" y="92"/>
                          <a:pt x="131" y="79"/>
                        </a:cubicBezTo>
                        <a:cubicBezTo>
                          <a:pt x="144" y="66"/>
                          <a:pt x="178" y="77"/>
                          <a:pt x="189" y="65"/>
                        </a:cubicBezTo>
                        <a:cubicBezTo>
                          <a:pt x="200" y="53"/>
                          <a:pt x="187" y="14"/>
                          <a:pt x="200" y="7"/>
                        </a:cubicBezTo>
                        <a:cubicBezTo>
                          <a:pt x="213" y="0"/>
                          <a:pt x="248" y="18"/>
                          <a:pt x="267" y="23"/>
                        </a:cubicBezTo>
                        <a:cubicBezTo>
                          <a:pt x="286" y="28"/>
                          <a:pt x="304" y="27"/>
                          <a:pt x="315" y="39"/>
                        </a:cubicBezTo>
                        <a:cubicBezTo>
                          <a:pt x="326" y="51"/>
                          <a:pt x="325" y="80"/>
                          <a:pt x="336" y="98"/>
                        </a:cubicBezTo>
                        <a:cubicBezTo>
                          <a:pt x="347" y="116"/>
                          <a:pt x="373" y="122"/>
                          <a:pt x="381" y="145"/>
                        </a:cubicBezTo>
                        <a:cubicBezTo>
                          <a:pt x="389" y="168"/>
                          <a:pt x="367" y="212"/>
                          <a:pt x="382" y="234"/>
                        </a:cubicBezTo>
                        <a:cubicBezTo>
                          <a:pt x="397" y="256"/>
                          <a:pt x="443" y="264"/>
                          <a:pt x="473" y="279"/>
                        </a:cubicBezTo>
                        <a:cubicBezTo>
                          <a:pt x="503" y="294"/>
                          <a:pt x="548" y="310"/>
                          <a:pt x="563" y="325"/>
                        </a:cubicBezTo>
                        <a:cubicBezTo>
                          <a:pt x="578" y="340"/>
                          <a:pt x="570" y="355"/>
                          <a:pt x="563" y="37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3" name="Freeform 70">
                    <a:extLst>
                      <a:ext uri="{FF2B5EF4-FFF2-40B4-BE49-F238E27FC236}">
                        <a16:creationId xmlns:a16="http://schemas.microsoft.com/office/drawing/2014/main" id="{CD4E625D-9378-4DBC-E313-67551369E2C1}"/>
                      </a:ext>
                    </a:extLst>
                  </xdr:cNvPr>
                  <xdr:cNvSpPr>
                    <a:spLocks/>
                  </xdr:cNvSpPr>
                </xdr:nvSpPr>
                <xdr:spPr bwMode="auto">
                  <a:xfrm>
                    <a:off x="1878" y="2478"/>
                    <a:ext cx="186" cy="242"/>
                  </a:xfrm>
                  <a:custGeom>
                    <a:avLst/>
                    <a:gdLst>
                      <a:gd name="T0" fmla="*/ 0 w 186"/>
                      <a:gd name="T1" fmla="*/ 242 h 242"/>
                      <a:gd name="T2" fmla="*/ 49 w 186"/>
                      <a:gd name="T3" fmla="*/ 181 h 242"/>
                      <a:gd name="T4" fmla="*/ 4 w 186"/>
                      <a:gd name="T5" fmla="*/ 136 h 242"/>
                      <a:gd name="T6" fmla="*/ 49 w 186"/>
                      <a:gd name="T7" fmla="*/ 90 h 242"/>
                      <a:gd name="T8" fmla="*/ 140 w 186"/>
                      <a:gd name="T9" fmla="*/ 45 h 242"/>
                      <a:gd name="T10" fmla="*/ 186 w 186"/>
                      <a:gd name="T11" fmla="*/ 0 h 242"/>
                    </a:gdLst>
                    <a:ahLst/>
                    <a:cxnLst>
                      <a:cxn ang="0">
                        <a:pos x="T0" y="T1"/>
                      </a:cxn>
                      <a:cxn ang="0">
                        <a:pos x="T2" y="T3"/>
                      </a:cxn>
                      <a:cxn ang="0">
                        <a:pos x="T4" y="T5"/>
                      </a:cxn>
                      <a:cxn ang="0">
                        <a:pos x="T6" y="T7"/>
                      </a:cxn>
                      <a:cxn ang="0">
                        <a:pos x="T8" y="T9"/>
                      </a:cxn>
                      <a:cxn ang="0">
                        <a:pos x="T10" y="T11"/>
                      </a:cxn>
                    </a:cxnLst>
                    <a:rect l="0" t="0" r="r" b="b"/>
                    <a:pathLst>
                      <a:path w="186" h="242">
                        <a:moveTo>
                          <a:pt x="0" y="242"/>
                        </a:moveTo>
                        <a:cubicBezTo>
                          <a:pt x="8" y="232"/>
                          <a:pt x="48" y="199"/>
                          <a:pt x="49" y="181"/>
                        </a:cubicBezTo>
                        <a:cubicBezTo>
                          <a:pt x="50" y="163"/>
                          <a:pt x="4" y="151"/>
                          <a:pt x="4" y="136"/>
                        </a:cubicBezTo>
                        <a:cubicBezTo>
                          <a:pt x="4" y="121"/>
                          <a:pt x="26" y="105"/>
                          <a:pt x="49" y="90"/>
                        </a:cubicBezTo>
                        <a:cubicBezTo>
                          <a:pt x="72" y="75"/>
                          <a:pt x="117" y="60"/>
                          <a:pt x="140" y="45"/>
                        </a:cubicBezTo>
                        <a:cubicBezTo>
                          <a:pt x="163" y="30"/>
                          <a:pt x="174" y="15"/>
                          <a:pt x="186"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4" name="Freeform 71">
                    <a:extLst>
                      <a:ext uri="{FF2B5EF4-FFF2-40B4-BE49-F238E27FC236}">
                        <a16:creationId xmlns:a16="http://schemas.microsoft.com/office/drawing/2014/main" id="{5645C7BC-09C0-1F1A-0E0F-21D4373CC362}"/>
                      </a:ext>
                    </a:extLst>
                  </xdr:cNvPr>
                  <xdr:cNvSpPr>
                    <a:spLocks/>
                  </xdr:cNvSpPr>
                </xdr:nvSpPr>
                <xdr:spPr bwMode="auto">
                  <a:xfrm>
                    <a:off x="1460" y="2668"/>
                    <a:ext cx="252" cy="132"/>
                  </a:xfrm>
                  <a:custGeom>
                    <a:avLst/>
                    <a:gdLst>
                      <a:gd name="T0" fmla="*/ 0 w 252"/>
                      <a:gd name="T1" fmla="*/ 10 h 132"/>
                      <a:gd name="T2" fmla="*/ 32 w 252"/>
                      <a:gd name="T3" fmla="*/ 6 h 132"/>
                      <a:gd name="T4" fmla="*/ 70 w 252"/>
                      <a:gd name="T5" fmla="*/ 46 h 132"/>
                      <a:gd name="T6" fmla="*/ 108 w 252"/>
                      <a:gd name="T7" fmla="*/ 46 h 132"/>
                      <a:gd name="T8" fmla="*/ 140 w 252"/>
                      <a:gd name="T9" fmla="*/ 82 h 132"/>
                      <a:gd name="T10" fmla="*/ 186 w 252"/>
                      <a:gd name="T11" fmla="*/ 74 h 132"/>
                      <a:gd name="T12" fmla="*/ 252 w 252"/>
                      <a:gd name="T13" fmla="*/ 132 h 132"/>
                    </a:gdLst>
                    <a:ahLst/>
                    <a:cxnLst>
                      <a:cxn ang="0">
                        <a:pos x="T0" y="T1"/>
                      </a:cxn>
                      <a:cxn ang="0">
                        <a:pos x="T2" y="T3"/>
                      </a:cxn>
                      <a:cxn ang="0">
                        <a:pos x="T4" y="T5"/>
                      </a:cxn>
                      <a:cxn ang="0">
                        <a:pos x="T6" y="T7"/>
                      </a:cxn>
                      <a:cxn ang="0">
                        <a:pos x="T8" y="T9"/>
                      </a:cxn>
                      <a:cxn ang="0">
                        <a:pos x="T10" y="T11"/>
                      </a:cxn>
                      <a:cxn ang="0">
                        <a:pos x="T12" y="T13"/>
                      </a:cxn>
                    </a:cxnLst>
                    <a:rect l="0" t="0" r="r" b="b"/>
                    <a:pathLst>
                      <a:path w="252" h="132">
                        <a:moveTo>
                          <a:pt x="0" y="10"/>
                        </a:moveTo>
                        <a:cubicBezTo>
                          <a:pt x="5" y="9"/>
                          <a:pt x="20" y="0"/>
                          <a:pt x="32" y="6"/>
                        </a:cubicBezTo>
                        <a:cubicBezTo>
                          <a:pt x="44" y="12"/>
                          <a:pt x="57" y="39"/>
                          <a:pt x="70" y="46"/>
                        </a:cubicBezTo>
                        <a:cubicBezTo>
                          <a:pt x="83" y="53"/>
                          <a:pt x="96" y="40"/>
                          <a:pt x="108" y="46"/>
                        </a:cubicBezTo>
                        <a:cubicBezTo>
                          <a:pt x="120" y="52"/>
                          <a:pt x="127" y="77"/>
                          <a:pt x="140" y="82"/>
                        </a:cubicBezTo>
                        <a:cubicBezTo>
                          <a:pt x="153" y="87"/>
                          <a:pt x="167" y="66"/>
                          <a:pt x="186" y="74"/>
                        </a:cubicBezTo>
                        <a:cubicBezTo>
                          <a:pt x="205" y="82"/>
                          <a:pt x="238" y="120"/>
                          <a:pt x="252" y="13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grpSp>
      <xdr:sp macro="" textlink="">
        <xdr:nvSpPr>
          <xdr:cNvPr id="4" name="Text Box 250">
            <a:extLst>
              <a:ext uri="{FF2B5EF4-FFF2-40B4-BE49-F238E27FC236}">
                <a16:creationId xmlns:a16="http://schemas.microsoft.com/office/drawing/2014/main" id="{4742E983-682F-35A5-7C72-6DC09DCD6240}"/>
              </a:ext>
            </a:extLst>
          </xdr:cNvPr>
          <xdr:cNvSpPr txBox="1">
            <a:spLocks noChangeArrowheads="1"/>
          </xdr:cNvSpPr>
        </xdr:nvSpPr>
        <xdr:spPr bwMode="auto">
          <a:xfrm>
            <a:off x="2836240" y="1341709"/>
            <a:ext cx="1312003" cy="353680"/>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a:ln>
                  <a:noFill/>
                </a:ln>
                <a:solidFill>
                  <a:srgbClr val="000000"/>
                </a:solidFill>
                <a:effectLst/>
                <a:uLnTx/>
                <a:uFillTx/>
                <a:latin typeface="Calibri" panose="020F0502020204030204" pitchFamily="34" charset="0"/>
                <a:ea typeface="ＭＳ Ｐゴシック"/>
              </a:rPr>
              <a:t>NOROESTE</a:t>
            </a:r>
          </a:p>
        </xdr:txBody>
      </xdr:sp>
      <xdr:sp macro="" textlink="">
        <xdr:nvSpPr>
          <xdr:cNvPr id="5" name="Text Box 270">
            <a:extLst>
              <a:ext uri="{FF2B5EF4-FFF2-40B4-BE49-F238E27FC236}">
                <a16:creationId xmlns:a16="http://schemas.microsoft.com/office/drawing/2014/main" id="{BF8EBFC7-9B2B-0EE8-D11B-E9646ADB88FB}"/>
              </a:ext>
            </a:extLst>
          </xdr:cNvPr>
          <xdr:cNvSpPr txBox="1">
            <a:spLocks noChangeArrowheads="1"/>
          </xdr:cNvSpPr>
        </xdr:nvSpPr>
        <xdr:spPr bwMode="auto">
          <a:xfrm>
            <a:off x="3469414" y="2444179"/>
            <a:ext cx="1682231" cy="322479"/>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050" b="1" i="0" u="none" strike="noStrike" kern="0" cap="none" spc="0" normalizeH="0" baseline="0">
                <a:ln>
                  <a:noFill/>
                </a:ln>
                <a:solidFill>
                  <a:srgbClr val="000000"/>
                </a:solidFill>
                <a:effectLst/>
                <a:uLnTx/>
                <a:uFillTx/>
                <a:latin typeface="Calibri" panose="020F0502020204030204" pitchFamily="34" charset="0"/>
                <a:ea typeface="ＭＳ Ｐゴシック"/>
              </a:rPr>
              <a:t>RESTO CENTRO</a:t>
            </a:r>
          </a:p>
        </xdr:txBody>
      </xdr:sp>
      <xdr:sp macro="" textlink="">
        <xdr:nvSpPr>
          <xdr:cNvPr id="6" name="Text Box 280">
            <a:extLst>
              <a:ext uri="{FF2B5EF4-FFF2-40B4-BE49-F238E27FC236}">
                <a16:creationId xmlns:a16="http://schemas.microsoft.com/office/drawing/2014/main" id="{39BC9314-7F0E-E57B-EDCB-7E080E7963BA}"/>
              </a:ext>
            </a:extLst>
          </xdr:cNvPr>
          <xdr:cNvSpPr txBox="1">
            <a:spLocks noChangeArrowheads="1"/>
          </xdr:cNvSpPr>
        </xdr:nvSpPr>
        <xdr:spPr bwMode="auto">
          <a:xfrm>
            <a:off x="3926395" y="4478185"/>
            <a:ext cx="1521123" cy="353680"/>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a:ln>
                  <a:noFill/>
                </a:ln>
                <a:solidFill>
                  <a:srgbClr val="000000"/>
                </a:solidFill>
                <a:effectLst/>
                <a:uLnTx/>
                <a:uFillTx/>
                <a:latin typeface="Calibri" panose="020F0502020204030204" pitchFamily="34" charset="0"/>
                <a:ea typeface="ＭＳ Ｐゴシック"/>
              </a:rPr>
              <a:t>ANDALUCÍA</a:t>
            </a:r>
          </a:p>
        </xdr:txBody>
      </xdr:sp>
      <xdr:sp macro="" textlink="">
        <xdr:nvSpPr>
          <xdr:cNvPr id="7" name="Text Box 290">
            <a:extLst>
              <a:ext uri="{FF2B5EF4-FFF2-40B4-BE49-F238E27FC236}">
                <a16:creationId xmlns:a16="http://schemas.microsoft.com/office/drawing/2014/main" id="{75E66C5E-F6BD-0AF4-F64B-8B490AEAB632}"/>
              </a:ext>
            </a:extLst>
          </xdr:cNvPr>
          <xdr:cNvSpPr txBox="1">
            <a:spLocks noChangeArrowheads="1"/>
          </xdr:cNvSpPr>
        </xdr:nvSpPr>
        <xdr:spPr bwMode="auto">
          <a:xfrm>
            <a:off x="5640399" y="3770515"/>
            <a:ext cx="1220303" cy="343221"/>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050" b="1" i="0" u="none" strike="noStrike" kern="0" cap="none" spc="0" normalizeH="0" baseline="0">
                <a:ln>
                  <a:noFill/>
                </a:ln>
                <a:solidFill>
                  <a:srgbClr val="000000"/>
                </a:solidFill>
                <a:effectLst/>
                <a:uLnTx/>
                <a:uFillTx/>
                <a:latin typeface="Calibri" panose="020F0502020204030204" pitchFamily="34" charset="0"/>
                <a:ea typeface="ＭＳ Ｐゴシック"/>
              </a:rPr>
              <a:t>LEVANTE</a:t>
            </a:r>
          </a:p>
        </xdr:txBody>
      </xdr:sp>
      <xdr:sp macro="" textlink="">
        <xdr:nvSpPr>
          <xdr:cNvPr id="8" name="Oval 297">
            <a:extLst>
              <a:ext uri="{FF2B5EF4-FFF2-40B4-BE49-F238E27FC236}">
                <a16:creationId xmlns:a16="http://schemas.microsoft.com/office/drawing/2014/main" id="{A3DD2215-C958-0C7B-8E9F-5E19412AB155}"/>
              </a:ext>
            </a:extLst>
          </xdr:cNvPr>
          <xdr:cNvSpPr>
            <a:spLocks/>
          </xdr:cNvSpPr>
        </xdr:nvSpPr>
        <xdr:spPr bwMode="auto">
          <a:xfrm>
            <a:off x="4925033" y="2799944"/>
            <a:ext cx="264658" cy="261096"/>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9" name="Text Box 311">
            <a:extLst>
              <a:ext uri="{FF2B5EF4-FFF2-40B4-BE49-F238E27FC236}">
                <a16:creationId xmlns:a16="http://schemas.microsoft.com/office/drawing/2014/main" id="{2509508B-4722-995B-8FD4-4BDAAE565212}"/>
              </a:ext>
            </a:extLst>
          </xdr:cNvPr>
          <xdr:cNvSpPr txBox="1">
            <a:spLocks noChangeArrowheads="1"/>
          </xdr:cNvSpPr>
        </xdr:nvSpPr>
        <xdr:spPr bwMode="auto">
          <a:xfrm>
            <a:off x="6286366" y="1700840"/>
            <a:ext cx="2365906" cy="343221"/>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050" b="1" i="0" u="none" strike="noStrike" kern="0" cap="none" spc="0" normalizeH="0" baseline="0">
                <a:ln>
                  <a:noFill/>
                </a:ln>
                <a:solidFill>
                  <a:srgbClr val="000000"/>
                </a:solidFill>
                <a:effectLst/>
                <a:uLnTx/>
                <a:uFillTx/>
                <a:latin typeface="Calibri" panose="020F0502020204030204" pitchFamily="34" charset="0"/>
                <a:ea typeface="ＭＳ Ｐゴシック"/>
              </a:rPr>
              <a:t>REST. CAT/ARAGÓN</a:t>
            </a:r>
          </a:p>
        </xdr:txBody>
      </xdr:sp>
      <xdr:sp macro="" textlink="">
        <xdr:nvSpPr>
          <xdr:cNvPr id="10" name="Oval 335">
            <a:extLst>
              <a:ext uri="{FF2B5EF4-FFF2-40B4-BE49-F238E27FC236}">
                <a16:creationId xmlns:a16="http://schemas.microsoft.com/office/drawing/2014/main" id="{86C53AAF-BB60-FB5F-BD93-311806A89855}"/>
              </a:ext>
            </a:extLst>
          </xdr:cNvPr>
          <xdr:cNvSpPr>
            <a:spLocks/>
          </xdr:cNvSpPr>
        </xdr:nvSpPr>
        <xdr:spPr bwMode="auto">
          <a:xfrm>
            <a:off x="7584843" y="2091473"/>
            <a:ext cx="264658" cy="261096"/>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11" name="Group 353">
            <a:extLst>
              <a:ext uri="{FF2B5EF4-FFF2-40B4-BE49-F238E27FC236}">
                <a16:creationId xmlns:a16="http://schemas.microsoft.com/office/drawing/2014/main" id="{4264D5B3-628F-2EEF-532A-83EE49CF0778}"/>
              </a:ext>
            </a:extLst>
          </xdr:cNvPr>
          <xdr:cNvGrpSpPr>
            <a:grpSpLocks/>
          </xdr:cNvGrpSpPr>
        </xdr:nvGrpSpPr>
        <xdr:grpSpPr bwMode="auto">
          <a:xfrm>
            <a:off x="4516467" y="2835048"/>
            <a:ext cx="1194267" cy="329803"/>
            <a:chOff x="2128" y="1750"/>
            <a:chExt cx="722" cy="216"/>
          </a:xfrm>
          <a:grpFill/>
        </xdr:grpSpPr>
        <xdr:sp macro="" textlink="">
          <xdr:nvSpPr>
            <xdr:cNvPr id="15" name="Rectangle 354">
              <a:extLst>
                <a:ext uri="{FF2B5EF4-FFF2-40B4-BE49-F238E27FC236}">
                  <a16:creationId xmlns:a16="http://schemas.microsoft.com/office/drawing/2014/main" id="{A298D523-6DE0-370B-C119-461D5BE2FD6A}"/>
                </a:ext>
              </a:extLst>
            </xdr:cNvPr>
            <xdr:cNvSpPr>
              <a:spLocks/>
            </xdr:cNvSpPr>
          </xdr:nvSpPr>
          <xdr:spPr bwMode="auto">
            <a:xfrm>
              <a:off x="2128" y="1780"/>
              <a:ext cx="722" cy="186"/>
            </a:xfrm>
            <a:prstGeom prst="rect">
              <a:avLst/>
            </a:prstGeom>
            <a:grpFill/>
            <a:ln>
              <a:noFill/>
            </a:ln>
            <a:extLst>
              <a:ext uri="{91240B29-F687-4F45-9708-019B960494DF}">
                <a14:hiddenLine xmlns:a14="http://schemas.microsoft.com/office/drawing/2010/main" w="12700">
                  <a:solidFill>
                    <a:schemeClr val="tx1"/>
                  </a:solidFill>
                  <a:miter lim="800000"/>
                  <a:headEnd/>
                  <a:tailEnd/>
                </a14:hiddenLine>
              </a:ext>
            </a:extLst>
          </xdr:spPr>
          <xdr:txBody>
            <a:bodyPr wrap="square" lIns="0" tIns="0" rIns="0" bIns="0" anchor="ct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algn="ctr" defTabSz="665163"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a:ln>
                    <a:noFill/>
                  </a:ln>
                  <a:solidFill>
                    <a:srgbClr val="000000"/>
                  </a:solidFill>
                  <a:effectLst/>
                  <a:uLnTx/>
                  <a:uFillTx/>
                  <a:latin typeface="Calibri" panose="020F0502020204030204" pitchFamily="34" charset="0"/>
                  <a:ea typeface="ＭＳ Ｐゴシック"/>
                  <a:sym typeface="Arial Black" pitchFamily="34" charset="0"/>
                </a:rPr>
                <a:t>AMM</a:t>
              </a:r>
            </a:p>
          </xdr:txBody>
        </xdr:sp>
        <xdr:sp macro="" textlink="">
          <xdr:nvSpPr>
            <xdr:cNvPr id="16" name="Oval 355">
              <a:extLst>
                <a:ext uri="{FF2B5EF4-FFF2-40B4-BE49-F238E27FC236}">
                  <a16:creationId xmlns:a16="http://schemas.microsoft.com/office/drawing/2014/main" id="{093952E9-BE03-2C7F-C7C1-B0FD8957EC2E}"/>
                </a:ext>
              </a:extLst>
            </xdr:cNvPr>
            <xdr:cNvSpPr>
              <a:spLocks/>
            </xdr:cNvSpPr>
          </xdr:nvSpPr>
          <xdr:spPr bwMode="auto">
            <a:xfrm>
              <a:off x="2403" y="1750"/>
              <a:ext cx="105" cy="111"/>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sp macro="" textlink="">
        <xdr:nvSpPr>
          <xdr:cNvPr id="12" name="Rectangle 357">
            <a:extLst>
              <a:ext uri="{FF2B5EF4-FFF2-40B4-BE49-F238E27FC236}">
                <a16:creationId xmlns:a16="http://schemas.microsoft.com/office/drawing/2014/main" id="{A9A7BB0A-BBBA-07F5-501D-948E35F0820C}"/>
              </a:ext>
            </a:extLst>
          </xdr:cNvPr>
          <xdr:cNvSpPr>
            <a:spLocks/>
          </xdr:cNvSpPr>
        </xdr:nvSpPr>
        <xdr:spPr bwMode="auto">
          <a:xfrm>
            <a:off x="7323000" y="2053508"/>
            <a:ext cx="676415" cy="313010"/>
          </a:xfrm>
          <a:prstGeom prst="rect">
            <a:avLst/>
          </a:prstGeom>
          <a:grpFill/>
          <a:ln>
            <a:noFill/>
          </a:ln>
          <a:extLst>
            <a:ext uri="{91240B29-F687-4F45-9708-019B960494DF}">
              <a14:hiddenLine xmlns:a14="http://schemas.microsoft.com/office/drawing/2010/main" w="12700">
                <a:solidFill>
                  <a:schemeClr val="tx1"/>
                </a:solidFill>
                <a:miter lim="800000"/>
                <a:headEnd/>
                <a:tailEnd/>
              </a14:hiddenLine>
            </a:ext>
          </a:extLst>
        </xdr:spPr>
        <xdr:txBody>
          <a:bodyPr wrap="square" lIns="0" tIns="0" rIns="0" bIns="0" anchor="ct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algn="r" defTabSz="665163"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a:ln>
                  <a:noFill/>
                </a:ln>
                <a:solidFill>
                  <a:srgbClr val="000000"/>
                </a:solidFill>
                <a:effectLst/>
                <a:uLnTx/>
                <a:uFillTx/>
                <a:latin typeface="Calibri" panose="020F0502020204030204" pitchFamily="34" charset="0"/>
                <a:ea typeface="ＭＳ Ｐゴシック"/>
                <a:sym typeface="Arial Black" pitchFamily="34" charset="0"/>
              </a:rPr>
              <a:t>AMB</a:t>
            </a:r>
          </a:p>
        </xdr:txBody>
      </xdr:sp>
      <xdr:sp macro="" textlink="">
        <xdr:nvSpPr>
          <xdr:cNvPr id="13" name="Oval 358">
            <a:extLst>
              <a:ext uri="{FF2B5EF4-FFF2-40B4-BE49-F238E27FC236}">
                <a16:creationId xmlns:a16="http://schemas.microsoft.com/office/drawing/2014/main" id="{DA08596B-C5A6-29F4-AAAC-B717995BD3DD}"/>
              </a:ext>
            </a:extLst>
          </xdr:cNvPr>
          <xdr:cNvSpPr>
            <a:spLocks/>
          </xdr:cNvSpPr>
        </xdr:nvSpPr>
        <xdr:spPr bwMode="auto">
          <a:xfrm>
            <a:off x="7634465" y="2141860"/>
            <a:ext cx="173683" cy="169483"/>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14" name="Text Box 373">
            <a:extLst>
              <a:ext uri="{FF2B5EF4-FFF2-40B4-BE49-F238E27FC236}">
                <a16:creationId xmlns:a16="http://schemas.microsoft.com/office/drawing/2014/main" id="{F24C1FEB-75C1-6B17-1449-2DDF53D825CB}"/>
              </a:ext>
            </a:extLst>
          </xdr:cNvPr>
          <xdr:cNvSpPr txBox="1">
            <a:spLocks noChangeArrowheads="1"/>
          </xdr:cNvSpPr>
        </xdr:nvSpPr>
        <xdr:spPr bwMode="auto">
          <a:xfrm>
            <a:off x="4813943" y="1389649"/>
            <a:ext cx="1470504" cy="322479"/>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a:ln>
                  <a:noFill/>
                </a:ln>
                <a:solidFill>
                  <a:srgbClr val="000000"/>
                </a:solidFill>
                <a:effectLst/>
                <a:uLnTx/>
                <a:uFillTx/>
                <a:latin typeface="Calibri" panose="020F0502020204030204" pitchFamily="34" charset="0"/>
                <a:ea typeface="ＭＳ Ｐゴシック"/>
              </a:rPr>
              <a:t>NORTE CENTRO</a:t>
            </a:r>
          </a:p>
        </xdr:txBody>
      </xdr:sp>
    </xdr:grpSp>
    <xdr:clientData/>
  </xdr:twoCellAnchor>
  <xdr:twoCellAnchor editAs="oneCell">
    <xdr:from>
      <xdr:col>0</xdr:col>
      <xdr:colOff>0</xdr:colOff>
      <xdr:row>1</xdr:row>
      <xdr:rowOff>74990</xdr:rowOff>
    </xdr:from>
    <xdr:to>
      <xdr:col>0</xdr:col>
      <xdr:colOff>836083</xdr:colOff>
      <xdr:row>1</xdr:row>
      <xdr:rowOff>969709</xdr:rowOff>
    </xdr:to>
    <xdr:pic>
      <xdr:nvPicPr>
        <xdr:cNvPr id="82" name="Imagen 81">
          <a:hlinkClick xmlns:r="http://schemas.openxmlformats.org/officeDocument/2006/relationships" r:id="rId1"/>
          <a:extLst>
            <a:ext uri="{FF2B5EF4-FFF2-40B4-BE49-F238E27FC236}">
              <a16:creationId xmlns:a16="http://schemas.microsoft.com/office/drawing/2014/main" id="{AF56CC39-3382-47F7-A6C8-C9A60139C2F4}"/>
            </a:ext>
          </a:extLst>
        </xdr:cNvPr>
        <xdr:cNvPicPr>
          <a:picLocks noChangeAspect="1"/>
        </xdr:cNvPicPr>
      </xdr:nvPicPr>
      <xdr:blipFill>
        <a:blip xmlns:r="http://schemas.openxmlformats.org/officeDocument/2006/relationships" r:embed="rId2"/>
        <a:stretch>
          <a:fillRect/>
        </a:stretch>
      </xdr:blipFill>
      <xdr:spPr>
        <a:xfrm>
          <a:off x="0" y="259140"/>
          <a:ext cx="836083" cy="894719"/>
        </a:xfrm>
        <a:prstGeom prst="rect">
          <a:avLst/>
        </a:prstGeom>
      </xdr:spPr>
    </xdr:pic>
    <xdr:clientData/>
  </xdr:twoCellAnchor>
  <xdr:twoCellAnchor>
    <xdr:from>
      <xdr:col>0</xdr:col>
      <xdr:colOff>1303466</xdr:colOff>
      <xdr:row>1</xdr:row>
      <xdr:rowOff>0</xdr:rowOff>
    </xdr:from>
    <xdr:to>
      <xdr:col>0</xdr:col>
      <xdr:colOff>3592641</xdr:colOff>
      <xdr:row>1</xdr:row>
      <xdr:rowOff>1054101</xdr:rowOff>
    </xdr:to>
    <xdr:sp macro="" textlink="">
      <xdr:nvSpPr>
        <xdr:cNvPr id="83" name="Freeform 2">
          <a:extLst>
            <a:ext uri="{FF2B5EF4-FFF2-40B4-BE49-F238E27FC236}">
              <a16:creationId xmlns:a16="http://schemas.microsoft.com/office/drawing/2014/main" id="{1F0C41FD-A216-4946-BCCA-81C4411D409C}"/>
            </a:ext>
          </a:extLst>
        </xdr:cNvPr>
        <xdr:cNvSpPr/>
      </xdr:nvSpPr>
      <xdr:spPr>
        <a:xfrm>
          <a:off x="1303466" y="184150"/>
          <a:ext cx="2289175" cy="1054101"/>
        </a:xfrm>
        <a:custGeom>
          <a:avLst/>
          <a:gdLst/>
          <a:ahLst/>
          <a:cxnLst/>
          <a:rect l="l" t="t" r="r" b="b"/>
          <a:pathLst>
            <a:path w="4904974" h="2191810">
              <a:moveTo>
                <a:pt x="0" y="0"/>
              </a:moveTo>
              <a:lnTo>
                <a:pt x="4904973" y="0"/>
              </a:lnTo>
              <a:lnTo>
                <a:pt x="4904973" y="2191810"/>
              </a:lnTo>
              <a:lnTo>
                <a:pt x="0" y="2191810"/>
              </a:lnTo>
              <a:lnTo>
                <a:pt x="0" y="0"/>
              </a:lnTo>
              <a:close/>
            </a:path>
          </a:pathLst>
        </a:custGeom>
        <a:blipFill>
          <a:blip xmlns:r="http://schemas.openxmlformats.org/officeDocument/2006/relationships" r:embed="rId3"/>
          <a:stretch>
            <a:fillRect b="-761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0</xdr:col>
      <xdr:colOff>8093528</xdr:colOff>
      <xdr:row>1</xdr:row>
      <xdr:rowOff>57809</xdr:rowOff>
    </xdr:from>
    <xdr:to>
      <xdr:col>0</xdr:col>
      <xdr:colOff>10791876</xdr:colOff>
      <xdr:row>1</xdr:row>
      <xdr:rowOff>838654</xdr:rowOff>
    </xdr:to>
    <xdr:sp macro="" textlink="">
      <xdr:nvSpPr>
        <xdr:cNvPr id="84" name="Freeform 11">
          <a:extLst>
            <a:ext uri="{FF2B5EF4-FFF2-40B4-BE49-F238E27FC236}">
              <a16:creationId xmlns:a16="http://schemas.microsoft.com/office/drawing/2014/main" id="{9282269C-B9D7-4845-8C94-F3A9C201C832}"/>
            </a:ext>
          </a:extLst>
        </xdr:cNvPr>
        <xdr:cNvSpPr/>
      </xdr:nvSpPr>
      <xdr:spPr>
        <a:xfrm>
          <a:off x="8093528" y="241959"/>
          <a:ext cx="2698348" cy="780845"/>
        </a:xfrm>
        <a:custGeom>
          <a:avLst/>
          <a:gdLst/>
          <a:ahLst/>
          <a:cxnLst/>
          <a:rect l="l" t="t" r="r" b="b"/>
          <a:pathLst>
            <a:path w="5413941" h="1560991">
              <a:moveTo>
                <a:pt x="0" y="0"/>
              </a:moveTo>
              <a:lnTo>
                <a:pt x="5413941" y="0"/>
              </a:lnTo>
              <a:lnTo>
                <a:pt x="5413941" y="1560991"/>
              </a:lnTo>
              <a:lnTo>
                <a:pt x="0" y="1560991"/>
              </a:lnTo>
              <a:lnTo>
                <a:pt x="0" y="0"/>
              </a:lnTo>
              <a:close/>
            </a:path>
          </a:pathLst>
        </a:custGeom>
        <a:blipFill>
          <a:blip xmlns:r="http://schemas.openxmlformats.org/officeDocument/2006/relationships" r:embed="rId4"/>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1212903</xdr:colOff>
      <xdr:row>0</xdr:row>
      <xdr:rowOff>137584</xdr:rowOff>
    </xdr:from>
    <xdr:to>
      <xdr:col>0</xdr:col>
      <xdr:colOff>3489378</xdr:colOff>
      <xdr:row>1</xdr:row>
      <xdr:rowOff>570442</xdr:rowOff>
    </xdr:to>
    <xdr:sp macro="" textlink="">
      <xdr:nvSpPr>
        <xdr:cNvPr id="2" name="Freeform 2">
          <a:extLst>
            <a:ext uri="{FF2B5EF4-FFF2-40B4-BE49-F238E27FC236}">
              <a16:creationId xmlns:a16="http://schemas.microsoft.com/office/drawing/2014/main" id="{ACF781B5-C047-436C-A78B-CD713E586CC5}"/>
            </a:ext>
          </a:extLst>
        </xdr:cNvPr>
        <xdr:cNvSpPr/>
      </xdr:nvSpPr>
      <xdr:spPr>
        <a:xfrm>
          <a:off x="1212903" y="137584"/>
          <a:ext cx="2276475" cy="1048808"/>
        </a:xfrm>
        <a:custGeom>
          <a:avLst/>
          <a:gdLst/>
          <a:ahLst/>
          <a:cxnLst/>
          <a:rect l="l" t="t" r="r" b="b"/>
          <a:pathLst>
            <a:path w="4904974" h="2191810">
              <a:moveTo>
                <a:pt x="0" y="0"/>
              </a:moveTo>
              <a:lnTo>
                <a:pt x="4904973" y="0"/>
              </a:lnTo>
              <a:lnTo>
                <a:pt x="4904973" y="2191810"/>
              </a:lnTo>
              <a:lnTo>
                <a:pt x="0" y="2191810"/>
              </a:lnTo>
              <a:lnTo>
                <a:pt x="0" y="0"/>
              </a:lnTo>
              <a:close/>
            </a:path>
          </a:pathLst>
        </a:custGeom>
        <a:blipFill>
          <a:blip xmlns:r="http://schemas.openxmlformats.org/officeDocument/2006/relationships" r:embed="rId1"/>
          <a:stretch>
            <a:fillRect b="-761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0</xdr:col>
      <xdr:colOff>5408083</xdr:colOff>
      <xdr:row>0</xdr:row>
      <xdr:rowOff>208093</xdr:rowOff>
    </xdr:from>
    <xdr:to>
      <xdr:col>0</xdr:col>
      <xdr:colOff>8115956</xdr:colOff>
      <xdr:row>1</xdr:row>
      <xdr:rowOff>367695</xdr:rowOff>
    </xdr:to>
    <xdr:sp macro="" textlink="">
      <xdr:nvSpPr>
        <xdr:cNvPr id="3" name="Freeform 11">
          <a:extLst>
            <a:ext uri="{FF2B5EF4-FFF2-40B4-BE49-F238E27FC236}">
              <a16:creationId xmlns:a16="http://schemas.microsoft.com/office/drawing/2014/main" id="{A4BACF96-F73F-4092-8D16-E3CDD66230FE}"/>
            </a:ext>
          </a:extLst>
        </xdr:cNvPr>
        <xdr:cNvSpPr/>
      </xdr:nvSpPr>
      <xdr:spPr>
        <a:xfrm>
          <a:off x="5408083" y="208093"/>
          <a:ext cx="2707873" cy="775552"/>
        </a:xfrm>
        <a:custGeom>
          <a:avLst/>
          <a:gdLst/>
          <a:ahLst/>
          <a:cxnLst/>
          <a:rect l="l" t="t" r="r" b="b"/>
          <a:pathLst>
            <a:path w="5413941" h="1560991">
              <a:moveTo>
                <a:pt x="0" y="0"/>
              </a:moveTo>
              <a:lnTo>
                <a:pt x="5413941" y="0"/>
              </a:lnTo>
              <a:lnTo>
                <a:pt x="5413941" y="1560991"/>
              </a:lnTo>
              <a:lnTo>
                <a:pt x="0" y="1560991"/>
              </a:lnTo>
              <a:lnTo>
                <a:pt x="0" y="0"/>
              </a:lnTo>
              <a:close/>
            </a:path>
          </a:pathLst>
        </a:custGeom>
        <a:blipFill>
          <a:blip xmlns:r="http://schemas.openxmlformats.org/officeDocument/2006/relationships" r:embed="rId2"/>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editAs="oneCell">
    <xdr:from>
      <xdr:col>0</xdr:col>
      <xdr:colOff>201083</xdr:colOff>
      <xdr:row>0</xdr:row>
      <xdr:rowOff>127000</xdr:rowOff>
    </xdr:from>
    <xdr:to>
      <xdr:col>0</xdr:col>
      <xdr:colOff>1018116</xdr:colOff>
      <xdr:row>1</xdr:row>
      <xdr:rowOff>390952</xdr:rowOff>
    </xdr:to>
    <xdr:pic>
      <xdr:nvPicPr>
        <xdr:cNvPr id="4" name="Imagen 3">
          <a:hlinkClick xmlns:r="http://schemas.openxmlformats.org/officeDocument/2006/relationships" r:id="rId3"/>
          <a:extLst>
            <a:ext uri="{FF2B5EF4-FFF2-40B4-BE49-F238E27FC236}">
              <a16:creationId xmlns:a16="http://schemas.microsoft.com/office/drawing/2014/main" id="{DA20B211-4C76-45E0-A3BE-068A4E76CE32}"/>
            </a:ext>
          </a:extLst>
        </xdr:cNvPr>
        <xdr:cNvPicPr>
          <a:picLocks noChangeAspect="1"/>
        </xdr:cNvPicPr>
      </xdr:nvPicPr>
      <xdr:blipFill>
        <a:blip xmlns:r="http://schemas.openxmlformats.org/officeDocument/2006/relationships" r:embed="rId4"/>
        <a:stretch>
          <a:fillRect/>
        </a:stretch>
      </xdr:blipFill>
      <xdr:spPr>
        <a:xfrm>
          <a:off x="201083" y="127000"/>
          <a:ext cx="826558" cy="87990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82906</xdr:colOff>
      <xdr:row>0</xdr:row>
      <xdr:rowOff>54428</xdr:rowOff>
    </xdr:from>
    <xdr:to>
      <xdr:col>4</xdr:col>
      <xdr:colOff>766438</xdr:colOff>
      <xdr:row>1</xdr:row>
      <xdr:rowOff>101600</xdr:rowOff>
    </xdr:to>
    <xdr:sp macro="" textlink="">
      <xdr:nvSpPr>
        <xdr:cNvPr id="2" name="Freeform 2">
          <a:extLst>
            <a:ext uri="{FF2B5EF4-FFF2-40B4-BE49-F238E27FC236}">
              <a16:creationId xmlns:a16="http://schemas.microsoft.com/office/drawing/2014/main" id="{279BCC74-69D4-4395-BE68-D78F4385964B}"/>
            </a:ext>
          </a:extLst>
        </xdr:cNvPr>
        <xdr:cNvSpPr/>
      </xdr:nvSpPr>
      <xdr:spPr>
        <a:xfrm>
          <a:off x="1314806" y="54428"/>
          <a:ext cx="2283732" cy="1044122"/>
        </a:xfrm>
        <a:custGeom>
          <a:avLst/>
          <a:gdLst/>
          <a:ahLst/>
          <a:cxnLst/>
          <a:rect l="l" t="t" r="r" b="b"/>
          <a:pathLst>
            <a:path w="4904974" h="2191810">
              <a:moveTo>
                <a:pt x="0" y="0"/>
              </a:moveTo>
              <a:lnTo>
                <a:pt x="4904973" y="0"/>
              </a:lnTo>
              <a:lnTo>
                <a:pt x="4904973" y="2191810"/>
              </a:lnTo>
              <a:lnTo>
                <a:pt x="0" y="2191810"/>
              </a:lnTo>
              <a:lnTo>
                <a:pt x="0" y="0"/>
              </a:lnTo>
              <a:close/>
            </a:path>
          </a:pathLst>
        </a:custGeom>
        <a:blipFill>
          <a:blip xmlns:r="http://schemas.openxmlformats.org/officeDocument/2006/relationships" r:embed="rId1"/>
          <a:stretch>
            <a:fillRect b="-761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8</xdr:col>
      <xdr:colOff>861785</xdr:colOff>
      <xdr:row>0</xdr:row>
      <xdr:rowOff>162583</xdr:rowOff>
    </xdr:from>
    <xdr:to>
      <xdr:col>9</xdr:col>
      <xdr:colOff>752980</xdr:colOff>
      <xdr:row>0</xdr:row>
      <xdr:rowOff>943428</xdr:rowOff>
    </xdr:to>
    <xdr:sp macro="" textlink="">
      <xdr:nvSpPr>
        <xdr:cNvPr id="3" name="Freeform 11">
          <a:extLst>
            <a:ext uri="{FF2B5EF4-FFF2-40B4-BE49-F238E27FC236}">
              <a16:creationId xmlns:a16="http://schemas.microsoft.com/office/drawing/2014/main" id="{67E0A7E5-A671-4D0C-A861-66F4B480C63D}"/>
            </a:ext>
          </a:extLst>
        </xdr:cNvPr>
        <xdr:cNvSpPr/>
      </xdr:nvSpPr>
      <xdr:spPr>
        <a:xfrm>
          <a:off x="6894285" y="162583"/>
          <a:ext cx="2704245" cy="780845"/>
        </a:xfrm>
        <a:custGeom>
          <a:avLst/>
          <a:gdLst/>
          <a:ahLst/>
          <a:cxnLst/>
          <a:rect l="l" t="t" r="r" b="b"/>
          <a:pathLst>
            <a:path w="5413941" h="1560991">
              <a:moveTo>
                <a:pt x="0" y="0"/>
              </a:moveTo>
              <a:lnTo>
                <a:pt x="5413941" y="0"/>
              </a:lnTo>
              <a:lnTo>
                <a:pt x="5413941" y="1560991"/>
              </a:lnTo>
              <a:lnTo>
                <a:pt x="0" y="1560991"/>
              </a:lnTo>
              <a:lnTo>
                <a:pt x="0" y="0"/>
              </a:lnTo>
              <a:close/>
            </a:path>
          </a:pathLst>
        </a:custGeom>
        <a:blipFill>
          <a:blip xmlns:r="http://schemas.openxmlformats.org/officeDocument/2006/relationships" r:embed="rId2"/>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editAs="oneCell">
    <xdr:from>
      <xdr:col>1</xdr:col>
      <xdr:colOff>0</xdr:colOff>
      <xdr:row>0</xdr:row>
      <xdr:rowOff>0</xdr:rowOff>
    </xdr:from>
    <xdr:to>
      <xdr:col>2</xdr:col>
      <xdr:colOff>26912</xdr:colOff>
      <xdr:row>0</xdr:row>
      <xdr:rowOff>894719</xdr:rowOff>
    </xdr:to>
    <xdr:pic>
      <xdr:nvPicPr>
        <xdr:cNvPr id="4" name="Imagen 3">
          <a:hlinkClick xmlns:r="http://schemas.openxmlformats.org/officeDocument/2006/relationships" r:id="rId3"/>
          <a:extLst>
            <a:ext uri="{FF2B5EF4-FFF2-40B4-BE49-F238E27FC236}">
              <a16:creationId xmlns:a16="http://schemas.microsoft.com/office/drawing/2014/main" id="{D99EBCA4-F2BA-484F-AB20-7209C4B4FA25}"/>
            </a:ext>
          </a:extLst>
        </xdr:cNvPr>
        <xdr:cNvPicPr>
          <a:picLocks noChangeAspect="1"/>
        </xdr:cNvPicPr>
      </xdr:nvPicPr>
      <xdr:blipFill>
        <a:blip xmlns:r="http://schemas.openxmlformats.org/officeDocument/2006/relationships" r:embed="rId4"/>
        <a:stretch>
          <a:fillRect/>
        </a:stretch>
      </xdr:blipFill>
      <xdr:spPr>
        <a:xfrm>
          <a:off x="431800" y="0"/>
          <a:ext cx="827012" cy="8947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5</xdr:row>
          <xdr:rowOff>69850</xdr:rowOff>
        </xdr:from>
        <xdr:to>
          <xdr:col>2</xdr:col>
          <xdr:colOff>0</xdr:colOff>
          <xdr:row>6</xdr:row>
          <xdr:rowOff>336550</xdr:rowOff>
        </xdr:to>
        <xdr:sp macro="" textlink="">
          <xdr:nvSpPr>
            <xdr:cNvPr id="7170" name="Drop Down 2" hidden="1">
              <a:extLst>
                <a:ext uri="{63B3BB69-23CF-44E3-9099-C40C66FF867C}">
                  <a14:compatExt spid="_x0000_s7170"/>
                </a:ext>
                <a:ext uri="{FF2B5EF4-FFF2-40B4-BE49-F238E27FC236}">
                  <a16:creationId xmlns:a16="http://schemas.microsoft.com/office/drawing/2014/main" id="{00000000-0008-0000-0600-00000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0</xdr:colOff>
      <xdr:row>0</xdr:row>
      <xdr:rowOff>84515</xdr:rowOff>
    </xdr:from>
    <xdr:to>
      <xdr:col>0</xdr:col>
      <xdr:colOff>826558</xdr:colOff>
      <xdr:row>1</xdr:row>
      <xdr:rowOff>246363</xdr:rowOff>
    </xdr:to>
    <xdr:pic>
      <xdr:nvPicPr>
        <xdr:cNvPr id="2" name="Imagen 1">
          <a:hlinkClick xmlns:r="http://schemas.openxmlformats.org/officeDocument/2006/relationships" r:id="rId1"/>
          <a:extLst>
            <a:ext uri="{FF2B5EF4-FFF2-40B4-BE49-F238E27FC236}">
              <a16:creationId xmlns:a16="http://schemas.microsoft.com/office/drawing/2014/main" id="{AF127A61-A754-4E87-B196-339A5DDD541C}"/>
            </a:ext>
          </a:extLst>
        </xdr:cNvPr>
        <xdr:cNvPicPr>
          <a:picLocks noChangeAspect="1"/>
        </xdr:cNvPicPr>
      </xdr:nvPicPr>
      <xdr:blipFill>
        <a:blip xmlns:r="http://schemas.openxmlformats.org/officeDocument/2006/relationships" r:embed="rId2"/>
        <a:stretch>
          <a:fillRect/>
        </a:stretch>
      </xdr:blipFill>
      <xdr:spPr>
        <a:xfrm>
          <a:off x="0" y="84515"/>
          <a:ext cx="832908" cy="895513"/>
        </a:xfrm>
        <a:prstGeom prst="rect">
          <a:avLst/>
        </a:prstGeom>
      </xdr:spPr>
    </xdr:pic>
    <xdr:clientData/>
  </xdr:twoCellAnchor>
  <xdr:twoCellAnchor>
    <xdr:from>
      <xdr:col>0</xdr:col>
      <xdr:colOff>1300291</xdr:colOff>
      <xdr:row>0</xdr:row>
      <xdr:rowOff>0</xdr:rowOff>
    </xdr:from>
    <xdr:to>
      <xdr:col>2</xdr:col>
      <xdr:colOff>519254</xdr:colOff>
      <xdr:row>1</xdr:row>
      <xdr:rowOff>325766</xdr:rowOff>
    </xdr:to>
    <xdr:sp macro="" textlink="">
      <xdr:nvSpPr>
        <xdr:cNvPr id="3" name="Freeform 2">
          <a:extLst>
            <a:ext uri="{FF2B5EF4-FFF2-40B4-BE49-F238E27FC236}">
              <a16:creationId xmlns:a16="http://schemas.microsoft.com/office/drawing/2014/main" id="{7F372CBA-BD86-475B-AD96-D6B99860CDE4}"/>
            </a:ext>
          </a:extLst>
        </xdr:cNvPr>
        <xdr:cNvSpPr/>
      </xdr:nvSpPr>
      <xdr:spPr>
        <a:xfrm>
          <a:off x="1300291" y="0"/>
          <a:ext cx="2292123" cy="1062606"/>
        </a:xfrm>
        <a:custGeom>
          <a:avLst/>
          <a:gdLst/>
          <a:ahLst/>
          <a:cxnLst/>
          <a:rect l="l" t="t" r="r" b="b"/>
          <a:pathLst>
            <a:path w="4904974" h="2191810">
              <a:moveTo>
                <a:pt x="0" y="0"/>
              </a:moveTo>
              <a:lnTo>
                <a:pt x="4904973" y="0"/>
              </a:lnTo>
              <a:lnTo>
                <a:pt x="4904973" y="2191810"/>
              </a:lnTo>
              <a:lnTo>
                <a:pt x="0" y="2191810"/>
              </a:lnTo>
              <a:lnTo>
                <a:pt x="0" y="0"/>
              </a:lnTo>
              <a:close/>
            </a:path>
          </a:pathLst>
        </a:custGeom>
        <a:blipFill>
          <a:blip xmlns:r="http://schemas.openxmlformats.org/officeDocument/2006/relationships" r:embed="rId3"/>
          <a:stretch>
            <a:fillRect b="-761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10</xdr:col>
      <xdr:colOff>140537</xdr:colOff>
      <xdr:row>0</xdr:row>
      <xdr:rowOff>162584</xdr:rowOff>
    </xdr:from>
    <xdr:to>
      <xdr:col>13</xdr:col>
      <xdr:colOff>717</xdr:colOff>
      <xdr:row>1</xdr:row>
      <xdr:rowOff>197858</xdr:rowOff>
    </xdr:to>
    <xdr:sp macro="" textlink="">
      <xdr:nvSpPr>
        <xdr:cNvPr id="4" name="Freeform 11">
          <a:extLst>
            <a:ext uri="{FF2B5EF4-FFF2-40B4-BE49-F238E27FC236}">
              <a16:creationId xmlns:a16="http://schemas.microsoft.com/office/drawing/2014/main" id="{769E69CE-CB46-48DF-9E13-78A47A28B83A}"/>
            </a:ext>
          </a:extLst>
        </xdr:cNvPr>
        <xdr:cNvSpPr/>
      </xdr:nvSpPr>
      <xdr:spPr>
        <a:xfrm>
          <a:off x="13565395" y="162584"/>
          <a:ext cx="2699709" cy="772114"/>
        </a:xfrm>
        <a:custGeom>
          <a:avLst/>
          <a:gdLst/>
          <a:ahLst/>
          <a:cxnLst/>
          <a:rect l="l" t="t" r="r" b="b"/>
          <a:pathLst>
            <a:path w="5413941" h="1560991">
              <a:moveTo>
                <a:pt x="0" y="0"/>
              </a:moveTo>
              <a:lnTo>
                <a:pt x="5413941" y="0"/>
              </a:lnTo>
              <a:lnTo>
                <a:pt x="5413941" y="1560991"/>
              </a:lnTo>
              <a:lnTo>
                <a:pt x="0" y="1560991"/>
              </a:lnTo>
              <a:lnTo>
                <a:pt x="0" y="0"/>
              </a:lnTo>
              <a:close/>
            </a:path>
          </a:pathLst>
        </a:custGeom>
        <a:blipFill>
          <a:blip xmlns:r="http://schemas.openxmlformats.org/officeDocument/2006/relationships" r:embed="rId4"/>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50800</xdr:colOff>
          <xdr:row>7</xdr:row>
          <xdr:rowOff>82550</xdr:rowOff>
        </xdr:from>
        <xdr:to>
          <xdr:col>2</xdr:col>
          <xdr:colOff>38100</xdr:colOff>
          <xdr:row>8</xdr:row>
          <xdr:rowOff>107950</xdr:rowOff>
        </xdr:to>
        <xdr:sp macro="" textlink="">
          <xdr:nvSpPr>
            <xdr:cNvPr id="10243" name="Drop Down 3" hidden="1">
              <a:extLst>
                <a:ext uri="{63B3BB69-23CF-44E3-9099-C40C66FF867C}">
                  <a14:compatExt spid="_x0000_s10243"/>
                </a:ext>
                <a:ext uri="{FF2B5EF4-FFF2-40B4-BE49-F238E27FC236}">
                  <a16:creationId xmlns:a16="http://schemas.microsoft.com/office/drawing/2014/main" id="{00000000-0008-0000-0800-000003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7</xdr:row>
          <xdr:rowOff>82550</xdr:rowOff>
        </xdr:from>
        <xdr:to>
          <xdr:col>5</xdr:col>
          <xdr:colOff>838200</xdr:colOff>
          <xdr:row>8</xdr:row>
          <xdr:rowOff>107950</xdr:rowOff>
        </xdr:to>
        <xdr:sp macro="" textlink="">
          <xdr:nvSpPr>
            <xdr:cNvPr id="10244" name="Drop Down 4" hidden="1">
              <a:extLst>
                <a:ext uri="{63B3BB69-23CF-44E3-9099-C40C66FF867C}">
                  <a14:compatExt spid="_x0000_s10244"/>
                </a:ext>
                <a:ext uri="{FF2B5EF4-FFF2-40B4-BE49-F238E27FC236}">
                  <a16:creationId xmlns:a16="http://schemas.microsoft.com/office/drawing/2014/main" id="{00000000-0008-0000-0800-000004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0</xdr:colOff>
      <xdr:row>0</xdr:row>
      <xdr:rowOff>84515</xdr:rowOff>
    </xdr:from>
    <xdr:to>
      <xdr:col>0</xdr:col>
      <xdr:colOff>829733</xdr:colOff>
      <xdr:row>1</xdr:row>
      <xdr:rowOff>255693</xdr:rowOff>
    </xdr:to>
    <xdr:pic>
      <xdr:nvPicPr>
        <xdr:cNvPr id="2" name="Imagen 1">
          <a:hlinkClick xmlns:r="http://schemas.openxmlformats.org/officeDocument/2006/relationships" r:id="rId1"/>
          <a:extLst>
            <a:ext uri="{FF2B5EF4-FFF2-40B4-BE49-F238E27FC236}">
              <a16:creationId xmlns:a16="http://schemas.microsoft.com/office/drawing/2014/main" id="{F7D7579F-CF0B-4F1E-A7A0-57C7B8CC8379}"/>
            </a:ext>
          </a:extLst>
        </xdr:cNvPr>
        <xdr:cNvPicPr>
          <a:picLocks noChangeAspect="1"/>
        </xdr:cNvPicPr>
      </xdr:nvPicPr>
      <xdr:blipFill>
        <a:blip xmlns:r="http://schemas.openxmlformats.org/officeDocument/2006/relationships" r:embed="rId2"/>
        <a:stretch>
          <a:fillRect/>
        </a:stretch>
      </xdr:blipFill>
      <xdr:spPr>
        <a:xfrm>
          <a:off x="0" y="84515"/>
          <a:ext cx="832908" cy="895513"/>
        </a:xfrm>
        <a:prstGeom prst="rect">
          <a:avLst/>
        </a:prstGeom>
      </xdr:spPr>
    </xdr:pic>
    <xdr:clientData/>
  </xdr:twoCellAnchor>
  <xdr:twoCellAnchor>
    <xdr:from>
      <xdr:col>0</xdr:col>
      <xdr:colOff>1300291</xdr:colOff>
      <xdr:row>0</xdr:row>
      <xdr:rowOff>0</xdr:rowOff>
    </xdr:from>
    <xdr:to>
      <xdr:col>1</xdr:col>
      <xdr:colOff>369572</xdr:colOff>
      <xdr:row>1</xdr:row>
      <xdr:rowOff>331921</xdr:rowOff>
    </xdr:to>
    <xdr:sp macro="" textlink="">
      <xdr:nvSpPr>
        <xdr:cNvPr id="3" name="Freeform 2">
          <a:extLst>
            <a:ext uri="{FF2B5EF4-FFF2-40B4-BE49-F238E27FC236}">
              <a16:creationId xmlns:a16="http://schemas.microsoft.com/office/drawing/2014/main" id="{71924A65-D78E-46D8-BBD0-29DE694A589D}"/>
            </a:ext>
          </a:extLst>
        </xdr:cNvPr>
        <xdr:cNvSpPr/>
      </xdr:nvSpPr>
      <xdr:spPr>
        <a:xfrm>
          <a:off x="1300291" y="0"/>
          <a:ext cx="2292123" cy="1062606"/>
        </a:xfrm>
        <a:custGeom>
          <a:avLst/>
          <a:gdLst/>
          <a:ahLst/>
          <a:cxnLst/>
          <a:rect l="l" t="t" r="r" b="b"/>
          <a:pathLst>
            <a:path w="4904974" h="2191810">
              <a:moveTo>
                <a:pt x="0" y="0"/>
              </a:moveTo>
              <a:lnTo>
                <a:pt x="4904973" y="0"/>
              </a:lnTo>
              <a:lnTo>
                <a:pt x="4904973" y="2191810"/>
              </a:lnTo>
              <a:lnTo>
                <a:pt x="0" y="2191810"/>
              </a:lnTo>
              <a:lnTo>
                <a:pt x="0" y="0"/>
              </a:lnTo>
              <a:close/>
            </a:path>
          </a:pathLst>
        </a:custGeom>
        <a:blipFill>
          <a:blip xmlns:r="http://schemas.openxmlformats.org/officeDocument/2006/relationships" r:embed="rId3"/>
          <a:stretch>
            <a:fillRect b="-761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9</xdr:col>
      <xdr:colOff>676733</xdr:colOff>
      <xdr:row>0</xdr:row>
      <xdr:rowOff>214776</xdr:rowOff>
    </xdr:from>
    <xdr:to>
      <xdr:col>13</xdr:col>
      <xdr:colOff>16422</xdr:colOff>
      <xdr:row>1</xdr:row>
      <xdr:rowOff>259380</xdr:rowOff>
    </xdr:to>
    <xdr:sp macro="" textlink="">
      <xdr:nvSpPr>
        <xdr:cNvPr id="4" name="Freeform 11">
          <a:extLst>
            <a:ext uri="{FF2B5EF4-FFF2-40B4-BE49-F238E27FC236}">
              <a16:creationId xmlns:a16="http://schemas.microsoft.com/office/drawing/2014/main" id="{F17D9A83-CBC3-4395-90B7-60FA4967581F}"/>
            </a:ext>
          </a:extLst>
        </xdr:cNvPr>
        <xdr:cNvSpPr/>
      </xdr:nvSpPr>
      <xdr:spPr>
        <a:xfrm>
          <a:off x="12041493" y="214776"/>
          <a:ext cx="2706059" cy="775289"/>
        </a:xfrm>
        <a:custGeom>
          <a:avLst/>
          <a:gdLst/>
          <a:ahLst/>
          <a:cxnLst/>
          <a:rect l="l" t="t" r="r" b="b"/>
          <a:pathLst>
            <a:path w="5413941" h="1560991">
              <a:moveTo>
                <a:pt x="0" y="0"/>
              </a:moveTo>
              <a:lnTo>
                <a:pt x="5413941" y="0"/>
              </a:lnTo>
              <a:lnTo>
                <a:pt x="5413941" y="1560991"/>
              </a:lnTo>
              <a:lnTo>
                <a:pt x="0" y="1560991"/>
              </a:lnTo>
              <a:lnTo>
                <a:pt x="0" y="0"/>
              </a:lnTo>
              <a:close/>
            </a:path>
          </a:pathLst>
        </a:custGeom>
        <a:blipFill>
          <a:blip xmlns:r="http://schemas.openxmlformats.org/officeDocument/2006/relationships" r:embed="rId4"/>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6</xdr:row>
          <xdr:rowOff>298450</xdr:rowOff>
        </xdr:from>
        <xdr:to>
          <xdr:col>1</xdr:col>
          <xdr:colOff>317500</xdr:colOff>
          <xdr:row>7</xdr:row>
          <xdr:rowOff>222250</xdr:rowOff>
        </xdr:to>
        <xdr:sp macro="" textlink="">
          <xdr:nvSpPr>
            <xdr:cNvPr id="11267" name="Drop Down 3" hidden="1">
              <a:extLst>
                <a:ext uri="{63B3BB69-23CF-44E3-9099-C40C66FF867C}">
                  <a14:compatExt spid="_x0000_s11267"/>
                </a:ext>
                <a:ext uri="{FF2B5EF4-FFF2-40B4-BE49-F238E27FC236}">
                  <a16:creationId xmlns:a16="http://schemas.microsoft.com/office/drawing/2014/main" id="{00000000-0008-0000-0A00-00000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6</xdr:row>
          <xdr:rowOff>285750</xdr:rowOff>
        </xdr:from>
        <xdr:to>
          <xdr:col>5</xdr:col>
          <xdr:colOff>546100</xdr:colOff>
          <xdr:row>7</xdr:row>
          <xdr:rowOff>260350</xdr:rowOff>
        </xdr:to>
        <xdr:sp macro="" textlink="">
          <xdr:nvSpPr>
            <xdr:cNvPr id="11268" name="Drop Down 4" hidden="1">
              <a:extLst>
                <a:ext uri="{63B3BB69-23CF-44E3-9099-C40C66FF867C}">
                  <a14:compatExt spid="_x0000_s11268"/>
                </a:ext>
                <a:ext uri="{FF2B5EF4-FFF2-40B4-BE49-F238E27FC236}">
                  <a16:creationId xmlns:a16="http://schemas.microsoft.com/office/drawing/2014/main" id="{00000000-0008-0000-0A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0</xdr:colOff>
      <xdr:row>0</xdr:row>
      <xdr:rowOff>84515</xdr:rowOff>
    </xdr:from>
    <xdr:to>
      <xdr:col>0</xdr:col>
      <xdr:colOff>832908</xdr:colOff>
      <xdr:row>1</xdr:row>
      <xdr:rowOff>245015</xdr:rowOff>
    </xdr:to>
    <xdr:pic>
      <xdr:nvPicPr>
        <xdr:cNvPr id="2" name="Imagen 1">
          <a:hlinkClick xmlns:r="http://schemas.openxmlformats.org/officeDocument/2006/relationships" r:id="rId1"/>
          <a:extLst>
            <a:ext uri="{FF2B5EF4-FFF2-40B4-BE49-F238E27FC236}">
              <a16:creationId xmlns:a16="http://schemas.microsoft.com/office/drawing/2014/main" id="{FBAD3E12-B235-4207-AF88-E2DD028317E8}"/>
            </a:ext>
          </a:extLst>
        </xdr:cNvPr>
        <xdr:cNvPicPr>
          <a:picLocks noChangeAspect="1"/>
        </xdr:cNvPicPr>
      </xdr:nvPicPr>
      <xdr:blipFill>
        <a:blip xmlns:r="http://schemas.openxmlformats.org/officeDocument/2006/relationships" r:embed="rId2"/>
        <a:stretch>
          <a:fillRect/>
        </a:stretch>
      </xdr:blipFill>
      <xdr:spPr>
        <a:xfrm>
          <a:off x="0" y="84515"/>
          <a:ext cx="832908" cy="895513"/>
        </a:xfrm>
        <a:prstGeom prst="rect">
          <a:avLst/>
        </a:prstGeom>
      </xdr:spPr>
    </xdr:pic>
    <xdr:clientData/>
  </xdr:twoCellAnchor>
  <xdr:twoCellAnchor>
    <xdr:from>
      <xdr:col>0</xdr:col>
      <xdr:colOff>1300291</xdr:colOff>
      <xdr:row>0</xdr:row>
      <xdr:rowOff>0</xdr:rowOff>
    </xdr:from>
    <xdr:to>
      <xdr:col>1</xdr:col>
      <xdr:colOff>80070</xdr:colOff>
      <xdr:row>1</xdr:row>
      <xdr:rowOff>324418</xdr:rowOff>
    </xdr:to>
    <xdr:sp macro="" textlink="">
      <xdr:nvSpPr>
        <xdr:cNvPr id="3" name="Freeform 2">
          <a:extLst>
            <a:ext uri="{FF2B5EF4-FFF2-40B4-BE49-F238E27FC236}">
              <a16:creationId xmlns:a16="http://schemas.microsoft.com/office/drawing/2014/main" id="{8FC87950-77D5-4F1F-826A-8A8692A50FE0}"/>
            </a:ext>
          </a:extLst>
        </xdr:cNvPr>
        <xdr:cNvSpPr/>
      </xdr:nvSpPr>
      <xdr:spPr>
        <a:xfrm>
          <a:off x="1300291" y="0"/>
          <a:ext cx="2292123" cy="1062606"/>
        </a:xfrm>
        <a:custGeom>
          <a:avLst/>
          <a:gdLst/>
          <a:ahLst/>
          <a:cxnLst/>
          <a:rect l="l" t="t" r="r" b="b"/>
          <a:pathLst>
            <a:path w="4904974" h="2191810">
              <a:moveTo>
                <a:pt x="0" y="0"/>
              </a:moveTo>
              <a:lnTo>
                <a:pt x="4904973" y="0"/>
              </a:lnTo>
              <a:lnTo>
                <a:pt x="4904973" y="2191810"/>
              </a:lnTo>
              <a:lnTo>
                <a:pt x="0" y="2191810"/>
              </a:lnTo>
              <a:lnTo>
                <a:pt x="0" y="0"/>
              </a:lnTo>
              <a:close/>
            </a:path>
          </a:pathLst>
        </a:custGeom>
        <a:blipFill>
          <a:blip xmlns:r="http://schemas.openxmlformats.org/officeDocument/2006/relationships" r:embed="rId3"/>
          <a:stretch>
            <a:fillRect b="-761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8</xdr:col>
      <xdr:colOff>561747</xdr:colOff>
      <xdr:row>0</xdr:row>
      <xdr:rowOff>257834</xdr:rowOff>
    </xdr:from>
    <xdr:to>
      <xdr:col>10</xdr:col>
      <xdr:colOff>1026256</xdr:colOff>
      <xdr:row>1</xdr:row>
      <xdr:rowOff>298110</xdr:rowOff>
    </xdr:to>
    <xdr:sp macro="" textlink="">
      <xdr:nvSpPr>
        <xdr:cNvPr id="4" name="Freeform 11">
          <a:extLst>
            <a:ext uri="{FF2B5EF4-FFF2-40B4-BE49-F238E27FC236}">
              <a16:creationId xmlns:a16="http://schemas.microsoft.com/office/drawing/2014/main" id="{5351BB25-53A9-40F5-A7D4-37B4A353B61D}"/>
            </a:ext>
          </a:extLst>
        </xdr:cNvPr>
        <xdr:cNvSpPr/>
      </xdr:nvSpPr>
      <xdr:spPr>
        <a:xfrm>
          <a:off x="11313091" y="257834"/>
          <a:ext cx="2702884" cy="778464"/>
        </a:xfrm>
        <a:custGeom>
          <a:avLst/>
          <a:gdLst/>
          <a:ahLst/>
          <a:cxnLst/>
          <a:rect l="l" t="t" r="r" b="b"/>
          <a:pathLst>
            <a:path w="5413941" h="1560991">
              <a:moveTo>
                <a:pt x="0" y="0"/>
              </a:moveTo>
              <a:lnTo>
                <a:pt x="5413941" y="0"/>
              </a:lnTo>
              <a:lnTo>
                <a:pt x="5413941" y="1560991"/>
              </a:lnTo>
              <a:lnTo>
                <a:pt x="0" y="1560991"/>
              </a:lnTo>
              <a:lnTo>
                <a:pt x="0" y="0"/>
              </a:lnTo>
              <a:close/>
            </a:path>
          </a:pathLst>
        </a:custGeom>
        <a:blipFill>
          <a:blip xmlns:r="http://schemas.openxmlformats.org/officeDocument/2006/relationships" r:embed="rId4"/>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wsDr>
</file>

<file path=xl/persons/person.xml><?xml version="1.0" encoding="utf-8"?>
<personList xmlns="http://schemas.microsoft.com/office/spreadsheetml/2018/threadedcomments" xmlns:x="http://schemas.openxmlformats.org/spreadsheetml/2006/main">
  <person displayName="Cubillo, Gema (KWMAT)" id="{3AAE7B08-FA60-4231-B328-F8DDCE3B18A7}" userId="S::gema.cubillo@kantar.com::6c6a77e2-7c38-4a87-a090-0e5d01c4fdeb"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8" dT="2020-11-12T13:39:13.04" personId="{3AAE7B08-FA60-4231-B328-F8DDCE3B18A7}" id="{EB5382FD-5EB3-4AB6-BC75-1CC84F8E7E7C}">
    <text>Dato expresado en % a excepción de cuando se selecciona la variable penetracion que está expresado en puntos.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3.xml"/><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62725-9114-49D4-BC1C-EADDE7FAE799}">
  <sheetPr>
    <pageSetUpPr fitToPage="1"/>
  </sheetPr>
  <dimension ref="B1:P33"/>
  <sheetViews>
    <sheetView showGridLines="0" showRowColHeaders="0" tabSelected="1" zoomScaleNormal="100" workbookViewId="0">
      <selection activeCell="I17" sqref="I17"/>
    </sheetView>
  </sheetViews>
  <sheetFormatPr baseColWidth="10" defaultColWidth="11.453125" defaultRowHeight="14.5" x14ac:dyDescent="0.35"/>
  <cols>
    <col min="13" max="13" width="14.36328125" customWidth="1"/>
  </cols>
  <sheetData>
    <row r="1" spans="2:16" ht="73" customHeight="1" x14ac:dyDescent="0.35">
      <c r="B1" s="95"/>
      <c r="C1" s="95"/>
      <c r="D1" s="95"/>
      <c r="E1" s="99" t="s">
        <v>91</v>
      </c>
      <c r="F1" s="99"/>
      <c r="G1" s="99"/>
      <c r="H1" s="99"/>
      <c r="I1" s="99"/>
      <c r="J1" s="99"/>
      <c r="K1" s="99"/>
      <c r="L1" s="99"/>
      <c r="M1" s="99"/>
      <c r="N1" s="95"/>
      <c r="O1" s="95"/>
      <c r="P1" s="95"/>
    </row>
    <row r="4" spans="2:16" x14ac:dyDescent="0.35">
      <c r="B4" s="11"/>
    </row>
    <row r="5" spans="2:16" ht="47.5" customHeight="1" x14ac:dyDescent="0.35">
      <c r="J5" s="96" t="s">
        <v>73</v>
      </c>
    </row>
    <row r="6" spans="2:16" ht="47.5" customHeight="1" x14ac:dyDescent="0.35">
      <c r="J6" s="96" t="s">
        <v>175</v>
      </c>
    </row>
    <row r="7" spans="2:16" ht="47.5" customHeight="1" x14ac:dyDescent="0.35">
      <c r="J7" s="96" t="s">
        <v>74</v>
      </c>
    </row>
    <row r="8" spans="2:16" ht="47.5" customHeight="1" x14ac:dyDescent="0.35">
      <c r="J8" s="96" t="s">
        <v>75</v>
      </c>
    </row>
    <row r="9" spans="2:16" ht="47.5" customHeight="1" x14ac:dyDescent="0.35">
      <c r="J9" s="96" t="s">
        <v>191</v>
      </c>
    </row>
    <row r="10" spans="2:16" ht="47.5" customHeight="1" x14ac:dyDescent="0.35">
      <c r="J10" s="96" t="s">
        <v>170</v>
      </c>
    </row>
    <row r="33" ht="57" customHeight="1" x14ac:dyDescent="0.35"/>
  </sheetData>
  <mergeCells count="1">
    <mergeCell ref="E1:M1"/>
  </mergeCells>
  <hyperlinks>
    <hyperlink ref="J5" location="KPI!A1" display="Principales variables" xr:uid="{809E17AC-8B6D-483D-927C-D582B730500D}"/>
    <hyperlink ref="J6" location="PERFIL!A1" display="Perfil sociodemografico" xr:uid="{BB115AE1-2341-4A08-99DF-0C720FB1F209}"/>
    <hyperlink ref="J7" location="MOTIVOS!A1" display="Lugares y motivos de consumo" xr:uid="{BAE792A9-D482-4232-BCB6-8347BD81BE9A}"/>
    <hyperlink ref="J8" location="'METODOLOGÍA '!A1" display="Metodología" xr:uid="{AAD15B28-F996-4ECB-9FAB-517D0D773568}"/>
    <hyperlink ref="J9" location="VARIABLES!A1" display="Glosario Variables" xr:uid="{4E9A184E-C790-4059-8796-36337C0C2D64}"/>
    <hyperlink ref="J10" location="'Conclusiones '!A1" display="Conclusiones" xr:uid="{C1AD5761-35AC-4951-8757-93F66A2AEA72}"/>
  </hyperlinks>
  <pageMargins left="0.23622047244094491" right="0.23622047244094491" top="0.74803149606299213" bottom="0.74803149606299213" header="0.31496062992125984" footer="0.31496062992125984"/>
  <pageSetup paperSize="9" scale="9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9">
    <tabColor rgb="FFFFFF00"/>
  </sheetPr>
  <dimension ref="A1:O416"/>
  <sheetViews>
    <sheetView topLeftCell="A372" zoomScale="70" zoomScaleNormal="70" workbookViewId="0">
      <selection activeCell="H247" sqref="H247"/>
    </sheetView>
  </sheetViews>
  <sheetFormatPr baseColWidth="10" defaultColWidth="11.453125" defaultRowHeight="14.5" x14ac:dyDescent="0.35"/>
  <cols>
    <col min="1" max="1" width="30.453125" style="11" customWidth="1"/>
    <col min="2" max="2" width="53.453125" style="11" bestFit="1" customWidth="1"/>
    <col min="3" max="3" width="24.453125" style="11" bestFit="1" customWidth="1"/>
    <col min="4" max="4" width="39.26953125" style="11" customWidth="1"/>
    <col min="5" max="5" width="12" style="11" bestFit="1" customWidth="1"/>
    <col min="6" max="6" width="11.453125" style="11"/>
    <col min="7" max="9" width="12" style="11" bestFit="1" customWidth="1"/>
    <col min="10" max="13" width="11.453125" style="11"/>
    <col min="14" max="14" width="12" style="11" bestFit="1" customWidth="1"/>
    <col min="15" max="16384" width="11.453125" style="11"/>
  </cols>
  <sheetData>
    <row r="1" spans="1:15" x14ac:dyDescent="0.35">
      <c r="A1" s="11">
        <v>1</v>
      </c>
      <c r="B1" s="11">
        <v>2</v>
      </c>
      <c r="C1" s="11">
        <v>3</v>
      </c>
      <c r="D1" s="11">
        <v>4</v>
      </c>
      <c r="E1" s="11">
        <v>5</v>
      </c>
    </row>
    <row r="2" spans="1:15" x14ac:dyDescent="0.35">
      <c r="E2" t="s">
        <v>212</v>
      </c>
      <c r="F2" t="s">
        <v>213</v>
      </c>
      <c r="G2" t="s">
        <v>214</v>
      </c>
      <c r="H2" t="s">
        <v>215</v>
      </c>
      <c r="I2" t="s">
        <v>216</v>
      </c>
      <c r="J2" t="s">
        <v>217</v>
      </c>
      <c r="K2" t="s">
        <v>218</v>
      </c>
      <c r="L2" t="s">
        <v>219</v>
      </c>
      <c r="M2" t="s">
        <v>220</v>
      </c>
    </row>
    <row r="3" spans="1:15" x14ac:dyDescent="0.35">
      <c r="A3" s="11" t="str">
        <f>B3&amp;C3&amp;D3</f>
        <v>DISTRIBUCION VOLUMEN POR CRITERIO (Consumiciones)TOTAL BEBIDAST.ESPAÑA</v>
      </c>
      <c r="B3" s="11" t="s">
        <v>209</v>
      </c>
      <c r="C3" s="11" t="s">
        <v>96</v>
      </c>
      <c r="D3" s="11" t="s">
        <v>32</v>
      </c>
      <c r="E3" s="12">
        <v>100</v>
      </c>
      <c r="F3" s="12">
        <v>100</v>
      </c>
      <c r="G3" s="12">
        <v>100</v>
      </c>
      <c r="H3" s="12">
        <v>100</v>
      </c>
      <c r="I3" s="12">
        <v>100</v>
      </c>
      <c r="J3" s="12">
        <v>100</v>
      </c>
      <c r="K3" s="12">
        <v>100</v>
      </c>
      <c r="L3" s="12">
        <v>100</v>
      </c>
      <c r="M3" s="12">
        <v>100</v>
      </c>
      <c r="N3" s="12"/>
      <c r="O3" s="12"/>
    </row>
    <row r="4" spans="1:15" x14ac:dyDescent="0.35">
      <c r="A4" s="11" t="str">
        <f t="shared" ref="A4:A67" si="0">B4&amp;C4&amp;D4</f>
        <v>DISTRIBUCION VOLUMEN POR CRITERIO (Consumiciones)TOTAL BEBIDASHiper+Super+Discount+G.A</v>
      </c>
      <c r="B4" s="11" t="s">
        <v>209</v>
      </c>
      <c r="C4" s="11" t="s">
        <v>96</v>
      </c>
      <c r="D4" s="11" t="s">
        <v>19</v>
      </c>
      <c r="E4" s="12">
        <v>3.644493079040144</v>
      </c>
      <c r="F4" s="12">
        <v>3.7568358493807836</v>
      </c>
      <c r="G4" s="12">
        <v>4.7094447705792408</v>
      </c>
      <c r="H4" s="12">
        <v>3.8028591263582601</v>
      </c>
      <c r="I4" s="12">
        <v>4.1880862704887702</v>
      </c>
      <c r="J4" s="12">
        <v>4.459293407598838</v>
      </c>
      <c r="K4" s="12">
        <v>5.0318313133422663</v>
      </c>
      <c r="L4" s="12">
        <v>4.4859175319621425</v>
      </c>
      <c r="M4" s="12">
        <v>4.3899124679540016</v>
      </c>
      <c r="N4" s="12"/>
      <c r="O4" s="12"/>
    </row>
    <row r="5" spans="1:15" x14ac:dyDescent="0.35">
      <c r="A5" s="11" t="str">
        <f t="shared" si="0"/>
        <v>DISTRIBUCION VOLUMEN POR CRITERIO (Consumiciones)TOTAL BEBIDASRestaurantes</v>
      </c>
      <c r="B5" s="11" t="s">
        <v>209</v>
      </c>
      <c r="C5" s="11" t="s">
        <v>96</v>
      </c>
      <c r="D5" s="11" t="s">
        <v>20</v>
      </c>
      <c r="E5" s="12">
        <v>11.559635723830386</v>
      </c>
      <c r="F5" s="12">
        <v>12.05312809407088</v>
      </c>
      <c r="G5" s="12">
        <v>11.914583753253323</v>
      </c>
      <c r="H5" s="12">
        <v>12.164887769094829</v>
      </c>
      <c r="I5" s="12">
        <v>12.005103942536579</v>
      </c>
      <c r="J5" s="12">
        <v>11.95075362365367</v>
      </c>
      <c r="K5" s="12">
        <v>12.164924669535292</v>
      </c>
      <c r="L5" s="12">
        <v>12.425437163477758</v>
      </c>
      <c r="M5" s="12">
        <v>12.359364880551277</v>
      </c>
      <c r="N5" s="12"/>
      <c r="O5" s="12"/>
    </row>
    <row r="6" spans="1:15" x14ac:dyDescent="0.35">
      <c r="A6" s="11" t="str">
        <f t="shared" si="0"/>
        <v>DISTRIBUCION VOLUMEN POR CRITERIO (Consumiciones)TOTAL BEBIDASRestaurantes Fast Food</v>
      </c>
      <c r="B6" s="11" t="s">
        <v>209</v>
      </c>
      <c r="C6" s="11" t="s">
        <v>96</v>
      </c>
      <c r="D6" s="11" t="s">
        <v>21</v>
      </c>
      <c r="E6" s="12">
        <v>5.2207954042266378</v>
      </c>
      <c r="F6" s="12">
        <v>5.1248549147287967</v>
      </c>
      <c r="G6" s="12">
        <v>5.6101472369962995</v>
      </c>
      <c r="H6" s="12">
        <v>5.7487715774094301</v>
      </c>
      <c r="I6" s="12">
        <v>5.79549647379873</v>
      </c>
      <c r="J6" s="12">
        <v>5.9470245108268189</v>
      </c>
      <c r="K6" s="12">
        <v>5.9461739863725604</v>
      </c>
      <c r="L6" s="12">
        <v>6.1504923484770009</v>
      </c>
      <c r="M6" s="12">
        <v>5.7384177467067712</v>
      </c>
      <c r="N6" s="12"/>
      <c r="O6" s="12"/>
    </row>
    <row r="7" spans="1:15" x14ac:dyDescent="0.35">
      <c r="A7" s="11" t="str">
        <f t="shared" si="0"/>
        <v>DISTRIBUCION VOLUMEN POR CRITERIO (Consumiciones)TOTAL BEBIDASBares/Cafeterias/Cervecerias</v>
      </c>
      <c r="B7" s="11" t="s">
        <v>209</v>
      </c>
      <c r="C7" s="11" t="s">
        <v>96</v>
      </c>
      <c r="D7" s="11" t="s">
        <v>22</v>
      </c>
      <c r="E7" s="12">
        <v>63.423533745312334</v>
      </c>
      <c r="F7" s="12">
        <v>62.868553671352657</v>
      </c>
      <c r="G7" s="12">
        <v>59.735844046898137</v>
      </c>
      <c r="H7" s="12">
        <v>62.05660972522665</v>
      </c>
      <c r="I7" s="12">
        <v>61.70625485264771</v>
      </c>
      <c r="J7" s="12">
        <v>61.355919035618541</v>
      </c>
      <c r="K7" s="12">
        <v>59.160985466018147</v>
      </c>
      <c r="L7" s="12">
        <v>61.367113724927677</v>
      </c>
      <c r="M7" s="12">
        <v>61.66239846496476</v>
      </c>
      <c r="N7" s="12"/>
      <c r="O7" s="12"/>
    </row>
    <row r="8" spans="1:15" x14ac:dyDescent="0.35">
      <c r="A8" s="11" t="str">
        <f t="shared" si="0"/>
        <v>DISTRIBUCION VOLUMEN POR CRITERIO (Consumiciones)TOTAL BEBIDASPanaderias/Pastelerias</v>
      </c>
      <c r="B8" s="11" t="s">
        <v>209</v>
      </c>
      <c r="C8" s="11" t="s">
        <v>96</v>
      </c>
      <c r="D8" s="11" t="s">
        <v>23</v>
      </c>
      <c r="E8" s="12">
        <v>2.1572038198839301</v>
      </c>
      <c r="F8" s="12">
        <v>1.8687699859210118</v>
      </c>
      <c r="G8" s="12">
        <v>1.783925969998637</v>
      </c>
      <c r="H8" s="12">
        <v>2.3163305304753066</v>
      </c>
      <c r="I8" s="12">
        <v>2.3816996814913791</v>
      </c>
      <c r="J8" s="12">
        <v>2.2646610700011234</v>
      </c>
      <c r="K8" s="12">
        <v>1.9640224993685833</v>
      </c>
      <c r="L8" s="12">
        <v>2.3540466343127173</v>
      </c>
      <c r="M8" s="12">
        <v>2.5427076515188616</v>
      </c>
      <c r="N8" s="12"/>
      <c r="O8" s="12"/>
    </row>
    <row r="9" spans="1:15" x14ac:dyDescent="0.35">
      <c r="A9" s="11" t="str">
        <f t="shared" si="0"/>
        <v>DISTRIBUCION VOLUMEN POR CRITERIO (Consumiciones)TOTAL BEBIDASTda.Alimentacion/Delicatesen</v>
      </c>
      <c r="B9" s="11" t="s">
        <v>209</v>
      </c>
      <c r="C9" s="11" t="s">
        <v>96</v>
      </c>
      <c r="D9" s="11" t="s">
        <v>166</v>
      </c>
      <c r="E9" s="12">
        <v>0.79178144997276556</v>
      </c>
      <c r="F9" s="12">
        <v>0.82681484832640495</v>
      </c>
      <c r="G9" s="12">
        <v>0.98278125891755697</v>
      </c>
      <c r="H9" s="12">
        <v>0.85692489827486307</v>
      </c>
      <c r="I9" s="12">
        <v>0.8895850237704046</v>
      </c>
      <c r="J9" s="12">
        <v>0.99873384805534604</v>
      </c>
      <c r="K9" s="12">
        <v>1.0260953046312735</v>
      </c>
      <c r="L9" s="12">
        <v>0.87727546810957846</v>
      </c>
      <c r="M9" s="12">
        <v>0.78333628762322671</v>
      </c>
      <c r="N9" s="12"/>
      <c r="O9" s="12"/>
    </row>
    <row r="10" spans="1:15" x14ac:dyDescent="0.35">
      <c r="A10" s="11" t="str">
        <f t="shared" si="0"/>
        <v>DISTRIBUCION VOLUMEN POR CRITERIO (Consumiciones)TOTAL BEBIDASCanal Conveniencia/24h</v>
      </c>
      <c r="B10" s="11" t="s">
        <v>209</v>
      </c>
      <c r="C10" s="11" t="s">
        <v>96</v>
      </c>
      <c r="D10" s="11" t="s">
        <v>167</v>
      </c>
      <c r="E10" s="12">
        <v>0.89200768574649314</v>
      </c>
      <c r="F10" s="12">
        <v>0.96150651354067385</v>
      </c>
      <c r="G10" s="12">
        <v>1.1061056403285499</v>
      </c>
      <c r="H10" s="12">
        <v>0.99993004953284959</v>
      </c>
      <c r="I10" s="12">
        <v>1.045430201937426</v>
      </c>
      <c r="J10" s="12">
        <v>1.0591072087834477</v>
      </c>
      <c r="K10" s="12">
        <v>1.0505714845201721</v>
      </c>
      <c r="L10" s="12">
        <v>0.88966918219948421</v>
      </c>
      <c r="M10" s="12">
        <v>0.94822083926202982</v>
      </c>
      <c r="N10" s="12"/>
      <c r="O10" s="12"/>
    </row>
    <row r="11" spans="1:15" x14ac:dyDescent="0.35">
      <c r="A11" s="11" t="str">
        <f t="shared" si="0"/>
        <v>DISTRIBUCION VOLUMEN POR CRITERIO (Consumiciones)TOTAL BEBIDASHoteles</v>
      </c>
      <c r="B11" s="11" t="s">
        <v>209</v>
      </c>
      <c r="C11" s="11" t="s">
        <v>96</v>
      </c>
      <c r="D11" s="11" t="s">
        <v>25</v>
      </c>
      <c r="E11" s="12">
        <v>0.38372931124791498</v>
      </c>
      <c r="F11" s="12">
        <v>0.61806572749061495</v>
      </c>
      <c r="G11" s="12">
        <v>0.73465452474907345</v>
      </c>
      <c r="H11" s="12">
        <v>0.58729943683274843</v>
      </c>
      <c r="I11" s="12">
        <v>0.48693246729130418</v>
      </c>
      <c r="J11" s="12">
        <v>0.45708817155973608</v>
      </c>
      <c r="K11" s="12">
        <v>0.68043519617177695</v>
      </c>
      <c r="L11" s="12">
        <v>0.28214224049768766</v>
      </c>
      <c r="M11" s="12">
        <v>0.29657817361430583</v>
      </c>
      <c r="N11" s="12"/>
      <c r="O11" s="12"/>
    </row>
    <row r="12" spans="1:15" x14ac:dyDescent="0.35">
      <c r="A12" s="11" t="str">
        <f t="shared" si="0"/>
        <v>DISTRIBUCION VOLUMEN POR CRITERIO (Consumiciones)TOTAL BEBIDASEstaciones de servicio</v>
      </c>
      <c r="B12" s="11" t="s">
        <v>209</v>
      </c>
      <c r="C12" s="11" t="s">
        <v>96</v>
      </c>
      <c r="D12" s="11" t="s">
        <v>26</v>
      </c>
      <c r="E12" s="12">
        <v>1.4197437736179306</v>
      </c>
      <c r="F12" s="12">
        <v>1.5091154959104185</v>
      </c>
      <c r="G12" s="12">
        <v>1.8990516019736277</v>
      </c>
      <c r="H12" s="12">
        <v>1.6070387327614992</v>
      </c>
      <c r="I12" s="12">
        <v>1.5557302620867091</v>
      </c>
      <c r="J12" s="12">
        <v>1.7157784234096856</v>
      </c>
      <c r="K12" s="12">
        <v>1.7905900991056907</v>
      </c>
      <c r="L12" s="12">
        <v>1.50072650287812</v>
      </c>
      <c r="M12" s="12">
        <v>1.599907991687525</v>
      </c>
      <c r="N12" s="12"/>
      <c r="O12" s="12"/>
    </row>
    <row r="13" spans="1:15" x14ac:dyDescent="0.35">
      <c r="A13" s="11" t="str">
        <f t="shared" si="0"/>
        <v>DISTRIBUCION VOLUMEN POR CRITERIO (Consumiciones)TOTAL BEBIDASMaquinas dispensadoras</v>
      </c>
      <c r="B13" s="11" t="s">
        <v>209</v>
      </c>
      <c r="C13" s="11" t="s">
        <v>96</v>
      </c>
      <c r="D13" s="11" t="s">
        <v>27</v>
      </c>
      <c r="E13" s="12">
        <v>5.0442942737008751</v>
      </c>
      <c r="F13" s="12">
        <v>4.4024514002969068</v>
      </c>
      <c r="G13" s="12">
        <v>3.9079211942678875</v>
      </c>
      <c r="H13" s="12">
        <v>4.5723947740401938</v>
      </c>
      <c r="I13" s="12">
        <v>4.9102551163895356</v>
      </c>
      <c r="J13" s="12">
        <v>4.3889487792741457</v>
      </c>
      <c r="K13" s="12">
        <v>3.9129226248147027</v>
      </c>
      <c r="L13" s="12">
        <v>4.5479199704617477</v>
      </c>
      <c r="M13" s="12">
        <v>4.5896353394686003</v>
      </c>
      <c r="N13" s="12"/>
      <c r="O13" s="12"/>
    </row>
    <row r="14" spans="1:15" x14ac:dyDescent="0.35">
      <c r="A14" s="11" t="str">
        <f t="shared" si="0"/>
        <v>DISTRIBUCION VOLUMEN POR CRITERIO (Consumiciones)TOTAL BEBIDASServicio en la empresa</v>
      </c>
      <c r="B14" s="11" t="s">
        <v>209</v>
      </c>
      <c r="C14" s="11" t="s">
        <v>96</v>
      </c>
      <c r="D14" s="11" t="s">
        <v>28</v>
      </c>
      <c r="E14" s="12">
        <v>1.8662002186597491</v>
      </c>
      <c r="F14" s="12">
        <v>1.6302498000635344</v>
      </c>
      <c r="G14" s="12">
        <v>1.3264821503314299</v>
      </c>
      <c r="H14" s="12">
        <v>1.5361492135851726</v>
      </c>
      <c r="I14" s="12">
        <v>1.5022451695550434</v>
      </c>
      <c r="J14" s="12">
        <v>1.4022786882614486</v>
      </c>
      <c r="K14" s="12">
        <v>1.2727180969400356</v>
      </c>
      <c r="L14" s="12">
        <v>1.7153948217743669</v>
      </c>
      <c r="M14" s="12">
        <v>1.8495746857129851</v>
      </c>
      <c r="N14" s="12"/>
      <c r="O14" s="12"/>
    </row>
    <row r="15" spans="1:15" x14ac:dyDescent="0.35">
      <c r="A15" s="11" t="str">
        <f t="shared" si="0"/>
        <v>DISTRIBUCION VOLUMEN POR CRITERIO (Consumiciones)TOTAL BEBIDASResto de canales</v>
      </c>
      <c r="B15" s="11" t="s">
        <v>209</v>
      </c>
      <c r="C15" s="11" t="s">
        <v>96</v>
      </c>
      <c r="D15" s="11" t="s">
        <v>29</v>
      </c>
      <c r="E15" s="12">
        <v>3.5965903969967594</v>
      </c>
      <c r="F15" s="12">
        <v>4.3797062324553426</v>
      </c>
      <c r="G15" s="12">
        <v>6.2890613801367889</v>
      </c>
      <c r="H15" s="12">
        <v>3.750840395470906</v>
      </c>
      <c r="I15" s="12">
        <v>3.5332099398372603</v>
      </c>
      <c r="J15" s="12">
        <v>4.0004160580426653</v>
      </c>
      <c r="K15" s="12">
        <v>5.9987339105002171</v>
      </c>
      <c r="L15" s="12">
        <v>3.4038665359758378</v>
      </c>
      <c r="M15" s="12">
        <v>3.2399678867539068</v>
      </c>
      <c r="N15" s="12"/>
      <c r="O15" s="12"/>
    </row>
    <row r="16" spans="1:15" x14ac:dyDescent="0.35">
      <c r="A16" s="11" t="str">
        <f t="shared" si="0"/>
        <v>DISTRIBUCION VOLUMEN POR CRITERIO (Consumiciones)TOTAL BEBIDASEN LA CALLE</v>
      </c>
      <c r="B16" s="11" t="s">
        <v>209</v>
      </c>
      <c r="C16" s="11" t="s">
        <v>96</v>
      </c>
      <c r="D16" s="11" t="s">
        <v>226</v>
      </c>
      <c r="E16" s="12">
        <v>2.383056873740323</v>
      </c>
      <c r="F16" s="12">
        <v>2.7902280202767096</v>
      </c>
      <c r="G16" s="12">
        <v>4.1583145040107228</v>
      </c>
      <c r="H16" s="12">
        <v>2.4003931744181908</v>
      </c>
      <c r="I16" s="12">
        <v>2.5712573891443329</v>
      </c>
      <c r="J16" s="12">
        <v>3.5743315302011269</v>
      </c>
      <c r="K16" s="12">
        <v>4.067965098349851</v>
      </c>
      <c r="L16" s="12">
        <v>2.6235559593158388</v>
      </c>
      <c r="M16" s="12">
        <v>2.2323692692236334</v>
      </c>
      <c r="N16" s="12"/>
      <c r="O16" s="12"/>
    </row>
    <row r="17" spans="1:15" x14ac:dyDescent="0.35">
      <c r="A17" s="11" t="str">
        <f t="shared" si="0"/>
        <v>DISTRIBUCION VOLUMEN POR CRITERIO (Consumiciones)TOTAL BEBIDASEN CASA DE OTROS</v>
      </c>
      <c r="B17" s="11" t="s">
        <v>209</v>
      </c>
      <c r="C17" s="11" t="s">
        <v>96</v>
      </c>
      <c r="D17" s="11" t="s">
        <v>227</v>
      </c>
      <c r="E17" s="12">
        <v>1.9774201807012524</v>
      </c>
      <c r="F17" s="12">
        <v>2.0451324895829086</v>
      </c>
      <c r="G17" s="12">
        <v>2.2149277311265352</v>
      </c>
      <c r="H17" s="12">
        <v>2.2184143944863193</v>
      </c>
      <c r="I17" s="12">
        <v>2.251929957707115</v>
      </c>
      <c r="J17" s="12">
        <v>2.0520143180468389</v>
      </c>
      <c r="K17" s="12">
        <v>2.2775173296581697</v>
      </c>
      <c r="L17" s="12">
        <v>2.0904110917199925</v>
      </c>
      <c r="M17" s="12">
        <v>2.0551725707632897</v>
      </c>
      <c r="N17" s="12"/>
      <c r="O17" s="12"/>
    </row>
    <row r="18" spans="1:15" x14ac:dyDescent="0.35">
      <c r="A18" s="11" t="str">
        <f t="shared" si="0"/>
        <v>DISTRIBUCION VOLUMEN POR CRITERIO (Consumiciones)TOTAL BEBIDASEN EL ESTABLECIMIENTO</v>
      </c>
      <c r="B18" s="11" t="s">
        <v>209</v>
      </c>
      <c r="C18" s="11" t="s">
        <v>96</v>
      </c>
      <c r="D18" s="11" t="s">
        <v>228</v>
      </c>
      <c r="E18" s="12">
        <v>82.697404427794609</v>
      </c>
      <c r="F18" s="12">
        <v>83.581847870290375</v>
      </c>
      <c r="G18" s="12">
        <v>82.758809278184557</v>
      </c>
      <c r="H18" s="12">
        <v>82.862663476221471</v>
      </c>
      <c r="I18" s="12">
        <v>82.402028659047758</v>
      </c>
      <c r="J18" s="12">
        <v>82.51117995473443</v>
      </c>
      <c r="K18" s="12">
        <v>82.141300611602162</v>
      </c>
      <c r="L18" s="12">
        <v>82.658296609741782</v>
      </c>
      <c r="M18" s="12">
        <v>82.983083299249799</v>
      </c>
      <c r="N18" s="12"/>
      <c r="O18" s="12"/>
    </row>
    <row r="19" spans="1:15" x14ac:dyDescent="0.35">
      <c r="A19" s="11" t="str">
        <f t="shared" si="0"/>
        <v>DISTRIBUCION VOLUMEN POR CRITERIO (Consumiciones)TOTAL BEBIDASEN EL TRABAJO</v>
      </c>
      <c r="B19" s="11" t="s">
        <v>209</v>
      </c>
      <c r="C19" s="11" t="s">
        <v>96</v>
      </c>
      <c r="D19" s="11" t="s">
        <v>229</v>
      </c>
      <c r="E19" s="12">
        <v>8.5969789948182598</v>
      </c>
      <c r="F19" s="12">
        <v>7.4931304673507144</v>
      </c>
      <c r="G19" s="12">
        <v>6.5246458668626124</v>
      </c>
      <c r="H19" s="12">
        <v>7.6424250903086941</v>
      </c>
      <c r="I19" s="12">
        <v>7.7203421646475618</v>
      </c>
      <c r="J19" s="12">
        <v>7.037499799354725</v>
      </c>
      <c r="K19" s="12">
        <v>6.382691133233827</v>
      </c>
      <c r="L19" s="12">
        <v>7.5844443381917381</v>
      </c>
      <c r="M19" s="12">
        <v>7.5373085430476827</v>
      </c>
      <c r="N19" s="12"/>
      <c r="O19" s="12"/>
    </row>
    <row r="20" spans="1:15" x14ac:dyDescent="0.35">
      <c r="A20" s="11" t="str">
        <f t="shared" si="0"/>
        <v>DISTRIBUCION VOLUMEN POR CRITERIO (Consumiciones)TOTAL BEBIDASEN COLEGIO/INSTITUTO/UNIV.</v>
      </c>
      <c r="B20" s="11" t="s">
        <v>209</v>
      </c>
      <c r="C20" s="11" t="s">
        <v>96</v>
      </c>
      <c r="D20" s="11" t="s">
        <v>230</v>
      </c>
      <c r="E20" s="12">
        <v>0.21004665786280344</v>
      </c>
      <c r="F20" s="12">
        <v>0.11635832570051927</v>
      </c>
      <c r="G20" s="12">
        <v>0.10704155653185267</v>
      </c>
      <c r="H20" s="12">
        <v>0.22299568814761922</v>
      </c>
      <c r="I20" s="12">
        <v>0.15234555292262272</v>
      </c>
      <c r="J20" s="12">
        <v>0.18281532608870127</v>
      </c>
      <c r="K20" s="12">
        <v>0.11380046857404925</v>
      </c>
      <c r="L20" s="12">
        <v>0.18092172894403402</v>
      </c>
      <c r="M20" s="12">
        <v>0.25568330656079963</v>
      </c>
      <c r="N20" s="12"/>
      <c r="O20" s="12"/>
    </row>
    <row r="21" spans="1:15" x14ac:dyDescent="0.35">
      <c r="A21" s="11" t="str">
        <f t="shared" si="0"/>
        <v>DISTRIBUCION VOLUMEN POR CRITERIO (Consumiciones)TOTAL BEBIDASEN MI CASA</v>
      </c>
      <c r="B21" s="11" t="s">
        <v>209</v>
      </c>
      <c r="C21" s="11" t="s">
        <v>96</v>
      </c>
      <c r="D21" s="11" t="s">
        <v>231</v>
      </c>
      <c r="E21" s="12">
        <v>2.2621696428688058</v>
      </c>
      <c r="F21" s="12">
        <v>2.1606110948360149</v>
      </c>
      <c r="G21" s="12">
        <v>2.0041648712100799</v>
      </c>
      <c r="H21" s="12">
        <v>2.662878342939424</v>
      </c>
      <c r="I21" s="12">
        <v>2.5839775496500712</v>
      </c>
      <c r="J21" s="12">
        <v>2.4593473410488129</v>
      </c>
      <c r="K21" s="12">
        <v>2.3277441513130448</v>
      </c>
      <c r="L21" s="12">
        <v>2.7516143770536656</v>
      </c>
      <c r="M21" s="12">
        <v>2.799253587737927</v>
      </c>
      <c r="N21" s="12"/>
      <c r="O21" s="12"/>
    </row>
    <row r="22" spans="1:15" x14ac:dyDescent="0.35">
      <c r="A22" s="11" t="str">
        <f t="shared" si="0"/>
        <v>DISTRIBUCION VOLUMEN POR CRITERIO (Consumiciones)TOTAL BEBIDASEN M.TRANSP.(AVION,TREN,AUTOC,E</v>
      </c>
      <c r="B22" s="11" t="s">
        <v>209</v>
      </c>
      <c r="C22" s="11" t="s">
        <v>96</v>
      </c>
      <c r="D22" s="11" t="s">
        <v>232</v>
      </c>
      <c r="E22" s="12">
        <v>0.12823264404570173</v>
      </c>
      <c r="F22" s="12">
        <v>7.672405801185897E-2</v>
      </c>
      <c r="G22" s="12">
        <v>0.14035091123924215</v>
      </c>
      <c r="H22" s="12">
        <v>0.11644403500690928</v>
      </c>
      <c r="I22" s="12">
        <v>0.12356015130168702</v>
      </c>
      <c r="J22" s="12">
        <v>0.11424786914717733</v>
      </c>
      <c r="K22" s="12">
        <v>0.14348989523830344</v>
      </c>
      <c r="L22" s="12">
        <v>0.13765071282284219</v>
      </c>
      <c r="M22" s="12">
        <v>9.1919545834830599E-2</v>
      </c>
      <c r="N22" s="12"/>
      <c r="O22" s="12"/>
    </row>
    <row r="23" spans="1:15" x14ac:dyDescent="0.35">
      <c r="A23" s="11" t="str">
        <f t="shared" si="0"/>
        <v>DISTRIBUCION VOLUMEN POR CRITERIO (Consumiciones)TOTAL BEBIDASEN OTRO LUGAR</v>
      </c>
      <c r="B23" s="11" t="s">
        <v>209</v>
      </c>
      <c r="C23" s="11" t="s">
        <v>96</v>
      </c>
      <c r="D23" s="11" t="s">
        <v>233</v>
      </c>
      <c r="E23" s="12">
        <v>1.7446925374849949</v>
      </c>
      <c r="F23" s="12">
        <v>1.7360127909894476</v>
      </c>
      <c r="G23" s="12">
        <v>2.0917246395156877</v>
      </c>
      <c r="H23" s="12">
        <v>1.873792859509106</v>
      </c>
      <c r="I23" s="12">
        <v>2.1945970603551634</v>
      </c>
      <c r="J23" s="12">
        <v>2.068598853914188</v>
      </c>
      <c r="K23" s="12">
        <v>2.5455003821059972</v>
      </c>
      <c r="L23" s="12">
        <v>1.9731340032566453</v>
      </c>
      <c r="M23" s="12">
        <v>2.045258571636472</v>
      </c>
      <c r="N23" s="12"/>
      <c r="O23" s="12"/>
    </row>
    <row r="24" spans="1:15" x14ac:dyDescent="0.35">
      <c r="A24" s="11" t="str">
        <f t="shared" si="0"/>
        <v>DISTRIBUCION VOLUMEN POR CRITERIO (Consumiciones)TOTAL BEBIDASDESAYUNO</v>
      </c>
      <c r="B24" s="11" t="s">
        <v>209</v>
      </c>
      <c r="C24" s="11" t="s">
        <v>96</v>
      </c>
      <c r="D24" s="11" t="s">
        <v>234</v>
      </c>
      <c r="E24" s="12">
        <v>28.187782223249773</v>
      </c>
      <c r="F24" s="12">
        <v>25.496707692269659</v>
      </c>
      <c r="G24" s="12">
        <v>23.45639322947104</v>
      </c>
      <c r="H24" s="12">
        <v>25.990782376177773</v>
      </c>
      <c r="I24" s="12">
        <v>26.744840550574512</v>
      </c>
      <c r="J24" s="12">
        <v>24.633005345190135</v>
      </c>
      <c r="K24" s="12">
        <v>23.806194349854671</v>
      </c>
      <c r="L24" s="12">
        <v>27.94837313825337</v>
      </c>
      <c r="M24" s="12">
        <v>28.700655024695337</v>
      </c>
      <c r="N24" s="12"/>
      <c r="O24" s="12"/>
    </row>
    <row r="25" spans="1:15" x14ac:dyDescent="0.35">
      <c r="A25" s="11" t="str">
        <f t="shared" si="0"/>
        <v>DISTRIBUCION VOLUMEN POR CRITERIO (Consumiciones)TOTAL BEBIDASAPERITIVO/ANTES DE COMER</v>
      </c>
      <c r="B25" s="11" t="s">
        <v>209</v>
      </c>
      <c r="C25" s="11" t="s">
        <v>96</v>
      </c>
      <c r="D25" s="11" t="s">
        <v>235</v>
      </c>
      <c r="E25" s="12">
        <v>15.92919290518344</v>
      </c>
      <c r="F25" s="12">
        <v>15.7917607635039</v>
      </c>
      <c r="G25" s="12">
        <v>15.398772194379475</v>
      </c>
      <c r="H25" s="12">
        <v>15.37682184671873</v>
      </c>
      <c r="I25" s="12">
        <v>15.401015406021118</v>
      </c>
      <c r="J25" s="12">
        <v>15.89108653429429</v>
      </c>
      <c r="K25" s="12">
        <v>15.590961925683988</v>
      </c>
      <c r="L25" s="12">
        <v>15.175343528280486</v>
      </c>
      <c r="M25" s="12">
        <v>15.405067630247974</v>
      </c>
      <c r="N25" s="12"/>
      <c r="O25" s="12"/>
    </row>
    <row r="26" spans="1:15" x14ac:dyDescent="0.35">
      <c r="A26" s="11" t="str">
        <f t="shared" si="0"/>
        <v>DISTRIBUCION VOLUMEN POR CRITERIO (Consumiciones)TOTAL BEBIDASCOMIDA</v>
      </c>
      <c r="B26" s="11" t="s">
        <v>209</v>
      </c>
      <c r="C26" s="11" t="s">
        <v>96</v>
      </c>
      <c r="D26" s="11" t="s">
        <v>236</v>
      </c>
      <c r="E26" s="12">
        <v>20.078731877952855</v>
      </c>
      <c r="F26" s="12">
        <v>20.826599769841298</v>
      </c>
      <c r="G26" s="12">
        <v>19.622934269308345</v>
      </c>
      <c r="H26" s="12">
        <v>21.160788407755792</v>
      </c>
      <c r="I26" s="12">
        <v>20.844747568125456</v>
      </c>
      <c r="J26" s="12">
        <v>20.986911507407825</v>
      </c>
      <c r="K26" s="12">
        <v>19.47827530888258</v>
      </c>
      <c r="L26" s="12">
        <v>21.130781143332243</v>
      </c>
      <c r="M26" s="12">
        <v>21.194749318731553</v>
      </c>
      <c r="N26" s="12"/>
      <c r="O26" s="12"/>
    </row>
    <row r="27" spans="1:15" x14ac:dyDescent="0.35">
      <c r="A27" s="11" t="str">
        <f t="shared" si="0"/>
        <v>DISTRIBUCION VOLUMEN POR CRITERIO (Consumiciones)TOTAL BEBIDASTARDE/MERIENDA</v>
      </c>
      <c r="B27" s="11" t="s">
        <v>209</v>
      </c>
      <c r="C27" s="11" t="s">
        <v>96</v>
      </c>
      <c r="D27" s="11" t="s">
        <v>237</v>
      </c>
      <c r="E27" s="12">
        <v>13.952790916085075</v>
      </c>
      <c r="F27" s="12">
        <v>14.397013870090122</v>
      </c>
      <c r="G27" s="12">
        <v>12.957406991673345</v>
      </c>
      <c r="H27" s="12">
        <v>13.953118668987791</v>
      </c>
      <c r="I27" s="12">
        <v>13.824727410714646</v>
      </c>
      <c r="J27" s="12">
        <v>14.512078845567345</v>
      </c>
      <c r="K27" s="12">
        <v>12.586013385570766</v>
      </c>
      <c r="L27" s="12">
        <v>13.438769221778617</v>
      </c>
      <c r="M27" s="12">
        <v>13.723219132211256</v>
      </c>
      <c r="N27" s="12"/>
      <c r="O27" s="12"/>
    </row>
    <row r="28" spans="1:15" x14ac:dyDescent="0.35">
      <c r="A28" s="11" t="str">
        <f t="shared" si="0"/>
        <v>DISTRIBUCION VOLUMEN POR CRITERIO (Consumiciones)TOTAL BEBIDASANTES DE CENAR</v>
      </c>
      <c r="B28" s="11" t="s">
        <v>209</v>
      </c>
      <c r="C28" s="11" t="s">
        <v>96</v>
      </c>
      <c r="D28" s="11" t="s">
        <v>238</v>
      </c>
      <c r="E28" s="12">
        <v>6.8661773599643663</v>
      </c>
      <c r="F28" s="12">
        <v>7.1823358759565732</v>
      </c>
      <c r="G28" s="12">
        <v>7.8389465517750878</v>
      </c>
      <c r="H28" s="12">
        <v>7.4443794799644705</v>
      </c>
      <c r="I28" s="12">
        <v>7.153391437271833</v>
      </c>
      <c r="J28" s="12">
        <v>6.8802195861891846</v>
      </c>
      <c r="K28" s="12">
        <v>7.6968241247260956</v>
      </c>
      <c r="L28" s="12">
        <v>6.8419836317706224</v>
      </c>
      <c r="M28" s="12">
        <v>6.2800501286667965</v>
      </c>
      <c r="N28" s="12"/>
      <c r="O28" s="12"/>
    </row>
    <row r="29" spans="1:15" x14ac:dyDescent="0.35">
      <c r="A29" s="11" t="str">
        <f t="shared" si="0"/>
        <v>DISTRIBUCION VOLUMEN POR CRITERIO (Consumiciones)TOTAL BEBIDASCENA</v>
      </c>
      <c r="B29" s="11" t="s">
        <v>209</v>
      </c>
      <c r="C29" s="11" t="s">
        <v>96</v>
      </c>
      <c r="D29" s="11" t="s">
        <v>239</v>
      </c>
      <c r="E29" s="12">
        <v>9.2033548727554386</v>
      </c>
      <c r="F29" s="12">
        <v>10.194367910290021</v>
      </c>
      <c r="G29" s="12">
        <v>13.121337875011523</v>
      </c>
      <c r="H29" s="12">
        <v>10.018833833325196</v>
      </c>
      <c r="I29" s="12">
        <v>9.7364802038885774</v>
      </c>
      <c r="J29" s="12">
        <v>10.828847975087882</v>
      </c>
      <c r="K29" s="12">
        <v>13.503602680463104</v>
      </c>
      <c r="L29" s="12">
        <v>9.5128247016291194</v>
      </c>
      <c r="M29" s="12">
        <v>8.9493602525469544</v>
      </c>
      <c r="N29" s="12"/>
      <c r="O29" s="12"/>
    </row>
    <row r="30" spans="1:15" x14ac:dyDescent="0.35">
      <c r="A30" s="11" t="str">
        <f t="shared" si="0"/>
        <v>DISTRIBUCION VOLUMEN POR CRITERIO (Consumiciones)TOTAL BEBIDASDESPUES DE LA CENA</v>
      </c>
      <c r="B30" s="11" t="s">
        <v>209</v>
      </c>
      <c r="C30" s="11" t="s">
        <v>96</v>
      </c>
      <c r="D30" s="11" t="s">
        <v>240</v>
      </c>
      <c r="E30" s="12">
        <v>2.2100674919308805</v>
      </c>
      <c r="F30" s="12">
        <v>2.3551773964872984</v>
      </c>
      <c r="G30" s="12">
        <v>3.4637852914726217</v>
      </c>
      <c r="H30" s="12">
        <v>2.4718396576914499</v>
      </c>
      <c r="I30" s="12">
        <v>2.5238121189367977</v>
      </c>
      <c r="J30" s="12">
        <v>2.523559607698358</v>
      </c>
      <c r="K30" s="12">
        <v>3.5653866387091289</v>
      </c>
      <c r="L30" s="12">
        <v>2.1820308079721409</v>
      </c>
      <c r="M30" s="12">
        <v>2.1261058757722249</v>
      </c>
      <c r="N30" s="12"/>
      <c r="O30" s="12"/>
    </row>
    <row r="31" spans="1:15" x14ac:dyDescent="0.35">
      <c r="A31" s="11" t="str">
        <f t="shared" si="0"/>
        <v>DISTRIBUCION VOLUMEN POR CRITERIO (Consumiciones)TOTAL BEBIDASDURANTE EL DIA</v>
      </c>
      <c r="B31" s="11" t="s">
        <v>209</v>
      </c>
      <c r="C31" s="11" t="s">
        <v>96</v>
      </c>
      <c r="D31" s="11" t="s">
        <v>241</v>
      </c>
      <c r="E31" s="12">
        <v>3.571908883933995</v>
      </c>
      <c r="F31" s="12">
        <v>3.7560602071428306</v>
      </c>
      <c r="G31" s="12">
        <v>4.1404178632089224</v>
      </c>
      <c r="H31" s="12">
        <v>3.5834700447023082</v>
      </c>
      <c r="I31" s="12">
        <v>3.7710202906273422</v>
      </c>
      <c r="J31" s="12">
        <v>3.7442931668245074</v>
      </c>
      <c r="K31" s="12">
        <v>3.7727597262604733</v>
      </c>
      <c r="L31" s="12">
        <v>3.769898475539299</v>
      </c>
      <c r="M31" s="12">
        <v>3.6208147080874205</v>
      </c>
      <c r="N31" s="12"/>
      <c r="O31" s="12"/>
    </row>
    <row r="32" spans="1:15" x14ac:dyDescent="0.35">
      <c r="A32" s="11" t="str">
        <f t="shared" si="0"/>
        <v>DISTRIBUCION VOLUMEN POR CRITERIO (Consumiciones)TOTAL BEBIDASCON AMIGOS</v>
      </c>
      <c r="B32" s="11" t="s">
        <v>209</v>
      </c>
      <c r="C32" s="11" t="s">
        <v>96</v>
      </c>
      <c r="D32" s="11" t="s">
        <v>242</v>
      </c>
      <c r="E32" s="12">
        <v>29.694784168198201</v>
      </c>
      <c r="F32" s="12">
        <v>29.605003417770178</v>
      </c>
      <c r="G32" s="12">
        <v>28.78816934878845</v>
      </c>
      <c r="H32" s="12">
        <v>30.474066194259049</v>
      </c>
      <c r="I32" s="12">
        <v>30.922847442848088</v>
      </c>
      <c r="J32" s="12">
        <v>29.75258671888794</v>
      </c>
      <c r="K32" s="12">
        <v>29.658890743732229</v>
      </c>
      <c r="L32" s="12">
        <v>30.200399244543263</v>
      </c>
      <c r="M32" s="12">
        <v>30.23466947703551</v>
      </c>
      <c r="N32" s="12"/>
      <c r="O32" s="12"/>
    </row>
    <row r="33" spans="1:15" x14ac:dyDescent="0.35">
      <c r="A33" s="11" t="str">
        <f t="shared" si="0"/>
        <v>DISTRIBUCION VOLUMEN POR CRITERIO (Consumiciones)TOTAL BEBIDASCON CLIENTES</v>
      </c>
      <c r="B33" s="11" t="s">
        <v>209</v>
      </c>
      <c r="C33" s="11" t="s">
        <v>96</v>
      </c>
      <c r="D33" s="11" t="s">
        <v>243</v>
      </c>
      <c r="E33" s="12">
        <v>0.69149447537987896</v>
      </c>
      <c r="F33" s="12">
        <v>0.59610349477816638</v>
      </c>
      <c r="G33" s="12">
        <v>0.60017942069345132</v>
      </c>
      <c r="H33" s="12">
        <v>0.74200156002739937</v>
      </c>
      <c r="I33" s="12">
        <v>0.77064418940430679</v>
      </c>
      <c r="J33" s="12">
        <v>0.71601983980481232</v>
      </c>
      <c r="K33" s="12">
        <v>0.62121458077413783</v>
      </c>
      <c r="L33" s="12">
        <v>0.58336799827870611</v>
      </c>
      <c r="M33" s="12">
        <v>0.84345413275268311</v>
      </c>
      <c r="N33" s="12"/>
      <c r="O33" s="12"/>
    </row>
    <row r="34" spans="1:15" x14ac:dyDescent="0.35">
      <c r="A34" s="11" t="str">
        <f t="shared" si="0"/>
        <v>DISTRIBUCION VOLUMEN POR CRITERIO (Consumiciones)TOTAL BEBIDASCON COMPAÑEROS DE TRABAJO</v>
      </c>
      <c r="B34" s="11" t="s">
        <v>209</v>
      </c>
      <c r="C34" s="11" t="s">
        <v>96</v>
      </c>
      <c r="D34" s="11" t="s">
        <v>244</v>
      </c>
      <c r="E34" s="12">
        <v>10.648971424018349</v>
      </c>
      <c r="F34" s="12">
        <v>9.3520760636187319</v>
      </c>
      <c r="G34" s="12">
        <v>7.5397312306239543</v>
      </c>
      <c r="H34" s="12">
        <v>9.4316458553028415</v>
      </c>
      <c r="I34" s="12">
        <v>9.2812900742917659</v>
      </c>
      <c r="J34" s="12">
        <v>8.7107016163983371</v>
      </c>
      <c r="K34" s="12">
        <v>7.4813098305198276</v>
      </c>
      <c r="L34" s="12">
        <v>9.9262340587736855</v>
      </c>
      <c r="M34" s="12">
        <v>9.2082112246002925</v>
      </c>
      <c r="N34" s="12"/>
      <c r="O34" s="12"/>
    </row>
    <row r="35" spans="1:15" x14ac:dyDescent="0.35">
      <c r="A35" s="11" t="str">
        <f t="shared" si="0"/>
        <v>DISTRIBUCION VOLUMEN POR CRITERIO (Consumiciones)TOTAL BEBIDASCON COMPAÑEROS DE CLASE</v>
      </c>
      <c r="B35" s="11" t="s">
        <v>209</v>
      </c>
      <c r="C35" s="11" t="s">
        <v>96</v>
      </c>
      <c r="D35" s="11" t="s">
        <v>245</v>
      </c>
      <c r="E35" s="12">
        <v>0.34695594019120318</v>
      </c>
      <c r="F35" s="12">
        <v>0.34804569058116924</v>
      </c>
      <c r="G35" s="12">
        <v>0.27250955653361686</v>
      </c>
      <c r="H35" s="12">
        <v>0.44305207086378268</v>
      </c>
      <c r="I35" s="12">
        <v>0.356550889388563</v>
      </c>
      <c r="J35" s="12">
        <v>0.44309276232363282</v>
      </c>
      <c r="K35" s="12">
        <v>0.17999759991850886</v>
      </c>
      <c r="L35" s="12">
        <v>0.36500600327789601</v>
      </c>
      <c r="M35" s="12">
        <v>0.3155800282646225</v>
      </c>
      <c r="N35" s="12"/>
      <c r="O35" s="12"/>
    </row>
    <row r="36" spans="1:15" x14ac:dyDescent="0.35">
      <c r="A36" s="11" t="str">
        <f t="shared" si="0"/>
        <v>DISTRIBUCION VOLUMEN POR CRITERIO (Consumiciones)TOTAL BEBIDASCON FAMILIA</v>
      </c>
      <c r="B36" s="11" t="s">
        <v>209</v>
      </c>
      <c r="C36" s="11" t="s">
        <v>96</v>
      </c>
      <c r="D36" s="11" t="s">
        <v>246</v>
      </c>
      <c r="E36" s="12">
        <v>22.133088549361069</v>
      </c>
      <c r="F36" s="12">
        <v>24.37658141400507</v>
      </c>
      <c r="G36" s="12">
        <v>27.334561815236381</v>
      </c>
      <c r="H36" s="12">
        <v>22.528617000075229</v>
      </c>
      <c r="I36" s="12">
        <v>22.170016591513704</v>
      </c>
      <c r="J36" s="12">
        <v>23.787405897365929</v>
      </c>
      <c r="K36" s="12">
        <v>26.322540253692335</v>
      </c>
      <c r="L36" s="12">
        <v>22.382371613527031</v>
      </c>
      <c r="M36" s="12">
        <v>22.123129744825224</v>
      </c>
      <c r="N36" s="12"/>
      <c r="O36" s="12"/>
    </row>
    <row r="37" spans="1:15" x14ac:dyDescent="0.35">
      <c r="A37" s="11" t="str">
        <f t="shared" si="0"/>
        <v>DISTRIBUCION VOLUMEN POR CRITERIO (Consumiciones)TOTAL BEBIDASCON LA PAREJA</v>
      </c>
      <c r="B37" s="11" t="s">
        <v>209</v>
      </c>
      <c r="C37" s="11" t="s">
        <v>96</v>
      </c>
      <c r="D37" s="11" t="s">
        <v>247</v>
      </c>
      <c r="E37" s="12">
        <v>16.685005871419182</v>
      </c>
      <c r="F37" s="12">
        <v>17.307835408099066</v>
      </c>
      <c r="G37" s="12">
        <v>18.057047665127243</v>
      </c>
      <c r="H37" s="12">
        <v>16.903959328422722</v>
      </c>
      <c r="I37" s="12">
        <v>16.253406104546723</v>
      </c>
      <c r="J37" s="12">
        <v>17.506091590555226</v>
      </c>
      <c r="K37" s="12">
        <v>17.748653791500825</v>
      </c>
      <c r="L37" s="12">
        <v>16.21965489121051</v>
      </c>
      <c r="M37" s="12">
        <v>16.486289450977985</v>
      </c>
      <c r="N37" s="12"/>
      <c r="O37" s="12"/>
    </row>
    <row r="38" spans="1:15" x14ac:dyDescent="0.35">
      <c r="A38" s="11" t="str">
        <f t="shared" si="0"/>
        <v>DISTRIBUCION VOLUMEN POR CRITERIO (Consumiciones)TOTAL BEBIDASESTABA SOLO/A</v>
      </c>
      <c r="B38" s="11" t="s">
        <v>209</v>
      </c>
      <c r="C38" s="11" t="s">
        <v>96</v>
      </c>
      <c r="D38" s="11" t="s">
        <v>248</v>
      </c>
      <c r="E38" s="12">
        <v>19.317628756500032</v>
      </c>
      <c r="F38" s="12">
        <v>17.846693539116472</v>
      </c>
      <c r="G38" s="12">
        <v>16.952878251062828</v>
      </c>
      <c r="H38" s="12">
        <v>18.975687593294786</v>
      </c>
      <c r="I38" s="12">
        <v>19.775415763418202</v>
      </c>
      <c r="J38" s="12">
        <v>18.576843930079136</v>
      </c>
      <c r="K38" s="12">
        <v>17.548879566608537</v>
      </c>
      <c r="L38" s="12">
        <v>19.652918894653098</v>
      </c>
      <c r="M38" s="12">
        <v>20.274948978149059</v>
      </c>
      <c r="N38" s="12"/>
      <c r="O38" s="12"/>
    </row>
    <row r="39" spans="1:15" x14ac:dyDescent="0.35">
      <c r="A39" s="11" t="str">
        <f t="shared" si="0"/>
        <v>DISTRIBUCION VOLUMEN POR CRITERIO (Consumiciones)TOTAL BEBIDASOTROS</v>
      </c>
      <c r="B39" s="11" t="s">
        <v>209</v>
      </c>
      <c r="C39" s="11" t="s">
        <v>96</v>
      </c>
      <c r="D39" s="11" t="s">
        <v>249</v>
      </c>
      <c r="E39" s="12">
        <v>0.48208198303754179</v>
      </c>
      <c r="F39" s="12">
        <v>0.56768816586259441</v>
      </c>
      <c r="G39" s="12">
        <v>0.45491525812454214</v>
      </c>
      <c r="H39" s="12">
        <v>0.5010097943852212</v>
      </c>
      <c r="I39" s="12">
        <v>0.46986514180832695</v>
      </c>
      <c r="J39" s="12">
        <v>0.50725995601855567</v>
      </c>
      <c r="K39" s="12">
        <v>0.43853158735157061</v>
      </c>
      <c r="L39" s="12">
        <v>0.67004616680081075</v>
      </c>
      <c r="M39" s="12">
        <v>0.51373255100978088</v>
      </c>
      <c r="N39" s="12"/>
      <c r="O39" s="12"/>
    </row>
    <row r="40" spans="1:15" x14ac:dyDescent="0.35">
      <c r="A40" s="11" t="str">
        <f t="shared" si="0"/>
        <v>DISTRIBUCION VOLUMEN POR CRITERIO (Consumiciones)TOTAL BEBIDASESTAR TRABAJANDO</v>
      </c>
      <c r="B40" s="11" t="s">
        <v>209</v>
      </c>
      <c r="C40" s="11" t="s">
        <v>96</v>
      </c>
      <c r="D40" s="11" t="s">
        <v>250</v>
      </c>
      <c r="E40" s="12">
        <v>15.569468881478315</v>
      </c>
      <c r="F40" s="12">
        <v>13.438851579776195</v>
      </c>
      <c r="G40" s="12">
        <v>11.50416112225262</v>
      </c>
      <c r="H40" s="12">
        <v>13.767789525643446</v>
      </c>
      <c r="I40" s="12">
        <v>14.153173446580841</v>
      </c>
      <c r="J40" s="12">
        <v>13.441249458257756</v>
      </c>
      <c r="K40" s="12">
        <v>11.509311711513925</v>
      </c>
      <c r="L40" s="12">
        <v>13.841878707223326</v>
      </c>
      <c r="M40" s="12">
        <v>14.051400505838805</v>
      </c>
      <c r="N40" s="12"/>
      <c r="O40" s="12"/>
    </row>
    <row r="41" spans="1:15" x14ac:dyDescent="0.35">
      <c r="A41" s="11" t="str">
        <f t="shared" si="0"/>
        <v>DISTRIBUCION VOLUMEN POR CRITERIO (Consumiciones)TOTAL BEBIDASCOMIDA DE NEGOCIOS</v>
      </c>
      <c r="B41" s="11" t="s">
        <v>209</v>
      </c>
      <c r="C41" s="11" t="s">
        <v>96</v>
      </c>
      <c r="D41" s="11" t="s">
        <v>251</v>
      </c>
      <c r="E41" s="12">
        <v>0.19116426519744034</v>
      </c>
      <c r="F41" s="12">
        <v>0.17610478030474397</v>
      </c>
      <c r="G41" s="12">
        <v>0.18202277866552113</v>
      </c>
      <c r="H41" s="12">
        <v>0.30769177976425366</v>
      </c>
      <c r="I41" s="12">
        <v>0.20770415433740921</v>
      </c>
      <c r="J41" s="12">
        <v>0.24352570667265927</v>
      </c>
      <c r="K41" s="12">
        <v>0.16876210215509643</v>
      </c>
      <c r="L41" s="12">
        <v>0.333362486419576</v>
      </c>
      <c r="M41" s="12">
        <v>0.19679136528886401</v>
      </c>
      <c r="N41" s="12"/>
      <c r="O41" s="12"/>
    </row>
    <row r="42" spans="1:15" x14ac:dyDescent="0.35">
      <c r="A42" s="11" t="str">
        <f t="shared" si="0"/>
        <v>DISTRIBUCION VOLUMEN POR CRITERIO (Consumiciones)TOTAL BEBIDASPOR PLACER/RELAX</v>
      </c>
      <c r="B42" s="11" t="s">
        <v>209</v>
      </c>
      <c r="C42" s="11" t="s">
        <v>96</v>
      </c>
      <c r="D42" s="11" t="s">
        <v>252</v>
      </c>
      <c r="E42" s="12">
        <v>14.199194590195841</v>
      </c>
      <c r="F42" s="12">
        <v>15.62579186583058</v>
      </c>
      <c r="G42" s="12">
        <v>17.997373083455763</v>
      </c>
      <c r="H42" s="12">
        <v>14.912278154733071</v>
      </c>
      <c r="I42" s="12">
        <v>14.087264903095061</v>
      </c>
      <c r="J42" s="12">
        <v>15.534714842934877</v>
      </c>
      <c r="K42" s="12">
        <v>17.78498060631826</v>
      </c>
      <c r="L42" s="12">
        <v>14.400070658049572</v>
      </c>
      <c r="M42" s="12">
        <v>14.572578626068974</v>
      </c>
      <c r="N42" s="12"/>
      <c r="O42" s="12"/>
    </row>
    <row r="43" spans="1:15" x14ac:dyDescent="0.35">
      <c r="A43" s="11" t="str">
        <f t="shared" si="0"/>
        <v>DISTRIBUCION VOLUMEN POR CRITERIO (Consumiciones)TOTAL BEBIDASTENER HAMBRE/SIN PLANIFICAR</v>
      </c>
      <c r="B43" s="11" t="s">
        <v>209</v>
      </c>
      <c r="C43" s="11" t="s">
        <v>96</v>
      </c>
      <c r="D43" s="11" t="s">
        <v>253</v>
      </c>
      <c r="E43" s="12">
        <v>23.166125242138897</v>
      </c>
      <c r="F43" s="12">
        <v>23.097235252599795</v>
      </c>
      <c r="G43" s="12">
        <v>23.277528263831336</v>
      </c>
      <c r="H43" s="12">
        <v>22.82305567397275</v>
      </c>
      <c r="I43" s="12">
        <v>22.808857150161945</v>
      </c>
      <c r="J43" s="12">
        <v>23.229727603974382</v>
      </c>
      <c r="K43" s="12">
        <v>23.446303060522521</v>
      </c>
      <c r="L43" s="12">
        <v>22.556924887305723</v>
      </c>
      <c r="M43" s="12">
        <v>22.704775396949657</v>
      </c>
      <c r="N43" s="12"/>
      <c r="O43" s="12"/>
    </row>
    <row r="44" spans="1:15" x14ac:dyDescent="0.35">
      <c r="A44" s="11" t="str">
        <f t="shared" si="0"/>
        <v>DISTRIBUCION VOLUMEN POR CRITERIO (Consumiciones)TOTAL BEBIDASESTAR DE COMPRAS</v>
      </c>
      <c r="B44" s="11" t="s">
        <v>209</v>
      </c>
      <c r="C44" s="11" t="s">
        <v>96</v>
      </c>
      <c r="D44" s="11" t="s">
        <v>254</v>
      </c>
      <c r="E44" s="12">
        <v>2.810752860929004</v>
      </c>
      <c r="F44" s="12">
        <v>2.5146902313577013</v>
      </c>
      <c r="G44" s="12">
        <v>2.6393251523730679</v>
      </c>
      <c r="H44" s="12">
        <v>3.0318472598554269</v>
      </c>
      <c r="I44" s="12">
        <v>3.1694097161949588</v>
      </c>
      <c r="J44" s="12">
        <v>2.3397152442254292</v>
      </c>
      <c r="K44" s="12">
        <v>2.6482834068319532</v>
      </c>
      <c r="L44" s="12">
        <v>3.0902165164519033</v>
      </c>
      <c r="M44" s="12">
        <v>3.27290603495902</v>
      </c>
      <c r="N44" s="12"/>
      <c r="O44" s="12"/>
    </row>
    <row r="45" spans="1:15" x14ac:dyDescent="0.35">
      <c r="A45" s="11" t="str">
        <f t="shared" si="0"/>
        <v>DISTRIBUCION VOLUMEN POR CRITERIO (Consumiciones)TOTAL BEBIDASNO COCINAR EN CASA</v>
      </c>
      <c r="B45" s="11" t="s">
        <v>209</v>
      </c>
      <c r="C45" s="11" t="s">
        <v>96</v>
      </c>
      <c r="D45" s="11" t="s">
        <v>255</v>
      </c>
      <c r="E45" s="12">
        <v>2.8154565273331218</v>
      </c>
      <c r="F45" s="12">
        <v>3.164725397926099</v>
      </c>
      <c r="G45" s="12">
        <v>2.8117361774835854</v>
      </c>
      <c r="H45" s="12">
        <v>2.8101194569204111</v>
      </c>
      <c r="I45" s="12">
        <v>2.8434174212239505</v>
      </c>
      <c r="J45" s="12">
        <v>3.1464139071253152</v>
      </c>
      <c r="K45" s="12">
        <v>3.1410238580193659</v>
      </c>
      <c r="L45" s="12">
        <v>2.8616204600210913</v>
      </c>
      <c r="M45" s="12">
        <v>2.7685687465557236</v>
      </c>
      <c r="N45" s="12"/>
      <c r="O45" s="12"/>
    </row>
    <row r="46" spans="1:15" x14ac:dyDescent="0.35">
      <c r="A46" s="11" t="str">
        <f t="shared" si="0"/>
        <v>DISTRIBUCION VOLUMEN POR CRITERIO (Consumiciones)TOTAL BEBIDASCELEBRACION/FIESTA/SALIR TOMAR</v>
      </c>
      <c r="B46" s="11" t="s">
        <v>209</v>
      </c>
      <c r="C46" s="11" t="s">
        <v>96</v>
      </c>
      <c r="D46" s="11" t="s">
        <v>256</v>
      </c>
      <c r="E46" s="12">
        <v>33.986863434316518</v>
      </c>
      <c r="F46" s="12">
        <v>35.005037039234523</v>
      </c>
      <c r="G46" s="12">
        <v>34.266617915517905</v>
      </c>
      <c r="H46" s="12">
        <v>35.240820980916723</v>
      </c>
      <c r="I46" s="12">
        <v>35.482876292974105</v>
      </c>
      <c r="J46" s="12">
        <v>34.738894685307947</v>
      </c>
      <c r="K46" s="12">
        <v>34.611807749751499</v>
      </c>
      <c r="L46" s="12">
        <v>35.610840166710496</v>
      </c>
      <c r="M46" s="12">
        <v>34.827498208458827</v>
      </c>
      <c r="N46" s="12"/>
      <c r="O46" s="12"/>
    </row>
    <row r="47" spans="1:15" x14ac:dyDescent="0.35">
      <c r="A47" s="11" t="str">
        <f t="shared" si="0"/>
        <v>DISTRIBUCION VOLUMEN POR CRITERIO (Consumiciones)TOTAL BEBIDASVIENDO DEPORTES</v>
      </c>
      <c r="B47" s="11" t="s">
        <v>209</v>
      </c>
      <c r="C47" s="11" t="s">
        <v>96</v>
      </c>
      <c r="D47" s="11" t="s">
        <v>257</v>
      </c>
      <c r="E47" s="12">
        <v>1.3769150688438596</v>
      </c>
      <c r="F47" s="12">
        <v>1.3688682545392068</v>
      </c>
      <c r="G47" s="12">
        <v>1.5740919694243849</v>
      </c>
      <c r="H47" s="12">
        <v>1.5101236803448426</v>
      </c>
      <c r="I47" s="12">
        <v>1.6752113635048596</v>
      </c>
      <c r="J47" s="12">
        <v>1.6660344467808472</v>
      </c>
      <c r="K47" s="12">
        <v>1.02156910443936</v>
      </c>
      <c r="L47" s="12">
        <v>1.4833488727916038</v>
      </c>
      <c r="M47" s="12">
        <v>1.7698192043557037</v>
      </c>
      <c r="N47" s="12"/>
      <c r="O47" s="12"/>
    </row>
    <row r="48" spans="1:15" x14ac:dyDescent="0.35">
      <c r="A48" s="11" t="str">
        <f t="shared" si="0"/>
        <v>DISTRIBUCION VOLUMEN POR CRITERIO (Consumiciones)TOTAL BEBIDASOTROS MOTIVOS</v>
      </c>
      <c r="B48" s="11" t="s">
        <v>209</v>
      </c>
      <c r="C48" s="11" t="s">
        <v>96</v>
      </c>
      <c r="D48" s="11" t="s">
        <v>258</v>
      </c>
      <c r="E48" s="12">
        <v>5.8840704936041375</v>
      </c>
      <c r="F48" s="12">
        <v>5.6087203200961184</v>
      </c>
      <c r="G48" s="12">
        <v>5.7471341425494771</v>
      </c>
      <c r="H48" s="12">
        <v>5.5963026558740578</v>
      </c>
      <c r="I48" s="12">
        <v>5.5721132044497006</v>
      </c>
      <c r="J48" s="12">
        <v>5.6597280855230432</v>
      </c>
      <c r="K48" s="12">
        <v>5.6679784941535223</v>
      </c>
      <c r="L48" s="12">
        <v>5.8217338582217009</v>
      </c>
      <c r="M48" s="12">
        <v>5.8356817064162358</v>
      </c>
      <c r="N48" s="12"/>
      <c r="O48" s="12"/>
    </row>
    <row r="49" spans="1:15" x14ac:dyDescent="0.35">
      <c r="A49" s="11" t="str">
        <f t="shared" si="0"/>
        <v>DISTRIBUCION VOLUMEN POR CRITERIO (Consumiciones).Total Bebidas FriasT.ESPAÑA</v>
      </c>
      <c r="B49" s="11" t="s">
        <v>209</v>
      </c>
      <c r="C49" s="11" t="s">
        <v>105</v>
      </c>
      <c r="D49" s="11" t="s">
        <v>32</v>
      </c>
      <c r="E49" s="12">
        <v>100</v>
      </c>
      <c r="F49" s="12">
        <v>100</v>
      </c>
      <c r="G49" s="12">
        <v>100</v>
      </c>
      <c r="H49" s="12">
        <v>100</v>
      </c>
      <c r="I49" s="12">
        <v>100</v>
      </c>
      <c r="J49" s="12">
        <v>100</v>
      </c>
      <c r="K49" s="12">
        <v>100</v>
      </c>
      <c r="L49" s="12">
        <v>100</v>
      </c>
      <c r="M49" s="12">
        <v>100</v>
      </c>
      <c r="N49" s="12"/>
      <c r="O49" s="12"/>
    </row>
    <row r="50" spans="1:15" x14ac:dyDescent="0.35">
      <c r="A50" s="11" t="str">
        <f t="shared" si="0"/>
        <v>DISTRIBUCION VOLUMEN POR CRITERIO (Consumiciones).Total Bebidas FriasHiper+Super+Discount+G.A</v>
      </c>
      <c r="B50" s="11" t="s">
        <v>209</v>
      </c>
      <c r="C50" s="11" t="s">
        <v>105</v>
      </c>
      <c r="D50" s="11" t="s">
        <v>19</v>
      </c>
      <c r="E50" s="12">
        <v>5.9052676501194243</v>
      </c>
      <c r="F50" s="12">
        <v>5.6890357036166952</v>
      </c>
      <c r="G50" s="12">
        <v>6.5029550002950982</v>
      </c>
      <c r="H50" s="12">
        <v>5.8310774173741642</v>
      </c>
      <c r="I50" s="12">
        <v>6.5887332105164393</v>
      </c>
      <c r="J50" s="12">
        <v>6.4170123294095784</v>
      </c>
      <c r="K50" s="12">
        <v>6.9073847984193648</v>
      </c>
      <c r="L50" s="12">
        <v>7.1777843744191205</v>
      </c>
      <c r="M50" s="12">
        <v>7.1331022496072052</v>
      </c>
      <c r="N50" s="12"/>
      <c r="O50" s="12"/>
    </row>
    <row r="51" spans="1:15" x14ac:dyDescent="0.35">
      <c r="A51" s="11" t="str">
        <f t="shared" si="0"/>
        <v>DISTRIBUCION VOLUMEN POR CRITERIO (Consumiciones).Total Bebidas FriasRestaurantes</v>
      </c>
      <c r="B51" s="11" t="s">
        <v>209</v>
      </c>
      <c r="C51" s="11" t="s">
        <v>105</v>
      </c>
      <c r="D51" s="11" t="s">
        <v>20</v>
      </c>
      <c r="E51" s="12">
        <v>16.567090971859642</v>
      </c>
      <c r="F51" s="12">
        <v>15.973868017127332</v>
      </c>
      <c r="G51" s="12">
        <v>14.867474339920269</v>
      </c>
      <c r="H51" s="12">
        <v>16.564786772272626</v>
      </c>
      <c r="I51" s="12">
        <v>16.717742581846736</v>
      </c>
      <c r="J51" s="12">
        <v>15.506389871082964</v>
      </c>
      <c r="K51" s="12">
        <v>15.258942418684363</v>
      </c>
      <c r="L51" s="12">
        <v>17.345653809615001</v>
      </c>
      <c r="M51" s="12">
        <v>17.841716196373714</v>
      </c>
      <c r="N51" s="12"/>
      <c r="O51" s="12"/>
    </row>
    <row r="52" spans="1:15" x14ac:dyDescent="0.35">
      <c r="A52" s="11" t="str">
        <f t="shared" si="0"/>
        <v>DISTRIBUCION VOLUMEN POR CRITERIO (Consumiciones).Total Bebidas FriasRestaurantes Fast Food</v>
      </c>
      <c r="B52" s="11" t="s">
        <v>209</v>
      </c>
      <c r="C52" s="11" t="s">
        <v>105</v>
      </c>
      <c r="D52" s="11" t="s">
        <v>21</v>
      </c>
      <c r="E52" s="12">
        <v>8.0519205607712028</v>
      </c>
      <c r="F52" s="12">
        <v>7.3494743730173413</v>
      </c>
      <c r="G52" s="12">
        <v>7.5830565675317496</v>
      </c>
      <c r="H52" s="12">
        <v>8.6376435622454757</v>
      </c>
      <c r="I52" s="12">
        <v>8.848174451152472</v>
      </c>
      <c r="J52" s="12">
        <v>8.5769272555297391</v>
      </c>
      <c r="K52" s="12">
        <v>8.1614769596838723</v>
      </c>
      <c r="L52" s="12">
        <v>9.7021187236248139</v>
      </c>
      <c r="M52" s="12">
        <v>9.1402266708918454</v>
      </c>
      <c r="N52" s="12"/>
      <c r="O52" s="12"/>
    </row>
    <row r="53" spans="1:15" x14ac:dyDescent="0.35">
      <c r="A53" s="11" t="str">
        <f t="shared" si="0"/>
        <v>DISTRIBUCION VOLUMEN POR CRITERIO (Consumiciones).Total Bebidas FriasBares/Cafeterias/Cervecerias</v>
      </c>
      <c r="B53" s="11" t="s">
        <v>209</v>
      </c>
      <c r="C53" s="11" t="s">
        <v>105</v>
      </c>
      <c r="D53" s="11" t="s">
        <v>22</v>
      </c>
      <c r="E53" s="12">
        <v>57.074427389479887</v>
      </c>
      <c r="F53" s="12">
        <v>57.426053540183588</v>
      </c>
      <c r="G53" s="12">
        <v>54.639933951786411</v>
      </c>
      <c r="H53" s="12">
        <v>56.147723431724181</v>
      </c>
      <c r="I53" s="12">
        <v>55.252898242812499</v>
      </c>
      <c r="J53" s="12">
        <v>56.377171786953703</v>
      </c>
      <c r="K53" s="12">
        <v>53.896302643599206</v>
      </c>
      <c r="L53" s="12">
        <v>53.86828244841314</v>
      </c>
      <c r="M53" s="12">
        <v>54.007036598292757</v>
      </c>
      <c r="N53" s="12"/>
      <c r="O53" s="12"/>
    </row>
    <row r="54" spans="1:15" x14ac:dyDescent="0.35">
      <c r="A54" s="11" t="str">
        <f t="shared" si="0"/>
        <v>DISTRIBUCION VOLUMEN POR CRITERIO (Consumiciones).Total Bebidas FriasPanaderias/Pastelerias</v>
      </c>
      <c r="B54" s="11" t="s">
        <v>209</v>
      </c>
      <c r="C54" s="11" t="s">
        <v>105</v>
      </c>
      <c r="D54" s="11" t="s">
        <v>23</v>
      </c>
      <c r="E54" s="12">
        <v>0.68133637802503566</v>
      </c>
      <c r="F54" s="12">
        <v>0.67632819120507071</v>
      </c>
      <c r="G54" s="12">
        <v>0.74422815875179071</v>
      </c>
      <c r="H54" s="12">
        <v>0.72597122335292297</v>
      </c>
      <c r="I54" s="12">
        <v>0.73911596010574965</v>
      </c>
      <c r="J54" s="12">
        <v>0.85922897753354588</v>
      </c>
      <c r="K54" s="12">
        <v>0.81670927490457412</v>
      </c>
      <c r="L54" s="12">
        <v>0.82349771768175073</v>
      </c>
      <c r="M54" s="12">
        <v>0.78289155574426794</v>
      </c>
      <c r="N54" s="12"/>
      <c r="O54" s="12"/>
    </row>
    <row r="55" spans="1:15" x14ac:dyDescent="0.35">
      <c r="A55" s="11" t="str">
        <f t="shared" si="0"/>
        <v>DISTRIBUCION VOLUMEN POR CRITERIO (Consumiciones).Total Bebidas FriasTda.Alimentacion/Delicatesen</v>
      </c>
      <c r="B55" s="11" t="s">
        <v>209</v>
      </c>
      <c r="C55" s="11" t="s">
        <v>105</v>
      </c>
      <c r="D55" s="11" t="s">
        <v>166</v>
      </c>
      <c r="E55" s="12">
        <v>1.3107102571614899</v>
      </c>
      <c r="F55" s="12">
        <v>1.260388067769606</v>
      </c>
      <c r="G55" s="12">
        <v>1.4052709800996894</v>
      </c>
      <c r="H55" s="12">
        <v>1.36469632220265</v>
      </c>
      <c r="I55" s="12">
        <v>1.4804575510151872</v>
      </c>
      <c r="J55" s="12">
        <v>1.5429406220312156</v>
      </c>
      <c r="K55" s="12">
        <v>1.4993159076262843</v>
      </c>
      <c r="L55" s="12">
        <v>1.4135121012732192</v>
      </c>
      <c r="M55" s="12">
        <v>1.3076455669218079</v>
      </c>
      <c r="N55" s="12"/>
      <c r="O55" s="12"/>
    </row>
    <row r="56" spans="1:15" x14ac:dyDescent="0.35">
      <c r="A56" s="11" t="str">
        <f t="shared" si="0"/>
        <v>DISTRIBUCION VOLUMEN POR CRITERIO (Consumiciones).Total Bebidas FriasCanal Conveniencia/24h</v>
      </c>
      <c r="B56" s="11" t="s">
        <v>209</v>
      </c>
      <c r="C56" s="11" t="s">
        <v>105</v>
      </c>
      <c r="D56" s="11" t="s">
        <v>167</v>
      </c>
      <c r="E56" s="12">
        <v>1.3598129981688976</v>
      </c>
      <c r="F56" s="12">
        <v>1.3721048855976379</v>
      </c>
      <c r="G56" s="12">
        <v>1.5173376560664025</v>
      </c>
      <c r="H56" s="12">
        <v>1.4927766317998046</v>
      </c>
      <c r="I56" s="12">
        <v>1.5460236534587457</v>
      </c>
      <c r="J56" s="12">
        <v>1.4810966054626253</v>
      </c>
      <c r="K56" s="12">
        <v>1.3710089300257067</v>
      </c>
      <c r="L56" s="12">
        <v>1.2397080299489598</v>
      </c>
      <c r="M56" s="12">
        <v>1.3022698490282738</v>
      </c>
      <c r="N56" s="12"/>
      <c r="O56" s="12"/>
    </row>
    <row r="57" spans="1:15" x14ac:dyDescent="0.35">
      <c r="A57" s="11" t="str">
        <f t="shared" si="0"/>
        <v>DISTRIBUCION VOLUMEN POR CRITERIO (Consumiciones).Total Bebidas FriasHoteles</v>
      </c>
      <c r="B57" s="11" t="s">
        <v>209</v>
      </c>
      <c r="C57" s="11" t="s">
        <v>105</v>
      </c>
      <c r="D57" s="11" t="s">
        <v>25</v>
      </c>
      <c r="E57" s="12">
        <v>0.38088514496824011</v>
      </c>
      <c r="F57" s="12">
        <v>0.63770918897168949</v>
      </c>
      <c r="G57" s="12">
        <v>0.739350999844403</v>
      </c>
      <c r="H57" s="12">
        <v>0.65814917274469342</v>
      </c>
      <c r="I57" s="12">
        <v>0.51576605834400913</v>
      </c>
      <c r="J57" s="12">
        <v>0.40489377997811371</v>
      </c>
      <c r="K57" s="12">
        <v>0.6851519379076404</v>
      </c>
      <c r="L57" s="12">
        <v>0.30668748042272403</v>
      </c>
      <c r="M57" s="12">
        <v>0.32582317478614409</v>
      </c>
      <c r="N57" s="12"/>
      <c r="O57" s="12"/>
    </row>
    <row r="58" spans="1:15" x14ac:dyDescent="0.35">
      <c r="A58" s="11" t="str">
        <f t="shared" si="0"/>
        <v>DISTRIBUCION VOLUMEN POR CRITERIO (Consumiciones).Total Bebidas FriasEstaciones de servicio</v>
      </c>
      <c r="B58" s="11" t="s">
        <v>209</v>
      </c>
      <c r="C58" s="11" t="s">
        <v>105</v>
      </c>
      <c r="D58" s="11" t="s">
        <v>26</v>
      </c>
      <c r="E58" s="12">
        <v>1.2007749882942282</v>
      </c>
      <c r="F58" s="12">
        <v>1.2252311112646546</v>
      </c>
      <c r="G58" s="12">
        <v>1.6006953573095684</v>
      </c>
      <c r="H58" s="12">
        <v>1.2875363016278429</v>
      </c>
      <c r="I58" s="12">
        <v>1.1777290468758967</v>
      </c>
      <c r="J58" s="12">
        <v>1.2378465145460327</v>
      </c>
      <c r="K58" s="12">
        <v>1.3762401829911692</v>
      </c>
      <c r="L58" s="12">
        <v>1.1487271317517314</v>
      </c>
      <c r="M58" s="12">
        <v>1.4349025834096365</v>
      </c>
      <c r="N58" s="12"/>
      <c r="O58" s="12"/>
    </row>
    <row r="59" spans="1:15" x14ac:dyDescent="0.35">
      <c r="A59" s="11" t="str">
        <f t="shared" si="0"/>
        <v>DISTRIBUCION VOLUMEN POR CRITERIO (Consumiciones).Total Bebidas FriasMaquinas dispensadoras</v>
      </c>
      <c r="B59" s="11" t="s">
        <v>209</v>
      </c>
      <c r="C59" s="11" t="s">
        <v>105</v>
      </c>
      <c r="D59" s="11" t="s">
        <v>27</v>
      </c>
      <c r="E59" s="12">
        <v>1.7826323947121894</v>
      </c>
      <c r="F59" s="12">
        <v>1.6870502500614739</v>
      </c>
      <c r="G59" s="12">
        <v>1.7237101551140419</v>
      </c>
      <c r="H59" s="12">
        <v>1.8436031569455866</v>
      </c>
      <c r="I59" s="12">
        <v>2.0297034757086938</v>
      </c>
      <c r="J59" s="12">
        <v>1.9127420485820124</v>
      </c>
      <c r="K59" s="12">
        <v>1.7817809063161696</v>
      </c>
      <c r="L59" s="12">
        <v>1.9844580424737344</v>
      </c>
      <c r="M59" s="12">
        <v>1.9534760828093249</v>
      </c>
      <c r="N59" s="12"/>
      <c r="O59" s="12"/>
    </row>
    <row r="60" spans="1:15" x14ac:dyDescent="0.35">
      <c r="A60" s="11" t="str">
        <f t="shared" si="0"/>
        <v>DISTRIBUCION VOLUMEN POR CRITERIO (Consumiciones).Total Bebidas FriasServicio en la empresa</v>
      </c>
      <c r="B60" s="11" t="s">
        <v>209</v>
      </c>
      <c r="C60" s="11" t="s">
        <v>105</v>
      </c>
      <c r="D60" s="11" t="s">
        <v>28</v>
      </c>
      <c r="E60" s="12">
        <v>0.96973262810132688</v>
      </c>
      <c r="F60" s="12">
        <v>0.88921921073648735</v>
      </c>
      <c r="G60" s="12">
        <v>0.64493404568111212</v>
      </c>
      <c r="H60" s="12">
        <v>0.66255271620369416</v>
      </c>
      <c r="I60" s="12">
        <v>0.64191294880356797</v>
      </c>
      <c r="J60" s="12">
        <v>0.53955348653211144</v>
      </c>
      <c r="K60" s="12">
        <v>0.54032533337110245</v>
      </c>
      <c r="L60" s="12">
        <v>0.74953564691279517</v>
      </c>
      <c r="M60" s="12">
        <v>0.65327595397724936</v>
      </c>
      <c r="N60" s="12"/>
      <c r="O60" s="12"/>
    </row>
    <row r="61" spans="1:15" x14ac:dyDescent="0.35">
      <c r="A61" s="11" t="str">
        <f t="shared" si="0"/>
        <v>DISTRIBUCION VOLUMEN POR CRITERIO (Consumiciones).Total Bebidas FriasResto de canales</v>
      </c>
      <c r="B61" s="11" t="s">
        <v>209</v>
      </c>
      <c r="C61" s="11" t="s">
        <v>105</v>
      </c>
      <c r="D61" s="11" t="s">
        <v>29</v>
      </c>
      <c r="E61" s="12">
        <v>4.7154059439901221</v>
      </c>
      <c r="F61" s="12">
        <v>5.8135258769425233</v>
      </c>
      <c r="G61" s="12">
        <v>8.0310684143599875</v>
      </c>
      <c r="H61" s="12">
        <v>4.7834843024981941</v>
      </c>
      <c r="I61" s="12">
        <v>4.4617396509517135</v>
      </c>
      <c r="J61" s="12">
        <v>5.1442059487856566</v>
      </c>
      <c r="K61" s="12">
        <v>7.7053941321020609</v>
      </c>
      <c r="L61" s="12">
        <v>4.24002360744407</v>
      </c>
      <c r="M61" s="12">
        <v>4.1176297650384681</v>
      </c>
      <c r="N61" s="12"/>
      <c r="O61" s="12"/>
    </row>
    <row r="62" spans="1:15" x14ac:dyDescent="0.35">
      <c r="A62" s="11" t="str">
        <f t="shared" si="0"/>
        <v>DISTRIBUCION VOLUMEN POR CRITERIO (Consumiciones).Total Bebidas FriasEN LA CALLE</v>
      </c>
      <c r="B62" s="11" t="s">
        <v>209</v>
      </c>
      <c r="C62" s="11" t="s">
        <v>105</v>
      </c>
      <c r="D62" s="11" t="s">
        <v>226</v>
      </c>
      <c r="E62" s="12">
        <v>3.2407469342709043</v>
      </c>
      <c r="F62" s="12">
        <v>3.7940412007015132</v>
      </c>
      <c r="G62" s="12">
        <v>5.558169777711008</v>
      </c>
      <c r="H62" s="12">
        <v>3.1999823862754941</v>
      </c>
      <c r="I62" s="12">
        <v>3.6017174650527499</v>
      </c>
      <c r="J62" s="12">
        <v>4.9395606810720567</v>
      </c>
      <c r="K62" s="12">
        <v>5.4228462775035586</v>
      </c>
      <c r="L62" s="12">
        <v>3.6387501539259666</v>
      </c>
      <c r="M62" s="12">
        <v>3.1626510583608805</v>
      </c>
      <c r="N62" s="12"/>
      <c r="O62" s="12"/>
    </row>
    <row r="63" spans="1:15" x14ac:dyDescent="0.35">
      <c r="A63" s="11" t="str">
        <f t="shared" si="0"/>
        <v>DISTRIBUCION VOLUMEN POR CRITERIO (Consumiciones).Total Bebidas FriasEN CASA DE OTROS</v>
      </c>
      <c r="B63" s="11" t="s">
        <v>209</v>
      </c>
      <c r="C63" s="11" t="s">
        <v>105</v>
      </c>
      <c r="D63" s="11" t="s">
        <v>227</v>
      </c>
      <c r="E63" s="12">
        <v>3.1234291509979575</v>
      </c>
      <c r="F63" s="12">
        <v>3.0470696778362822</v>
      </c>
      <c r="G63" s="12">
        <v>3.0260631562568743</v>
      </c>
      <c r="H63" s="12">
        <v>3.5268326782667869</v>
      </c>
      <c r="I63" s="12">
        <v>3.5263973590026039</v>
      </c>
      <c r="J63" s="12">
        <v>3.0205664321426333</v>
      </c>
      <c r="K63" s="12">
        <v>3.1717836681797902</v>
      </c>
      <c r="L63" s="12">
        <v>3.4566188633872517</v>
      </c>
      <c r="M63" s="12">
        <v>3.4194882721902244</v>
      </c>
      <c r="N63" s="12"/>
      <c r="O63" s="12"/>
    </row>
    <row r="64" spans="1:15" x14ac:dyDescent="0.35">
      <c r="A64" s="11" t="str">
        <f t="shared" si="0"/>
        <v>DISTRIBUCION VOLUMEN POR CRITERIO (Consumiciones).Total Bebidas FriasEN EL ESTABLECIMIENTO</v>
      </c>
      <c r="B64" s="11" t="s">
        <v>209</v>
      </c>
      <c r="C64" s="11" t="s">
        <v>105</v>
      </c>
      <c r="D64" s="11" t="s">
        <v>228</v>
      </c>
      <c r="E64" s="12">
        <v>83.369193547574639</v>
      </c>
      <c r="F64" s="12">
        <v>83.79408590896989</v>
      </c>
      <c r="G64" s="12">
        <v>82.455708529394414</v>
      </c>
      <c r="H64" s="12">
        <v>83.064392653953561</v>
      </c>
      <c r="I64" s="12">
        <v>81.838531107139261</v>
      </c>
      <c r="J64" s="12">
        <v>82.183499333001876</v>
      </c>
      <c r="K64" s="12">
        <v>81.455643762083156</v>
      </c>
      <c r="L64" s="12">
        <v>81.969252732156633</v>
      </c>
      <c r="M64" s="12">
        <v>82.381656954636426</v>
      </c>
      <c r="N64" s="12"/>
      <c r="O64" s="12"/>
    </row>
    <row r="65" spans="1:15" x14ac:dyDescent="0.35">
      <c r="A65" s="11" t="str">
        <f t="shared" si="0"/>
        <v>DISTRIBUCION VOLUMEN POR CRITERIO (Consumiciones).Total Bebidas FriasEN EL TRABAJO</v>
      </c>
      <c r="B65" s="11" t="s">
        <v>209</v>
      </c>
      <c r="C65" s="11" t="s">
        <v>105</v>
      </c>
      <c r="D65" s="11" t="s">
        <v>229</v>
      </c>
      <c r="E65" s="12">
        <v>4.2126745190910393</v>
      </c>
      <c r="F65" s="12">
        <v>3.8675913826844877</v>
      </c>
      <c r="G65" s="12">
        <v>3.4645748716325335</v>
      </c>
      <c r="H65" s="12">
        <v>3.7369909220796012</v>
      </c>
      <c r="I65" s="12">
        <v>4.1189847621857272</v>
      </c>
      <c r="J65" s="12">
        <v>3.6168610989359133</v>
      </c>
      <c r="K65" s="12">
        <v>3.2982026641361384</v>
      </c>
      <c r="L65" s="12">
        <v>3.8014317573031136</v>
      </c>
      <c r="M65" s="12">
        <v>3.6573909990941225</v>
      </c>
      <c r="N65" s="12"/>
      <c r="O65" s="12"/>
    </row>
    <row r="66" spans="1:15" x14ac:dyDescent="0.35">
      <c r="A66" s="11" t="str">
        <f t="shared" si="0"/>
        <v>DISTRIBUCION VOLUMEN POR CRITERIO (Consumiciones).Total Bebidas FriasEN COLEGIO/INSTITUTO/UNIV.</v>
      </c>
      <c r="B66" s="11" t="s">
        <v>209</v>
      </c>
      <c r="C66" s="11" t="s">
        <v>105</v>
      </c>
      <c r="D66" s="11" t="s">
        <v>230</v>
      </c>
      <c r="E66" s="12">
        <v>0.14692117402830962</v>
      </c>
      <c r="F66" s="12">
        <v>7.7388244570485626E-2</v>
      </c>
      <c r="G66" s="12">
        <v>0.10303306703008386</v>
      </c>
      <c r="H66" s="12">
        <v>0.14688026452938499</v>
      </c>
      <c r="I66" s="12">
        <v>8.4485102554922295E-2</v>
      </c>
      <c r="J66" s="12">
        <v>0.12013741363960372</v>
      </c>
      <c r="K66" s="12">
        <v>7.0672676670750459E-2</v>
      </c>
      <c r="L66" s="12">
        <v>0.12215541302024052</v>
      </c>
      <c r="M66" s="12">
        <v>0.12794859127292171</v>
      </c>
      <c r="N66" s="12"/>
      <c r="O66" s="12"/>
    </row>
    <row r="67" spans="1:15" x14ac:dyDescent="0.35">
      <c r="A67" s="11" t="str">
        <f t="shared" si="0"/>
        <v>DISTRIBUCION VOLUMEN POR CRITERIO (Consumiciones).Total Bebidas FriasEN MI CASA</v>
      </c>
      <c r="B67" s="11" t="s">
        <v>209</v>
      </c>
      <c r="C67" s="11" t="s">
        <v>105</v>
      </c>
      <c r="D67" s="11" t="s">
        <v>231</v>
      </c>
      <c r="E67" s="12">
        <v>3.6487731870638016</v>
      </c>
      <c r="F67" s="12">
        <v>3.1882655020840152</v>
      </c>
      <c r="G67" s="12">
        <v>2.6988441562622394</v>
      </c>
      <c r="H67" s="12">
        <v>3.936130478157577</v>
      </c>
      <c r="I67" s="12">
        <v>4.1464607295154474</v>
      </c>
      <c r="J67" s="12">
        <v>3.6582110434322144</v>
      </c>
      <c r="K67" s="12">
        <v>3.3249672471301404</v>
      </c>
      <c r="L67" s="12">
        <v>4.4449371115856735</v>
      </c>
      <c r="M67" s="12">
        <v>4.5596659023230686</v>
      </c>
      <c r="N67" s="12"/>
      <c r="O67" s="12"/>
    </row>
    <row r="68" spans="1:15" x14ac:dyDescent="0.35">
      <c r="A68" s="11" t="str">
        <f t="shared" ref="A68:A131" si="1">B68&amp;C68&amp;D68</f>
        <v>DISTRIBUCION VOLUMEN POR CRITERIO (Consumiciones).Total Bebidas FriasEN M.TRANSP.(AVION,TREN,AUTOC,E</v>
      </c>
      <c r="B68" s="11" t="s">
        <v>209</v>
      </c>
      <c r="C68" s="11" t="s">
        <v>105</v>
      </c>
      <c r="D68" s="11" t="s">
        <v>232</v>
      </c>
      <c r="E68" s="12">
        <v>0.13856096261802564</v>
      </c>
      <c r="F68" s="12">
        <v>7.0874300671233681E-2</v>
      </c>
      <c r="G68" s="12">
        <v>0.14758905241470335</v>
      </c>
      <c r="H68" s="12">
        <v>0.11496931808263376</v>
      </c>
      <c r="I68" s="12">
        <v>0.13807418745875935</v>
      </c>
      <c r="J68" s="12">
        <v>0.11657020730641815</v>
      </c>
      <c r="K68" s="12">
        <v>0.16528202876587186</v>
      </c>
      <c r="L68" s="12">
        <v>0.1456793976121927</v>
      </c>
      <c r="M68" s="12">
        <v>9.3433379817801074E-2</v>
      </c>
      <c r="N68" s="12"/>
      <c r="O68" s="12"/>
    </row>
    <row r="69" spans="1:15" x14ac:dyDescent="0.35">
      <c r="A69" s="11" t="str">
        <f t="shared" si="1"/>
        <v>DISTRIBUCION VOLUMEN POR CRITERIO (Consumiciones).Total Bebidas FriasEN OTRO LUGAR</v>
      </c>
      <c r="B69" s="11" t="s">
        <v>209</v>
      </c>
      <c r="C69" s="11" t="s">
        <v>105</v>
      </c>
      <c r="D69" s="11" t="s">
        <v>233</v>
      </c>
      <c r="E69" s="12">
        <v>2.1197082559635598</v>
      </c>
      <c r="F69" s="12">
        <v>2.1606713556156629</v>
      </c>
      <c r="G69" s="12">
        <v>2.5460016954699833</v>
      </c>
      <c r="H69" s="12">
        <v>2.2738183780118706</v>
      </c>
      <c r="I69" s="12">
        <v>2.5453513641581909</v>
      </c>
      <c r="J69" s="12">
        <v>2.3445979371781895</v>
      </c>
      <c r="K69" s="12">
        <v>3.0906032901585592</v>
      </c>
      <c r="L69" s="12">
        <v>2.4211594710471696</v>
      </c>
      <c r="M69" s="12">
        <v>2.5977590625008209</v>
      </c>
      <c r="N69" s="12"/>
      <c r="O69" s="12"/>
    </row>
    <row r="70" spans="1:15" x14ac:dyDescent="0.35">
      <c r="A70" s="11" t="str">
        <f t="shared" si="1"/>
        <v>DISTRIBUCION VOLUMEN POR CRITERIO (Consumiciones).Total Bebidas FriasDESAYUNO</v>
      </c>
      <c r="B70" s="11" t="s">
        <v>209</v>
      </c>
      <c r="C70" s="11" t="s">
        <v>105</v>
      </c>
      <c r="D70" s="11" t="s">
        <v>234</v>
      </c>
      <c r="E70" s="12">
        <v>5.6951904828119915</v>
      </c>
      <c r="F70" s="12">
        <v>5.1511789773593257</v>
      </c>
      <c r="G70" s="12">
        <v>5.0759058155693513</v>
      </c>
      <c r="H70" s="12">
        <v>5.0677358916369517</v>
      </c>
      <c r="I70" s="12">
        <v>5.3602615180735986</v>
      </c>
      <c r="J70" s="12">
        <v>5.1692292636564598</v>
      </c>
      <c r="K70" s="12">
        <v>5.3272121465345688</v>
      </c>
      <c r="L70" s="12">
        <v>5.787830554550192</v>
      </c>
      <c r="M70" s="12">
        <v>6.3160494265796663</v>
      </c>
      <c r="N70" s="12"/>
      <c r="O70" s="12"/>
    </row>
    <row r="71" spans="1:15" x14ac:dyDescent="0.35">
      <c r="A71" s="11" t="str">
        <f t="shared" si="1"/>
        <v>DISTRIBUCION VOLUMEN POR CRITERIO (Consumiciones).Total Bebidas FriasAPERITIVO/ANTES DE COMER</v>
      </c>
      <c r="B71" s="11" t="s">
        <v>209</v>
      </c>
      <c r="C71" s="11" t="s">
        <v>105</v>
      </c>
      <c r="D71" s="11" t="s">
        <v>235</v>
      </c>
      <c r="E71" s="12">
        <v>20.94233778295197</v>
      </c>
      <c r="F71" s="12">
        <v>19.901021990371465</v>
      </c>
      <c r="G71" s="12">
        <v>18.717183802896251</v>
      </c>
      <c r="H71" s="12">
        <v>19.584529533262135</v>
      </c>
      <c r="I71" s="12">
        <v>19.316963927906272</v>
      </c>
      <c r="J71" s="12">
        <v>19.735379844755514</v>
      </c>
      <c r="K71" s="12">
        <v>18.779404995432301</v>
      </c>
      <c r="L71" s="12">
        <v>19.240956527561291</v>
      </c>
      <c r="M71" s="12">
        <v>19.481904397792619</v>
      </c>
      <c r="N71" s="12"/>
      <c r="O71" s="12"/>
    </row>
    <row r="72" spans="1:15" x14ac:dyDescent="0.35">
      <c r="A72" s="11" t="str">
        <f t="shared" si="1"/>
        <v>DISTRIBUCION VOLUMEN POR CRITERIO (Consumiciones).Total Bebidas FriasCOMIDA</v>
      </c>
      <c r="B72" s="11" t="s">
        <v>209</v>
      </c>
      <c r="C72" s="11" t="s">
        <v>105</v>
      </c>
      <c r="D72" s="11" t="s">
        <v>236</v>
      </c>
      <c r="E72" s="12">
        <v>28.618957879955538</v>
      </c>
      <c r="F72" s="12">
        <v>27.544276427159055</v>
      </c>
      <c r="G72" s="12">
        <v>24.409945594729017</v>
      </c>
      <c r="H72" s="12">
        <v>29.244376835301228</v>
      </c>
      <c r="I72" s="12">
        <v>29.114034417597857</v>
      </c>
      <c r="J72" s="12">
        <v>27.285593379530436</v>
      </c>
      <c r="K72" s="12">
        <v>23.959287297551857</v>
      </c>
      <c r="L72" s="12">
        <v>29.822377628271248</v>
      </c>
      <c r="M72" s="12">
        <v>30.633835546568644</v>
      </c>
      <c r="N72" s="12"/>
      <c r="O72" s="12"/>
    </row>
    <row r="73" spans="1:15" x14ac:dyDescent="0.35">
      <c r="A73" s="11" t="str">
        <f t="shared" si="1"/>
        <v>DISTRIBUCION VOLUMEN POR CRITERIO (Consumiciones).Total Bebidas FriasTARDE/MERIENDA</v>
      </c>
      <c r="B73" s="11" t="s">
        <v>209</v>
      </c>
      <c r="C73" s="11" t="s">
        <v>105</v>
      </c>
      <c r="D73" s="11" t="s">
        <v>237</v>
      </c>
      <c r="E73" s="12">
        <v>11.494702618332557</v>
      </c>
      <c r="F73" s="12">
        <v>13.796036815226822</v>
      </c>
      <c r="G73" s="12">
        <v>12.801925109588524</v>
      </c>
      <c r="H73" s="12">
        <v>11.666396507180457</v>
      </c>
      <c r="I73" s="12">
        <v>11.340765949796689</v>
      </c>
      <c r="J73" s="12">
        <v>13.824349972279251</v>
      </c>
      <c r="K73" s="12">
        <v>12.645553753655928</v>
      </c>
      <c r="L73" s="12">
        <v>11.336901450392293</v>
      </c>
      <c r="M73" s="12">
        <v>11.232366750815773</v>
      </c>
      <c r="N73" s="12"/>
      <c r="O73" s="12"/>
    </row>
    <row r="74" spans="1:15" x14ac:dyDescent="0.35">
      <c r="A74" s="11" t="str">
        <f t="shared" si="1"/>
        <v>DISTRIBUCION VOLUMEN POR CRITERIO (Consumiciones).Total Bebidas FriasANTES DE CENAR</v>
      </c>
      <c r="B74" s="11" t="s">
        <v>209</v>
      </c>
      <c r="C74" s="11" t="s">
        <v>105</v>
      </c>
      <c r="D74" s="11" t="s">
        <v>238</v>
      </c>
      <c r="E74" s="12">
        <v>11.443927038453152</v>
      </c>
      <c r="F74" s="12">
        <v>11.133131062288779</v>
      </c>
      <c r="G74" s="12">
        <v>11.374819588043717</v>
      </c>
      <c r="H74" s="12">
        <v>11.728336607261909</v>
      </c>
      <c r="I74" s="12">
        <v>11.545089559754361</v>
      </c>
      <c r="J74" s="12">
        <v>10.527716394967387</v>
      </c>
      <c r="K74" s="12">
        <v>11.231826583291433</v>
      </c>
      <c r="L74" s="12">
        <v>11.057567375092882</v>
      </c>
      <c r="M74" s="12">
        <v>10.522351639506386</v>
      </c>
      <c r="N74" s="12"/>
      <c r="O74" s="12"/>
    </row>
    <row r="75" spans="1:15" x14ac:dyDescent="0.35">
      <c r="A75" s="11" t="str">
        <f t="shared" si="1"/>
        <v>DISTRIBUCION VOLUMEN POR CRITERIO (Consumiciones).Total Bebidas FriasCENA</v>
      </c>
      <c r="B75" s="11" t="s">
        <v>209</v>
      </c>
      <c r="C75" s="11" t="s">
        <v>105</v>
      </c>
      <c r="D75" s="11" t="s">
        <v>239</v>
      </c>
      <c r="E75" s="12">
        <v>15.110209975250655</v>
      </c>
      <c r="F75" s="12">
        <v>15.498832504536871</v>
      </c>
      <c r="G75" s="12">
        <v>18.725050837272438</v>
      </c>
      <c r="H75" s="12">
        <v>15.649075296313283</v>
      </c>
      <c r="I75" s="12">
        <v>15.5568964572384</v>
      </c>
      <c r="J75" s="12">
        <v>16.037251544752735</v>
      </c>
      <c r="K75" s="12">
        <v>19.232506426644193</v>
      </c>
      <c r="L75" s="12">
        <v>15.347390422269843</v>
      </c>
      <c r="M75" s="12">
        <v>14.845701133354458</v>
      </c>
      <c r="N75" s="12"/>
      <c r="O75" s="12"/>
    </row>
    <row r="76" spans="1:15" x14ac:dyDescent="0.35">
      <c r="A76" s="11" t="str">
        <f t="shared" si="1"/>
        <v>DISTRIBUCION VOLUMEN POR CRITERIO (Consumiciones).Total Bebidas FriasDESPUES DE LA CENA</v>
      </c>
      <c r="B76" s="11" t="s">
        <v>209</v>
      </c>
      <c r="C76" s="11" t="s">
        <v>105</v>
      </c>
      <c r="D76" s="11" t="s">
        <v>240</v>
      </c>
      <c r="E76" s="12">
        <v>3.2907411531365671</v>
      </c>
      <c r="F76" s="12">
        <v>3.2164855643097958</v>
      </c>
      <c r="G76" s="12">
        <v>4.5478829428208112</v>
      </c>
      <c r="H76" s="12">
        <v>3.3263069400433531</v>
      </c>
      <c r="I76" s="12">
        <v>3.4593514925374014</v>
      </c>
      <c r="J76" s="12">
        <v>3.2673287854994562</v>
      </c>
      <c r="K76" s="12">
        <v>4.6589452513649983</v>
      </c>
      <c r="L76" s="12">
        <v>2.9702608009206997</v>
      </c>
      <c r="M76" s="12">
        <v>2.9699559046012118</v>
      </c>
      <c r="N76" s="12"/>
      <c r="O76" s="12"/>
    </row>
    <row r="77" spans="1:15" x14ac:dyDescent="0.35">
      <c r="A77" s="11" t="str">
        <f t="shared" si="1"/>
        <v>DISTRIBUCION VOLUMEN POR CRITERIO (Consumiciones).Total Bebidas FriasDURANTE EL DIA</v>
      </c>
      <c r="B77" s="11" t="s">
        <v>209</v>
      </c>
      <c r="C77" s="11" t="s">
        <v>105</v>
      </c>
      <c r="D77" s="11" t="s">
        <v>241</v>
      </c>
      <c r="E77" s="12">
        <v>3.4039295547401962</v>
      </c>
      <c r="F77" s="12">
        <v>3.7590224333897608</v>
      </c>
      <c r="G77" s="12">
        <v>4.3472963692261466</v>
      </c>
      <c r="H77" s="12">
        <v>3.7332446356492124</v>
      </c>
      <c r="I77" s="12">
        <v>4.3066378505799774</v>
      </c>
      <c r="J77" s="12">
        <v>4.1531580712993419</v>
      </c>
      <c r="K77" s="12">
        <v>4.1653024948834707</v>
      </c>
      <c r="L77" s="12">
        <v>4.4367117293225329</v>
      </c>
      <c r="M77" s="12">
        <v>3.9978364518210201</v>
      </c>
      <c r="N77" s="12"/>
      <c r="O77" s="12"/>
    </row>
    <row r="78" spans="1:15" x14ac:dyDescent="0.35">
      <c r="A78" s="11" t="str">
        <f t="shared" si="1"/>
        <v>DISTRIBUCION VOLUMEN POR CRITERIO (Consumiciones).Total Bebidas FriasCON AMIGOS</v>
      </c>
      <c r="B78" s="11" t="s">
        <v>209</v>
      </c>
      <c r="C78" s="11" t="s">
        <v>105</v>
      </c>
      <c r="D78" s="11" t="s">
        <v>242</v>
      </c>
      <c r="E78" s="12">
        <v>37.698173712133723</v>
      </c>
      <c r="F78" s="12">
        <v>36.79699804299716</v>
      </c>
      <c r="G78" s="12">
        <v>34.730991688977838</v>
      </c>
      <c r="H78" s="12">
        <v>37.779945044730212</v>
      </c>
      <c r="I78" s="12">
        <v>38.252369353324347</v>
      </c>
      <c r="J78" s="12">
        <v>36.049465675824393</v>
      </c>
      <c r="K78" s="12">
        <v>35.646162779992778</v>
      </c>
      <c r="L78" s="12">
        <v>37.746135229170598</v>
      </c>
      <c r="M78" s="12">
        <v>37.884286577681877</v>
      </c>
      <c r="N78" s="12"/>
      <c r="O78" s="12"/>
    </row>
    <row r="79" spans="1:15" x14ac:dyDescent="0.35">
      <c r="A79" s="11" t="str">
        <f t="shared" si="1"/>
        <v>DISTRIBUCION VOLUMEN POR CRITERIO (Consumiciones).Total Bebidas FriasCON CLIENTES</v>
      </c>
      <c r="B79" s="11" t="s">
        <v>209</v>
      </c>
      <c r="C79" s="11" t="s">
        <v>105</v>
      </c>
      <c r="D79" s="11" t="s">
        <v>243</v>
      </c>
      <c r="E79" s="12">
        <v>0.4260663205639576</v>
      </c>
      <c r="F79" s="12">
        <v>0.33644902546135885</v>
      </c>
      <c r="G79" s="12">
        <v>0.45630797997628492</v>
      </c>
      <c r="H79" s="12">
        <v>0.55286908812692304</v>
      </c>
      <c r="I79" s="12">
        <v>0.58022767712605172</v>
      </c>
      <c r="J79" s="12">
        <v>0.52102827184662481</v>
      </c>
      <c r="K79" s="12">
        <v>0.45663222599126119</v>
      </c>
      <c r="L79" s="12">
        <v>0.41451736074206591</v>
      </c>
      <c r="M79" s="12">
        <v>0.62656024988768788</v>
      </c>
      <c r="N79" s="12"/>
      <c r="O79" s="12"/>
    </row>
    <row r="80" spans="1:15" x14ac:dyDescent="0.35">
      <c r="A80" s="11" t="str">
        <f t="shared" si="1"/>
        <v>DISTRIBUCION VOLUMEN POR CRITERIO (Consumiciones).Total Bebidas FriasCON COMPAÑEROS DE TRABAJO</v>
      </c>
      <c r="B80" s="11" t="s">
        <v>209</v>
      </c>
      <c r="C80" s="11" t="s">
        <v>105</v>
      </c>
      <c r="D80" s="11" t="s">
        <v>244</v>
      </c>
      <c r="E80" s="12">
        <v>4.6735228850332113</v>
      </c>
      <c r="F80" s="12">
        <v>4.3131306152060951</v>
      </c>
      <c r="G80" s="12">
        <v>3.1250603608775669</v>
      </c>
      <c r="H80" s="12">
        <v>4.5290861790787815</v>
      </c>
      <c r="I80" s="12">
        <v>4.0855075948507027</v>
      </c>
      <c r="J80" s="12">
        <v>3.8740607185997726</v>
      </c>
      <c r="K80" s="12">
        <v>3.3007598665807416</v>
      </c>
      <c r="L80" s="12">
        <v>4.800063630536477</v>
      </c>
      <c r="M80" s="12">
        <v>3.7292006819167582</v>
      </c>
      <c r="N80" s="12"/>
      <c r="O80" s="12"/>
    </row>
    <row r="81" spans="1:15" x14ac:dyDescent="0.35">
      <c r="A81" s="11" t="str">
        <f t="shared" si="1"/>
        <v>DISTRIBUCION VOLUMEN POR CRITERIO (Consumiciones).Total Bebidas FriasCON COMPAÑEROS DE CLASE</v>
      </c>
      <c r="B81" s="11" t="s">
        <v>209</v>
      </c>
      <c r="C81" s="11" t="s">
        <v>105</v>
      </c>
      <c r="D81" s="11" t="s">
        <v>245</v>
      </c>
      <c r="E81" s="12">
        <v>0.22099700962479796</v>
      </c>
      <c r="F81" s="12">
        <v>0.29971092040099251</v>
      </c>
      <c r="G81" s="12">
        <v>0.18259205704505335</v>
      </c>
      <c r="H81" s="12">
        <v>0.28380810071815243</v>
      </c>
      <c r="I81" s="12">
        <v>0.18779766169120951</v>
      </c>
      <c r="J81" s="12">
        <v>0.39676540118786624</v>
      </c>
      <c r="K81" s="12">
        <v>0.13046781720711853</v>
      </c>
      <c r="L81" s="12">
        <v>0.32769316596801057</v>
      </c>
      <c r="M81" s="12">
        <v>0.17069424325292362</v>
      </c>
      <c r="N81" s="12"/>
      <c r="O81" s="12"/>
    </row>
    <row r="82" spans="1:15" x14ac:dyDescent="0.35">
      <c r="A82" s="11" t="str">
        <f t="shared" si="1"/>
        <v>DISTRIBUCION VOLUMEN POR CRITERIO (Consumiciones).Total Bebidas FriasCON FAMILIA</v>
      </c>
      <c r="B82" s="11" t="s">
        <v>209</v>
      </c>
      <c r="C82" s="11" t="s">
        <v>105</v>
      </c>
      <c r="D82" s="11" t="s">
        <v>246</v>
      </c>
      <c r="E82" s="12">
        <v>27.089622342567175</v>
      </c>
      <c r="F82" s="12">
        <v>29.172073996248571</v>
      </c>
      <c r="G82" s="12">
        <v>31.968938292404186</v>
      </c>
      <c r="H82" s="12">
        <v>27.237513099365106</v>
      </c>
      <c r="I82" s="12">
        <v>26.978832333583171</v>
      </c>
      <c r="J82" s="12">
        <v>28.625892630925076</v>
      </c>
      <c r="K82" s="12">
        <v>30.769880106792062</v>
      </c>
      <c r="L82" s="12">
        <v>27.366386408255206</v>
      </c>
      <c r="M82" s="12">
        <v>27.26458527843954</v>
      </c>
      <c r="N82" s="12"/>
      <c r="O82" s="12"/>
    </row>
    <row r="83" spans="1:15" x14ac:dyDescent="0.35">
      <c r="A83" s="11" t="str">
        <f t="shared" si="1"/>
        <v>DISTRIBUCION VOLUMEN POR CRITERIO (Consumiciones).Total Bebidas FriasCON LA PAREJA</v>
      </c>
      <c r="B83" s="11" t="s">
        <v>209</v>
      </c>
      <c r="C83" s="11" t="s">
        <v>105</v>
      </c>
      <c r="D83" s="11" t="s">
        <v>247</v>
      </c>
      <c r="E83" s="12">
        <v>17.550633540864538</v>
      </c>
      <c r="F83" s="12">
        <v>17.605272730598138</v>
      </c>
      <c r="G83" s="12">
        <v>18.125606962157754</v>
      </c>
      <c r="H83" s="12">
        <v>16.801482428568651</v>
      </c>
      <c r="I83" s="12">
        <v>16.261550461772035</v>
      </c>
      <c r="J83" s="12">
        <v>17.716689383720269</v>
      </c>
      <c r="K83" s="12">
        <v>17.699395930854266</v>
      </c>
      <c r="L83" s="12">
        <v>16.266392822812602</v>
      </c>
      <c r="M83" s="12">
        <v>16.674833871301285</v>
      </c>
      <c r="N83" s="12"/>
      <c r="O83" s="12"/>
    </row>
    <row r="84" spans="1:15" x14ac:dyDescent="0.35">
      <c r="A84" s="11" t="str">
        <f t="shared" si="1"/>
        <v>DISTRIBUCION VOLUMEN POR CRITERIO (Consumiciones).Total Bebidas FriasESTABA SOLO/A</v>
      </c>
      <c r="B84" s="11" t="s">
        <v>209</v>
      </c>
      <c r="C84" s="11" t="s">
        <v>105</v>
      </c>
      <c r="D84" s="11" t="s">
        <v>248</v>
      </c>
      <c r="E84" s="12">
        <v>11.873091039569786</v>
      </c>
      <c r="F84" s="12">
        <v>10.876464957862456</v>
      </c>
      <c r="G84" s="12">
        <v>10.909926815789332</v>
      </c>
      <c r="H84" s="12">
        <v>12.305736513733931</v>
      </c>
      <c r="I84" s="12">
        <v>13.054029927845956</v>
      </c>
      <c r="J84" s="12">
        <v>12.235849459538695</v>
      </c>
      <c r="K84" s="12">
        <v>11.532140302671927</v>
      </c>
      <c r="L84" s="12">
        <v>12.332653796036738</v>
      </c>
      <c r="M84" s="12">
        <v>13.008424126502138</v>
      </c>
      <c r="N84" s="12"/>
      <c r="O84" s="12"/>
    </row>
    <row r="85" spans="1:15" x14ac:dyDescent="0.35">
      <c r="A85" s="11" t="str">
        <f t="shared" si="1"/>
        <v>DISTRIBUCION VOLUMEN POR CRITERIO (Consumiciones).Total Bebidas FriasOTROS</v>
      </c>
      <c r="B85" s="11" t="s">
        <v>209</v>
      </c>
      <c r="C85" s="11" t="s">
        <v>105</v>
      </c>
      <c r="D85" s="11" t="s">
        <v>249</v>
      </c>
      <c r="E85" s="12">
        <v>0.46789924121293941</v>
      </c>
      <c r="F85" s="12">
        <v>0.59990052410283712</v>
      </c>
      <c r="G85" s="12">
        <v>0.50058684186523161</v>
      </c>
      <c r="H85" s="12">
        <v>0.50954999742197082</v>
      </c>
      <c r="I85" s="12">
        <v>0.59968076526213465</v>
      </c>
      <c r="J85" s="12">
        <v>0.5802554040947091</v>
      </c>
      <c r="K85" s="12">
        <v>0.46459914028142685</v>
      </c>
      <c r="L85" s="12">
        <v>0.74614190124671842</v>
      </c>
      <c r="M85" s="12">
        <v>0.6414104672746137</v>
      </c>
      <c r="N85" s="12"/>
      <c r="O85" s="12"/>
    </row>
    <row r="86" spans="1:15" x14ac:dyDescent="0.35">
      <c r="A86" s="11" t="str">
        <f t="shared" si="1"/>
        <v>DISTRIBUCION VOLUMEN POR CRITERIO (Consumiciones).Total Bebidas FriasESTAR TRABAJANDO</v>
      </c>
      <c r="B86" s="11" t="s">
        <v>209</v>
      </c>
      <c r="C86" s="11" t="s">
        <v>105</v>
      </c>
      <c r="D86" s="11" t="s">
        <v>250</v>
      </c>
      <c r="E86" s="12">
        <v>6.8789032174853366</v>
      </c>
      <c r="F86" s="12">
        <v>5.9162756386677753</v>
      </c>
      <c r="G86" s="12">
        <v>5.0688757853620849</v>
      </c>
      <c r="H86" s="12">
        <v>6.2721282243197676</v>
      </c>
      <c r="I86" s="12">
        <v>6.5200878846051609</v>
      </c>
      <c r="J86" s="12">
        <v>5.9789591843589456</v>
      </c>
      <c r="K86" s="12">
        <v>5.2402460183132806</v>
      </c>
      <c r="L86" s="12">
        <v>5.9513877216007174</v>
      </c>
      <c r="M86" s="12">
        <v>5.9993186837410253</v>
      </c>
      <c r="N86" s="12"/>
      <c r="O86" s="12"/>
    </row>
    <row r="87" spans="1:15" x14ac:dyDescent="0.35">
      <c r="A87" s="11" t="str">
        <f t="shared" si="1"/>
        <v>DISTRIBUCION VOLUMEN POR CRITERIO (Consumiciones).Total Bebidas FriasCOMIDA DE NEGOCIOS</v>
      </c>
      <c r="B87" s="11" t="s">
        <v>209</v>
      </c>
      <c r="C87" s="11" t="s">
        <v>105</v>
      </c>
      <c r="D87" s="11" t="s">
        <v>251</v>
      </c>
      <c r="E87" s="12">
        <v>0.22103039611489028</v>
      </c>
      <c r="F87" s="12">
        <v>0.19081712489254773</v>
      </c>
      <c r="G87" s="12">
        <v>0.19072246605035978</v>
      </c>
      <c r="H87" s="12">
        <v>0.37409607500391195</v>
      </c>
      <c r="I87" s="12">
        <v>0.22502422952231316</v>
      </c>
      <c r="J87" s="12">
        <v>0.27037879356480538</v>
      </c>
      <c r="K87" s="12">
        <v>0.17551381285895376</v>
      </c>
      <c r="L87" s="12">
        <v>0.43987522983546429</v>
      </c>
      <c r="M87" s="12">
        <v>0.22603874144898678</v>
      </c>
      <c r="N87" s="12"/>
      <c r="O87" s="12"/>
    </row>
    <row r="88" spans="1:15" x14ac:dyDescent="0.35">
      <c r="A88" s="11" t="str">
        <f t="shared" si="1"/>
        <v>DISTRIBUCION VOLUMEN POR CRITERIO (Consumiciones).Total Bebidas FriasPOR PLACER/RELAX</v>
      </c>
      <c r="B88" s="11" t="s">
        <v>209</v>
      </c>
      <c r="C88" s="11" t="s">
        <v>105</v>
      </c>
      <c r="D88" s="11" t="s">
        <v>252</v>
      </c>
      <c r="E88" s="12">
        <v>14.944542697045016</v>
      </c>
      <c r="F88" s="12">
        <v>16.272722469359593</v>
      </c>
      <c r="G88" s="12">
        <v>19.068504230626839</v>
      </c>
      <c r="H88" s="12">
        <v>15.673496365877496</v>
      </c>
      <c r="I88" s="12">
        <v>15.164412813559473</v>
      </c>
      <c r="J88" s="12">
        <v>16.566537469039634</v>
      </c>
      <c r="K88" s="12">
        <v>19.094866474516497</v>
      </c>
      <c r="L88" s="12">
        <v>15.823659603318152</v>
      </c>
      <c r="M88" s="12">
        <v>15.842316945671472</v>
      </c>
      <c r="N88" s="12"/>
      <c r="O88" s="12"/>
    </row>
    <row r="89" spans="1:15" x14ac:dyDescent="0.35">
      <c r="A89" s="11" t="str">
        <f t="shared" si="1"/>
        <v>DISTRIBUCION VOLUMEN POR CRITERIO (Consumiciones).Total Bebidas FriasTENER HAMBRE/SIN PLANIFICAR</v>
      </c>
      <c r="B89" s="11" t="s">
        <v>209</v>
      </c>
      <c r="C89" s="11" t="s">
        <v>105</v>
      </c>
      <c r="D89" s="11" t="s">
        <v>253</v>
      </c>
      <c r="E89" s="12">
        <v>23.467516175168722</v>
      </c>
      <c r="F89" s="12">
        <v>23.429114024374133</v>
      </c>
      <c r="G89" s="12">
        <v>23.52324430327451</v>
      </c>
      <c r="H89" s="12">
        <v>22.160615375006643</v>
      </c>
      <c r="I89" s="12">
        <v>22.457290736313446</v>
      </c>
      <c r="J89" s="12">
        <v>23.601221786310969</v>
      </c>
      <c r="K89" s="12">
        <v>23.587724578461714</v>
      </c>
      <c r="L89" s="12">
        <v>22.132458737306081</v>
      </c>
      <c r="M89" s="12">
        <v>22.315496967417044</v>
      </c>
      <c r="N89" s="12"/>
      <c r="O89" s="12"/>
    </row>
    <row r="90" spans="1:15" x14ac:dyDescent="0.35">
      <c r="A90" s="11" t="str">
        <f t="shared" si="1"/>
        <v>DISTRIBUCION VOLUMEN POR CRITERIO (Consumiciones).Total Bebidas FriasESTAR DE COMPRAS</v>
      </c>
      <c r="B90" s="11" t="s">
        <v>209</v>
      </c>
      <c r="C90" s="11" t="s">
        <v>105</v>
      </c>
      <c r="D90" s="11" t="s">
        <v>254</v>
      </c>
      <c r="E90" s="12">
        <v>2.7226014940512888</v>
      </c>
      <c r="F90" s="12">
        <v>2.170479740041741</v>
      </c>
      <c r="G90" s="12">
        <v>2.4194591397099461</v>
      </c>
      <c r="H90" s="12">
        <v>2.8529189974241054</v>
      </c>
      <c r="I90" s="12">
        <v>2.6986330899878412</v>
      </c>
      <c r="J90" s="12">
        <v>2.0548456159542137</v>
      </c>
      <c r="K90" s="12">
        <v>2.4543116940138372</v>
      </c>
      <c r="L90" s="12">
        <v>2.8501447021140414</v>
      </c>
      <c r="M90" s="12">
        <v>3.1846718603999751</v>
      </c>
      <c r="N90" s="12"/>
      <c r="O90" s="12"/>
    </row>
    <row r="91" spans="1:15" x14ac:dyDescent="0.35">
      <c r="A91" s="11" t="str">
        <f t="shared" si="1"/>
        <v>DISTRIBUCION VOLUMEN POR CRITERIO (Consumiciones).Total Bebidas FriasNO COCINAR EN CASA</v>
      </c>
      <c r="B91" s="11" t="s">
        <v>209</v>
      </c>
      <c r="C91" s="11" t="s">
        <v>105</v>
      </c>
      <c r="D91" s="11" t="s">
        <v>255</v>
      </c>
      <c r="E91" s="12">
        <v>3.4293337450609958</v>
      </c>
      <c r="F91" s="12">
        <v>3.7764606902550195</v>
      </c>
      <c r="G91" s="12">
        <v>3.0061822952156625</v>
      </c>
      <c r="H91" s="12">
        <v>3.3739403822605083</v>
      </c>
      <c r="I91" s="12">
        <v>3.3268404433002186</v>
      </c>
      <c r="J91" s="12">
        <v>3.5842119863938189</v>
      </c>
      <c r="K91" s="12">
        <v>3.3782620087954731</v>
      </c>
      <c r="L91" s="12">
        <v>3.3522441820666762</v>
      </c>
      <c r="M91" s="12">
        <v>3.3304630310867127</v>
      </c>
      <c r="N91" s="12"/>
      <c r="O91" s="12"/>
    </row>
    <row r="92" spans="1:15" x14ac:dyDescent="0.35">
      <c r="A92" s="11" t="str">
        <f t="shared" si="1"/>
        <v>DISTRIBUCION VOLUMEN POR CRITERIO (Consumiciones).Total Bebidas FriasCELEBRACION/FIESTA/SALIR TOMAR</v>
      </c>
      <c r="B92" s="11" t="s">
        <v>209</v>
      </c>
      <c r="C92" s="11" t="s">
        <v>105</v>
      </c>
      <c r="D92" s="11" t="s">
        <v>256</v>
      </c>
      <c r="E92" s="12">
        <v>41.37112106093597</v>
      </c>
      <c r="F92" s="12">
        <v>41.475179798365708</v>
      </c>
      <c r="G92" s="12">
        <v>39.502492233567089</v>
      </c>
      <c r="H92" s="12">
        <v>42.183039174024159</v>
      </c>
      <c r="I92" s="12">
        <v>42.291843496120286</v>
      </c>
      <c r="J92" s="12">
        <v>40.480794310383651</v>
      </c>
      <c r="K92" s="12">
        <v>39.587675006550569</v>
      </c>
      <c r="L92" s="12">
        <v>42.20803346057879</v>
      </c>
      <c r="M92" s="12">
        <v>41.291968787558567</v>
      </c>
      <c r="N92" s="12"/>
      <c r="O92" s="12"/>
    </row>
    <row r="93" spans="1:15" x14ac:dyDescent="0.35">
      <c r="A93" s="11" t="str">
        <f t="shared" si="1"/>
        <v>DISTRIBUCION VOLUMEN POR CRITERIO (Consumiciones).Total Bebidas FriasVIENDO DEPORTES</v>
      </c>
      <c r="B93" s="11" t="s">
        <v>209</v>
      </c>
      <c r="C93" s="11" t="s">
        <v>105</v>
      </c>
      <c r="D93" s="11" t="s">
        <v>257</v>
      </c>
      <c r="E93" s="12">
        <v>2.0924320792860027</v>
      </c>
      <c r="F93" s="12">
        <v>1.9743029066471032</v>
      </c>
      <c r="G93" s="12">
        <v>2.2587040385451149</v>
      </c>
      <c r="H93" s="12">
        <v>2.3232828387842077</v>
      </c>
      <c r="I93" s="12">
        <v>2.5623962272941005</v>
      </c>
      <c r="J93" s="12">
        <v>2.4869606738567835</v>
      </c>
      <c r="K93" s="12">
        <v>1.4350763761516616</v>
      </c>
      <c r="L93" s="12">
        <v>2.2961575396567135</v>
      </c>
      <c r="M93" s="12">
        <v>2.8259912519793011</v>
      </c>
      <c r="N93" s="12"/>
      <c r="O93" s="12"/>
    </row>
    <row r="94" spans="1:15" x14ac:dyDescent="0.35">
      <c r="A94" s="11" t="str">
        <f t="shared" si="1"/>
        <v>DISTRIBUCION VOLUMEN POR CRITERIO (Consumiciones).Total Bebidas FriasOTROS MOTIVOS</v>
      </c>
      <c r="B94" s="11" t="s">
        <v>209</v>
      </c>
      <c r="C94" s="11" t="s">
        <v>105</v>
      </c>
      <c r="D94" s="11" t="s">
        <v>258</v>
      </c>
      <c r="E94" s="12">
        <v>4.8725145661741909</v>
      </c>
      <c r="F94" s="12">
        <v>4.7946346013546606</v>
      </c>
      <c r="G94" s="12">
        <v>4.9618257689975804</v>
      </c>
      <c r="H94" s="12">
        <v>4.7864891949123747</v>
      </c>
      <c r="I94" s="12">
        <v>4.7534737783116343</v>
      </c>
      <c r="J94" s="12">
        <v>4.9760962965328126</v>
      </c>
      <c r="K94" s="12">
        <v>5.0463603594671724</v>
      </c>
      <c r="L94" s="12">
        <v>4.9460322685011988</v>
      </c>
      <c r="M94" s="12">
        <v>4.983729602265683</v>
      </c>
      <c r="N94" s="12"/>
      <c r="O94" s="12"/>
    </row>
    <row r="95" spans="1:15" x14ac:dyDescent="0.35">
      <c r="A95" s="11" t="str">
        <f t="shared" si="1"/>
        <v>DISTRIBUCION VOLUMEN POR CRITERIO (Consumiciones).Total Bebidas CalienteT.ESPAÑA</v>
      </c>
      <c r="B95" s="11" t="s">
        <v>209</v>
      </c>
      <c r="C95" s="11" t="s">
        <v>97</v>
      </c>
      <c r="D95" s="11" t="s">
        <v>32</v>
      </c>
      <c r="E95" s="12">
        <v>100</v>
      </c>
      <c r="F95" s="12">
        <v>100</v>
      </c>
      <c r="G95" s="12">
        <v>100</v>
      </c>
      <c r="H95" s="12">
        <v>100</v>
      </c>
      <c r="I95" s="12">
        <v>100</v>
      </c>
      <c r="J95" s="12">
        <v>100</v>
      </c>
      <c r="K95" s="12">
        <v>100</v>
      </c>
      <c r="L95" s="12">
        <v>100</v>
      </c>
      <c r="M95" s="12">
        <v>100</v>
      </c>
      <c r="N95" s="12"/>
      <c r="O95" s="12"/>
    </row>
    <row r="96" spans="1:15" x14ac:dyDescent="0.35">
      <c r="A96" s="11" t="str">
        <f t="shared" si="1"/>
        <v>DISTRIBUCION VOLUMEN POR CRITERIO (Consumiciones).Total Bebidas CalienteHiper+Super+Discount+G.A</v>
      </c>
      <c r="B96" s="11" t="s">
        <v>209</v>
      </c>
      <c r="C96" s="11" t="s">
        <v>97</v>
      </c>
      <c r="D96" s="11" t="s">
        <v>19</v>
      </c>
      <c r="E96" s="12">
        <v>0.79598572709527216</v>
      </c>
      <c r="F96" s="12">
        <v>0.75680031679094562</v>
      </c>
      <c r="G96" s="12">
        <v>1.264506973524234</v>
      </c>
      <c r="H96" s="12">
        <v>0.91464057218213546</v>
      </c>
      <c r="I96" s="12">
        <v>0.96207033310493995</v>
      </c>
      <c r="J96" s="12">
        <v>1.273932887771658</v>
      </c>
      <c r="K96" s="12">
        <v>1.4423526391808268</v>
      </c>
      <c r="L96" s="12">
        <v>0.95629536482408595</v>
      </c>
      <c r="M96" s="12">
        <v>1.0192540223096649</v>
      </c>
      <c r="N96" s="12"/>
      <c r="O96" s="12"/>
    </row>
    <row r="97" spans="1:15" x14ac:dyDescent="0.35">
      <c r="A97" s="11" t="str">
        <f t="shared" si="1"/>
        <v>DISTRIBUCION VOLUMEN POR CRITERIO (Consumiciones).Total Bebidas CalienteRestaurantes</v>
      </c>
      <c r="B97" s="11" t="s">
        <v>209</v>
      </c>
      <c r="C97" s="11" t="s">
        <v>97</v>
      </c>
      <c r="D97" s="11" t="s">
        <v>20</v>
      </c>
      <c r="E97" s="12">
        <v>5.2503935380789137</v>
      </c>
      <c r="F97" s="12">
        <v>5.9655773822623885</v>
      </c>
      <c r="G97" s="12">
        <v>6.2427437757692417</v>
      </c>
      <c r="H97" s="12">
        <v>5.8993501653060196</v>
      </c>
      <c r="I97" s="12">
        <v>5.6721967327378282</v>
      </c>
      <c r="J97" s="12">
        <v>6.165449982938485</v>
      </c>
      <c r="K97" s="12">
        <v>6.2435153351641803</v>
      </c>
      <c r="L97" s="12">
        <v>5.9739726336466079</v>
      </c>
      <c r="M97" s="12">
        <v>5.6229910741049443</v>
      </c>
      <c r="N97" s="12"/>
      <c r="O97" s="12"/>
    </row>
    <row r="98" spans="1:15" x14ac:dyDescent="0.35">
      <c r="A98" s="11" t="str">
        <f t="shared" si="1"/>
        <v>DISTRIBUCION VOLUMEN POR CRITERIO (Consumiciones).Total Bebidas CalienteRestaurantes Fast Food</v>
      </c>
      <c r="B98" s="11" t="s">
        <v>209</v>
      </c>
      <c r="C98" s="11" t="s">
        <v>97</v>
      </c>
      <c r="D98" s="11" t="s">
        <v>21</v>
      </c>
      <c r="E98" s="12">
        <v>1.6536643505791451</v>
      </c>
      <c r="F98" s="12">
        <v>1.6707929949444393</v>
      </c>
      <c r="G98" s="12">
        <v>1.8206330676421418</v>
      </c>
      <c r="H98" s="12">
        <v>1.6349667500395109</v>
      </c>
      <c r="I98" s="12">
        <v>1.693272537036409</v>
      </c>
      <c r="J98" s="12">
        <v>1.6679678848797186</v>
      </c>
      <c r="K98" s="12">
        <v>1.7064624986904289</v>
      </c>
      <c r="L98" s="12">
        <v>1.4935365941443413</v>
      </c>
      <c r="M98" s="12">
        <v>1.5584883930775661</v>
      </c>
      <c r="N98" s="12"/>
      <c r="O98" s="12"/>
    </row>
    <row r="99" spans="1:15" x14ac:dyDescent="0.35">
      <c r="A99" s="11" t="str">
        <f t="shared" si="1"/>
        <v>DISTRIBUCION VOLUMEN POR CRITERIO (Consumiciones).Total Bebidas CalienteBares/Cafeterias/Cervecerias</v>
      </c>
      <c r="B99" s="11" t="s">
        <v>209</v>
      </c>
      <c r="C99" s="11" t="s">
        <v>97</v>
      </c>
      <c r="D99" s="11" t="s">
        <v>22</v>
      </c>
      <c r="E99" s="12">
        <v>71.423194577181803</v>
      </c>
      <c r="F99" s="12">
        <v>71.318729081424578</v>
      </c>
      <c r="G99" s="12">
        <v>69.523961288457571</v>
      </c>
      <c r="H99" s="12">
        <v>70.470912603120311</v>
      </c>
      <c r="I99" s="12">
        <v>70.378300042813919</v>
      </c>
      <c r="J99" s="12">
        <v>69.456731978341409</v>
      </c>
      <c r="K99" s="12">
        <v>69.236724267924245</v>
      </c>
      <c r="L99" s="12">
        <v>71.199684193061543</v>
      </c>
      <c r="M99" s="12">
        <v>71.068792386318819</v>
      </c>
      <c r="N99" s="12"/>
      <c r="O99" s="12"/>
    </row>
    <row r="100" spans="1:15" x14ac:dyDescent="0.35">
      <c r="A100" s="11" t="str">
        <f t="shared" si="1"/>
        <v>DISTRIBUCION VOLUMEN POR CRITERIO (Consumiciones).Total Bebidas CalientePanaderias/Pastelerias</v>
      </c>
      <c r="B100" s="11" t="s">
        <v>209</v>
      </c>
      <c r="C100" s="11" t="s">
        <v>97</v>
      </c>
      <c r="D100" s="11" t="s">
        <v>23</v>
      </c>
      <c r="E100" s="12">
        <v>4.0167511060763168</v>
      </c>
      <c r="F100" s="12">
        <v>3.7202142756286318</v>
      </c>
      <c r="G100" s="12">
        <v>3.7809543292325838</v>
      </c>
      <c r="H100" s="12">
        <v>4.5810258634976027</v>
      </c>
      <c r="I100" s="12">
        <v>4.5890186622974918</v>
      </c>
      <c r="J100" s="12">
        <v>4.551406946761154</v>
      </c>
      <c r="K100" s="12">
        <v>4.1597784008904952</v>
      </c>
      <c r="L100" s="12">
        <v>4.3609276092097877</v>
      </c>
      <c r="M100" s="12">
        <v>4.7050562445448678</v>
      </c>
      <c r="N100" s="12"/>
      <c r="O100" s="12"/>
    </row>
    <row r="101" spans="1:15" x14ac:dyDescent="0.35">
      <c r="A101" s="11" t="str">
        <f t="shared" si="1"/>
        <v>DISTRIBUCION VOLUMEN POR CRITERIO (Consumiciones).Total Bebidas CalienteTda.Alimentacion/Delicatesen</v>
      </c>
      <c r="B101" s="11" t="s">
        <v>209</v>
      </c>
      <c r="C101" s="11" t="s">
        <v>97</v>
      </c>
      <c r="D101" s="11" t="s">
        <v>166</v>
      </c>
      <c r="E101" s="12">
        <v>0.13794731423637377</v>
      </c>
      <c r="F101" s="12">
        <v>0.15362680669836154</v>
      </c>
      <c r="G101" s="12">
        <v>0.17127239861253496</v>
      </c>
      <c r="H101" s="12">
        <v>0.13384801508005523</v>
      </c>
      <c r="I101" s="12">
        <v>9.5564114835931219E-2</v>
      </c>
      <c r="J101" s="12">
        <v>0.11326753418670714</v>
      </c>
      <c r="K101" s="12">
        <v>0.12043520729310231</v>
      </c>
      <c r="L101" s="12">
        <v>0.17415165639787622</v>
      </c>
      <c r="M101" s="12">
        <v>0.13909815963557337</v>
      </c>
      <c r="N101" s="12"/>
      <c r="O101" s="12"/>
    </row>
    <row r="102" spans="1:15" x14ac:dyDescent="0.35">
      <c r="A102" s="11" t="str">
        <f t="shared" si="1"/>
        <v>DISTRIBUCION VOLUMEN POR CRITERIO (Consumiciones).Total Bebidas CalienteCanal Conveniencia/24h</v>
      </c>
      <c r="B102" s="11" t="s">
        <v>209</v>
      </c>
      <c r="C102" s="11" t="s">
        <v>97</v>
      </c>
      <c r="D102" s="11" t="s">
        <v>167</v>
      </c>
      <c r="E102" s="12">
        <v>0.30258602303295534</v>
      </c>
      <c r="F102" s="12">
        <v>0.32398942031832129</v>
      </c>
      <c r="G102" s="12">
        <v>0.31622091230232574</v>
      </c>
      <c r="H102" s="12">
        <v>0.29810766678248007</v>
      </c>
      <c r="I102" s="12">
        <v>0.37272666345496536</v>
      </c>
      <c r="J102" s="12">
        <v>0.37249666739590664</v>
      </c>
      <c r="K102" s="12">
        <v>0.43730965474890182</v>
      </c>
      <c r="L102" s="12">
        <v>0.43069153523520448</v>
      </c>
      <c r="M102" s="12">
        <v>0.51318808450039988</v>
      </c>
      <c r="N102" s="12"/>
      <c r="O102" s="12"/>
    </row>
    <row r="103" spans="1:15" x14ac:dyDescent="0.35">
      <c r="A103" s="11" t="str">
        <f t="shared" si="1"/>
        <v>DISTRIBUCION VOLUMEN POR CRITERIO (Consumiciones).Total Bebidas CalienteHoteles</v>
      </c>
      <c r="B103" s="11" t="s">
        <v>209</v>
      </c>
      <c r="C103" s="11" t="s">
        <v>97</v>
      </c>
      <c r="D103" s="11" t="s">
        <v>25</v>
      </c>
      <c r="E103" s="12">
        <v>0.3873127603753464</v>
      </c>
      <c r="F103" s="12">
        <v>0.58756532432814057</v>
      </c>
      <c r="G103" s="12">
        <v>0.72563401706067754</v>
      </c>
      <c r="H103" s="12">
        <v>0.48640792291563095</v>
      </c>
      <c r="I103" s="12">
        <v>0.44818529676829777</v>
      </c>
      <c r="J103" s="12">
        <v>0.54201240202700596</v>
      </c>
      <c r="K103" s="12">
        <v>0.67140881677237885</v>
      </c>
      <c r="L103" s="12">
        <v>0.2499580607280657</v>
      </c>
      <c r="M103" s="12">
        <v>0.26064363718310274</v>
      </c>
      <c r="N103" s="12"/>
      <c r="O103" s="12"/>
    </row>
    <row r="104" spans="1:15" x14ac:dyDescent="0.35">
      <c r="A104" s="11" t="str">
        <f t="shared" si="1"/>
        <v>DISTRIBUCION VOLUMEN POR CRITERIO (Consumiciones).Total Bebidas CalienteEstaciones de servicio</v>
      </c>
      <c r="B104" s="11" t="s">
        <v>209</v>
      </c>
      <c r="C104" s="11" t="s">
        <v>97</v>
      </c>
      <c r="D104" s="11" t="s">
        <v>26</v>
      </c>
      <c r="E104" s="12">
        <v>1.6956373176680701</v>
      </c>
      <c r="F104" s="12">
        <v>1.9498877111775299</v>
      </c>
      <c r="G104" s="12">
        <v>2.4721274163474671</v>
      </c>
      <c r="H104" s="12">
        <v>2.0620142316101453</v>
      </c>
      <c r="I104" s="12">
        <v>2.063691033282109</v>
      </c>
      <c r="J104" s="12">
        <v>2.4934102740519726</v>
      </c>
      <c r="K104" s="12">
        <v>2.5835831740049868</v>
      </c>
      <c r="L104" s="12">
        <v>1.9622744545860997</v>
      </c>
      <c r="M104" s="12">
        <v>1.802655417655213</v>
      </c>
      <c r="N104" s="12"/>
      <c r="O104" s="12"/>
    </row>
    <row r="105" spans="1:15" x14ac:dyDescent="0.35">
      <c r="A105" s="11" t="str">
        <f t="shared" si="1"/>
        <v>DISTRIBUCION VOLUMEN POR CRITERIO (Consumiciones).Total Bebidas CalienteMaquinas dispensadoras</v>
      </c>
      <c r="B105" s="11" t="s">
        <v>209</v>
      </c>
      <c r="C105" s="11" t="s">
        <v>97</v>
      </c>
      <c r="D105" s="11" t="s">
        <v>27</v>
      </c>
      <c r="E105" s="12">
        <v>9.1538883333394825</v>
      </c>
      <c r="F105" s="12">
        <v>8.6185185448125878</v>
      </c>
      <c r="G105" s="12">
        <v>8.1033065271815818</v>
      </c>
      <c r="H105" s="12">
        <v>8.4582358357343814</v>
      </c>
      <c r="I105" s="12">
        <v>8.7811656583448894</v>
      </c>
      <c r="J105" s="12">
        <v>8.4179276979671425</v>
      </c>
      <c r="K105" s="12">
        <v>7.9915520625222181</v>
      </c>
      <c r="L105" s="12">
        <v>7.9091741946316807</v>
      </c>
      <c r="M105" s="12">
        <v>7.828778256392976</v>
      </c>
      <c r="N105" s="12"/>
      <c r="O105" s="12"/>
    </row>
    <row r="106" spans="1:15" x14ac:dyDescent="0.35">
      <c r="A106" s="11" t="str">
        <f t="shared" si="1"/>
        <v>DISTRIBUCION VOLUMEN POR CRITERIO (Consumiciones).Total Bebidas CalienteServicio en la empresa</v>
      </c>
      <c r="B106" s="11" t="s">
        <v>209</v>
      </c>
      <c r="C106" s="11" t="s">
        <v>97</v>
      </c>
      <c r="D106" s="11" t="s">
        <v>28</v>
      </c>
      <c r="E106" s="12">
        <v>2.9957218185776546</v>
      </c>
      <c r="F106" s="12">
        <v>2.7808107986586865</v>
      </c>
      <c r="G106" s="12">
        <v>2.6355858556476748</v>
      </c>
      <c r="H106" s="12">
        <v>2.7801644294206964</v>
      </c>
      <c r="I106" s="12">
        <v>2.6583661796812845</v>
      </c>
      <c r="J106" s="12">
        <v>2.8059995138775151</v>
      </c>
      <c r="K106" s="12">
        <v>2.6743891502308976</v>
      </c>
      <c r="L106" s="12">
        <v>2.981846165983129</v>
      </c>
      <c r="M106" s="12">
        <v>3.3195087975390072</v>
      </c>
      <c r="N106" s="12"/>
      <c r="O106" s="12"/>
    </row>
    <row r="107" spans="1:15" x14ac:dyDescent="0.35">
      <c r="A107" s="11" t="str">
        <f t="shared" si="1"/>
        <v>DISTRIBUCION VOLUMEN POR CRITERIO (Consumiciones).Total Bebidas CalienteResto de canales</v>
      </c>
      <c r="B107" s="11" t="s">
        <v>209</v>
      </c>
      <c r="C107" s="11" t="s">
        <v>97</v>
      </c>
      <c r="D107" s="11" t="s">
        <v>29</v>
      </c>
      <c r="E107" s="12">
        <v>2.1869160119998674</v>
      </c>
      <c r="F107" s="12">
        <v>2.1534811112609873</v>
      </c>
      <c r="G107" s="12">
        <v>2.9430557570189344</v>
      </c>
      <c r="H107" s="12">
        <v>2.2803352701683264</v>
      </c>
      <c r="I107" s="12">
        <v>2.2854403486929926</v>
      </c>
      <c r="J107" s="12">
        <v>2.1393808634729559</v>
      </c>
      <c r="K107" s="12">
        <v>2.7324778687539211</v>
      </c>
      <c r="L107" s="12">
        <v>2.3074810912590884</v>
      </c>
      <c r="M107" s="12">
        <v>2.1615512297431865</v>
      </c>
      <c r="N107" s="12"/>
      <c r="O107" s="12"/>
    </row>
    <row r="108" spans="1:15" x14ac:dyDescent="0.35">
      <c r="A108" s="11" t="str">
        <f t="shared" si="1"/>
        <v>DISTRIBUCION VOLUMEN POR CRITERIO (Consumiciones).Total Bebidas CalienteEN LA CALLE</v>
      </c>
      <c r="B108" s="11" t="s">
        <v>209</v>
      </c>
      <c r="C108" s="11" t="s">
        <v>97</v>
      </c>
      <c r="D108" s="11" t="s">
        <v>226</v>
      </c>
      <c r="E108" s="12">
        <v>1.3023929624395301</v>
      </c>
      <c r="F108" s="12">
        <v>1.2316544833097081</v>
      </c>
      <c r="G108" s="12">
        <v>1.4695066604866434</v>
      </c>
      <c r="H108" s="12">
        <v>1.2617625774302097</v>
      </c>
      <c r="I108" s="12">
        <v>1.18651274680098</v>
      </c>
      <c r="J108" s="12">
        <v>1.3529971171688442</v>
      </c>
      <c r="K108" s="12">
        <v>1.4749614718374751</v>
      </c>
      <c r="L108" s="12">
        <v>1.2924154917914905</v>
      </c>
      <c r="M108" s="12">
        <v>1.0892969193625792</v>
      </c>
      <c r="N108" s="12"/>
      <c r="O108" s="12"/>
    </row>
    <row r="109" spans="1:15" x14ac:dyDescent="0.35">
      <c r="A109" s="11" t="str">
        <f t="shared" si="1"/>
        <v>DISTRIBUCION VOLUMEN POR CRITERIO (Consumiciones).Total Bebidas CalienteEN CASA DE OTROS</v>
      </c>
      <c r="B109" s="11" t="s">
        <v>209</v>
      </c>
      <c r="C109" s="11" t="s">
        <v>97</v>
      </c>
      <c r="D109" s="11" t="s">
        <v>227</v>
      </c>
      <c r="E109" s="12">
        <v>0.53348280277340099</v>
      </c>
      <c r="F109" s="12">
        <v>0.48947245946046142</v>
      </c>
      <c r="G109" s="12">
        <v>0.65691840127709034</v>
      </c>
      <c r="H109" s="12">
        <v>0.35520286858891298</v>
      </c>
      <c r="I109" s="12">
        <v>0.53928701807725277</v>
      </c>
      <c r="J109" s="12">
        <v>0.47610586540007194</v>
      </c>
      <c r="K109" s="12">
        <v>0.56604894658968663</v>
      </c>
      <c r="L109" s="12">
        <v>0.29901542091296995</v>
      </c>
      <c r="M109" s="12">
        <v>0.37878777164982258</v>
      </c>
      <c r="N109" s="12"/>
      <c r="O109" s="12"/>
    </row>
    <row r="110" spans="1:15" x14ac:dyDescent="0.35">
      <c r="A110" s="11" t="str">
        <f t="shared" si="1"/>
        <v>DISTRIBUCION VOLUMEN POR CRITERIO (Consumiciones).Total Bebidas CalienteEN EL ESTABLECIMIENTO</v>
      </c>
      <c r="B110" s="11" t="s">
        <v>209</v>
      </c>
      <c r="C110" s="11" t="s">
        <v>97</v>
      </c>
      <c r="D110" s="11" t="s">
        <v>228</v>
      </c>
      <c r="E110" s="12">
        <v>81.850975819455869</v>
      </c>
      <c r="F110" s="12">
        <v>83.252202982851799</v>
      </c>
      <c r="G110" s="12">
        <v>83.341028304008717</v>
      </c>
      <c r="H110" s="12">
        <v>82.575395477135174</v>
      </c>
      <c r="I110" s="12">
        <v>83.159194467463394</v>
      </c>
      <c r="J110" s="12">
        <v>83.044243387123359</v>
      </c>
      <c r="K110" s="12">
        <v>83.453497649683811</v>
      </c>
      <c r="L110" s="12">
        <v>83.561693244577086</v>
      </c>
      <c r="M110" s="12">
        <v>83.721962657766497</v>
      </c>
      <c r="N110" s="12"/>
      <c r="O110" s="12"/>
    </row>
    <row r="111" spans="1:15" x14ac:dyDescent="0.35">
      <c r="A111" s="11" t="str">
        <f t="shared" si="1"/>
        <v>DISTRIBUCION VOLUMEN POR CRITERIO (Consumiciones).Total Bebidas CalienteEN EL TRABAJO</v>
      </c>
      <c r="B111" s="11" t="s">
        <v>209</v>
      </c>
      <c r="C111" s="11" t="s">
        <v>97</v>
      </c>
      <c r="D111" s="11" t="s">
        <v>229</v>
      </c>
      <c r="E111" s="12">
        <v>14.121061390464313</v>
      </c>
      <c r="F111" s="12">
        <v>13.122317117517923</v>
      </c>
      <c r="G111" s="12">
        <v>12.402367697818502</v>
      </c>
      <c r="H111" s="12">
        <v>13.203815891260822</v>
      </c>
      <c r="I111" s="12">
        <v>12.559872078619923</v>
      </c>
      <c r="J111" s="12">
        <v>12.603140364747045</v>
      </c>
      <c r="K111" s="12">
        <v>12.285853418282549</v>
      </c>
      <c r="L111" s="12">
        <v>12.544789070403182</v>
      </c>
      <c r="M111" s="12">
        <v>12.304705886331574</v>
      </c>
      <c r="N111" s="12"/>
      <c r="O111" s="12"/>
    </row>
    <row r="112" spans="1:15" x14ac:dyDescent="0.35">
      <c r="A112" s="11" t="str">
        <f t="shared" si="1"/>
        <v>DISTRIBUCION VOLUMEN POR CRITERIO (Consumiciones).Total Bebidas CalienteEN COLEGIO/INSTITUTO/UNIV.</v>
      </c>
      <c r="B112" s="11" t="s">
        <v>209</v>
      </c>
      <c r="C112" s="11" t="s">
        <v>97</v>
      </c>
      <c r="D112" s="11" t="s">
        <v>230</v>
      </c>
      <c r="E112" s="12">
        <v>0.28958291974627587</v>
      </c>
      <c r="F112" s="12">
        <v>0.17686511063624022</v>
      </c>
      <c r="G112" s="12">
        <v>0.11474106896024885</v>
      </c>
      <c r="H112" s="12">
        <v>0.33138514095001531</v>
      </c>
      <c r="I112" s="12">
        <v>0.24353695046594637</v>
      </c>
      <c r="J112" s="12">
        <v>0.28479710121215196</v>
      </c>
      <c r="K112" s="12">
        <v>0.19633946201389491</v>
      </c>
      <c r="L112" s="12">
        <v>0.25797709509493927</v>
      </c>
      <c r="M112" s="12">
        <v>0.4126354924921703</v>
      </c>
      <c r="N112" s="12"/>
      <c r="O112" s="12"/>
    </row>
    <row r="113" spans="1:15" x14ac:dyDescent="0.35">
      <c r="A113" s="11" t="str">
        <f t="shared" si="1"/>
        <v>DISTRIBUCION VOLUMEN POR CRITERIO (Consumiciones).Total Bebidas CalienteEN MI CASA</v>
      </c>
      <c r="B113" s="11" t="s">
        <v>209</v>
      </c>
      <c r="C113" s="11" t="s">
        <v>97</v>
      </c>
      <c r="D113" s="11" t="s">
        <v>231</v>
      </c>
      <c r="E113" s="12">
        <v>0.51509141965218097</v>
      </c>
      <c r="F113" s="12">
        <v>0.56501984281931328</v>
      </c>
      <c r="G113" s="12">
        <v>0.66984079912957517</v>
      </c>
      <c r="H113" s="12">
        <v>0.84974396282710085</v>
      </c>
      <c r="I113" s="12">
        <v>0.48429690943396525</v>
      </c>
      <c r="J113" s="12">
        <v>0.50870424068494358</v>
      </c>
      <c r="K113" s="12">
        <v>0.41923560613463495</v>
      </c>
      <c r="L113" s="12">
        <v>0.53130127776260849</v>
      </c>
      <c r="M113" s="12">
        <v>0.63616962797651533</v>
      </c>
      <c r="N113" s="12"/>
      <c r="O113" s="12"/>
    </row>
    <row r="114" spans="1:15" x14ac:dyDescent="0.35">
      <c r="A114" s="11" t="str">
        <f t="shared" si="1"/>
        <v>DISTRIBUCION VOLUMEN POR CRITERIO (Consumiciones).Total Bebidas CalienteEN M.TRANSP.(AVION,TREN,AUTOC,E</v>
      </c>
      <c r="B114" s="11" t="s">
        <v>209</v>
      </c>
      <c r="C114" s="11" t="s">
        <v>97</v>
      </c>
      <c r="D114" s="11" t="s">
        <v>232</v>
      </c>
      <c r="E114" s="12">
        <v>0.11521928539536463</v>
      </c>
      <c r="F114" s="12">
        <v>8.5806550851809521E-2</v>
      </c>
      <c r="G114" s="12">
        <v>0.12644815955796515</v>
      </c>
      <c r="H114" s="12">
        <v>0.11854393134633388</v>
      </c>
      <c r="I114" s="12">
        <v>0.10405590568005935</v>
      </c>
      <c r="J114" s="12">
        <v>0.11046926000586653</v>
      </c>
      <c r="K114" s="12">
        <v>0.10178360556377702</v>
      </c>
      <c r="L114" s="12">
        <v>0.12712338955881727</v>
      </c>
      <c r="M114" s="12">
        <v>9.0059354296822533E-2</v>
      </c>
      <c r="N114" s="12"/>
      <c r="O114" s="12"/>
    </row>
    <row r="115" spans="1:15" x14ac:dyDescent="0.35">
      <c r="A115" s="11" t="str">
        <f t="shared" si="1"/>
        <v>DISTRIBUCION VOLUMEN POR CRITERIO (Consumiciones).Total Bebidas CalienteEN OTRO LUGAR</v>
      </c>
      <c r="B115" s="11" t="s">
        <v>209</v>
      </c>
      <c r="C115" s="11" t="s">
        <v>97</v>
      </c>
      <c r="D115" s="11" t="s">
        <v>233</v>
      </c>
      <c r="E115" s="12">
        <v>1.2721831123640697</v>
      </c>
      <c r="F115" s="12">
        <v>1.0766648287112304</v>
      </c>
      <c r="G115" s="12">
        <v>1.2191603223952245</v>
      </c>
      <c r="H115" s="12">
        <v>1.3041473990935843</v>
      </c>
      <c r="I115" s="12">
        <v>1.7232485912011473</v>
      </c>
      <c r="J115" s="12">
        <v>1.6195265045549949</v>
      </c>
      <c r="K115" s="12">
        <v>1.5022696750460702</v>
      </c>
      <c r="L115" s="12">
        <v>1.3856747725724987</v>
      </c>
      <c r="M115" s="12">
        <v>1.3663802763943851</v>
      </c>
      <c r="N115" s="12"/>
      <c r="O115" s="12"/>
    </row>
    <row r="116" spans="1:15" x14ac:dyDescent="0.35">
      <c r="A116" s="11" t="str">
        <f t="shared" si="1"/>
        <v>DISTRIBUCION VOLUMEN POR CRITERIO (Consumiciones).Total Bebidas CalienteDESAYUNO</v>
      </c>
      <c r="B116" s="11" t="s">
        <v>209</v>
      </c>
      <c r="C116" s="11" t="s">
        <v>97</v>
      </c>
      <c r="D116" s="11" t="s">
        <v>234</v>
      </c>
      <c r="E116" s="12">
        <v>56.527743235314745</v>
      </c>
      <c r="F116" s="12">
        <v>57.086201687605943</v>
      </c>
      <c r="G116" s="12">
        <v>58.761239402131707</v>
      </c>
      <c r="H116" s="12">
        <v>55.785518719219077</v>
      </c>
      <c r="I116" s="12">
        <v>55.481625099840024</v>
      </c>
      <c r="J116" s="12">
        <v>56.30205849763864</v>
      </c>
      <c r="K116" s="12">
        <v>59.171722097390358</v>
      </c>
      <c r="L116" s="12">
        <v>57.005654165924177</v>
      </c>
      <c r="M116" s="12">
        <v>56.205423173754745</v>
      </c>
      <c r="N116" s="12"/>
      <c r="O116" s="12"/>
    </row>
    <row r="117" spans="1:15" x14ac:dyDescent="0.35">
      <c r="A117" s="11" t="str">
        <f t="shared" si="1"/>
        <v>DISTRIBUCION VOLUMEN POR CRITERIO (Consumiciones).Total Bebidas CalienteAPERITIVO/ANTES DE COMER</v>
      </c>
      <c r="B117" s="11" t="s">
        <v>209</v>
      </c>
      <c r="C117" s="11" t="s">
        <v>97</v>
      </c>
      <c r="D117" s="11" t="s">
        <v>235</v>
      </c>
      <c r="E117" s="12">
        <v>9.6127747663309986</v>
      </c>
      <c r="F117" s="12">
        <v>9.411502445742844</v>
      </c>
      <c r="G117" s="12">
        <v>9.024855699976527</v>
      </c>
      <c r="H117" s="12">
        <v>9.3849509136780735</v>
      </c>
      <c r="I117" s="12">
        <v>10.138721842749112</v>
      </c>
      <c r="J117" s="12">
        <v>9.6361300669455776</v>
      </c>
      <c r="K117" s="12">
        <v>9.4888531598243446</v>
      </c>
      <c r="L117" s="12">
        <v>9.8444432882046815</v>
      </c>
      <c r="M117" s="12">
        <v>10.395702485741721</v>
      </c>
      <c r="N117" s="12"/>
      <c r="O117" s="12"/>
    </row>
    <row r="118" spans="1:15" x14ac:dyDescent="0.35">
      <c r="A118" s="11" t="str">
        <f t="shared" si="1"/>
        <v>DISTRIBUCION VOLUMEN POR CRITERIO (Consumiciones).Total Bebidas CalienteCOMIDA</v>
      </c>
      <c r="B118" s="11" t="s">
        <v>209</v>
      </c>
      <c r="C118" s="11" t="s">
        <v>97</v>
      </c>
      <c r="D118" s="11" t="s">
        <v>236</v>
      </c>
      <c r="E118" s="12">
        <v>9.3183027494160573</v>
      </c>
      <c r="F118" s="12">
        <v>10.396381515374536</v>
      </c>
      <c r="G118" s="12">
        <v>10.428152977734653</v>
      </c>
      <c r="H118" s="12">
        <v>9.6495925096249877</v>
      </c>
      <c r="I118" s="12">
        <v>9.7323822282005779</v>
      </c>
      <c r="J118" s="12">
        <v>10.73845918738605</v>
      </c>
      <c r="K118" s="12">
        <v>10.902413527976169</v>
      </c>
      <c r="L118" s="12">
        <v>9.7342208957184795</v>
      </c>
      <c r="M118" s="12">
        <v>9.5965961512861284</v>
      </c>
      <c r="N118" s="12"/>
      <c r="O118" s="12"/>
    </row>
    <row r="119" spans="1:15" x14ac:dyDescent="0.35">
      <c r="A119" s="11" t="str">
        <f t="shared" si="1"/>
        <v>DISTRIBUCION VOLUMEN POR CRITERIO (Consumiciones).Total Bebidas CalienteTARDE/MERIENDA</v>
      </c>
      <c r="B119" s="11" t="s">
        <v>209</v>
      </c>
      <c r="C119" s="11" t="s">
        <v>97</v>
      </c>
      <c r="D119" s="11" t="s">
        <v>237</v>
      </c>
      <c r="E119" s="12">
        <v>17.049892436615092</v>
      </c>
      <c r="F119" s="12">
        <v>15.330099162823133</v>
      </c>
      <c r="G119" s="12">
        <v>13.256046971612514</v>
      </c>
      <c r="H119" s="12">
        <v>17.209453955859104</v>
      </c>
      <c r="I119" s="12">
        <v>17.16269054364221</v>
      </c>
      <c r="J119" s="12">
        <v>15.631061034010527</v>
      </c>
      <c r="K119" s="12">
        <v>12.472059882068788</v>
      </c>
      <c r="L119" s="12">
        <v>16.194775034368714</v>
      </c>
      <c r="M119" s="12">
        <v>16.783821665332894</v>
      </c>
      <c r="N119" s="12"/>
      <c r="O119" s="12"/>
    </row>
    <row r="120" spans="1:15" x14ac:dyDescent="0.35">
      <c r="A120" s="11" t="str">
        <f t="shared" si="1"/>
        <v>DISTRIBUCION VOLUMEN POR CRITERIO (Consumiciones).Total Bebidas CalienteANTES DE CENAR</v>
      </c>
      <c r="B120" s="11" t="s">
        <v>209</v>
      </c>
      <c r="C120" s="11" t="s">
        <v>97</v>
      </c>
      <c r="D120" s="11" t="s">
        <v>238</v>
      </c>
      <c r="E120" s="12">
        <v>1.0983550735600711</v>
      </c>
      <c r="F120" s="12">
        <v>1.0481173577931282</v>
      </c>
      <c r="G120" s="12">
        <v>1.0473223949668709</v>
      </c>
      <c r="H120" s="12">
        <v>1.3439584121152326</v>
      </c>
      <c r="I120" s="12">
        <v>1.251777723986599</v>
      </c>
      <c r="J120" s="12">
        <v>0.94547348616785876</v>
      </c>
      <c r="K120" s="12">
        <v>0.93144799345221152</v>
      </c>
      <c r="L120" s="12">
        <v>1.3144298875904725</v>
      </c>
      <c r="M120" s="12">
        <v>1.0673764730586033</v>
      </c>
      <c r="N120" s="12"/>
      <c r="O120" s="12"/>
    </row>
    <row r="121" spans="1:15" x14ac:dyDescent="0.35">
      <c r="A121" s="11" t="str">
        <f t="shared" si="1"/>
        <v>DISTRIBUCION VOLUMEN POR CRITERIO (Consumiciones).Total Bebidas CalienteCENA</v>
      </c>
      <c r="B121" s="11" t="s">
        <v>209</v>
      </c>
      <c r="C121" s="11" t="s">
        <v>97</v>
      </c>
      <c r="D121" s="11" t="s">
        <v>239</v>
      </c>
      <c r="E121" s="12">
        <v>1.7609044918321937</v>
      </c>
      <c r="F121" s="12">
        <v>1.9583770143557728</v>
      </c>
      <c r="G121" s="12">
        <v>2.3578583900386545</v>
      </c>
      <c r="H121" s="12">
        <v>2.0012793860482616</v>
      </c>
      <c r="I121" s="12">
        <v>1.9149351207423604</v>
      </c>
      <c r="J121" s="12">
        <v>2.3543795806965853</v>
      </c>
      <c r="K121" s="12">
        <v>2.5394934842646117</v>
      </c>
      <c r="L121" s="12">
        <v>1.862432127830594</v>
      </c>
      <c r="M121" s="12">
        <v>1.7042947165575615</v>
      </c>
      <c r="N121" s="12"/>
      <c r="O121" s="12"/>
    </row>
    <row r="122" spans="1:15" x14ac:dyDescent="0.35">
      <c r="A122" s="11" t="str">
        <f t="shared" si="1"/>
        <v>DISTRIBUCION VOLUMEN POR CRITERIO (Consumiciones).Total Bebidas CalienteDESPUES DE LA CENA</v>
      </c>
      <c r="B122" s="11" t="s">
        <v>209</v>
      </c>
      <c r="C122" s="11" t="s">
        <v>97</v>
      </c>
      <c r="D122" s="11" t="s">
        <v>240</v>
      </c>
      <c r="E122" s="12">
        <v>0.8484520097563496</v>
      </c>
      <c r="F122" s="12">
        <v>1.0178639802542058</v>
      </c>
      <c r="G122" s="12">
        <v>1.381474821858423</v>
      </c>
      <c r="H122" s="12">
        <v>1.2550620369463912</v>
      </c>
      <c r="I122" s="12">
        <v>1.2666247726249507</v>
      </c>
      <c r="J122" s="12">
        <v>1.3133882551660636</v>
      </c>
      <c r="K122" s="12">
        <v>1.4725097104793754</v>
      </c>
      <c r="L122" s="12">
        <v>1.1484894264687531</v>
      </c>
      <c r="M122" s="12">
        <v>1.0892352777148382</v>
      </c>
      <c r="N122" s="12"/>
      <c r="O122" s="12"/>
    </row>
    <row r="123" spans="1:15" x14ac:dyDescent="0.35">
      <c r="A123" s="11" t="str">
        <f t="shared" si="1"/>
        <v>DISTRIBUCION VOLUMEN POR CRITERIO (Consumiciones).Total Bebidas CalienteDURANTE EL DIA</v>
      </c>
      <c r="B123" s="11" t="s">
        <v>209</v>
      </c>
      <c r="C123" s="11" t="s">
        <v>97</v>
      </c>
      <c r="D123" s="11" t="s">
        <v>241</v>
      </c>
      <c r="E123" s="12">
        <v>3.783556639594396</v>
      </c>
      <c r="F123" s="12">
        <v>3.7514579404013371</v>
      </c>
      <c r="G123" s="12">
        <v>3.7430523045878945</v>
      </c>
      <c r="H123" s="12">
        <v>3.3701840665088794</v>
      </c>
      <c r="I123" s="12">
        <v>3.0512497644445742</v>
      </c>
      <c r="J123" s="12">
        <v>3.0790377473603572</v>
      </c>
      <c r="K123" s="12">
        <v>3.021502448576372</v>
      </c>
      <c r="L123" s="12">
        <v>2.8955625410855212</v>
      </c>
      <c r="M123" s="12">
        <v>3.1575526697904586</v>
      </c>
      <c r="N123" s="12"/>
      <c r="O123" s="12"/>
    </row>
    <row r="124" spans="1:15" x14ac:dyDescent="0.35">
      <c r="A124" s="11" t="str">
        <f t="shared" si="1"/>
        <v>DISTRIBUCION VOLUMEN POR CRITERIO (Consumiciones).Total Bebidas CalienteCON AMIGOS</v>
      </c>
      <c r="B124" s="11" t="s">
        <v>209</v>
      </c>
      <c r="C124" s="11" t="s">
        <v>97</v>
      </c>
      <c r="D124" s="11" t="s">
        <v>242</v>
      </c>
      <c r="E124" s="12">
        <v>19.610749696497823</v>
      </c>
      <c r="F124" s="12">
        <v>18.438321607493179</v>
      </c>
      <c r="G124" s="12">
        <v>17.37334151267493</v>
      </c>
      <c r="H124" s="12">
        <v>20.070348636697233</v>
      </c>
      <c r="I124" s="12">
        <v>21.073344272041091</v>
      </c>
      <c r="J124" s="12">
        <v>19.507090017166096</v>
      </c>
      <c r="K124" s="12">
        <v>18.200309580613279</v>
      </c>
      <c r="L124" s="12">
        <v>20.306297122206203</v>
      </c>
      <c r="M124" s="12">
        <v>20.835291980037333</v>
      </c>
      <c r="N124" s="12"/>
      <c r="O124" s="12"/>
    </row>
    <row r="125" spans="1:15" x14ac:dyDescent="0.35">
      <c r="A125" s="11" t="str">
        <f t="shared" si="1"/>
        <v>DISTRIBUCION VOLUMEN POR CRITERIO (Consumiciones).Total Bebidas CalienteCON CLIENTES</v>
      </c>
      <c r="B125" s="11" t="s">
        <v>209</v>
      </c>
      <c r="C125" s="11" t="s">
        <v>97</v>
      </c>
      <c r="D125" s="11" t="s">
        <v>243</v>
      </c>
      <c r="E125" s="12">
        <v>1.0259260598591158</v>
      </c>
      <c r="F125" s="12">
        <v>0.99925582525382317</v>
      </c>
      <c r="G125" s="12">
        <v>0.87652470562228391</v>
      </c>
      <c r="H125" s="12">
        <v>1.0113292369945082</v>
      </c>
      <c r="I125" s="12">
        <v>1.0265274438826157</v>
      </c>
      <c r="J125" s="12">
        <v>1.0332864022162598</v>
      </c>
      <c r="K125" s="12">
        <v>0.93619660388359549</v>
      </c>
      <c r="L125" s="12">
        <v>0.80476789279754213</v>
      </c>
      <c r="M125" s="12">
        <v>1.1099593226612838</v>
      </c>
      <c r="N125" s="12"/>
      <c r="O125" s="12"/>
    </row>
    <row r="126" spans="1:15" x14ac:dyDescent="0.35">
      <c r="A126" s="11" t="str">
        <f t="shared" si="1"/>
        <v>DISTRIBUCION VOLUMEN POR CRITERIO (Consumiciones).Total Bebidas CalienteCON COMPAÑEROS DE TRABAJO</v>
      </c>
      <c r="B126" s="11" t="s">
        <v>209</v>
      </c>
      <c r="C126" s="11" t="s">
        <v>97</v>
      </c>
      <c r="D126" s="11" t="s">
        <v>244</v>
      </c>
      <c r="E126" s="12">
        <v>18.17785042970004</v>
      </c>
      <c r="F126" s="12">
        <v>17.175796098959307</v>
      </c>
      <c r="G126" s="12">
        <v>16.019344434874398</v>
      </c>
      <c r="H126" s="12">
        <v>16.412964957171443</v>
      </c>
      <c r="I126" s="12">
        <v>16.263424688100965</v>
      </c>
      <c r="J126" s="12">
        <v>16.580283499481411</v>
      </c>
      <c r="K126" s="12">
        <v>15.482147883902256</v>
      </c>
      <c r="L126" s="12">
        <v>16.647749867889374</v>
      </c>
      <c r="M126" s="12">
        <v>15.940468617945067</v>
      </c>
      <c r="N126" s="12"/>
      <c r="O126" s="12"/>
    </row>
    <row r="127" spans="1:15" x14ac:dyDescent="0.35">
      <c r="A127" s="11" t="str">
        <f t="shared" si="1"/>
        <v>DISTRIBUCION VOLUMEN POR CRITERIO (Consumiciones).Total Bebidas CalienteCON COMPAÑEROS DE CLASE</v>
      </c>
      <c r="B127" s="11" t="s">
        <v>209</v>
      </c>
      <c r="C127" s="11" t="s">
        <v>97</v>
      </c>
      <c r="D127" s="11" t="s">
        <v>245</v>
      </c>
      <c r="E127" s="12">
        <v>0.50566023254355108</v>
      </c>
      <c r="F127" s="12">
        <v>0.42309245073608936</v>
      </c>
      <c r="G127" s="12">
        <v>0.44522138456397475</v>
      </c>
      <c r="H127" s="12">
        <v>0.66981778266625469</v>
      </c>
      <c r="I127" s="12">
        <v>0.58332291238757406</v>
      </c>
      <c r="J127" s="12">
        <v>0.51847088333785674</v>
      </c>
      <c r="K127" s="12">
        <v>0.27478891337638434</v>
      </c>
      <c r="L127" s="12">
        <v>0.41393102129379233</v>
      </c>
      <c r="M127" s="12">
        <v>0.4936063315349139</v>
      </c>
      <c r="N127" s="12"/>
      <c r="O127" s="12"/>
    </row>
    <row r="128" spans="1:15" x14ac:dyDescent="0.35">
      <c r="A128" s="11" t="str">
        <f t="shared" si="1"/>
        <v>DISTRIBUCION VOLUMEN POR CRITERIO (Consumiciones).Total Bebidas CalienteCON FAMILIA</v>
      </c>
      <c r="B128" s="11" t="s">
        <v>209</v>
      </c>
      <c r="C128" s="11" t="s">
        <v>97</v>
      </c>
      <c r="D128" s="11" t="s">
        <v>246</v>
      </c>
      <c r="E128" s="12">
        <v>15.888001239838673</v>
      </c>
      <c r="F128" s="12">
        <v>16.930835291584138</v>
      </c>
      <c r="G128" s="12">
        <v>18.432967315526177</v>
      </c>
      <c r="H128" s="12">
        <v>15.823054095091113</v>
      </c>
      <c r="I128" s="12">
        <v>15.707857655925864</v>
      </c>
      <c r="J128" s="12">
        <v>15.914820275524511</v>
      </c>
      <c r="K128" s="12">
        <v>17.811117877135178</v>
      </c>
      <c r="L128" s="12">
        <v>15.847258476222311</v>
      </c>
      <c r="M128" s="12">
        <v>15.805625592013456</v>
      </c>
      <c r="N128" s="12"/>
      <c r="O128" s="12"/>
    </row>
    <row r="129" spans="1:15" x14ac:dyDescent="0.35">
      <c r="A129" s="11" t="str">
        <f t="shared" si="1"/>
        <v>DISTRIBUCION VOLUMEN POR CRITERIO (Consumiciones).Total Bebidas CalienteCON LA PAREJA</v>
      </c>
      <c r="B129" s="11" t="s">
        <v>209</v>
      </c>
      <c r="C129" s="11" t="s">
        <v>97</v>
      </c>
      <c r="D129" s="11" t="s">
        <v>247</v>
      </c>
      <c r="E129" s="12">
        <v>15.594336594059847</v>
      </c>
      <c r="F129" s="12">
        <v>16.846005365567759</v>
      </c>
      <c r="G129" s="12">
        <v>17.925369777264091</v>
      </c>
      <c r="H129" s="12">
        <v>17.049858624482443</v>
      </c>
      <c r="I129" s="12">
        <v>16.242451384908211</v>
      </c>
      <c r="J129" s="12">
        <v>17.163429757746716</v>
      </c>
      <c r="K129" s="12">
        <v>17.842927075075806</v>
      </c>
      <c r="L129" s="12">
        <v>16.158368830149861</v>
      </c>
      <c r="M129" s="12">
        <v>16.254610441695458</v>
      </c>
      <c r="N129" s="12"/>
      <c r="O129" s="12"/>
    </row>
    <row r="130" spans="1:15" x14ac:dyDescent="0.35">
      <c r="A130" s="11" t="str">
        <f t="shared" si="1"/>
        <v>DISTRIBUCION VOLUMEN POR CRITERIO (Consumiciones).Total Bebidas CalienteESTABA SOLO/A</v>
      </c>
      <c r="B130" s="11" t="s">
        <v>209</v>
      </c>
      <c r="C130" s="11" t="s">
        <v>97</v>
      </c>
      <c r="D130" s="11" t="s">
        <v>248</v>
      </c>
      <c r="E130" s="12">
        <v>28.697512573661545</v>
      </c>
      <c r="F130" s="12">
        <v>28.668996847078159</v>
      </c>
      <c r="G130" s="12">
        <v>28.560055424400392</v>
      </c>
      <c r="H130" s="12">
        <v>28.473777864797782</v>
      </c>
      <c r="I130" s="12">
        <v>28.807667713492062</v>
      </c>
      <c r="J130" s="12">
        <v>28.894128696289329</v>
      </c>
      <c r="K130" s="12">
        <v>29.063862216703988</v>
      </c>
      <c r="L130" s="12">
        <v>29.251372101029364</v>
      </c>
      <c r="M130" s="12">
        <v>29.203568390408996</v>
      </c>
      <c r="N130" s="12"/>
      <c r="O130" s="12"/>
    </row>
    <row r="131" spans="1:15" x14ac:dyDescent="0.35">
      <c r="A131" s="11" t="str">
        <f t="shared" si="1"/>
        <v>DISTRIBUCION VOLUMEN POR CRITERIO (Consumiciones).Total Bebidas CalienteOTROS</v>
      </c>
      <c r="B131" s="11" t="s">
        <v>209</v>
      </c>
      <c r="C131" s="11" t="s">
        <v>97</v>
      </c>
      <c r="D131" s="11" t="s">
        <v>249</v>
      </c>
      <c r="E131" s="12">
        <v>0.49995166105172267</v>
      </c>
      <c r="F131" s="12">
        <v>0.51767316419410381</v>
      </c>
      <c r="G131" s="12">
        <v>0.36719077489814683</v>
      </c>
      <c r="H131" s="12">
        <v>0.48884800228299546</v>
      </c>
      <c r="I131" s="12">
        <v>0.29541733325238373</v>
      </c>
      <c r="J131" s="12">
        <v>0.38849063691322683</v>
      </c>
      <c r="K131" s="12">
        <v>0.38864293721281762</v>
      </c>
      <c r="L131" s="12">
        <v>0.57026758099651387</v>
      </c>
      <c r="M131" s="12">
        <v>0.35684980128638893</v>
      </c>
      <c r="N131" s="12"/>
      <c r="O131" s="12"/>
    </row>
    <row r="132" spans="1:15" x14ac:dyDescent="0.35">
      <c r="A132" s="11" t="str">
        <f t="shared" ref="A132:A195" si="2">B132&amp;C132&amp;D132</f>
        <v>DISTRIBUCION VOLUMEN POR CRITERIO (Consumiciones).Total Bebidas CalienteESTAR TRABAJANDO</v>
      </c>
      <c r="B132" s="11" t="s">
        <v>209</v>
      </c>
      <c r="C132" s="11" t="s">
        <v>97</v>
      </c>
      <c r="D132" s="11" t="s">
        <v>250</v>
      </c>
      <c r="E132" s="12">
        <v>26.519322664324747</v>
      </c>
      <c r="F132" s="12">
        <v>25.118776884042365</v>
      </c>
      <c r="G132" s="12">
        <v>23.864929561389246</v>
      </c>
      <c r="H132" s="12">
        <v>24.441728268513028</v>
      </c>
      <c r="I132" s="12">
        <v>24.410575275629416</v>
      </c>
      <c r="J132" s="12">
        <v>25.582963245463013</v>
      </c>
      <c r="K132" s="12">
        <v>23.507200575086443</v>
      </c>
      <c r="L132" s="12">
        <v>24.188024231306478</v>
      </c>
      <c r="M132" s="12">
        <v>23.945289886373384</v>
      </c>
      <c r="N132" s="12"/>
      <c r="O132" s="12"/>
    </row>
    <row r="133" spans="1:15" x14ac:dyDescent="0.35">
      <c r="A133" s="11" t="str">
        <f t="shared" si="2"/>
        <v>DISTRIBUCION VOLUMEN POR CRITERIO (Consumiciones).Total Bebidas CalienteCOMIDA DE NEGOCIOS</v>
      </c>
      <c r="B133" s="11" t="s">
        <v>209</v>
      </c>
      <c r="C133" s="11" t="s">
        <v>97</v>
      </c>
      <c r="D133" s="11" t="s">
        <v>251</v>
      </c>
      <c r="E133" s="12">
        <v>0.15353365091899351</v>
      </c>
      <c r="F133" s="12">
        <v>0.15326145586579928</v>
      </c>
      <c r="G133" s="12">
        <v>0.16531283276346753</v>
      </c>
      <c r="H133" s="12">
        <v>0.2131307110878205</v>
      </c>
      <c r="I133" s="12">
        <v>0.18442929355449392</v>
      </c>
      <c r="J133" s="12">
        <v>0.19983361859153684</v>
      </c>
      <c r="K133" s="12">
        <v>0.15584040321106196</v>
      </c>
      <c r="L133" s="12">
        <v>0.19370111273752094</v>
      </c>
      <c r="M133" s="12">
        <v>0.16085395664055788</v>
      </c>
      <c r="N133" s="12"/>
      <c r="O133" s="12"/>
    </row>
    <row r="134" spans="1:15" x14ac:dyDescent="0.35">
      <c r="A134" s="11" t="str">
        <f t="shared" si="2"/>
        <v>DISTRIBUCION VOLUMEN POR CRITERIO (Consumiciones).Total Bebidas CalientePOR PLACER/RELAX</v>
      </c>
      <c r="B134" s="11" t="s">
        <v>209</v>
      </c>
      <c r="C134" s="11" t="s">
        <v>97</v>
      </c>
      <c r="D134" s="11" t="s">
        <v>252</v>
      </c>
      <c r="E134" s="12">
        <v>13.260067231728062</v>
      </c>
      <c r="F134" s="12">
        <v>14.621318863181177</v>
      </c>
      <c r="G134" s="12">
        <v>15.939977167579201</v>
      </c>
      <c r="H134" s="12">
        <v>13.828280414292013</v>
      </c>
      <c r="I134" s="12">
        <v>12.639777209904132</v>
      </c>
      <c r="J134" s="12">
        <v>13.855850345792991</v>
      </c>
      <c r="K134" s="12">
        <v>15.278091946878774</v>
      </c>
      <c r="L134" s="12">
        <v>12.533435921473718</v>
      </c>
      <c r="M134" s="12">
        <v>13.012399655544629</v>
      </c>
      <c r="N134" s="12"/>
      <c r="O134" s="12"/>
    </row>
    <row r="135" spans="1:15" x14ac:dyDescent="0.35">
      <c r="A135" s="11" t="str">
        <f t="shared" si="2"/>
        <v>DISTRIBUCION VOLUMEN POR CRITERIO (Consumiciones).Total Bebidas CalienteTENER HAMBRE/SIN PLANIFICAR</v>
      </c>
      <c r="B135" s="11" t="s">
        <v>209</v>
      </c>
      <c r="C135" s="11" t="s">
        <v>97</v>
      </c>
      <c r="D135" s="11" t="s">
        <v>253</v>
      </c>
      <c r="E135" s="12">
        <v>22.786360298594481</v>
      </c>
      <c r="F135" s="12">
        <v>22.581925088722762</v>
      </c>
      <c r="G135" s="12">
        <v>22.80557428485081</v>
      </c>
      <c r="H135" s="12">
        <v>23.766379436660635</v>
      </c>
      <c r="I135" s="12">
        <v>23.281281169206459</v>
      </c>
      <c r="J135" s="12">
        <v>22.62529081746337</v>
      </c>
      <c r="K135" s="12">
        <v>23.175650336815629</v>
      </c>
      <c r="L135" s="12">
        <v>23.113488667494554</v>
      </c>
      <c r="M135" s="12">
        <v>23.183070159877836</v>
      </c>
      <c r="N135" s="12"/>
      <c r="O135" s="12"/>
    </row>
    <row r="136" spans="1:15" x14ac:dyDescent="0.35">
      <c r="A136" s="11" t="str">
        <f t="shared" si="2"/>
        <v>DISTRIBUCION VOLUMEN POR CRITERIO (Consumiciones).Total Bebidas CalienteESTAR DE COMPRAS</v>
      </c>
      <c r="B136" s="11" t="s">
        <v>209</v>
      </c>
      <c r="C136" s="11" t="s">
        <v>97</v>
      </c>
      <c r="D136" s="11" t="s">
        <v>254</v>
      </c>
      <c r="E136" s="12">
        <v>2.9218200536525423</v>
      </c>
      <c r="F136" s="12">
        <v>3.0491270500499721</v>
      </c>
      <c r="G136" s="12">
        <v>3.061639033906737</v>
      </c>
      <c r="H136" s="12">
        <v>3.2866400615794515</v>
      </c>
      <c r="I136" s="12">
        <v>3.8020419797221274</v>
      </c>
      <c r="J136" s="12">
        <v>2.8032197433873765</v>
      </c>
      <c r="K136" s="12">
        <v>3.0195114936647922</v>
      </c>
      <c r="L136" s="12">
        <v>3.4050022922709102</v>
      </c>
      <c r="M136" s="12">
        <v>3.3813210742801845</v>
      </c>
      <c r="N136" s="12"/>
      <c r="O136" s="12"/>
    </row>
    <row r="137" spans="1:15" x14ac:dyDescent="0.35">
      <c r="A137" s="11" t="str">
        <f t="shared" si="2"/>
        <v>DISTRIBUCION VOLUMEN POR CRITERIO (Consumiciones).Total Bebidas CalienteNO COCINAR EN CASA</v>
      </c>
      <c r="B137" s="11" t="s">
        <v>209</v>
      </c>
      <c r="C137" s="11" t="s">
        <v>97</v>
      </c>
      <c r="D137" s="11" t="s">
        <v>255</v>
      </c>
      <c r="E137" s="12">
        <v>2.0419892030715525</v>
      </c>
      <c r="F137" s="12">
        <v>2.2149098415808628</v>
      </c>
      <c r="G137" s="12">
        <v>2.4382497926609048</v>
      </c>
      <c r="H137" s="12">
        <v>2.0072284191984049</v>
      </c>
      <c r="I137" s="12">
        <v>2.1937870137406676</v>
      </c>
      <c r="J137" s="12">
        <v>2.4340820777839833</v>
      </c>
      <c r="K137" s="12">
        <v>2.6869922065432075</v>
      </c>
      <c r="L137" s="12">
        <v>2.2183058437329684</v>
      </c>
      <c r="M137" s="12">
        <v>2.0781490043106112</v>
      </c>
      <c r="N137" s="12"/>
      <c r="O137" s="12"/>
    </row>
    <row r="138" spans="1:15" x14ac:dyDescent="0.35">
      <c r="A138" s="11" t="str">
        <f t="shared" si="2"/>
        <v>DISTRIBUCION VOLUMEN POR CRITERIO (Consumiciones).Total Bebidas CalienteCELEBRACION/FIESTA/SALIR TOMAR</v>
      </c>
      <c r="B138" s="11" t="s">
        <v>209</v>
      </c>
      <c r="C138" s="11" t="s">
        <v>97</v>
      </c>
      <c r="D138" s="11" t="s">
        <v>256</v>
      </c>
      <c r="E138" s="12">
        <v>24.682914949281002</v>
      </c>
      <c r="F138" s="12">
        <v>24.959135072370483</v>
      </c>
      <c r="G138" s="12">
        <v>24.209683141547355</v>
      </c>
      <c r="H138" s="12">
        <v>25.354958444747734</v>
      </c>
      <c r="I138" s="12">
        <v>26.332896783751835</v>
      </c>
      <c r="J138" s="12">
        <v>25.396374524820338</v>
      </c>
      <c r="K138" s="12">
        <v>25.088878043372461</v>
      </c>
      <c r="L138" s="12">
        <v>26.960497887074155</v>
      </c>
      <c r="M138" s="12">
        <v>26.884351353087972</v>
      </c>
      <c r="N138" s="12"/>
      <c r="O138" s="12"/>
    </row>
    <row r="139" spans="1:15" x14ac:dyDescent="0.35">
      <c r="A139" s="11" t="str">
        <f t="shared" si="2"/>
        <v>DISTRIBUCION VOLUMEN POR CRITERIO (Consumiciones).Total Bebidas CalienteVIENDO DEPORTES</v>
      </c>
      <c r="B139" s="11" t="s">
        <v>209</v>
      </c>
      <c r="C139" s="11" t="s">
        <v>97</v>
      </c>
      <c r="D139" s="11" t="s">
        <v>257</v>
      </c>
      <c r="E139" s="12">
        <v>0.47538558613742282</v>
      </c>
      <c r="F139" s="12">
        <v>0.42883870402843549</v>
      </c>
      <c r="G139" s="12">
        <v>0.25910572245597702</v>
      </c>
      <c r="H139" s="12">
        <v>0.35216996542874313</v>
      </c>
      <c r="I139" s="12">
        <v>0.4830028723963733</v>
      </c>
      <c r="J139" s="12">
        <v>0.33032444543325712</v>
      </c>
      <c r="K139" s="12">
        <v>0.23018949038737424</v>
      </c>
      <c r="L139" s="12">
        <v>0.41757992980601411</v>
      </c>
      <c r="M139" s="12">
        <v>0.47206157647053765</v>
      </c>
      <c r="N139" s="12"/>
      <c r="O139" s="12"/>
    </row>
    <row r="140" spans="1:15" x14ac:dyDescent="0.35">
      <c r="A140" s="11" t="str">
        <f t="shared" si="2"/>
        <v>DISTRIBUCION VOLUMEN POR CRITERIO (Consumiciones).Total Bebidas CalienteOTROS MOTIVOS</v>
      </c>
      <c r="B140" s="11" t="s">
        <v>209</v>
      </c>
      <c r="C140" s="11" t="s">
        <v>97</v>
      </c>
      <c r="D140" s="11" t="s">
        <v>258</v>
      </c>
      <c r="E140" s="12">
        <v>7.1585982442998786</v>
      </c>
      <c r="F140" s="12">
        <v>6.8727085704729696</v>
      </c>
      <c r="G140" s="12">
        <v>7.2555363209915802</v>
      </c>
      <c r="H140" s="12">
        <v>6.7494860380878903</v>
      </c>
      <c r="I140" s="12">
        <v>6.6722054059083211</v>
      </c>
      <c r="J140" s="12">
        <v>6.7720488679603967</v>
      </c>
      <c r="K140" s="12">
        <v>6.8576456395715635</v>
      </c>
      <c r="L140" s="12">
        <v>6.9699693325309227</v>
      </c>
      <c r="M140" s="12">
        <v>6.8825036408539333</v>
      </c>
      <c r="N140" s="12"/>
      <c r="O140" s="12"/>
    </row>
    <row r="141" spans="1:15" x14ac:dyDescent="0.35">
      <c r="A141" s="11" t="str">
        <f t="shared" si="2"/>
        <v>DISTRIBUCION VOLUMEN POR CRITERIO (kg o litros)TOTAL BEBIDAST.ESPAÑA</v>
      </c>
      <c r="B141" s="11" t="s">
        <v>210</v>
      </c>
      <c r="C141" s="11" t="s">
        <v>96</v>
      </c>
      <c r="D141" s="11" t="s">
        <v>32</v>
      </c>
      <c r="E141" s="12">
        <v>100</v>
      </c>
      <c r="F141" s="12">
        <v>100</v>
      </c>
      <c r="G141" s="12">
        <v>100</v>
      </c>
      <c r="H141" s="12">
        <v>100</v>
      </c>
      <c r="I141" s="12">
        <v>100</v>
      </c>
      <c r="J141" s="12">
        <v>100</v>
      </c>
      <c r="K141" s="12">
        <v>100</v>
      </c>
      <c r="L141" s="12">
        <v>100</v>
      </c>
      <c r="M141" s="12">
        <v>100</v>
      </c>
      <c r="N141" s="12"/>
      <c r="O141" s="12"/>
    </row>
    <row r="142" spans="1:15" x14ac:dyDescent="0.35">
      <c r="A142" s="11" t="str">
        <f t="shared" si="2"/>
        <v>DISTRIBUCION VOLUMEN POR CRITERIO (kg o litros)TOTAL BEBIDASHiper+Super+Discount+G.A</v>
      </c>
      <c r="B142" s="11" t="s">
        <v>210</v>
      </c>
      <c r="C142" s="11" t="s">
        <v>96</v>
      </c>
      <c r="D142" s="11" t="s">
        <v>19</v>
      </c>
      <c r="E142" s="12">
        <v>10.033997913534398</v>
      </c>
      <c r="F142" s="12">
        <v>9.8147517683584908</v>
      </c>
      <c r="G142" s="12">
        <v>12.211426873086948</v>
      </c>
      <c r="H142" s="12">
        <v>11.103769569514139</v>
      </c>
      <c r="I142" s="12">
        <v>12.742622961433819</v>
      </c>
      <c r="J142" s="12">
        <v>12.585128403415272</v>
      </c>
      <c r="K142" s="12">
        <v>12.013520816372752</v>
      </c>
      <c r="L142" s="12">
        <v>12.240761871910728</v>
      </c>
      <c r="M142" s="12">
        <v>12.930074830164243</v>
      </c>
      <c r="N142" s="12"/>
      <c r="O142" s="12"/>
    </row>
    <row r="143" spans="1:15" x14ac:dyDescent="0.35">
      <c r="A143" s="11" t="str">
        <f t="shared" si="2"/>
        <v>DISTRIBUCION VOLUMEN POR CRITERIO (kg o litros)TOTAL BEBIDASRestaurantes</v>
      </c>
      <c r="B143" s="11" t="s">
        <v>210</v>
      </c>
      <c r="C143" s="11" t="s">
        <v>96</v>
      </c>
      <c r="D143" s="11" t="s">
        <v>20</v>
      </c>
      <c r="E143" s="12">
        <v>17.7323690888907</v>
      </c>
      <c r="F143" s="12">
        <v>17.411082437227304</v>
      </c>
      <c r="G143" s="12">
        <v>16.565807926194065</v>
      </c>
      <c r="H143" s="12">
        <v>18.013200177687541</v>
      </c>
      <c r="I143" s="12">
        <v>17.383396655944384</v>
      </c>
      <c r="J143" s="12">
        <v>16.85455228297074</v>
      </c>
      <c r="K143" s="12">
        <v>16.955357832535274</v>
      </c>
      <c r="L143" s="12">
        <v>17.907200834335359</v>
      </c>
      <c r="M143" s="12">
        <v>18.332997229927596</v>
      </c>
      <c r="N143" s="12"/>
      <c r="O143" s="12"/>
    </row>
    <row r="144" spans="1:15" x14ac:dyDescent="0.35">
      <c r="A144" s="11" t="str">
        <f t="shared" si="2"/>
        <v>DISTRIBUCION VOLUMEN POR CRITERIO (kg o litros)TOTAL BEBIDASRestaurantes Fast Food</v>
      </c>
      <c r="B144" s="11" t="s">
        <v>210</v>
      </c>
      <c r="C144" s="11" t="s">
        <v>96</v>
      </c>
      <c r="D144" s="11" t="s">
        <v>21</v>
      </c>
      <c r="E144" s="12">
        <v>5.7972791094511598</v>
      </c>
      <c r="F144" s="12">
        <v>5.5477338662588149</v>
      </c>
      <c r="G144" s="12">
        <v>5.5137826911959138</v>
      </c>
      <c r="H144" s="12">
        <v>6.2931014704000612</v>
      </c>
      <c r="I144" s="12">
        <v>6.528558191336205</v>
      </c>
      <c r="J144" s="12">
        <v>6.3914756328124671</v>
      </c>
      <c r="K144" s="12">
        <v>6.0707853174931685</v>
      </c>
      <c r="L144" s="12">
        <v>6.9422090960582672</v>
      </c>
      <c r="M144" s="12">
        <v>6.2110888835385625</v>
      </c>
      <c r="N144" s="12"/>
      <c r="O144" s="12"/>
    </row>
    <row r="145" spans="1:15" x14ac:dyDescent="0.35">
      <c r="A145" s="11" t="str">
        <f t="shared" si="2"/>
        <v>DISTRIBUCION VOLUMEN POR CRITERIO (kg o litros)TOTAL BEBIDASBares/Cafeterias/Cervecerias</v>
      </c>
      <c r="B145" s="11" t="s">
        <v>210</v>
      </c>
      <c r="C145" s="11" t="s">
        <v>96</v>
      </c>
      <c r="D145" s="11" t="s">
        <v>22</v>
      </c>
      <c r="E145" s="12">
        <v>51.708068543214559</v>
      </c>
      <c r="F145" s="12">
        <v>51.580292541672804</v>
      </c>
      <c r="G145" s="12">
        <v>48.344317356318051</v>
      </c>
      <c r="H145" s="12">
        <v>50.160898262883201</v>
      </c>
      <c r="I145" s="12">
        <v>49.323554489465351</v>
      </c>
      <c r="J145" s="12">
        <v>49.736642695208118</v>
      </c>
      <c r="K145" s="12">
        <v>48.112051392945567</v>
      </c>
      <c r="L145" s="12">
        <v>49.454744971148841</v>
      </c>
      <c r="M145" s="12">
        <v>48.74983991015435</v>
      </c>
      <c r="N145" s="12"/>
      <c r="O145" s="12"/>
    </row>
    <row r="146" spans="1:15" x14ac:dyDescent="0.35">
      <c r="A146" s="11" t="str">
        <f t="shared" si="2"/>
        <v>DISTRIBUCION VOLUMEN POR CRITERIO (kg o litros)TOTAL BEBIDASPanaderias/Pastelerias</v>
      </c>
      <c r="B146" s="11" t="s">
        <v>210</v>
      </c>
      <c r="C146" s="11" t="s">
        <v>96</v>
      </c>
      <c r="D146" s="11" t="s">
        <v>23</v>
      </c>
      <c r="E146" s="12">
        <v>1.1715362331446768</v>
      </c>
      <c r="F146" s="12">
        <v>1.0624553134054573</v>
      </c>
      <c r="G146" s="12">
        <v>1.021441953951411</v>
      </c>
      <c r="H146" s="12">
        <v>1.1873405268228636</v>
      </c>
      <c r="I146" s="12">
        <v>1.2438226844692302</v>
      </c>
      <c r="J146" s="12">
        <v>1.231170719147922</v>
      </c>
      <c r="K146" s="12">
        <v>1.0645694201454015</v>
      </c>
      <c r="L146" s="12">
        <v>1.2766582449498673</v>
      </c>
      <c r="M146" s="12">
        <v>1.4542050945229137</v>
      </c>
      <c r="N146" s="12"/>
      <c r="O146" s="12"/>
    </row>
    <row r="147" spans="1:15" x14ac:dyDescent="0.35">
      <c r="A147" s="11" t="str">
        <f t="shared" si="2"/>
        <v>DISTRIBUCION VOLUMEN POR CRITERIO (kg o litros)TOTAL BEBIDASTda.Alimentacion/Delicatesen</v>
      </c>
      <c r="B147" s="11" t="s">
        <v>210</v>
      </c>
      <c r="C147" s="11" t="s">
        <v>96</v>
      </c>
      <c r="D147" s="11" t="s">
        <v>166</v>
      </c>
      <c r="E147" s="12">
        <v>1.6347282092962785</v>
      </c>
      <c r="F147" s="12">
        <v>1.4218080015613694</v>
      </c>
      <c r="G147" s="12">
        <v>1.5730729949155222</v>
      </c>
      <c r="H147" s="12">
        <v>1.467314551018106</v>
      </c>
      <c r="I147" s="12">
        <v>1.3601026614454372</v>
      </c>
      <c r="J147" s="12">
        <v>1.4867784331849434</v>
      </c>
      <c r="K147" s="12">
        <v>1.701425105328934</v>
      </c>
      <c r="L147" s="12">
        <v>1.5930708264780431</v>
      </c>
      <c r="M147" s="12">
        <v>1.2723328971373626</v>
      </c>
      <c r="N147" s="12"/>
      <c r="O147" s="12"/>
    </row>
    <row r="148" spans="1:15" x14ac:dyDescent="0.35">
      <c r="A148" s="11" t="str">
        <f t="shared" si="2"/>
        <v>DISTRIBUCION VOLUMEN POR CRITERIO (kg o litros)TOTAL BEBIDASCanal Conveniencia/24h</v>
      </c>
      <c r="B148" s="11" t="s">
        <v>210</v>
      </c>
      <c r="C148" s="11" t="s">
        <v>96</v>
      </c>
      <c r="D148" s="11" t="s">
        <v>167</v>
      </c>
      <c r="E148" s="12">
        <v>1.3173589357616122</v>
      </c>
      <c r="F148" s="12">
        <v>1.488017391937744</v>
      </c>
      <c r="G148" s="12">
        <v>1.4733194534087553</v>
      </c>
      <c r="H148" s="12">
        <v>1.2743349932553916</v>
      </c>
      <c r="I148" s="12">
        <v>1.332271730104339</v>
      </c>
      <c r="J148" s="12">
        <v>1.3512150487831827</v>
      </c>
      <c r="K148" s="12">
        <v>1.3744305850872227</v>
      </c>
      <c r="L148" s="12">
        <v>1.1608928841781674</v>
      </c>
      <c r="M148" s="12">
        <v>1.2414724769311534</v>
      </c>
      <c r="N148" s="12"/>
      <c r="O148" s="12"/>
    </row>
    <row r="149" spans="1:15" x14ac:dyDescent="0.35">
      <c r="A149" s="11" t="str">
        <f t="shared" si="2"/>
        <v>DISTRIBUCION VOLUMEN POR CRITERIO (kg o litros)TOTAL BEBIDASHoteles</v>
      </c>
      <c r="B149" s="11" t="s">
        <v>210</v>
      </c>
      <c r="C149" s="11" t="s">
        <v>96</v>
      </c>
      <c r="D149" s="11" t="s">
        <v>25</v>
      </c>
      <c r="E149" s="12">
        <v>0.37042641534269333</v>
      </c>
      <c r="F149" s="12">
        <v>0.65062328509118117</v>
      </c>
      <c r="G149" s="12">
        <v>0.82238119606661186</v>
      </c>
      <c r="H149" s="12">
        <v>0.72986423068785977</v>
      </c>
      <c r="I149" s="12">
        <v>0.46843709543657419</v>
      </c>
      <c r="J149" s="12">
        <v>0.46293623806149092</v>
      </c>
      <c r="K149" s="12">
        <v>0.73708755285208671</v>
      </c>
      <c r="L149" s="12">
        <v>0.34604842007040321</v>
      </c>
      <c r="M149" s="12">
        <v>0.34306930697071203</v>
      </c>
      <c r="N149" s="12"/>
      <c r="O149" s="12"/>
    </row>
    <row r="150" spans="1:15" x14ac:dyDescent="0.35">
      <c r="A150" s="11" t="str">
        <f t="shared" si="2"/>
        <v>DISTRIBUCION VOLUMEN POR CRITERIO (kg o litros)TOTAL BEBIDASEstaciones de servicio</v>
      </c>
      <c r="B150" s="11" t="s">
        <v>210</v>
      </c>
      <c r="C150" s="11" t="s">
        <v>96</v>
      </c>
      <c r="D150" s="11" t="s">
        <v>26</v>
      </c>
      <c r="E150" s="12">
        <v>1.6190838596186974</v>
      </c>
      <c r="F150" s="12">
        <v>1.7921739120380662</v>
      </c>
      <c r="G150" s="12">
        <v>2.0820563739839333</v>
      </c>
      <c r="H150" s="12">
        <v>1.7094576042556771</v>
      </c>
      <c r="I150" s="12">
        <v>1.6286904003205644</v>
      </c>
      <c r="J150" s="12">
        <v>1.6633275295892518</v>
      </c>
      <c r="K150" s="12">
        <v>1.8885388702060018</v>
      </c>
      <c r="L150" s="12">
        <v>1.4343411227878824</v>
      </c>
      <c r="M150" s="12">
        <v>1.9317758120636499</v>
      </c>
      <c r="N150" s="12"/>
      <c r="O150" s="12"/>
    </row>
    <row r="151" spans="1:15" x14ac:dyDescent="0.35">
      <c r="A151" s="11" t="str">
        <f t="shared" si="2"/>
        <v>DISTRIBUCION VOLUMEN POR CRITERIO (kg o litros)TOTAL BEBIDASMaquinas dispensadoras</v>
      </c>
      <c r="B151" s="11" t="s">
        <v>210</v>
      </c>
      <c r="C151" s="11" t="s">
        <v>96</v>
      </c>
      <c r="D151" s="11" t="s">
        <v>27</v>
      </c>
      <c r="E151" s="12">
        <v>2.8799332581274228</v>
      </c>
      <c r="F151" s="12">
        <v>2.6550042965720717</v>
      </c>
      <c r="G151" s="12">
        <v>2.3735361439232521</v>
      </c>
      <c r="H151" s="12">
        <v>2.9313655519990074</v>
      </c>
      <c r="I151" s="12">
        <v>3.0022720508305416</v>
      </c>
      <c r="J151" s="12">
        <v>2.6335551621852313</v>
      </c>
      <c r="K151" s="12">
        <v>2.3196721872366122</v>
      </c>
      <c r="L151" s="12">
        <v>2.8413975230267554</v>
      </c>
      <c r="M151" s="12">
        <v>2.9430050873326228</v>
      </c>
      <c r="N151" s="12"/>
      <c r="O151" s="12"/>
    </row>
    <row r="152" spans="1:15" x14ac:dyDescent="0.35">
      <c r="A152" s="11" t="str">
        <f t="shared" si="2"/>
        <v>DISTRIBUCION VOLUMEN POR CRITERIO (kg o litros)TOTAL BEBIDASServicio en la empresa</v>
      </c>
      <c r="B152" s="11" t="s">
        <v>210</v>
      </c>
      <c r="C152" s="11" t="s">
        <v>96</v>
      </c>
      <c r="D152" s="11" t="s">
        <v>28</v>
      </c>
      <c r="E152" s="12">
        <v>1.723465309920805</v>
      </c>
      <c r="F152" s="12">
        <v>1.4629721842900207</v>
      </c>
      <c r="G152" s="12">
        <v>1.0572235822115001</v>
      </c>
      <c r="H152" s="12">
        <v>1.2154526212683783</v>
      </c>
      <c r="I152" s="12">
        <v>0.94019466350573211</v>
      </c>
      <c r="J152" s="12">
        <v>0.80592892028674945</v>
      </c>
      <c r="K152" s="12">
        <v>0.77733342528796256</v>
      </c>
      <c r="L152" s="12">
        <v>1.1368239888890437</v>
      </c>
      <c r="M152" s="12">
        <v>1.1947296346704688</v>
      </c>
      <c r="N152" s="12"/>
      <c r="O152" s="12"/>
    </row>
    <row r="153" spans="1:15" x14ac:dyDescent="0.35">
      <c r="A153" s="11" t="str">
        <f t="shared" si="2"/>
        <v>DISTRIBUCION VOLUMEN POR CRITERIO (kg o litros)TOTAL BEBIDASResto de canales</v>
      </c>
      <c r="B153" s="11" t="s">
        <v>210</v>
      </c>
      <c r="C153" s="11" t="s">
        <v>96</v>
      </c>
      <c r="D153" s="11" t="s">
        <v>29</v>
      </c>
      <c r="E153" s="12">
        <v>4.011753063841458</v>
      </c>
      <c r="F153" s="12">
        <v>5.1130870659167087</v>
      </c>
      <c r="G153" s="12">
        <v>6.9616327620016873</v>
      </c>
      <c r="H153" s="12">
        <v>3.913900242088507</v>
      </c>
      <c r="I153" s="12">
        <v>4.0460827351198096</v>
      </c>
      <c r="J153" s="12">
        <v>4.7972866837908983</v>
      </c>
      <c r="K153" s="12">
        <v>6.985229945559694</v>
      </c>
      <c r="L153" s="12">
        <v>3.6658534883228828</v>
      </c>
      <c r="M153" s="12">
        <v>3.3954136728270496</v>
      </c>
      <c r="N153" s="12"/>
      <c r="O153" s="12"/>
    </row>
    <row r="154" spans="1:15" x14ac:dyDescent="0.35">
      <c r="A154" s="11" t="str">
        <f t="shared" si="2"/>
        <v>DISTRIBUCION VOLUMEN POR CRITERIO (kg o litros)TOTAL BEBIDASEN LA CALLE</v>
      </c>
      <c r="B154" s="11" t="s">
        <v>210</v>
      </c>
      <c r="C154" s="11" t="s">
        <v>96</v>
      </c>
      <c r="D154" s="11" t="s">
        <v>226</v>
      </c>
      <c r="E154" s="12">
        <v>3.4526013345830795</v>
      </c>
      <c r="F154" s="12">
        <v>4.1675876567745656</v>
      </c>
      <c r="G154" s="12">
        <v>6.2855223504852242</v>
      </c>
      <c r="H154" s="12">
        <v>3.5496362003414195</v>
      </c>
      <c r="I154" s="12">
        <v>3.8814322916165684</v>
      </c>
      <c r="J154" s="12">
        <v>5.5079733761902947</v>
      </c>
      <c r="K154" s="12">
        <v>5.8409896791352489</v>
      </c>
      <c r="L154" s="12">
        <v>3.7660936237532265</v>
      </c>
      <c r="M154" s="12">
        <v>3.2883374403123824</v>
      </c>
      <c r="N154" s="12"/>
      <c r="O154" s="12"/>
    </row>
    <row r="155" spans="1:15" x14ac:dyDescent="0.35">
      <c r="A155" s="11" t="str">
        <f t="shared" si="2"/>
        <v>DISTRIBUCION VOLUMEN POR CRITERIO (kg o litros)TOTAL BEBIDASEN CASA DE OTROS</v>
      </c>
      <c r="B155" s="11" t="s">
        <v>210</v>
      </c>
      <c r="C155" s="11" t="s">
        <v>96</v>
      </c>
      <c r="D155" s="11" t="s">
        <v>227</v>
      </c>
      <c r="E155" s="12">
        <v>4.2533402203621415</v>
      </c>
      <c r="F155" s="12">
        <v>4.4489722314931228</v>
      </c>
      <c r="G155" s="12">
        <v>5.6932241702062525</v>
      </c>
      <c r="H155" s="12">
        <v>6.5307169136212195</v>
      </c>
      <c r="I155" s="12">
        <v>7.2579482125506329</v>
      </c>
      <c r="J155" s="12">
        <v>5.9412743587791343</v>
      </c>
      <c r="K155" s="12">
        <v>5.8831779757106819</v>
      </c>
      <c r="L155" s="12">
        <v>6.2277722889810248</v>
      </c>
      <c r="M155" s="12">
        <v>6.1284470780576576</v>
      </c>
      <c r="N155" s="12"/>
      <c r="O155" s="12"/>
    </row>
    <row r="156" spans="1:15" x14ac:dyDescent="0.35">
      <c r="A156" s="11" t="str">
        <f t="shared" si="2"/>
        <v>DISTRIBUCION VOLUMEN POR CRITERIO (kg o litros)TOTAL BEBIDASEN EL ESTABLECIMIENTO</v>
      </c>
      <c r="B156" s="11" t="s">
        <v>210</v>
      </c>
      <c r="C156" s="11" t="s">
        <v>96</v>
      </c>
      <c r="D156" s="11" t="s">
        <v>228</v>
      </c>
      <c r="E156" s="12">
        <v>77.46114507761483</v>
      </c>
      <c r="F156" s="12">
        <v>78.05181815654943</v>
      </c>
      <c r="G156" s="12">
        <v>75.932700131990515</v>
      </c>
      <c r="H156" s="12">
        <v>76.662818664394422</v>
      </c>
      <c r="I156" s="12">
        <v>75.069448268964152</v>
      </c>
      <c r="J156" s="12">
        <v>75.965665713280998</v>
      </c>
      <c r="K156" s="12">
        <v>75.812717328508924</v>
      </c>
      <c r="L156" s="12">
        <v>76.123863694250531</v>
      </c>
      <c r="M156" s="12">
        <v>76.197262371244889</v>
      </c>
      <c r="N156" s="12"/>
      <c r="O156" s="12"/>
    </row>
    <row r="157" spans="1:15" x14ac:dyDescent="0.35">
      <c r="A157" s="11" t="str">
        <f t="shared" si="2"/>
        <v>DISTRIBUCION VOLUMEN POR CRITERIO (kg o litros)TOTAL BEBIDASEN EL TRABAJO</v>
      </c>
      <c r="B157" s="11" t="s">
        <v>210</v>
      </c>
      <c r="C157" s="11" t="s">
        <v>96</v>
      </c>
      <c r="D157" s="11" t="s">
        <v>229</v>
      </c>
      <c r="E157" s="12">
        <v>9.1254383322963868</v>
      </c>
      <c r="F157" s="12">
        <v>8.0595111697589683</v>
      </c>
      <c r="G157" s="12">
        <v>6.2231853374385775</v>
      </c>
      <c r="H157" s="12">
        <v>7.0737767749588327</v>
      </c>
      <c r="I157" s="12">
        <v>7.1027067234483185</v>
      </c>
      <c r="J157" s="12">
        <v>6.2808628540593849</v>
      </c>
      <c r="K157" s="12">
        <v>5.3686917319368064</v>
      </c>
      <c r="L157" s="12">
        <v>6.4787231537129157</v>
      </c>
      <c r="M157" s="12">
        <v>6.5780003556073332</v>
      </c>
      <c r="N157" s="12"/>
      <c r="O157" s="12"/>
    </row>
    <row r="158" spans="1:15" x14ac:dyDescent="0.35">
      <c r="A158" s="11" t="str">
        <f t="shared" si="2"/>
        <v>DISTRIBUCION VOLUMEN POR CRITERIO (kg o litros)TOTAL BEBIDASEN COLEGIO/INSTITUTO/UNIV.</v>
      </c>
      <c r="B158" s="11" t="s">
        <v>210</v>
      </c>
      <c r="C158" s="11" t="s">
        <v>96</v>
      </c>
      <c r="D158" s="11" t="s">
        <v>230</v>
      </c>
      <c r="E158" s="12">
        <v>0.18944124816196611</v>
      </c>
      <c r="F158" s="12">
        <v>0.11143953245401335</v>
      </c>
      <c r="G158" s="12">
        <v>0.11833799538470768</v>
      </c>
      <c r="H158" s="12">
        <v>0.31666777890931902</v>
      </c>
      <c r="I158" s="12">
        <v>0.12978766391508043</v>
      </c>
      <c r="J158" s="12">
        <v>0.13438211149996604</v>
      </c>
      <c r="K158" s="12">
        <v>8.3008214315491269E-2</v>
      </c>
      <c r="L158" s="12">
        <v>0.21287659437606207</v>
      </c>
      <c r="M158" s="12">
        <v>0.20873509957189851</v>
      </c>
      <c r="N158" s="12"/>
      <c r="O158" s="12"/>
    </row>
    <row r="159" spans="1:15" x14ac:dyDescent="0.35">
      <c r="A159" s="11" t="str">
        <f t="shared" si="2"/>
        <v>DISTRIBUCION VOLUMEN POR CRITERIO (kg o litros)TOTAL BEBIDASEN MI CASA</v>
      </c>
      <c r="B159" s="11" t="s">
        <v>210</v>
      </c>
      <c r="C159" s="11" t="s">
        <v>96</v>
      </c>
      <c r="D159" s="11" t="s">
        <v>231</v>
      </c>
      <c r="E159" s="12">
        <v>2.8838671456226752</v>
      </c>
      <c r="F159" s="12">
        <v>2.5287951366572958</v>
      </c>
      <c r="G159" s="12">
        <v>2.3348677951448016</v>
      </c>
      <c r="H159" s="12">
        <v>3.2378749691234741</v>
      </c>
      <c r="I159" s="12">
        <v>3.4246152570116957</v>
      </c>
      <c r="J159" s="12">
        <v>3.1052679176786611</v>
      </c>
      <c r="K159" s="12">
        <v>2.9200982707218968</v>
      </c>
      <c r="L159" s="12">
        <v>4.0382348787446727</v>
      </c>
      <c r="M159" s="12">
        <v>4.0314762933352482</v>
      </c>
      <c r="N159" s="12"/>
      <c r="O159" s="12"/>
    </row>
    <row r="160" spans="1:15" x14ac:dyDescent="0.35">
      <c r="A160" s="11" t="str">
        <f t="shared" si="2"/>
        <v>DISTRIBUCION VOLUMEN POR CRITERIO (kg o litros)TOTAL BEBIDASEN M.TRANSP.(AVION,TREN,AUTOC,E</v>
      </c>
      <c r="B160" s="11" t="s">
        <v>210</v>
      </c>
      <c r="C160" s="11" t="s">
        <v>96</v>
      </c>
      <c r="D160" s="11" t="s">
        <v>232</v>
      </c>
      <c r="E160" s="12">
        <v>0.13425788470090697</v>
      </c>
      <c r="F160" s="12">
        <v>8.0794917210059172E-2</v>
      </c>
      <c r="G160" s="12">
        <v>0.14783835067267451</v>
      </c>
      <c r="H160" s="12">
        <v>0.11262266620878789</v>
      </c>
      <c r="I160" s="12">
        <v>0.15005713808650153</v>
      </c>
      <c r="J160" s="12">
        <v>0.12451638459383454</v>
      </c>
      <c r="K160" s="12">
        <v>0.16621969446373441</v>
      </c>
      <c r="L160" s="12">
        <v>0.14178736910073875</v>
      </c>
      <c r="M160" s="12">
        <v>8.3402452190691131E-2</v>
      </c>
      <c r="N160" s="12"/>
      <c r="O160" s="12"/>
    </row>
    <row r="161" spans="1:15" x14ac:dyDescent="0.35">
      <c r="A161" s="11" t="str">
        <f t="shared" si="2"/>
        <v>DISTRIBUCION VOLUMEN POR CRITERIO (kg o litros)TOTAL BEBIDASEN OTRO LUGAR</v>
      </c>
      <c r="B161" s="11" t="s">
        <v>210</v>
      </c>
      <c r="C161" s="11" t="s">
        <v>96</v>
      </c>
      <c r="D161" s="11" t="s">
        <v>233</v>
      </c>
      <c r="E161" s="12">
        <v>2.499911626435567</v>
      </c>
      <c r="F161" s="12">
        <v>2.5510792966829556</v>
      </c>
      <c r="G161" s="12">
        <v>3.2643192606279814</v>
      </c>
      <c r="H161" s="12">
        <v>2.5158834778734449</v>
      </c>
      <c r="I161" s="12">
        <v>2.9840102736054215</v>
      </c>
      <c r="J161" s="12">
        <v>2.9400541076271556</v>
      </c>
      <c r="K161" s="12">
        <v>3.9250927767922468</v>
      </c>
      <c r="L161" s="12">
        <v>3.0106510452312487</v>
      </c>
      <c r="M161" s="12">
        <v>3.4843439070448921</v>
      </c>
      <c r="N161" s="12"/>
      <c r="O161" s="12"/>
    </row>
    <row r="162" spans="1:15" x14ac:dyDescent="0.35">
      <c r="A162" s="11" t="str">
        <f t="shared" si="2"/>
        <v>DISTRIBUCION VOLUMEN POR CRITERIO (kg o litros)TOTAL BEBIDASDESAYUNO</v>
      </c>
      <c r="B162" s="11" t="s">
        <v>210</v>
      </c>
      <c r="C162" s="11" t="s">
        <v>96</v>
      </c>
      <c r="D162" s="11" t="s">
        <v>234</v>
      </c>
      <c r="E162" s="12">
        <v>14.334461212533952</v>
      </c>
      <c r="F162" s="12">
        <v>12.304691812748814</v>
      </c>
      <c r="G162" s="12">
        <v>10.70989859771764</v>
      </c>
      <c r="H162" s="12">
        <v>12.282749736760827</v>
      </c>
      <c r="I162" s="12">
        <v>12.740087038059672</v>
      </c>
      <c r="J162" s="12">
        <v>11.654202509756169</v>
      </c>
      <c r="K162" s="12">
        <v>10.917715718034255</v>
      </c>
      <c r="L162" s="12">
        <v>13.72836734933583</v>
      </c>
      <c r="M162" s="12">
        <v>14.769278507882133</v>
      </c>
      <c r="N162" s="12"/>
      <c r="O162" s="12"/>
    </row>
    <row r="163" spans="1:15" x14ac:dyDescent="0.35">
      <c r="A163" s="11" t="str">
        <f t="shared" si="2"/>
        <v>DISTRIBUCION VOLUMEN POR CRITERIO (kg o litros)TOTAL BEBIDASAPERITIVO/ANTES DE COMER</v>
      </c>
      <c r="B163" s="11" t="s">
        <v>210</v>
      </c>
      <c r="C163" s="11" t="s">
        <v>96</v>
      </c>
      <c r="D163" s="11" t="s">
        <v>235</v>
      </c>
      <c r="E163" s="12">
        <v>15.799912159675655</v>
      </c>
      <c r="F163" s="12">
        <v>15.419531921479059</v>
      </c>
      <c r="G163" s="12">
        <v>15.086621896963862</v>
      </c>
      <c r="H163" s="12">
        <v>15.02822381538779</v>
      </c>
      <c r="I163" s="12">
        <v>14.978499636146397</v>
      </c>
      <c r="J163" s="12">
        <v>15.64206379066079</v>
      </c>
      <c r="K163" s="12">
        <v>14.880923052344524</v>
      </c>
      <c r="L163" s="12">
        <v>14.835853224724119</v>
      </c>
      <c r="M163" s="12">
        <v>14.747262271955538</v>
      </c>
      <c r="N163" s="12"/>
      <c r="O163" s="12"/>
    </row>
    <row r="164" spans="1:15" x14ac:dyDescent="0.35">
      <c r="A164" s="11" t="str">
        <f t="shared" si="2"/>
        <v>DISTRIBUCION VOLUMEN POR CRITERIO (kg o litros)TOTAL BEBIDASCOMIDA</v>
      </c>
      <c r="B164" s="11" t="s">
        <v>210</v>
      </c>
      <c r="C164" s="11" t="s">
        <v>96</v>
      </c>
      <c r="D164" s="11" t="s">
        <v>236</v>
      </c>
      <c r="E164" s="12">
        <v>29.345485444477003</v>
      </c>
      <c r="F164" s="12">
        <v>29.147364988171333</v>
      </c>
      <c r="G164" s="12">
        <v>27.305469359273044</v>
      </c>
      <c r="H164" s="12">
        <v>32.201536538275413</v>
      </c>
      <c r="I164" s="12">
        <v>31.310564628293264</v>
      </c>
      <c r="J164" s="12">
        <v>30.169255453550729</v>
      </c>
      <c r="K164" s="12">
        <v>27.766919252299218</v>
      </c>
      <c r="L164" s="12">
        <v>31.66939753872796</v>
      </c>
      <c r="M164" s="12">
        <v>32.123971034094787</v>
      </c>
      <c r="N164" s="12"/>
      <c r="O164" s="12"/>
    </row>
    <row r="165" spans="1:15" x14ac:dyDescent="0.35">
      <c r="A165" s="11" t="str">
        <f t="shared" si="2"/>
        <v>DISTRIBUCION VOLUMEN POR CRITERIO (kg o litros)TOTAL BEBIDASTARDE/MERIENDA</v>
      </c>
      <c r="B165" s="11" t="s">
        <v>210</v>
      </c>
      <c r="C165" s="11" t="s">
        <v>96</v>
      </c>
      <c r="D165" s="11" t="s">
        <v>237</v>
      </c>
      <c r="E165" s="12">
        <v>11.333132597932366</v>
      </c>
      <c r="F165" s="12">
        <v>13.094955860953524</v>
      </c>
      <c r="G165" s="12">
        <v>11.763210044746032</v>
      </c>
      <c r="H165" s="12">
        <v>11.331550499424615</v>
      </c>
      <c r="I165" s="12">
        <v>11.699084204527995</v>
      </c>
      <c r="J165" s="12">
        <v>12.609833681377722</v>
      </c>
      <c r="K165" s="12">
        <v>11.542230755759988</v>
      </c>
      <c r="L165" s="12">
        <v>11.404868136054876</v>
      </c>
      <c r="M165" s="12">
        <v>11.207707813277962</v>
      </c>
      <c r="N165" s="12"/>
      <c r="O165" s="12"/>
    </row>
    <row r="166" spans="1:15" x14ac:dyDescent="0.35">
      <c r="A166" s="11" t="str">
        <f t="shared" si="2"/>
        <v>DISTRIBUCION VOLUMEN POR CRITERIO (kg o litros)TOTAL BEBIDASANTES DE CENAR</v>
      </c>
      <c r="B166" s="11" t="s">
        <v>210</v>
      </c>
      <c r="C166" s="11" t="s">
        <v>96</v>
      </c>
      <c r="D166" s="11" t="s">
        <v>238</v>
      </c>
      <c r="E166" s="12">
        <v>8.0838619469101509</v>
      </c>
      <c r="F166" s="12">
        <v>8.1189314838733857</v>
      </c>
      <c r="G166" s="12">
        <v>8.6837730000478714</v>
      </c>
      <c r="H166" s="12">
        <v>8.384919836071985</v>
      </c>
      <c r="I166" s="12">
        <v>8.1818531969640524</v>
      </c>
      <c r="J166" s="12">
        <v>7.6441503921823255</v>
      </c>
      <c r="K166" s="12">
        <v>8.3229271743646187</v>
      </c>
      <c r="L166" s="12">
        <v>7.8829307839742278</v>
      </c>
      <c r="M166" s="12">
        <v>7.3883617931942727</v>
      </c>
      <c r="N166" s="12"/>
      <c r="O166" s="12"/>
    </row>
    <row r="167" spans="1:15" x14ac:dyDescent="0.35">
      <c r="A167" s="11" t="str">
        <f t="shared" si="2"/>
        <v>DISTRIBUCION VOLUMEN POR CRITERIO (kg o litros)TOTAL BEBIDASCENA</v>
      </c>
      <c r="B167" s="11" t="s">
        <v>210</v>
      </c>
      <c r="C167" s="11" t="s">
        <v>96</v>
      </c>
      <c r="D167" s="11" t="s">
        <v>239</v>
      </c>
      <c r="E167" s="12">
        <v>12.524457686363002</v>
      </c>
      <c r="F167" s="12">
        <v>13.29407639274773</v>
      </c>
      <c r="G167" s="12">
        <v>16.384272208153003</v>
      </c>
      <c r="H167" s="12">
        <v>13.338758783343641</v>
      </c>
      <c r="I167" s="12">
        <v>13.069324908917654</v>
      </c>
      <c r="J167" s="12">
        <v>13.942229339942392</v>
      </c>
      <c r="K167" s="12">
        <v>17.177867765422523</v>
      </c>
      <c r="L167" s="12">
        <v>12.667949164386599</v>
      </c>
      <c r="M167" s="12">
        <v>12.28994321433948</v>
      </c>
      <c r="N167" s="12"/>
      <c r="O167" s="12"/>
    </row>
    <row r="168" spans="1:15" x14ac:dyDescent="0.35">
      <c r="A168" s="11" t="str">
        <f t="shared" si="2"/>
        <v>DISTRIBUCION VOLUMEN POR CRITERIO (kg o litros)TOTAL BEBIDASDESPUES DE LA CENA</v>
      </c>
      <c r="B168" s="11" t="s">
        <v>210</v>
      </c>
      <c r="C168" s="11" t="s">
        <v>96</v>
      </c>
      <c r="D168" s="11" t="s">
        <v>240</v>
      </c>
      <c r="E168" s="12">
        <v>1.8479676261689824</v>
      </c>
      <c r="F168" s="12">
        <v>2.0322404292810483</v>
      </c>
      <c r="G168" s="12">
        <v>3.0816056049220135</v>
      </c>
      <c r="H168" s="12">
        <v>2.0738662341879719</v>
      </c>
      <c r="I168" s="12">
        <v>2.237995829538673</v>
      </c>
      <c r="J168" s="12">
        <v>2.2385500064653607</v>
      </c>
      <c r="K168" s="12">
        <v>3.1802452654974571</v>
      </c>
      <c r="L168" s="12">
        <v>1.848543571484234</v>
      </c>
      <c r="M168" s="12">
        <v>1.8752213254029666</v>
      </c>
      <c r="N168" s="12"/>
      <c r="O168" s="12"/>
    </row>
    <row r="169" spans="1:15" x14ac:dyDescent="0.35">
      <c r="A169" s="11" t="str">
        <f t="shared" si="2"/>
        <v>DISTRIBUCION VOLUMEN POR CRITERIO (kg o litros)TOTAL BEBIDASDURANTE EL DIA</v>
      </c>
      <c r="B169" s="11" t="s">
        <v>210</v>
      </c>
      <c r="C169" s="11" t="s">
        <v>96</v>
      </c>
      <c r="D169" s="11" t="s">
        <v>241</v>
      </c>
      <c r="E169" s="12">
        <v>6.7307256722081483</v>
      </c>
      <c r="F169" s="12">
        <v>6.5882095718442173</v>
      </c>
      <c r="G169" s="12">
        <v>6.9851514491070672</v>
      </c>
      <c r="H169" s="12">
        <v>5.3583953581963009</v>
      </c>
      <c r="I169" s="12">
        <v>5.7825930271249613</v>
      </c>
      <c r="J169" s="12">
        <v>6.0997120740911015</v>
      </c>
      <c r="K169" s="12">
        <v>6.2111710684750268</v>
      </c>
      <c r="L169" s="12">
        <v>5.9620940341621864</v>
      </c>
      <c r="M169" s="12">
        <v>5.5982594047208103</v>
      </c>
      <c r="N169" s="12"/>
      <c r="O169" s="12"/>
    </row>
    <row r="170" spans="1:15" x14ac:dyDescent="0.35">
      <c r="A170" s="11" t="str">
        <f t="shared" si="2"/>
        <v>DISTRIBUCION VOLUMEN POR CRITERIO (kg o litros)TOTAL BEBIDASCON AMIGOS</v>
      </c>
      <c r="B170" s="11" t="s">
        <v>210</v>
      </c>
      <c r="C170" s="11" t="s">
        <v>96</v>
      </c>
      <c r="D170" s="11" t="s">
        <v>242</v>
      </c>
      <c r="E170" s="12">
        <v>30.738666331067549</v>
      </c>
      <c r="F170" s="12">
        <v>30.405891005575249</v>
      </c>
      <c r="G170" s="12">
        <v>29.072578962102352</v>
      </c>
      <c r="H170" s="12">
        <v>31.075054680887575</v>
      </c>
      <c r="I170" s="12">
        <v>31.548281254340466</v>
      </c>
      <c r="J170" s="12">
        <v>30.509055755678975</v>
      </c>
      <c r="K170" s="12">
        <v>30.23770544906565</v>
      </c>
      <c r="L170" s="12">
        <v>31.230324953691657</v>
      </c>
      <c r="M170" s="12">
        <v>30.877254304604172</v>
      </c>
      <c r="N170" s="12"/>
      <c r="O170" s="12"/>
    </row>
    <row r="171" spans="1:15" x14ac:dyDescent="0.35">
      <c r="A171" s="11" t="str">
        <f t="shared" si="2"/>
        <v>DISTRIBUCION VOLUMEN POR CRITERIO (kg o litros)TOTAL BEBIDASCON CLIENTES</v>
      </c>
      <c r="B171" s="11" t="s">
        <v>210</v>
      </c>
      <c r="C171" s="11" t="s">
        <v>96</v>
      </c>
      <c r="D171" s="11" t="s">
        <v>243</v>
      </c>
      <c r="E171" s="12">
        <v>0.54269867301048047</v>
      </c>
      <c r="F171" s="12">
        <v>0.41384191411261834</v>
      </c>
      <c r="G171" s="12">
        <v>0.43359912106381915</v>
      </c>
      <c r="H171" s="12">
        <v>0.68563145020662697</v>
      </c>
      <c r="I171" s="12">
        <v>0.58509795298829259</v>
      </c>
      <c r="J171" s="12">
        <v>0.66088563408750889</v>
      </c>
      <c r="K171" s="12">
        <v>0.45434350912284538</v>
      </c>
      <c r="L171" s="12">
        <v>0.39723744911086589</v>
      </c>
      <c r="M171" s="12">
        <v>0.60980855805354373</v>
      </c>
      <c r="N171" s="12"/>
      <c r="O171" s="12"/>
    </row>
    <row r="172" spans="1:15" x14ac:dyDescent="0.35">
      <c r="A172" s="11" t="str">
        <f t="shared" si="2"/>
        <v>DISTRIBUCION VOLUMEN POR CRITERIO (kg o litros)TOTAL BEBIDASCON COMPAÑEROS DE TRABAJO</v>
      </c>
      <c r="B172" s="11" t="s">
        <v>210</v>
      </c>
      <c r="C172" s="11" t="s">
        <v>96</v>
      </c>
      <c r="D172" s="11" t="s">
        <v>244</v>
      </c>
      <c r="E172" s="12">
        <v>9.315693002160188</v>
      </c>
      <c r="F172" s="12">
        <v>8.2310770369748241</v>
      </c>
      <c r="G172" s="12">
        <v>5.7431043984185752</v>
      </c>
      <c r="H172" s="12">
        <v>7.723790070777115</v>
      </c>
      <c r="I172" s="12">
        <v>7.1268506091910568</v>
      </c>
      <c r="J172" s="12">
        <v>6.6635824782989888</v>
      </c>
      <c r="K172" s="12">
        <v>5.2966005907196738</v>
      </c>
      <c r="L172" s="12">
        <v>7.9541129894407483</v>
      </c>
      <c r="M172" s="12">
        <v>6.9667015213060335</v>
      </c>
      <c r="N172" s="12"/>
      <c r="O172" s="12"/>
    </row>
    <row r="173" spans="1:15" x14ac:dyDescent="0.35">
      <c r="A173" s="11" t="str">
        <f t="shared" si="2"/>
        <v>DISTRIBUCION VOLUMEN POR CRITERIO (kg o litros)TOTAL BEBIDASCON COMPAÑEROS DE CLASE</v>
      </c>
      <c r="B173" s="11" t="s">
        <v>210</v>
      </c>
      <c r="C173" s="11" t="s">
        <v>96</v>
      </c>
      <c r="D173" s="11" t="s">
        <v>245</v>
      </c>
      <c r="E173" s="12">
        <v>0.28012494736917321</v>
      </c>
      <c r="F173" s="12">
        <v>0.34275038021860549</v>
      </c>
      <c r="G173" s="12">
        <v>0.29470486149953329</v>
      </c>
      <c r="H173" s="12">
        <v>0.33981904567899113</v>
      </c>
      <c r="I173" s="12">
        <v>0.26357817768733166</v>
      </c>
      <c r="J173" s="12">
        <v>0.38609567427592867</v>
      </c>
      <c r="K173" s="12">
        <v>0.15084081953911166</v>
      </c>
      <c r="L173" s="12">
        <v>0.34556105159484468</v>
      </c>
      <c r="M173" s="12">
        <v>0.23126708611222285</v>
      </c>
      <c r="N173" s="12"/>
      <c r="O173" s="12"/>
    </row>
    <row r="174" spans="1:15" x14ac:dyDescent="0.35">
      <c r="A174" s="11" t="str">
        <f t="shared" si="2"/>
        <v>DISTRIBUCION VOLUMEN POR CRITERIO (kg o litros)TOTAL BEBIDASCON FAMILIA</v>
      </c>
      <c r="B174" s="11" t="s">
        <v>210</v>
      </c>
      <c r="C174" s="11" t="s">
        <v>96</v>
      </c>
      <c r="D174" s="11" t="s">
        <v>246</v>
      </c>
      <c r="E174" s="12">
        <v>25.98866045206945</v>
      </c>
      <c r="F174" s="12">
        <v>28.273798230503367</v>
      </c>
      <c r="G174" s="12">
        <v>32.73613194477219</v>
      </c>
      <c r="H174" s="12">
        <v>27.413067957189419</v>
      </c>
      <c r="I174" s="12">
        <v>27.976481051764203</v>
      </c>
      <c r="J174" s="12">
        <v>28.728974484214969</v>
      </c>
      <c r="K174" s="12">
        <v>32.057969964038541</v>
      </c>
      <c r="L174" s="12">
        <v>27.963489388668584</v>
      </c>
      <c r="M174" s="12">
        <v>28.022432363620549</v>
      </c>
      <c r="N174" s="12"/>
      <c r="O174" s="12"/>
    </row>
    <row r="175" spans="1:15" x14ac:dyDescent="0.35">
      <c r="A175" s="11" t="str">
        <f t="shared" si="2"/>
        <v>DISTRIBUCION VOLUMEN POR CRITERIO (kg o litros)TOTAL BEBIDASCON LA PAREJA</v>
      </c>
      <c r="B175" s="11" t="s">
        <v>210</v>
      </c>
      <c r="C175" s="11" t="s">
        <v>96</v>
      </c>
      <c r="D175" s="11" t="s">
        <v>247</v>
      </c>
      <c r="E175" s="12">
        <v>16.290246120833384</v>
      </c>
      <c r="F175" s="12">
        <v>16.591265300494655</v>
      </c>
      <c r="G175" s="12">
        <v>17.219745372085054</v>
      </c>
      <c r="H175" s="12">
        <v>15.727852089435649</v>
      </c>
      <c r="I175" s="12">
        <v>15.103633586166868</v>
      </c>
      <c r="J175" s="12">
        <v>16.735133836733105</v>
      </c>
      <c r="K175" s="12">
        <v>16.770337240501458</v>
      </c>
      <c r="L175" s="12">
        <v>15.484092731326065</v>
      </c>
      <c r="M175" s="12">
        <v>15.608662177819726</v>
      </c>
      <c r="N175" s="12"/>
      <c r="O175" s="12"/>
    </row>
    <row r="176" spans="1:15" x14ac:dyDescent="0.35">
      <c r="A176" s="11" t="str">
        <f t="shared" si="2"/>
        <v>DISTRIBUCION VOLUMEN POR CRITERIO (kg o litros)TOTAL BEBIDASESTABA SOLO/A</v>
      </c>
      <c r="B176" s="11" t="s">
        <v>210</v>
      </c>
      <c r="C176" s="11" t="s">
        <v>96</v>
      </c>
      <c r="D176" s="11" t="s">
        <v>248</v>
      </c>
      <c r="E176" s="12">
        <v>16.402506261532139</v>
      </c>
      <c r="F176" s="12">
        <v>15.121528041572448</v>
      </c>
      <c r="G176" s="12">
        <v>14.009810032552474</v>
      </c>
      <c r="H176" s="12">
        <v>16.506656478132534</v>
      </c>
      <c r="I176" s="12">
        <v>16.822276162758406</v>
      </c>
      <c r="J176" s="12">
        <v>15.701111574167005</v>
      </c>
      <c r="K176" s="12">
        <v>14.451032237099041</v>
      </c>
      <c r="L176" s="12">
        <v>15.83053872192195</v>
      </c>
      <c r="M176" s="12">
        <v>16.950834101426715</v>
      </c>
      <c r="N176" s="12"/>
      <c r="O176" s="12"/>
    </row>
    <row r="177" spans="1:15" x14ac:dyDescent="0.35">
      <c r="A177" s="11" t="str">
        <f t="shared" si="2"/>
        <v>DISTRIBUCION VOLUMEN POR CRITERIO (kg o litros)TOTAL BEBIDASOTROS</v>
      </c>
      <c r="B177" s="11" t="s">
        <v>210</v>
      </c>
      <c r="C177" s="11" t="s">
        <v>96</v>
      </c>
      <c r="D177" s="11" t="s">
        <v>249</v>
      </c>
      <c r="E177" s="12">
        <v>0.44140767423429966</v>
      </c>
      <c r="F177" s="12">
        <v>0.61985252972359384</v>
      </c>
      <c r="G177" s="12">
        <v>0.49032653507908952</v>
      </c>
      <c r="H177" s="12">
        <v>0.52812890731516349</v>
      </c>
      <c r="I177" s="12">
        <v>0.57380335004825878</v>
      </c>
      <c r="J177" s="12">
        <v>0.61515643948438981</v>
      </c>
      <c r="K177" s="12">
        <v>0.58117336560541588</v>
      </c>
      <c r="L177" s="12">
        <v>0.79464280457105096</v>
      </c>
      <c r="M177" s="12">
        <v>0.73304195328601995</v>
      </c>
      <c r="N177" s="12"/>
      <c r="O177" s="12"/>
    </row>
    <row r="178" spans="1:15" x14ac:dyDescent="0.35">
      <c r="A178" s="11" t="str">
        <f t="shared" si="2"/>
        <v>DISTRIBUCION VOLUMEN POR CRITERIO (kg o litros)TOTAL BEBIDASESTAR TRABAJANDO</v>
      </c>
      <c r="B178" s="11" t="s">
        <v>210</v>
      </c>
      <c r="C178" s="11" t="s">
        <v>96</v>
      </c>
      <c r="D178" s="11" t="s">
        <v>250</v>
      </c>
      <c r="E178" s="12">
        <v>14.417239175883983</v>
      </c>
      <c r="F178" s="12">
        <v>12.028927009838029</v>
      </c>
      <c r="G178" s="12">
        <v>9.2660782693082329</v>
      </c>
      <c r="H178" s="12">
        <v>11.917570736834017</v>
      </c>
      <c r="I178" s="12">
        <v>12.06004098888503</v>
      </c>
      <c r="J178" s="12">
        <v>11.152532961872238</v>
      </c>
      <c r="K178" s="12">
        <v>9.1630803524613302</v>
      </c>
      <c r="L178" s="12">
        <v>11.15954428640835</v>
      </c>
      <c r="M178" s="12">
        <v>11.333204918467132</v>
      </c>
      <c r="N178" s="12"/>
      <c r="O178" s="12"/>
    </row>
    <row r="179" spans="1:15" x14ac:dyDescent="0.35">
      <c r="A179" s="11" t="str">
        <f t="shared" si="2"/>
        <v>DISTRIBUCION VOLUMEN POR CRITERIO (kg o litros)TOTAL BEBIDASCOMIDA DE NEGOCIOS</v>
      </c>
      <c r="B179" s="11" t="s">
        <v>210</v>
      </c>
      <c r="C179" s="11" t="s">
        <v>96</v>
      </c>
      <c r="D179" s="11" t="s">
        <v>251</v>
      </c>
      <c r="E179" s="12">
        <v>0.24442466778939703</v>
      </c>
      <c r="F179" s="12">
        <v>0.20788199647478189</v>
      </c>
      <c r="G179" s="12">
        <v>0.25882819573547755</v>
      </c>
      <c r="H179" s="12">
        <v>0.43954869236592381</v>
      </c>
      <c r="I179" s="12">
        <v>0.25640173541304423</v>
      </c>
      <c r="J179" s="12">
        <v>0.31442831156197648</v>
      </c>
      <c r="K179" s="12">
        <v>0.21873612717905525</v>
      </c>
      <c r="L179" s="12">
        <v>0.37694002940899718</v>
      </c>
      <c r="M179" s="12">
        <v>0.22355171644234517</v>
      </c>
      <c r="N179" s="12"/>
      <c r="O179" s="12"/>
    </row>
    <row r="180" spans="1:15" x14ac:dyDescent="0.35">
      <c r="A180" s="11" t="str">
        <f t="shared" si="2"/>
        <v>DISTRIBUCION VOLUMEN POR CRITERIO (kg o litros)TOTAL BEBIDASPOR PLACER/RELAX</v>
      </c>
      <c r="B180" s="11" t="s">
        <v>210</v>
      </c>
      <c r="C180" s="11" t="s">
        <v>96</v>
      </c>
      <c r="D180" s="11" t="s">
        <v>252</v>
      </c>
      <c r="E180" s="12">
        <v>14.715915775355592</v>
      </c>
      <c r="F180" s="12">
        <v>16.212083489305769</v>
      </c>
      <c r="G180" s="12">
        <v>20.229246199179489</v>
      </c>
      <c r="H180" s="12">
        <v>16.105282520513548</v>
      </c>
      <c r="I180" s="12">
        <v>15.331239273542943</v>
      </c>
      <c r="J180" s="12">
        <v>16.697518159476964</v>
      </c>
      <c r="K180" s="12">
        <v>19.721378917341326</v>
      </c>
      <c r="L180" s="12">
        <v>15.784034705168853</v>
      </c>
      <c r="M180" s="12">
        <v>15.884589707489891</v>
      </c>
      <c r="N180" s="12"/>
      <c r="O180" s="12"/>
    </row>
    <row r="181" spans="1:15" x14ac:dyDescent="0.35">
      <c r="A181" s="11" t="str">
        <f t="shared" si="2"/>
        <v>DISTRIBUCION VOLUMEN POR CRITERIO (kg o litros)TOTAL BEBIDASTENER HAMBRE/SIN PLANIFICAR</v>
      </c>
      <c r="B181" s="11" t="s">
        <v>210</v>
      </c>
      <c r="C181" s="11" t="s">
        <v>96</v>
      </c>
      <c r="D181" s="11" t="s">
        <v>253</v>
      </c>
      <c r="E181" s="12">
        <v>21.701461977624639</v>
      </c>
      <c r="F181" s="12">
        <v>22.373467447454022</v>
      </c>
      <c r="G181" s="12">
        <v>22.796153614858166</v>
      </c>
      <c r="H181" s="12">
        <v>21.076968072107178</v>
      </c>
      <c r="I181" s="12">
        <v>21.691499574709386</v>
      </c>
      <c r="J181" s="12">
        <v>22.605915245953046</v>
      </c>
      <c r="K181" s="12">
        <v>22.592293318549025</v>
      </c>
      <c r="L181" s="12">
        <v>21.659012445281927</v>
      </c>
      <c r="M181" s="12">
        <v>21.881537346551958</v>
      </c>
      <c r="N181" s="12"/>
      <c r="O181" s="12"/>
    </row>
    <row r="182" spans="1:15" x14ac:dyDescent="0.35">
      <c r="A182" s="11" t="str">
        <f t="shared" si="2"/>
        <v>DISTRIBUCION VOLUMEN POR CRITERIO (kg o litros)TOTAL BEBIDASESTAR DE COMPRAS</v>
      </c>
      <c r="B182" s="11" t="s">
        <v>210</v>
      </c>
      <c r="C182" s="11" t="s">
        <v>96</v>
      </c>
      <c r="D182" s="11" t="s">
        <v>254</v>
      </c>
      <c r="E182" s="12">
        <v>2.6669276835311146</v>
      </c>
      <c r="F182" s="12">
        <v>2.1740238492191031</v>
      </c>
      <c r="G182" s="12">
        <v>2.352916029008417</v>
      </c>
      <c r="H182" s="12">
        <v>2.7291200679539376</v>
      </c>
      <c r="I182" s="12">
        <v>2.5658915260869408</v>
      </c>
      <c r="J182" s="12">
        <v>2.1833034643087501</v>
      </c>
      <c r="K182" s="12">
        <v>2.5467689316864157</v>
      </c>
      <c r="L182" s="12">
        <v>2.8430914588961516</v>
      </c>
      <c r="M182" s="12">
        <v>2.9950429225253989</v>
      </c>
      <c r="N182" s="12"/>
      <c r="O182" s="12"/>
    </row>
    <row r="183" spans="1:15" x14ac:dyDescent="0.35">
      <c r="A183" s="11" t="str">
        <f t="shared" si="2"/>
        <v>DISTRIBUCION VOLUMEN POR CRITERIO (kg o litros)TOTAL BEBIDASNO COCINAR EN CASA</v>
      </c>
      <c r="B183" s="11" t="s">
        <v>210</v>
      </c>
      <c r="C183" s="11" t="s">
        <v>96</v>
      </c>
      <c r="D183" s="11" t="s">
        <v>255</v>
      </c>
      <c r="E183" s="12">
        <v>3.184880853789116</v>
      </c>
      <c r="F183" s="12">
        <v>3.5011615340543041</v>
      </c>
      <c r="G183" s="12">
        <v>2.8306414418603296</v>
      </c>
      <c r="H183" s="12">
        <v>3.2233146443722958</v>
      </c>
      <c r="I183" s="12">
        <v>2.9949173495087171</v>
      </c>
      <c r="J183" s="12">
        <v>3.2757348731387901</v>
      </c>
      <c r="K183" s="12">
        <v>3.1699835358536141</v>
      </c>
      <c r="L183" s="12">
        <v>2.8908995304992287</v>
      </c>
      <c r="M183" s="12">
        <v>3.139791499369577</v>
      </c>
      <c r="N183" s="12"/>
      <c r="O183" s="12"/>
    </row>
    <row r="184" spans="1:15" x14ac:dyDescent="0.35">
      <c r="A184" s="11" t="str">
        <f t="shared" si="2"/>
        <v>DISTRIBUCION VOLUMEN POR CRITERIO (kg o litros)TOTAL BEBIDASCELEBRACION/FIESTA/SALIR TOMAR</v>
      </c>
      <c r="B184" s="11" t="s">
        <v>210</v>
      </c>
      <c r="C184" s="11" t="s">
        <v>96</v>
      </c>
      <c r="D184" s="11" t="s">
        <v>256</v>
      </c>
      <c r="E184" s="12">
        <v>35.242767455286518</v>
      </c>
      <c r="F184" s="12">
        <v>35.930054046787532</v>
      </c>
      <c r="G184" s="12">
        <v>34.063565578951916</v>
      </c>
      <c r="H184" s="12">
        <v>36.79334920553314</v>
      </c>
      <c r="I184" s="12">
        <v>36.919968448770589</v>
      </c>
      <c r="J184" s="12">
        <v>35.452464041659482</v>
      </c>
      <c r="K184" s="12">
        <v>34.814138156848145</v>
      </c>
      <c r="L184" s="12">
        <v>37.189945684799703</v>
      </c>
      <c r="M184" s="12">
        <v>36.130825261149077</v>
      </c>
      <c r="N184" s="12"/>
      <c r="O184" s="12"/>
    </row>
    <row r="185" spans="1:15" x14ac:dyDescent="0.35">
      <c r="A185" s="11" t="str">
        <f t="shared" si="2"/>
        <v>DISTRIBUCION VOLUMEN POR CRITERIO (kg o litros)TOTAL BEBIDASVIENDO DEPORTES</v>
      </c>
      <c r="B185" s="11" t="s">
        <v>210</v>
      </c>
      <c r="C185" s="11" t="s">
        <v>96</v>
      </c>
      <c r="D185" s="11" t="s">
        <v>257</v>
      </c>
      <c r="E185" s="12">
        <v>1.6564520441479806</v>
      </c>
      <c r="F185" s="12">
        <v>1.6787735305305165</v>
      </c>
      <c r="G185" s="12">
        <v>1.7474031852041387</v>
      </c>
      <c r="H185" s="12">
        <v>1.6290466343531897</v>
      </c>
      <c r="I185" s="12">
        <v>2.0398297304028725</v>
      </c>
      <c r="J185" s="12">
        <v>1.9584448364654208</v>
      </c>
      <c r="K185" s="12">
        <v>1.1705432490083463</v>
      </c>
      <c r="L185" s="12">
        <v>1.7941893707216283</v>
      </c>
      <c r="M185" s="12">
        <v>2.0816585306672923</v>
      </c>
      <c r="N185" s="12"/>
      <c r="O185" s="12"/>
    </row>
    <row r="186" spans="1:15" x14ac:dyDescent="0.35">
      <c r="A186" s="11" t="str">
        <f t="shared" si="2"/>
        <v>DISTRIBUCION VOLUMEN POR CRITERIO (kg o litros)TOTAL BEBIDASOTROS MOTIVOS</v>
      </c>
      <c r="B186" s="11" t="s">
        <v>210</v>
      </c>
      <c r="C186" s="11" t="s">
        <v>96</v>
      </c>
      <c r="D186" s="11" t="s">
        <v>258</v>
      </c>
      <c r="E186" s="12">
        <v>6.1699311234680945</v>
      </c>
      <c r="F186" s="12">
        <v>5.8936275402289962</v>
      </c>
      <c r="G186" s="12">
        <v>6.4551684095164585</v>
      </c>
      <c r="H186" s="12">
        <v>6.0858012594969155</v>
      </c>
      <c r="I186" s="12">
        <v>6.1402183975718554</v>
      </c>
      <c r="J186" s="12">
        <v>6.3596554497371134</v>
      </c>
      <c r="K186" s="12">
        <v>6.6030798788573239</v>
      </c>
      <c r="L186" s="12">
        <v>6.3023473233646117</v>
      </c>
      <c r="M186" s="12">
        <v>6.3298022320184293</v>
      </c>
      <c r="N186" s="12"/>
      <c r="O186" s="12"/>
    </row>
    <row r="187" spans="1:15" x14ac:dyDescent="0.35">
      <c r="A187" s="11" t="str">
        <f t="shared" si="2"/>
        <v>DISTRIBUCION VOLUMEN POR CRITERIO (kg o litros).Total Bebidas FriasT.ESPAÑA</v>
      </c>
      <c r="B187" s="11" t="s">
        <v>210</v>
      </c>
      <c r="C187" s="11" t="s">
        <v>105</v>
      </c>
      <c r="D187" s="11" t="s">
        <v>32</v>
      </c>
      <c r="E187" s="12">
        <v>100</v>
      </c>
      <c r="F187" s="12">
        <v>100</v>
      </c>
      <c r="G187" s="12">
        <v>100</v>
      </c>
      <c r="H187" s="12">
        <v>100</v>
      </c>
      <c r="I187" s="12">
        <v>100</v>
      </c>
      <c r="J187" s="12">
        <v>100</v>
      </c>
      <c r="K187" s="12">
        <v>100</v>
      </c>
      <c r="L187" s="12">
        <v>100</v>
      </c>
      <c r="M187" s="12">
        <v>100</v>
      </c>
      <c r="N187" s="12"/>
      <c r="O187" s="12"/>
    </row>
    <row r="188" spans="1:15" x14ac:dyDescent="0.35">
      <c r="A188" s="11" t="str">
        <f t="shared" si="2"/>
        <v>DISTRIBUCION VOLUMEN POR CRITERIO (kg o litros).Total Bebidas FriasHiper+Super+Discount+G.A</v>
      </c>
      <c r="B188" s="11" t="s">
        <v>210</v>
      </c>
      <c r="C188" s="11" t="s">
        <v>105</v>
      </c>
      <c r="D188" s="11" t="s">
        <v>19</v>
      </c>
      <c r="E188" s="12">
        <v>11.622771290558948</v>
      </c>
      <c r="F188" s="12">
        <v>11.0496841149142</v>
      </c>
      <c r="G188" s="12">
        <v>13.325733099974682</v>
      </c>
      <c r="H188" s="12">
        <v>12.626181751885415</v>
      </c>
      <c r="I188" s="12">
        <v>14.630022777085442</v>
      </c>
      <c r="J188" s="12">
        <v>13.996060665840282</v>
      </c>
      <c r="K188" s="12">
        <v>13.069956767320631</v>
      </c>
      <c r="L188" s="12">
        <v>14.097647526984536</v>
      </c>
      <c r="M188" s="12">
        <v>15.018828145156931</v>
      </c>
      <c r="N188" s="12"/>
      <c r="O188" s="12"/>
    </row>
    <row r="189" spans="1:15" x14ac:dyDescent="0.35">
      <c r="A189" s="11" t="str">
        <f t="shared" si="2"/>
        <v>DISTRIBUCION VOLUMEN POR CRITERIO (kg o litros).Total Bebidas FriasRestaurantes</v>
      </c>
      <c r="B189" s="11" t="s">
        <v>210</v>
      </c>
      <c r="C189" s="11" t="s">
        <v>105</v>
      </c>
      <c r="D189" s="11" t="s">
        <v>20</v>
      </c>
      <c r="E189" s="12">
        <v>20.274611895753679</v>
      </c>
      <c r="F189" s="12">
        <v>19.326420502696344</v>
      </c>
      <c r="G189" s="12">
        <v>17.933625592169125</v>
      </c>
      <c r="H189" s="12">
        <v>20.225095654743932</v>
      </c>
      <c r="I189" s="12">
        <v>19.638603198769406</v>
      </c>
      <c r="J189" s="12">
        <v>18.572681773002849</v>
      </c>
      <c r="K189" s="12">
        <v>18.384461842841183</v>
      </c>
      <c r="L189" s="12">
        <v>20.2644270654969</v>
      </c>
      <c r="M189" s="12">
        <v>20.978332149851457</v>
      </c>
      <c r="N189" s="12"/>
      <c r="O189" s="12"/>
    </row>
    <row r="190" spans="1:15" x14ac:dyDescent="0.35">
      <c r="A190" s="11" t="str">
        <f t="shared" si="2"/>
        <v>DISTRIBUCION VOLUMEN POR CRITERIO (kg o litros).Total Bebidas FriasRestaurantes Fast Food</v>
      </c>
      <c r="B190" s="11" t="s">
        <v>210</v>
      </c>
      <c r="C190" s="11" t="s">
        <v>105</v>
      </c>
      <c r="D190" s="11" t="s">
        <v>21</v>
      </c>
      <c r="E190" s="12">
        <v>6.5437493669294922</v>
      </c>
      <c r="F190" s="12">
        <v>6.1024581250674208</v>
      </c>
      <c r="G190" s="12">
        <v>5.9362895505152995</v>
      </c>
      <c r="H190" s="12">
        <v>7.0339158663814665</v>
      </c>
      <c r="I190" s="12">
        <v>7.351108866661769</v>
      </c>
      <c r="J190" s="12">
        <v>7.0559250016433417</v>
      </c>
      <c r="K190" s="12">
        <v>6.5594410020153191</v>
      </c>
      <c r="L190" s="12">
        <v>7.9018711078712016</v>
      </c>
      <c r="M190" s="12">
        <v>7.0634593605284417</v>
      </c>
      <c r="N190" s="12"/>
      <c r="O190" s="12"/>
    </row>
    <row r="191" spans="1:15" x14ac:dyDescent="0.35">
      <c r="A191" s="11" t="str">
        <f t="shared" si="2"/>
        <v>DISTRIBUCION VOLUMEN POR CRITERIO (kg o litros).Total Bebidas FriasBares/Cafeterias/Cervecerias</v>
      </c>
      <c r="B191" s="11" t="s">
        <v>210</v>
      </c>
      <c r="C191" s="11" t="s">
        <v>105</v>
      </c>
      <c r="D191" s="11" t="s">
        <v>22</v>
      </c>
      <c r="E191" s="12">
        <v>47.902612877948016</v>
      </c>
      <c r="F191" s="12">
        <v>48.516285726008121</v>
      </c>
      <c r="G191" s="12">
        <v>45.837827862174692</v>
      </c>
      <c r="H191" s="12">
        <v>46.704443369266805</v>
      </c>
      <c r="I191" s="12">
        <v>45.495264350601737</v>
      </c>
      <c r="J191" s="12">
        <v>46.828104576495143</v>
      </c>
      <c r="K191" s="12">
        <v>45.634720189437836</v>
      </c>
      <c r="L191" s="12">
        <v>45.421036223844794</v>
      </c>
      <c r="M191" s="12">
        <v>44.448976129297719</v>
      </c>
      <c r="N191" s="12"/>
      <c r="O191" s="12"/>
    </row>
    <row r="192" spans="1:15" x14ac:dyDescent="0.35">
      <c r="A192" s="11" t="str">
        <f t="shared" si="2"/>
        <v>DISTRIBUCION VOLUMEN POR CRITERIO (kg o litros).Total Bebidas FriasPanaderias/Pastelerias</v>
      </c>
      <c r="B192" s="11" t="s">
        <v>210</v>
      </c>
      <c r="C192" s="11" t="s">
        <v>105</v>
      </c>
      <c r="D192" s="11" t="s">
        <v>23</v>
      </c>
      <c r="E192" s="12">
        <v>0.6131925443857893</v>
      </c>
      <c r="F192" s="12">
        <v>0.65661851222313605</v>
      </c>
      <c r="G192" s="12">
        <v>0.68324043899138376</v>
      </c>
      <c r="H192" s="12">
        <v>0.60775667419609025</v>
      </c>
      <c r="I192" s="12">
        <v>0.63331331971653759</v>
      </c>
      <c r="J192" s="12">
        <v>0.7441883018101888</v>
      </c>
      <c r="K192" s="12">
        <v>0.68623860459552077</v>
      </c>
      <c r="L192" s="12">
        <v>0.70996850019168256</v>
      </c>
      <c r="M192" s="12">
        <v>0.77562361170806526</v>
      </c>
      <c r="N192" s="12"/>
      <c r="O192" s="12"/>
    </row>
    <row r="193" spans="1:15" x14ac:dyDescent="0.35">
      <c r="A193" s="11" t="str">
        <f t="shared" si="2"/>
        <v>DISTRIBUCION VOLUMEN POR CRITERIO (kg o litros).Total Bebidas FriasTda.Alimentacion/Delicatesen</v>
      </c>
      <c r="B193" s="11" t="s">
        <v>210</v>
      </c>
      <c r="C193" s="11" t="s">
        <v>105</v>
      </c>
      <c r="D193" s="11" t="s">
        <v>166</v>
      </c>
      <c r="E193" s="12">
        <v>1.9015447077072714</v>
      </c>
      <c r="F193" s="12">
        <v>1.6045871342338318</v>
      </c>
      <c r="G193" s="12">
        <v>1.7267748536331715</v>
      </c>
      <c r="H193" s="12">
        <v>1.6791824013927932</v>
      </c>
      <c r="I193" s="12">
        <v>1.574694735812767</v>
      </c>
      <c r="J193" s="12">
        <v>1.672662475410587</v>
      </c>
      <c r="K193" s="12">
        <v>1.8750159591054829</v>
      </c>
      <c r="L193" s="12">
        <v>1.8398230910757183</v>
      </c>
      <c r="M193" s="12">
        <v>1.4790154415154617</v>
      </c>
      <c r="N193" s="12"/>
      <c r="O193" s="12"/>
    </row>
    <row r="194" spans="1:15" x14ac:dyDescent="0.35">
      <c r="A194" s="11" t="str">
        <f t="shared" si="2"/>
        <v>DISTRIBUCION VOLUMEN POR CRITERIO (kg o litros).Total Bebidas FriasCanal Conveniencia/24h</v>
      </c>
      <c r="B194" s="11" t="s">
        <v>210</v>
      </c>
      <c r="C194" s="11" t="s">
        <v>105</v>
      </c>
      <c r="D194" s="11" t="s">
        <v>167</v>
      </c>
      <c r="E194" s="12">
        <v>1.494907303566174</v>
      </c>
      <c r="F194" s="12">
        <v>1.6532902199056103</v>
      </c>
      <c r="G194" s="12">
        <v>1.6017736335159394</v>
      </c>
      <c r="H194" s="12">
        <v>1.4234190321044686</v>
      </c>
      <c r="I194" s="12">
        <v>1.4883465289521383</v>
      </c>
      <c r="J194" s="12">
        <v>1.4782635027430129</v>
      </c>
      <c r="K194" s="12">
        <v>1.4659644280182764</v>
      </c>
      <c r="L194" s="12">
        <v>1.2723823868785793</v>
      </c>
      <c r="M194" s="12">
        <v>1.3613732643498209</v>
      </c>
      <c r="N194" s="12"/>
      <c r="O194" s="12"/>
    </row>
    <row r="195" spans="1:15" x14ac:dyDescent="0.35">
      <c r="A195" s="11" t="str">
        <f t="shared" si="2"/>
        <v>DISTRIBUCION VOLUMEN POR CRITERIO (kg o litros).Total Bebidas FriasHoteles</v>
      </c>
      <c r="B195" s="11" t="s">
        <v>210</v>
      </c>
      <c r="C195" s="11" t="s">
        <v>105</v>
      </c>
      <c r="D195" s="11" t="s">
        <v>25</v>
      </c>
      <c r="E195" s="12">
        <v>0.36610144052438393</v>
      </c>
      <c r="F195" s="12">
        <v>0.66045280942550733</v>
      </c>
      <c r="G195" s="12">
        <v>0.83162156446682267</v>
      </c>
      <c r="H195" s="12">
        <v>0.76474868699474785</v>
      </c>
      <c r="I195" s="12">
        <v>0.47487836448768617</v>
      </c>
      <c r="J195" s="12">
        <v>0.45091999719869735</v>
      </c>
      <c r="K195" s="12">
        <v>0.73857524246529438</v>
      </c>
      <c r="L195" s="12">
        <v>0.35936654617801161</v>
      </c>
      <c r="M195" s="12">
        <v>0.36035464240298365</v>
      </c>
      <c r="N195" s="12"/>
      <c r="O195" s="12"/>
    </row>
    <row r="196" spans="1:15" x14ac:dyDescent="0.35">
      <c r="A196" s="11" t="str">
        <f t="shared" ref="A196:A259" si="3">B196&amp;C196&amp;D196</f>
        <v>DISTRIBUCION VOLUMEN POR CRITERIO (kg o litros).Total Bebidas FriasEstaciones de servicio</v>
      </c>
      <c r="B196" s="11" t="s">
        <v>210</v>
      </c>
      <c r="C196" s="11" t="s">
        <v>105</v>
      </c>
      <c r="D196" s="11" t="s">
        <v>26</v>
      </c>
      <c r="E196" s="12">
        <v>1.5660708701025539</v>
      </c>
      <c r="F196" s="12">
        <v>1.734609546208228</v>
      </c>
      <c r="G196" s="12">
        <v>2.0107598736889578</v>
      </c>
      <c r="H196" s="12">
        <v>1.6378787344145873</v>
      </c>
      <c r="I196" s="12">
        <v>1.5534026000209502</v>
      </c>
      <c r="J196" s="12">
        <v>1.5668087552202836</v>
      </c>
      <c r="K196" s="12">
        <v>1.7869015473183776</v>
      </c>
      <c r="L196" s="12">
        <v>1.3279760930586446</v>
      </c>
      <c r="M196" s="12">
        <v>1.9167983729211628</v>
      </c>
      <c r="N196" s="12"/>
      <c r="O196" s="12"/>
    </row>
    <row r="197" spans="1:15" x14ac:dyDescent="0.35">
      <c r="A197" s="11" t="str">
        <f t="shared" si="3"/>
        <v>DISTRIBUCION VOLUMEN POR CRITERIO (kg o litros).Total Bebidas FriasMaquinas dispensadoras</v>
      </c>
      <c r="B197" s="11" t="s">
        <v>210</v>
      </c>
      <c r="C197" s="11" t="s">
        <v>105</v>
      </c>
      <c r="D197" s="11" t="s">
        <v>27</v>
      </c>
      <c r="E197" s="12">
        <v>1.9339490683322147</v>
      </c>
      <c r="F197" s="12">
        <v>1.9146952707755021</v>
      </c>
      <c r="G197" s="12">
        <v>1.8176150888135991</v>
      </c>
      <c r="H197" s="12">
        <v>2.183514006967433</v>
      </c>
      <c r="I197" s="12">
        <v>2.1988648494887788</v>
      </c>
      <c r="J197" s="12">
        <v>1.9690449619581698</v>
      </c>
      <c r="K197" s="12">
        <v>1.7653639841610294</v>
      </c>
      <c r="L197" s="12">
        <v>2.1025464793650253</v>
      </c>
      <c r="M197" s="12">
        <v>2.1949726137629595</v>
      </c>
      <c r="N197" s="12"/>
      <c r="O197" s="12"/>
    </row>
    <row r="198" spans="1:15" x14ac:dyDescent="0.35">
      <c r="A198" s="11" t="str">
        <f t="shared" si="3"/>
        <v>DISTRIBUCION VOLUMEN POR CRITERIO (kg o litros).Total Bebidas FriasServicio en la empresa</v>
      </c>
      <c r="B198" s="11" t="s">
        <v>210</v>
      </c>
      <c r="C198" s="11" t="s">
        <v>105</v>
      </c>
      <c r="D198" s="11" t="s">
        <v>28</v>
      </c>
      <c r="E198" s="12">
        <v>1.4871646089540849</v>
      </c>
      <c r="F198" s="12">
        <v>1.2649018190023313</v>
      </c>
      <c r="G198" s="12">
        <v>0.88517297656055405</v>
      </c>
      <c r="H198" s="12">
        <v>0.96367528905741662</v>
      </c>
      <c r="I198" s="12">
        <v>0.64075250537958639</v>
      </c>
      <c r="J198" s="12">
        <v>0.52547492001150919</v>
      </c>
      <c r="K198" s="12">
        <v>0.56775794060750673</v>
      </c>
      <c r="L198" s="12">
        <v>0.82403198710313885</v>
      </c>
      <c r="M198" s="12">
        <v>0.80376403466551805</v>
      </c>
      <c r="N198" s="12"/>
      <c r="O198" s="12"/>
    </row>
    <row r="199" spans="1:15" x14ac:dyDescent="0.35">
      <c r="A199" s="11" t="str">
        <f t="shared" si="3"/>
        <v>DISTRIBUCION VOLUMEN POR CRITERIO (kg o litros).Total Bebidas FriasResto de canales</v>
      </c>
      <c r="B199" s="11" t="s">
        <v>210</v>
      </c>
      <c r="C199" s="11" t="s">
        <v>105</v>
      </c>
      <c r="D199" s="11" t="s">
        <v>29</v>
      </c>
      <c r="E199" s="12">
        <v>4.2933240358848401</v>
      </c>
      <c r="F199" s="12">
        <v>5.515998829584599</v>
      </c>
      <c r="G199" s="12">
        <v>7.4095663116402131</v>
      </c>
      <c r="H199" s="12">
        <v>4.1501886565886146</v>
      </c>
      <c r="I199" s="12">
        <v>4.3207541657588884</v>
      </c>
      <c r="J199" s="12">
        <v>5.139863678736992</v>
      </c>
      <c r="K199" s="12">
        <v>7.4656037786171732</v>
      </c>
      <c r="L199" s="12">
        <v>3.8789249262114143</v>
      </c>
      <c r="M199" s="12">
        <v>3.5985079332098131</v>
      </c>
      <c r="N199" s="12"/>
      <c r="O199" s="12"/>
    </row>
    <row r="200" spans="1:15" x14ac:dyDescent="0.35">
      <c r="A200" s="11" t="str">
        <f t="shared" si="3"/>
        <v>DISTRIBUCION VOLUMEN POR CRITERIO (kg o litros).Total Bebidas FriasEN LA CALLE</v>
      </c>
      <c r="B200" s="11" t="s">
        <v>210</v>
      </c>
      <c r="C200" s="11" t="s">
        <v>105</v>
      </c>
      <c r="D200" s="11" t="s">
        <v>226</v>
      </c>
      <c r="E200" s="12">
        <v>3.8015493000762075</v>
      </c>
      <c r="F200" s="12">
        <v>4.5576642647566157</v>
      </c>
      <c r="G200" s="12">
        <v>6.7792142418322765</v>
      </c>
      <c r="H200" s="12">
        <v>3.8692363490047503</v>
      </c>
      <c r="I200" s="12">
        <v>4.3032188370933007</v>
      </c>
      <c r="J200" s="12">
        <v>6.0255336126827688</v>
      </c>
      <c r="K200" s="12">
        <v>6.2835002623778893</v>
      </c>
      <c r="L200" s="12">
        <v>4.1511013415003282</v>
      </c>
      <c r="M200" s="12">
        <v>3.6336800522509054</v>
      </c>
      <c r="N200" s="12"/>
      <c r="O200" s="12"/>
    </row>
    <row r="201" spans="1:15" x14ac:dyDescent="0.35">
      <c r="A201" s="11" t="str">
        <f t="shared" si="3"/>
        <v>DISTRIBUCION VOLUMEN POR CRITERIO (kg o litros).Total Bebidas FriasEN CASA DE OTROS</v>
      </c>
      <c r="B201" s="11" t="s">
        <v>210</v>
      </c>
      <c r="C201" s="11" t="s">
        <v>105</v>
      </c>
      <c r="D201" s="11" t="s">
        <v>227</v>
      </c>
      <c r="E201" s="12">
        <v>4.8988868169235573</v>
      </c>
      <c r="F201" s="12">
        <v>5.0020730817339345</v>
      </c>
      <c r="G201" s="12">
        <v>6.2196386633111693</v>
      </c>
      <c r="H201" s="12">
        <v>7.5076496413753278</v>
      </c>
      <c r="I201" s="12">
        <v>8.3648033812385414</v>
      </c>
      <c r="J201" s="12">
        <v>6.6625609737012574</v>
      </c>
      <c r="K201" s="12">
        <v>6.4540270426319948</v>
      </c>
      <c r="L201" s="12">
        <v>7.2477392084491887</v>
      </c>
      <c r="M201" s="12">
        <v>7.1882074620737955</v>
      </c>
      <c r="N201" s="12"/>
      <c r="O201" s="12"/>
    </row>
    <row r="202" spans="1:15" x14ac:dyDescent="0.35">
      <c r="A202" s="11" t="str">
        <f t="shared" si="3"/>
        <v>DISTRIBUCION VOLUMEN POR CRITERIO (kg o litros).Total Bebidas FriasEN EL ESTABLECIMIENTO</v>
      </c>
      <c r="B202" s="11" t="s">
        <v>210</v>
      </c>
      <c r="C202" s="11" t="s">
        <v>105</v>
      </c>
      <c r="D202" s="11" t="s">
        <v>228</v>
      </c>
      <c r="E202" s="12">
        <v>76.626837586730062</v>
      </c>
      <c r="F202" s="12">
        <v>77.354270834126353</v>
      </c>
      <c r="G202" s="12">
        <v>75.204799534168913</v>
      </c>
      <c r="H202" s="12">
        <v>75.778896692595552</v>
      </c>
      <c r="I202" s="12">
        <v>73.73503976295153</v>
      </c>
      <c r="J202" s="12">
        <v>75.107966154807499</v>
      </c>
      <c r="K202" s="12">
        <v>75.066851902178371</v>
      </c>
      <c r="L202" s="12">
        <v>74.904253767819228</v>
      </c>
      <c r="M202" s="12">
        <v>74.909018589641391</v>
      </c>
      <c r="N202" s="12"/>
      <c r="O202" s="12"/>
    </row>
    <row r="203" spans="1:15" x14ac:dyDescent="0.35">
      <c r="A203" s="11" t="str">
        <f t="shared" si="3"/>
        <v>DISTRIBUCION VOLUMEN POR CRITERIO (kg o litros).Total Bebidas FriasEN EL TRABAJO</v>
      </c>
      <c r="B203" s="11" t="s">
        <v>210</v>
      </c>
      <c r="C203" s="11" t="s">
        <v>105</v>
      </c>
      <c r="D203" s="11" t="s">
        <v>229</v>
      </c>
      <c r="E203" s="12">
        <v>8.3809725904246797</v>
      </c>
      <c r="F203" s="12">
        <v>7.3525149378810548</v>
      </c>
      <c r="G203" s="12">
        <v>5.5441399452459068</v>
      </c>
      <c r="H203" s="12">
        <v>6.1472286226208777</v>
      </c>
      <c r="I203" s="12">
        <v>6.2448234993979606</v>
      </c>
      <c r="J203" s="12">
        <v>5.4308530463982656</v>
      </c>
      <c r="K203" s="12">
        <v>4.5880732436615279</v>
      </c>
      <c r="L203" s="12">
        <v>5.4539327577798069</v>
      </c>
      <c r="M203" s="12">
        <v>5.5209530530795226</v>
      </c>
      <c r="N203" s="12"/>
      <c r="O203" s="12"/>
    </row>
    <row r="204" spans="1:15" x14ac:dyDescent="0.35">
      <c r="A204" s="11" t="str">
        <f t="shared" si="3"/>
        <v>DISTRIBUCION VOLUMEN POR CRITERIO (kg o litros).Total Bebidas FriasEN COLEGIO/INSTITUTO/UNIV.</v>
      </c>
      <c r="B204" s="11" t="s">
        <v>210</v>
      </c>
      <c r="C204" s="11" t="s">
        <v>105</v>
      </c>
      <c r="D204" s="11" t="s">
        <v>230</v>
      </c>
      <c r="E204" s="12">
        <v>0.15977175182290429</v>
      </c>
      <c r="F204" s="12">
        <v>9.8313564362926431E-2</v>
      </c>
      <c r="G204" s="12">
        <v>0.11871015254715356</v>
      </c>
      <c r="H204" s="12">
        <v>0.30252492900500938</v>
      </c>
      <c r="I204" s="12">
        <v>0.10866217334120114</v>
      </c>
      <c r="J204" s="12">
        <v>0.10664239700267514</v>
      </c>
      <c r="K204" s="12">
        <v>7.1265032949373683E-2</v>
      </c>
      <c r="L204" s="12">
        <v>0.195456586643699</v>
      </c>
      <c r="M204" s="12">
        <v>0.16681799504945102</v>
      </c>
      <c r="N204" s="12"/>
      <c r="O204" s="12"/>
    </row>
    <row r="205" spans="1:15" x14ac:dyDescent="0.35">
      <c r="A205" s="11" t="str">
        <f t="shared" si="3"/>
        <v>DISTRIBUCION VOLUMEN POR CRITERIO (kg o litros).Total Bebidas FriasEN MI CASA</v>
      </c>
      <c r="B205" s="11" t="s">
        <v>210</v>
      </c>
      <c r="C205" s="11" t="s">
        <v>105</v>
      </c>
      <c r="D205" s="11" t="s">
        <v>231</v>
      </c>
      <c r="E205" s="12">
        <v>3.2959759932506882</v>
      </c>
      <c r="F205" s="12">
        <v>2.8010012102090625</v>
      </c>
      <c r="G205" s="12">
        <v>2.5131941053117708</v>
      </c>
      <c r="H205" s="12">
        <v>3.5974036301917769</v>
      </c>
      <c r="I205" s="12">
        <v>3.906647446693412</v>
      </c>
      <c r="J205" s="12">
        <v>3.4437187189240208</v>
      </c>
      <c r="K205" s="12">
        <v>3.1860527950929307</v>
      </c>
      <c r="L205" s="12">
        <v>4.629392611664688</v>
      </c>
      <c r="M205" s="12">
        <v>4.6384374423786383</v>
      </c>
      <c r="N205" s="12"/>
      <c r="O205" s="12"/>
    </row>
    <row r="206" spans="1:15" x14ac:dyDescent="0.35">
      <c r="A206" s="11" t="str">
        <f t="shared" si="3"/>
        <v>DISTRIBUCION VOLUMEN POR CRITERIO (kg o litros).Total Bebidas FriasEN M.TRANSP.(AVION,TREN,AUTOC,E</v>
      </c>
      <c r="B206" s="11" t="s">
        <v>210</v>
      </c>
      <c r="C206" s="11" t="s">
        <v>105</v>
      </c>
      <c r="D206" s="11" t="s">
        <v>232</v>
      </c>
      <c r="E206" s="12">
        <v>0.13735334238628477</v>
      </c>
      <c r="F206" s="12">
        <v>7.9117546171855652E-2</v>
      </c>
      <c r="G206" s="12">
        <v>0.14868508975306455</v>
      </c>
      <c r="H206" s="12">
        <v>0.10987902563727424</v>
      </c>
      <c r="I206" s="12">
        <v>0.15630964538968439</v>
      </c>
      <c r="J206" s="12">
        <v>0.12475551897920113</v>
      </c>
      <c r="K206" s="12">
        <v>0.17336744274373328</v>
      </c>
      <c r="L206" s="12">
        <v>0.14202652738210009</v>
      </c>
      <c r="M206" s="12">
        <v>7.9435143075124018E-2</v>
      </c>
      <c r="N206" s="12"/>
      <c r="O206" s="12"/>
    </row>
    <row r="207" spans="1:15" x14ac:dyDescent="0.35">
      <c r="A207" s="11" t="str">
        <f t="shared" si="3"/>
        <v>DISTRIBUCION VOLUMEN POR CRITERIO (kg o litros).Total Bebidas FriasEN OTRO LUGAR</v>
      </c>
      <c r="B207" s="11" t="s">
        <v>210</v>
      </c>
      <c r="C207" s="11" t="s">
        <v>105</v>
      </c>
      <c r="D207" s="11" t="s">
        <v>233</v>
      </c>
      <c r="E207" s="12">
        <v>2.6986528030677346</v>
      </c>
      <c r="F207" s="12">
        <v>2.7550411542700255</v>
      </c>
      <c r="G207" s="12">
        <v>3.4716148403534617</v>
      </c>
      <c r="H207" s="12">
        <v>2.6871798879281554</v>
      </c>
      <c r="I207" s="12">
        <v>3.1805007959062221</v>
      </c>
      <c r="J207" s="12">
        <v>3.0979680115716599</v>
      </c>
      <c r="K207" s="12">
        <v>4.1768576012188072</v>
      </c>
      <c r="L207" s="12">
        <v>3.2760972881111843</v>
      </c>
      <c r="M207" s="12">
        <v>3.8634544829079207</v>
      </c>
      <c r="N207" s="12"/>
      <c r="O207" s="12"/>
    </row>
    <row r="208" spans="1:15" x14ac:dyDescent="0.35">
      <c r="A208" s="11" t="str">
        <f t="shared" si="3"/>
        <v>DISTRIBUCION VOLUMEN POR CRITERIO (kg o litros).Total Bebidas FriasDESAYUNO</v>
      </c>
      <c r="B208" s="11" t="s">
        <v>210</v>
      </c>
      <c r="C208" s="11" t="s">
        <v>105</v>
      </c>
      <c r="D208" s="11" t="s">
        <v>234</v>
      </c>
      <c r="E208" s="12">
        <v>6.2021956136497938</v>
      </c>
      <c r="F208" s="12">
        <v>5.340135873521028</v>
      </c>
      <c r="G208" s="12">
        <v>4.9114691547082909</v>
      </c>
      <c r="H208" s="12">
        <v>4.9599018945605362</v>
      </c>
      <c r="I208" s="12">
        <v>5.0771070762016635</v>
      </c>
      <c r="J208" s="12">
        <v>5.0796064813127835</v>
      </c>
      <c r="K208" s="12">
        <v>5.0274991193084713</v>
      </c>
      <c r="L208" s="12">
        <v>5.6548311306388861</v>
      </c>
      <c r="M208" s="12">
        <v>6.53515796308929</v>
      </c>
      <c r="N208" s="12"/>
      <c r="O208" s="12"/>
    </row>
    <row r="209" spans="1:15" x14ac:dyDescent="0.35">
      <c r="A209" s="11" t="str">
        <f t="shared" si="3"/>
        <v>DISTRIBUCION VOLUMEN POR CRITERIO (kg o litros).Total Bebidas FriasAPERITIVO/ANTES DE COMER</v>
      </c>
      <c r="B209" s="11" t="s">
        <v>210</v>
      </c>
      <c r="C209" s="11" t="s">
        <v>105</v>
      </c>
      <c r="D209" s="11" t="s">
        <v>235</v>
      </c>
      <c r="E209" s="12">
        <v>16.905576810999897</v>
      </c>
      <c r="F209" s="12">
        <v>16.312941939339684</v>
      </c>
      <c r="G209" s="12">
        <v>15.783909218091885</v>
      </c>
      <c r="H209" s="12">
        <v>15.934197102562713</v>
      </c>
      <c r="I209" s="12">
        <v>15.783244536195015</v>
      </c>
      <c r="J209" s="12">
        <v>16.495690218775724</v>
      </c>
      <c r="K209" s="12">
        <v>15.503842552561547</v>
      </c>
      <c r="L209" s="12">
        <v>15.757609042180365</v>
      </c>
      <c r="M209" s="12">
        <v>15.601004004018302</v>
      </c>
      <c r="N209" s="12"/>
      <c r="O209" s="12"/>
    </row>
    <row r="210" spans="1:15" x14ac:dyDescent="0.35">
      <c r="A210" s="11" t="str">
        <f t="shared" si="3"/>
        <v>DISTRIBUCION VOLUMEN POR CRITERIO (kg o litros).Total Bebidas FriasCOMIDA</v>
      </c>
      <c r="B210" s="11" t="s">
        <v>210</v>
      </c>
      <c r="C210" s="11" t="s">
        <v>105</v>
      </c>
      <c r="D210" s="11" t="s">
        <v>236</v>
      </c>
      <c r="E210" s="12">
        <v>33.38994693600781</v>
      </c>
      <c r="F210" s="12">
        <v>32.210295016524945</v>
      </c>
      <c r="G210" s="12">
        <v>29.494370815569699</v>
      </c>
      <c r="H210" s="12">
        <v>36.203269494114927</v>
      </c>
      <c r="I210" s="12">
        <v>35.418682045014435</v>
      </c>
      <c r="J210" s="12">
        <v>33.204861392149596</v>
      </c>
      <c r="K210" s="12">
        <v>29.996845519386039</v>
      </c>
      <c r="L210" s="12">
        <v>35.957944628336421</v>
      </c>
      <c r="M210" s="12">
        <v>36.766450332086308</v>
      </c>
      <c r="N210" s="12"/>
      <c r="O210" s="12"/>
    </row>
    <row r="211" spans="1:15" x14ac:dyDescent="0.35">
      <c r="A211" s="11" t="str">
        <f t="shared" si="3"/>
        <v>DISTRIBUCION VOLUMEN POR CRITERIO (kg o litros).Total Bebidas FriasTARDE/MERIENDA</v>
      </c>
      <c r="B211" s="11" t="s">
        <v>210</v>
      </c>
      <c r="C211" s="11" t="s">
        <v>105</v>
      </c>
      <c r="D211" s="11" t="s">
        <v>237</v>
      </c>
      <c r="E211" s="12">
        <v>10.186247475894358</v>
      </c>
      <c r="F211" s="12">
        <v>12.732565790173322</v>
      </c>
      <c r="G211" s="12">
        <v>11.598054173416903</v>
      </c>
      <c r="H211" s="12">
        <v>10.234024270083603</v>
      </c>
      <c r="I211" s="12">
        <v>10.632206247404488</v>
      </c>
      <c r="J211" s="12">
        <v>12.12857527020215</v>
      </c>
      <c r="K211" s="12">
        <v>11.437168004153104</v>
      </c>
      <c r="L211" s="12">
        <v>10.465256719198377</v>
      </c>
      <c r="M211" s="12">
        <v>10.043813151198956</v>
      </c>
      <c r="N211" s="12"/>
      <c r="O211" s="12"/>
    </row>
    <row r="212" spans="1:15" x14ac:dyDescent="0.35">
      <c r="A212" s="11" t="str">
        <f t="shared" si="3"/>
        <v>DISTRIBUCION VOLUMEN POR CRITERIO (kg o litros).Total Bebidas FriasANTES DE CENAR</v>
      </c>
      <c r="B212" s="11" t="s">
        <v>210</v>
      </c>
      <c r="C212" s="11" t="s">
        <v>105</v>
      </c>
      <c r="D212" s="11" t="s">
        <v>238</v>
      </c>
      <c r="E212" s="12">
        <v>9.3564922801468029</v>
      </c>
      <c r="F212" s="12">
        <v>9.1481611685420603</v>
      </c>
      <c r="G212" s="12">
        <v>9.5404800329320203</v>
      </c>
      <c r="H212" s="12">
        <v>9.5099432168182876</v>
      </c>
      <c r="I212" s="12">
        <v>9.3557702549986388</v>
      </c>
      <c r="J212" s="12">
        <v>8.575994315416013</v>
      </c>
      <c r="K212" s="12">
        <v>9.1665342341706175</v>
      </c>
      <c r="L212" s="12">
        <v>9.0324289993580571</v>
      </c>
      <c r="M212" s="12">
        <v>8.5706038150313582</v>
      </c>
      <c r="N212" s="12"/>
      <c r="O212" s="12"/>
    </row>
    <row r="213" spans="1:15" x14ac:dyDescent="0.35">
      <c r="A213" s="11" t="str">
        <f t="shared" si="3"/>
        <v>DISTRIBUCION VOLUMEN POR CRITERIO (kg o litros).Total Bebidas FriasCENA</v>
      </c>
      <c r="B213" s="11" t="s">
        <v>210</v>
      </c>
      <c r="C213" s="11" t="s">
        <v>105</v>
      </c>
      <c r="D213" s="11" t="s">
        <v>239</v>
      </c>
      <c r="E213" s="12">
        <v>14.579185777045833</v>
      </c>
      <c r="F213" s="12">
        <v>15.024562135081121</v>
      </c>
      <c r="G213" s="12">
        <v>18.04260456095033</v>
      </c>
      <c r="H213" s="12">
        <v>15.245611083377225</v>
      </c>
      <c r="I213" s="12">
        <v>15.066539116647041</v>
      </c>
      <c r="J213" s="12">
        <v>15.6515590818543</v>
      </c>
      <c r="K213" s="12">
        <v>18.941892597195924</v>
      </c>
      <c r="L213" s="12">
        <v>14.663288370847354</v>
      </c>
      <c r="M213" s="12">
        <v>14.368237035142748</v>
      </c>
      <c r="N213" s="12"/>
      <c r="O213" s="12"/>
    </row>
    <row r="214" spans="1:15" x14ac:dyDescent="0.35">
      <c r="A214" s="11" t="str">
        <f t="shared" si="3"/>
        <v>DISTRIBUCION VOLUMEN POR CRITERIO (kg o litros).Total Bebidas FriasDESPUES DE LA CENA</v>
      </c>
      <c r="B214" s="11" t="s">
        <v>210</v>
      </c>
      <c r="C214" s="11" t="s">
        <v>105</v>
      </c>
      <c r="D214" s="11" t="s">
        <v>240</v>
      </c>
      <c r="E214" s="12">
        <v>2.031131820623556</v>
      </c>
      <c r="F214" s="12">
        <v>2.1786002783641178</v>
      </c>
      <c r="G214" s="12">
        <v>3.2740168018566598</v>
      </c>
      <c r="H214" s="12">
        <v>2.20501036240606</v>
      </c>
      <c r="I214" s="12">
        <v>2.4018235632024059</v>
      </c>
      <c r="J214" s="12">
        <v>2.3517044032855088</v>
      </c>
      <c r="K214" s="12">
        <v>3.3611518839840273</v>
      </c>
      <c r="L214" s="12">
        <v>1.9463391289604042</v>
      </c>
      <c r="M214" s="12">
        <v>2.0066042181539245</v>
      </c>
      <c r="N214" s="12"/>
      <c r="O214" s="12"/>
    </row>
    <row r="215" spans="1:15" x14ac:dyDescent="0.35">
      <c r="A215" s="11" t="str">
        <f t="shared" si="3"/>
        <v>DISTRIBUCION VOLUMEN POR CRITERIO (kg o litros).Total Bebidas FriasDURANTE EL DIA</v>
      </c>
      <c r="B215" s="11" t="s">
        <v>210</v>
      </c>
      <c r="C215" s="11" t="s">
        <v>105</v>
      </c>
      <c r="D215" s="11" t="s">
        <v>241</v>
      </c>
      <c r="E215" s="12">
        <v>7.3492262690552508</v>
      </c>
      <c r="F215" s="12">
        <v>7.0527401504539258</v>
      </c>
      <c r="G215" s="12">
        <v>7.3550991832266046</v>
      </c>
      <c r="H215" s="12">
        <v>5.7080432656427726</v>
      </c>
      <c r="I215" s="12">
        <v>6.2646311365170986</v>
      </c>
      <c r="J215" s="12">
        <v>6.5120082355546973</v>
      </c>
      <c r="K215" s="12">
        <v>6.5650644472165869</v>
      </c>
      <c r="L215" s="12">
        <v>6.5223043321936416</v>
      </c>
      <c r="M215" s="12">
        <v>6.1081349413224979</v>
      </c>
      <c r="N215" s="12"/>
      <c r="O215" s="12"/>
    </row>
    <row r="216" spans="1:15" x14ac:dyDescent="0.35">
      <c r="A216" s="11" t="str">
        <f t="shared" si="3"/>
        <v>DISTRIBUCION VOLUMEN POR CRITERIO (kg o litros).Total Bebidas FriasCON AMIGOS</v>
      </c>
      <c r="B216" s="11" t="s">
        <v>210</v>
      </c>
      <c r="C216" s="11" t="s">
        <v>105</v>
      </c>
      <c r="D216" s="11" t="s">
        <v>242</v>
      </c>
      <c r="E216" s="12">
        <v>32.848537756860743</v>
      </c>
      <c r="F216" s="12">
        <v>32.224465489642405</v>
      </c>
      <c r="G216" s="12">
        <v>30.483746453402311</v>
      </c>
      <c r="H216" s="12">
        <v>32.94018568495558</v>
      </c>
      <c r="I216" s="12">
        <v>33.47979912792627</v>
      </c>
      <c r="J216" s="12">
        <v>32.14068330359428</v>
      </c>
      <c r="K216" s="12">
        <v>31.731029403365685</v>
      </c>
      <c r="L216" s="12">
        <v>33.258585204321925</v>
      </c>
      <c r="M216" s="12">
        <v>32.870293109940093</v>
      </c>
      <c r="N216" s="12"/>
      <c r="O216" s="12"/>
    </row>
    <row r="217" spans="1:15" x14ac:dyDescent="0.35">
      <c r="A217" s="11" t="str">
        <f t="shared" si="3"/>
        <v>DISTRIBUCION VOLUMEN POR CRITERIO (kg o litros).Total Bebidas FriasCON CLIENTES</v>
      </c>
      <c r="B217" s="11" t="s">
        <v>210</v>
      </c>
      <c r="C217" s="11" t="s">
        <v>105</v>
      </c>
      <c r="D217" s="11" t="s">
        <v>243</v>
      </c>
      <c r="E217" s="12">
        <v>0.4766384350182436</v>
      </c>
      <c r="F217" s="12">
        <v>0.34548536472667452</v>
      </c>
      <c r="G217" s="12">
        <v>0.39708740575521168</v>
      </c>
      <c r="H217" s="12">
        <v>0.65368289634909349</v>
      </c>
      <c r="I217" s="12">
        <v>0.52110837657986253</v>
      </c>
      <c r="J217" s="12">
        <v>0.62948648345451919</v>
      </c>
      <c r="K217" s="12">
        <v>0.41523614345492699</v>
      </c>
      <c r="L217" s="12">
        <v>0.34738989124088132</v>
      </c>
      <c r="M217" s="12">
        <v>0.5420638763644553</v>
      </c>
      <c r="N217" s="12"/>
      <c r="O217" s="12"/>
    </row>
    <row r="218" spans="1:15" x14ac:dyDescent="0.35">
      <c r="A218" s="11" t="str">
        <f t="shared" si="3"/>
        <v>DISTRIBUCION VOLUMEN POR CRITERIO (kg o litros).Total Bebidas FriasCON COMPAÑEROS DE TRABAJO</v>
      </c>
      <c r="B218" s="11" t="s">
        <v>210</v>
      </c>
      <c r="C218" s="11" t="s">
        <v>105</v>
      </c>
      <c r="D218" s="11" t="s">
        <v>244</v>
      </c>
      <c r="E218" s="12">
        <v>7.7449641649320586</v>
      </c>
      <c r="F218" s="12">
        <v>6.923511951106236</v>
      </c>
      <c r="G218" s="12">
        <v>4.5669538293015117</v>
      </c>
      <c r="H218" s="12">
        <v>6.342681441602287</v>
      </c>
      <c r="I218" s="12">
        <v>5.5719400566799386</v>
      </c>
      <c r="J218" s="12">
        <v>5.2703590156922502</v>
      </c>
      <c r="K218" s="12">
        <v>4.0756459468089323</v>
      </c>
      <c r="L218" s="12">
        <v>6.4003482252378463</v>
      </c>
      <c r="M218" s="12">
        <v>5.1957446629260131</v>
      </c>
      <c r="N218" s="12"/>
      <c r="O218" s="12"/>
    </row>
    <row r="219" spans="1:15" x14ac:dyDescent="0.35">
      <c r="A219" s="11" t="str">
        <f t="shared" si="3"/>
        <v>DISTRIBUCION VOLUMEN POR CRITERIO (kg o litros).Total Bebidas FriasCON COMPAÑEROS DE CLASE</v>
      </c>
      <c r="B219" s="11" t="s">
        <v>210</v>
      </c>
      <c r="C219" s="11" t="s">
        <v>105</v>
      </c>
      <c r="D219" s="11" t="s">
        <v>245</v>
      </c>
      <c r="E219" s="12">
        <v>0.22824660614858827</v>
      </c>
      <c r="F219" s="12">
        <v>0.32779773306029264</v>
      </c>
      <c r="G219" s="12">
        <v>0.26541012566772593</v>
      </c>
      <c r="H219" s="12">
        <v>0.26860467932909232</v>
      </c>
      <c r="I219" s="12">
        <v>0.19415464785539588</v>
      </c>
      <c r="J219" s="12">
        <v>0.35792616652177234</v>
      </c>
      <c r="K219" s="12">
        <v>0.13174861537306143</v>
      </c>
      <c r="L219" s="12">
        <v>0.31945007108293438</v>
      </c>
      <c r="M219" s="12">
        <v>0.16499701011677287</v>
      </c>
      <c r="N219" s="12"/>
      <c r="O219" s="12"/>
    </row>
    <row r="220" spans="1:15" x14ac:dyDescent="0.35">
      <c r="A220" s="11" t="str">
        <f t="shared" si="3"/>
        <v>DISTRIBUCION VOLUMEN POR CRITERIO (kg o litros).Total Bebidas FriasCON FAMILIA</v>
      </c>
      <c r="B220" s="11" t="s">
        <v>210</v>
      </c>
      <c r="C220" s="11" t="s">
        <v>105</v>
      </c>
      <c r="D220" s="11" t="s">
        <v>246</v>
      </c>
      <c r="E220" s="12">
        <v>27.687424245787735</v>
      </c>
      <c r="F220" s="12">
        <v>29.85515313799738</v>
      </c>
      <c r="G220" s="12">
        <v>34.289924718047892</v>
      </c>
      <c r="H220" s="12">
        <v>29.187690838879782</v>
      </c>
      <c r="I220" s="12">
        <v>29.894179411905451</v>
      </c>
      <c r="J220" s="12">
        <v>30.392307283561294</v>
      </c>
      <c r="K220" s="12">
        <v>33.615492502322695</v>
      </c>
      <c r="L220" s="12">
        <v>29.989003195644067</v>
      </c>
      <c r="M220" s="12">
        <v>30.213669689169691</v>
      </c>
      <c r="N220" s="12"/>
      <c r="O220" s="12"/>
    </row>
    <row r="221" spans="1:15" x14ac:dyDescent="0.35">
      <c r="A221" s="11" t="str">
        <f t="shared" si="3"/>
        <v>DISTRIBUCION VOLUMEN POR CRITERIO (kg o litros).Total Bebidas FriasCON LA PAREJA</v>
      </c>
      <c r="B221" s="11" t="s">
        <v>210</v>
      </c>
      <c r="C221" s="11" t="s">
        <v>105</v>
      </c>
      <c r="D221" s="11" t="s">
        <v>247</v>
      </c>
      <c r="E221" s="12">
        <v>16.358680876087959</v>
      </c>
      <c r="F221" s="12">
        <v>16.483432926242592</v>
      </c>
      <c r="G221" s="12">
        <v>17.087771176592074</v>
      </c>
      <c r="H221" s="12">
        <v>15.421732580368234</v>
      </c>
      <c r="I221" s="12">
        <v>14.839548394278793</v>
      </c>
      <c r="J221" s="12">
        <v>16.651909984974125</v>
      </c>
      <c r="K221" s="12">
        <v>16.624230933512006</v>
      </c>
      <c r="L221" s="12">
        <v>15.308351428051974</v>
      </c>
      <c r="M221" s="12">
        <v>15.397653228653036</v>
      </c>
      <c r="N221" s="12"/>
      <c r="O221" s="12"/>
    </row>
    <row r="222" spans="1:15" x14ac:dyDescent="0.35">
      <c r="A222" s="11" t="str">
        <f t="shared" si="3"/>
        <v>DISTRIBUCION VOLUMEN POR CRITERIO (kg o litros).Total Bebidas FriasESTABA SOLO/A</v>
      </c>
      <c r="B222" s="11" t="s">
        <v>210</v>
      </c>
      <c r="C222" s="11" t="s">
        <v>105</v>
      </c>
      <c r="D222" s="11" t="s">
        <v>248</v>
      </c>
      <c r="E222" s="12">
        <v>14.228733956464879</v>
      </c>
      <c r="F222" s="12">
        <v>13.199937462969816</v>
      </c>
      <c r="G222" s="12">
        <v>12.404081437167152</v>
      </c>
      <c r="H222" s="12">
        <v>14.651520103303179</v>
      </c>
      <c r="I222" s="12">
        <v>14.879027321780544</v>
      </c>
      <c r="J222" s="12">
        <v>13.912970230840807</v>
      </c>
      <c r="K222" s="12">
        <v>12.799301997704578</v>
      </c>
      <c r="L222" s="12">
        <v>13.543930891729058</v>
      </c>
      <c r="M222" s="12">
        <v>14.815090965522556</v>
      </c>
      <c r="N222" s="12"/>
      <c r="O222" s="12"/>
    </row>
    <row r="223" spans="1:15" x14ac:dyDescent="0.35">
      <c r="A223" s="11" t="str">
        <f t="shared" si="3"/>
        <v>DISTRIBUCION VOLUMEN POR CRITERIO (kg o litros).Total Bebidas FriasOTROS</v>
      </c>
      <c r="B223" s="11" t="s">
        <v>210</v>
      </c>
      <c r="C223" s="11" t="s">
        <v>105</v>
      </c>
      <c r="D223" s="11" t="s">
        <v>249</v>
      </c>
      <c r="E223" s="12">
        <v>0.42677714536625388</v>
      </c>
      <c r="F223" s="12">
        <v>0.64022107746222179</v>
      </c>
      <c r="G223" s="12">
        <v>0.50502794838192078</v>
      </c>
      <c r="H223" s="12">
        <v>0.53390261578432707</v>
      </c>
      <c r="I223" s="12">
        <v>0.6202444672668781</v>
      </c>
      <c r="J223" s="12">
        <v>0.64435469577574056</v>
      </c>
      <c r="K223" s="12">
        <v>0.60731728411209607</v>
      </c>
      <c r="L223" s="12">
        <v>0.83293919987012033</v>
      </c>
      <c r="M223" s="12">
        <v>0.80048918952138703</v>
      </c>
      <c r="N223" s="12"/>
      <c r="O223" s="12"/>
    </row>
    <row r="224" spans="1:15" x14ac:dyDescent="0.35">
      <c r="A224" s="11" t="str">
        <f t="shared" si="3"/>
        <v>DISTRIBUCION VOLUMEN POR CRITERIO (kg o litros).Total Bebidas FriasESTAR TRABAJANDO</v>
      </c>
      <c r="B224" s="11" t="s">
        <v>210</v>
      </c>
      <c r="C224" s="11" t="s">
        <v>105</v>
      </c>
      <c r="D224" s="11" t="s">
        <v>250</v>
      </c>
      <c r="E224" s="12">
        <v>12.253118685529378</v>
      </c>
      <c r="F224" s="12">
        <v>10.06073301871082</v>
      </c>
      <c r="G224" s="12">
        <v>7.5718378580761412</v>
      </c>
      <c r="H224" s="12">
        <v>9.9092422457809537</v>
      </c>
      <c r="I224" s="12">
        <v>9.9674445590165703</v>
      </c>
      <c r="J224" s="12">
        <v>9.1129209104100894</v>
      </c>
      <c r="K224" s="12">
        <v>7.4467711581292324</v>
      </c>
      <c r="L224" s="12">
        <v>8.8125037360801599</v>
      </c>
      <c r="M224" s="12">
        <v>8.8967050724333756</v>
      </c>
      <c r="N224" s="12"/>
      <c r="O224" s="12"/>
    </row>
    <row r="225" spans="1:15" x14ac:dyDescent="0.35">
      <c r="A225" s="11" t="str">
        <f t="shared" si="3"/>
        <v>DISTRIBUCION VOLUMEN POR CRITERIO (kg o litros).Total Bebidas FriasCOMIDA DE NEGOCIOS</v>
      </c>
      <c r="B225" s="11" t="s">
        <v>210</v>
      </c>
      <c r="C225" s="11" t="s">
        <v>105</v>
      </c>
      <c r="D225" s="11" t="s">
        <v>251</v>
      </c>
      <c r="E225" s="12">
        <v>0.2616883406005886</v>
      </c>
      <c r="F225" s="12">
        <v>0.21646934976506388</v>
      </c>
      <c r="G225" s="12">
        <v>0.26934155012261507</v>
      </c>
      <c r="H225" s="12">
        <v>0.48359755370051583</v>
      </c>
      <c r="I225" s="12">
        <v>0.27236562314463819</v>
      </c>
      <c r="J225" s="12">
        <v>0.3281646906536182</v>
      </c>
      <c r="K225" s="12">
        <v>0.22812216181808329</v>
      </c>
      <c r="L225" s="12">
        <v>0.41655710300105808</v>
      </c>
      <c r="M225" s="12">
        <v>0.23856989504358433</v>
      </c>
      <c r="N225" s="12"/>
      <c r="O225" s="12"/>
    </row>
    <row r="226" spans="1:15" x14ac:dyDescent="0.35">
      <c r="A226" s="11" t="str">
        <f t="shared" si="3"/>
        <v>DISTRIBUCION VOLUMEN POR CRITERIO (kg o litros).Total Bebidas FriasPOR PLACER/RELAX</v>
      </c>
      <c r="B226" s="11" t="s">
        <v>210</v>
      </c>
      <c r="C226" s="11" t="s">
        <v>105</v>
      </c>
      <c r="D226" s="11" t="s">
        <v>252</v>
      </c>
      <c r="E226" s="12">
        <v>14.997674990260105</v>
      </c>
      <c r="F226" s="12">
        <v>16.463864286989434</v>
      </c>
      <c r="G226" s="12">
        <v>20.734001863930619</v>
      </c>
      <c r="H226" s="12">
        <v>16.500496161290791</v>
      </c>
      <c r="I226" s="12">
        <v>15.788337309669917</v>
      </c>
      <c r="J226" s="12">
        <v>17.104709799838194</v>
      </c>
      <c r="K226" s="12">
        <v>20.245194183536043</v>
      </c>
      <c r="L226" s="12">
        <v>16.343731896697374</v>
      </c>
      <c r="M226" s="12">
        <v>16.459195349259694</v>
      </c>
      <c r="N226" s="12"/>
      <c r="O226" s="12"/>
    </row>
    <row r="227" spans="1:15" x14ac:dyDescent="0.35">
      <c r="A227" s="11" t="str">
        <f t="shared" si="3"/>
        <v>DISTRIBUCION VOLUMEN POR CRITERIO (kg o litros).Total Bebidas FriasTENER HAMBRE/SIN PLANIFICAR</v>
      </c>
      <c r="B227" s="11" t="s">
        <v>210</v>
      </c>
      <c r="C227" s="11" t="s">
        <v>105</v>
      </c>
      <c r="D227" s="11" t="s">
        <v>253</v>
      </c>
      <c r="E227" s="12">
        <v>21.464897316409076</v>
      </c>
      <c r="F227" s="12">
        <v>22.34873343071115</v>
      </c>
      <c r="G227" s="12">
        <v>22.813708885954561</v>
      </c>
      <c r="H227" s="12">
        <v>20.608555963658063</v>
      </c>
      <c r="I227" s="12">
        <v>21.452905383581349</v>
      </c>
      <c r="J227" s="12">
        <v>22.6390365491159</v>
      </c>
      <c r="K227" s="12">
        <v>22.54650193379582</v>
      </c>
      <c r="L227" s="12">
        <v>21.450666549222841</v>
      </c>
      <c r="M227" s="12">
        <v>21.66862737314451</v>
      </c>
      <c r="N227" s="12"/>
      <c r="O227" s="12"/>
    </row>
    <row r="228" spans="1:15" x14ac:dyDescent="0.35">
      <c r="A228" s="11" t="str">
        <f t="shared" si="3"/>
        <v>DISTRIBUCION VOLUMEN POR CRITERIO (kg o litros).Total Bebidas FriasESTAR DE COMPRAS</v>
      </c>
      <c r="B228" s="11" t="s">
        <v>210</v>
      </c>
      <c r="C228" s="11" t="s">
        <v>105</v>
      </c>
      <c r="D228" s="11" t="s">
        <v>254</v>
      </c>
      <c r="E228" s="12">
        <v>2.6065356193904932</v>
      </c>
      <c r="F228" s="12">
        <v>2.0257493542557592</v>
      </c>
      <c r="G228" s="12">
        <v>2.2608733172500104</v>
      </c>
      <c r="H228" s="12">
        <v>2.6122852584389427</v>
      </c>
      <c r="I228" s="12">
        <v>2.3253159194812909</v>
      </c>
      <c r="J228" s="12">
        <v>2.0826039537853087</v>
      </c>
      <c r="K228" s="12">
        <v>2.4729376612809202</v>
      </c>
      <c r="L228" s="12">
        <v>2.7165339154954613</v>
      </c>
      <c r="M228" s="12">
        <v>2.8967310021904713</v>
      </c>
      <c r="N228" s="12"/>
      <c r="O228" s="12"/>
    </row>
    <row r="229" spans="1:15" x14ac:dyDescent="0.35">
      <c r="A229" s="11" t="str">
        <f t="shared" si="3"/>
        <v>DISTRIBUCION VOLUMEN POR CRITERIO (kg o litros).Total Bebidas FriasNO COCINAR EN CASA</v>
      </c>
      <c r="B229" s="11" t="s">
        <v>210</v>
      </c>
      <c r="C229" s="11" t="s">
        <v>105</v>
      </c>
      <c r="D229" s="11" t="s">
        <v>255</v>
      </c>
      <c r="E229" s="12">
        <v>3.3889280411479512</v>
      </c>
      <c r="F229" s="12">
        <v>3.6935429191706759</v>
      </c>
      <c r="G229" s="12">
        <v>2.8640465959973884</v>
      </c>
      <c r="H229" s="12">
        <v>3.4303272451648521</v>
      </c>
      <c r="I229" s="12">
        <v>3.1409023303558596</v>
      </c>
      <c r="J229" s="12">
        <v>3.3788944122131266</v>
      </c>
      <c r="K229" s="12">
        <v>3.223507998533671</v>
      </c>
      <c r="L229" s="12">
        <v>3.005113610190707</v>
      </c>
      <c r="M229" s="12">
        <v>3.341667055198664</v>
      </c>
      <c r="N229" s="12"/>
      <c r="O229" s="12"/>
    </row>
    <row r="230" spans="1:15" x14ac:dyDescent="0.35">
      <c r="A230" s="11" t="str">
        <f t="shared" si="3"/>
        <v>DISTRIBUCION VOLUMEN POR CRITERIO (kg o litros).Total Bebidas FriasCELEBRACION/FIESTA/SALIR TOMAR</v>
      </c>
      <c r="B230" s="11" t="s">
        <v>210</v>
      </c>
      <c r="C230" s="11" t="s">
        <v>105</v>
      </c>
      <c r="D230" s="11" t="s">
        <v>256</v>
      </c>
      <c r="E230" s="12">
        <v>37.171173414497254</v>
      </c>
      <c r="F230" s="12">
        <v>37.583115221803745</v>
      </c>
      <c r="G230" s="12">
        <v>35.22445811599664</v>
      </c>
      <c r="H230" s="12">
        <v>38.665323896462709</v>
      </c>
      <c r="I230" s="12">
        <v>38.724789259873646</v>
      </c>
      <c r="J230" s="12">
        <v>36.89871266867609</v>
      </c>
      <c r="K230" s="12">
        <v>36.007534565698862</v>
      </c>
      <c r="L230" s="12">
        <v>39.079348786637091</v>
      </c>
      <c r="M230" s="12">
        <v>37.917479809130846</v>
      </c>
      <c r="N230" s="12"/>
      <c r="O230" s="12"/>
    </row>
    <row r="231" spans="1:15" x14ac:dyDescent="0.35">
      <c r="A231" s="11" t="str">
        <f t="shared" si="3"/>
        <v>DISTRIBUCION VOLUMEN POR CRITERIO (kg o litros).Total Bebidas FriasVIENDO DEPORTES</v>
      </c>
      <c r="B231" s="11" t="s">
        <v>210</v>
      </c>
      <c r="C231" s="11" t="s">
        <v>105</v>
      </c>
      <c r="D231" s="11" t="s">
        <v>257</v>
      </c>
      <c r="E231" s="12">
        <v>1.8782758221562557</v>
      </c>
      <c r="F231" s="12">
        <v>1.8602298402766886</v>
      </c>
      <c r="G231" s="12">
        <v>1.9173564366387275</v>
      </c>
      <c r="H231" s="12">
        <v>1.8380212791995612</v>
      </c>
      <c r="I231" s="12">
        <v>2.3064417402985313</v>
      </c>
      <c r="J231" s="12">
        <v>2.1838678657575366</v>
      </c>
      <c r="K231" s="12">
        <v>1.2801412312308222</v>
      </c>
      <c r="L231" s="12">
        <v>2.0364361177580803</v>
      </c>
      <c r="M231" s="12">
        <v>2.3832644871056892</v>
      </c>
      <c r="N231" s="12"/>
      <c r="O231" s="12"/>
    </row>
    <row r="232" spans="1:15" x14ac:dyDescent="0.35">
      <c r="A232" s="11" t="str">
        <f t="shared" si="3"/>
        <v>DISTRIBUCION VOLUMEN POR CRITERIO (kg o litros).Total Bebidas FriasOTROS MOTIVOS</v>
      </c>
      <c r="B232" s="11" t="s">
        <v>210</v>
      </c>
      <c r="C232" s="11" t="s">
        <v>105</v>
      </c>
      <c r="D232" s="11" t="s">
        <v>258</v>
      </c>
      <c r="E232" s="12">
        <v>5.9777077079740533</v>
      </c>
      <c r="F232" s="12">
        <v>5.7475632330682886</v>
      </c>
      <c r="G232" s="12">
        <v>6.3443778010685143</v>
      </c>
      <c r="H232" s="12">
        <v>5.9521520008926725</v>
      </c>
      <c r="I232" s="12">
        <v>6.0215050379503854</v>
      </c>
      <c r="J232" s="12">
        <v>6.2710877771229816</v>
      </c>
      <c r="K232" s="12">
        <v>6.5492908188780383</v>
      </c>
      <c r="L232" s="12">
        <v>6.1391115175439976</v>
      </c>
      <c r="M232" s="12">
        <v>6.1977639280686683</v>
      </c>
      <c r="N232" s="12"/>
      <c r="O232" s="12"/>
    </row>
    <row r="233" spans="1:15" x14ac:dyDescent="0.35">
      <c r="A233" s="11" t="str">
        <f t="shared" si="3"/>
        <v>DISTRIBUCION VOLUMEN POR CRITERIO (kg o litros).Total Bebidas CalienteT.ESPAÑA</v>
      </c>
      <c r="B233" s="11" t="s">
        <v>210</v>
      </c>
      <c r="C233" s="11" t="s">
        <v>97</v>
      </c>
      <c r="D233" s="11" t="s">
        <v>32</v>
      </c>
      <c r="E233" s="12">
        <v>100</v>
      </c>
      <c r="F233" s="12">
        <v>100</v>
      </c>
      <c r="G233" s="12">
        <v>100</v>
      </c>
      <c r="H233" s="12">
        <v>100</v>
      </c>
      <c r="I233" s="12">
        <v>100</v>
      </c>
      <c r="J233" s="12">
        <v>100</v>
      </c>
      <c r="K233" s="12">
        <v>100</v>
      </c>
      <c r="L233" s="12">
        <v>100</v>
      </c>
      <c r="M233" s="12">
        <v>100</v>
      </c>
      <c r="N233" s="12"/>
      <c r="O233" s="12"/>
    </row>
    <row r="234" spans="1:15" x14ac:dyDescent="0.35">
      <c r="A234" s="11" t="str">
        <f t="shared" si="3"/>
        <v>DISTRIBUCION VOLUMEN POR CRITERIO (kg o litros).Total Bebidas CalienteHiper+Super+Discount+G.A</v>
      </c>
      <c r="B234" s="11" t="s">
        <v>210</v>
      </c>
      <c r="C234" s="11" t="s">
        <v>97</v>
      </c>
      <c r="D234" s="11" t="s">
        <v>19</v>
      </c>
      <c r="E234" s="12">
        <v>1.3916196598139192</v>
      </c>
      <c r="F234" s="12">
        <v>1.4248547979733124</v>
      </c>
      <c r="G234" s="12">
        <v>2.4318871314434753</v>
      </c>
      <c r="H234" s="12">
        <v>1.7305252424368263</v>
      </c>
      <c r="I234" s="12">
        <v>1.7696940230879865</v>
      </c>
      <c r="J234" s="12">
        <v>2.4764945048750038</v>
      </c>
      <c r="K234" s="12">
        <v>2.8163489922488889</v>
      </c>
      <c r="L234" s="12">
        <v>1.7791395218515318</v>
      </c>
      <c r="M234" s="12">
        <v>1.8567084188787248</v>
      </c>
      <c r="N234" s="12"/>
      <c r="O234" s="12"/>
    </row>
    <row r="235" spans="1:15" x14ac:dyDescent="0.35">
      <c r="A235" s="11" t="str">
        <f t="shared" si="3"/>
        <v>DISTRIBUCION VOLUMEN POR CRITERIO (kg o litros).Total Bebidas CalienteRestaurantes</v>
      </c>
      <c r="B235" s="11" t="s">
        <v>210</v>
      </c>
      <c r="C235" s="11" t="s">
        <v>97</v>
      </c>
      <c r="D235" s="11" t="s">
        <v>20</v>
      </c>
      <c r="E235" s="12">
        <v>3.9034465581914457</v>
      </c>
      <c r="F235" s="12">
        <v>4.3986376036615402</v>
      </c>
      <c r="G235" s="12">
        <v>4.5613634557667728</v>
      </c>
      <c r="H235" s="12">
        <v>4.3949192860343498</v>
      </c>
      <c r="I235" s="12">
        <v>4.2721200040665925</v>
      </c>
      <c r="J235" s="12">
        <v>4.5450017343360143</v>
      </c>
      <c r="K235" s="12">
        <v>4.5137941716859871</v>
      </c>
      <c r="L235" s="12">
        <v>4.6266789256854697</v>
      </c>
      <c r="M235" s="12">
        <v>4.308955884964826</v>
      </c>
      <c r="N235" s="12"/>
      <c r="O235" s="12"/>
    </row>
    <row r="236" spans="1:15" x14ac:dyDescent="0.35">
      <c r="A236" s="11" t="str">
        <f t="shared" si="3"/>
        <v>DISTRIBUCION VOLUMEN POR CRITERIO (kg o litros).Total Bebidas CalienteRestaurantes Fast Food</v>
      </c>
      <c r="B236" s="11" t="s">
        <v>210</v>
      </c>
      <c r="C236" s="11" t="s">
        <v>97</v>
      </c>
      <c r="D236" s="11" t="s">
        <v>21</v>
      </c>
      <c r="E236" s="12">
        <v>1.7367388124065291</v>
      </c>
      <c r="F236" s="12">
        <v>1.7790420902615702</v>
      </c>
      <c r="G236" s="12">
        <v>1.8057152658065887</v>
      </c>
      <c r="H236" s="12">
        <v>1.732027659407323</v>
      </c>
      <c r="I236" s="12">
        <v>1.7464288122360585</v>
      </c>
      <c r="J236" s="12">
        <v>1.6310235597389373</v>
      </c>
      <c r="K236" s="12">
        <v>1.8166227349412916</v>
      </c>
      <c r="L236" s="12">
        <v>1.5355102377562466</v>
      </c>
      <c r="M236" s="12">
        <v>1.6923118014760101</v>
      </c>
      <c r="N236" s="12"/>
      <c r="O236" s="12"/>
    </row>
    <row r="237" spans="1:15" x14ac:dyDescent="0.35">
      <c r="A237" s="11" t="str">
        <f t="shared" si="3"/>
        <v>DISTRIBUCION VOLUMEN POR CRITERIO (kg o litros).Total Bebidas CalienteBares/Cafeterias/Cervecerias</v>
      </c>
      <c r="B237" s="11" t="s">
        <v>210</v>
      </c>
      <c r="C237" s="11" t="s">
        <v>97</v>
      </c>
      <c r="D237" s="11" t="s">
        <v>22</v>
      </c>
      <c r="E237" s="12">
        <v>72.40843258669436</v>
      </c>
      <c r="F237" s="12">
        <v>72.396575775067646</v>
      </c>
      <c r="G237" s="12">
        <v>70.342142575737256</v>
      </c>
      <c r="H237" s="12">
        <v>71.441729169612984</v>
      </c>
      <c r="I237" s="12">
        <v>71.580394455626703</v>
      </c>
      <c r="J237" s="12">
        <v>70.574884051661058</v>
      </c>
      <c r="K237" s="12">
        <v>69.679322672838154</v>
      </c>
      <c r="L237" s="12">
        <v>72.180504884861989</v>
      </c>
      <c r="M237" s="12">
        <v>71.550541260863696</v>
      </c>
      <c r="N237" s="12"/>
      <c r="O237" s="12"/>
    </row>
    <row r="238" spans="1:15" x14ac:dyDescent="0.35">
      <c r="A238" s="11" t="str">
        <f t="shared" si="3"/>
        <v>DISTRIBUCION VOLUMEN POR CRITERIO (kg o litros).Total Bebidas CalientePanaderias/Pastelerias</v>
      </c>
      <c r="B238" s="11" t="s">
        <v>210</v>
      </c>
      <c r="C238" s="11" t="s">
        <v>97</v>
      </c>
      <c r="D238" s="11" t="s">
        <v>23</v>
      </c>
      <c r="E238" s="12">
        <v>4.2087329936221929</v>
      </c>
      <c r="F238" s="12">
        <v>3.8196338408016284</v>
      </c>
      <c r="G238" s="12">
        <v>3.9896162999508635</v>
      </c>
      <c r="H238" s="12">
        <v>4.7557440916431677</v>
      </c>
      <c r="I238" s="12">
        <v>4.7931903489527112</v>
      </c>
      <c r="J238" s="12">
        <v>4.7201595976306212</v>
      </c>
      <c r="K238" s="12">
        <v>4.3582603569704412</v>
      </c>
      <c r="L238" s="12">
        <v>4.4693664675118656</v>
      </c>
      <c r="M238" s="12">
        <v>5.051653077100295</v>
      </c>
      <c r="N238" s="12"/>
      <c r="O238" s="12"/>
    </row>
    <row r="239" spans="1:15" x14ac:dyDescent="0.35">
      <c r="A239" s="11" t="str">
        <f t="shared" si="3"/>
        <v>DISTRIBUCION VOLUMEN POR CRITERIO (kg o litros).Total Bebidas CalienteTda.Alimentacion/Delicatesen</v>
      </c>
      <c r="B239" s="11" t="s">
        <v>210</v>
      </c>
      <c r="C239" s="11" t="s">
        <v>97</v>
      </c>
      <c r="D239" s="11" t="s">
        <v>166</v>
      </c>
      <c r="E239" s="12">
        <v>0.1833386423842589</v>
      </c>
      <c r="F239" s="12">
        <v>0.18004111794598066</v>
      </c>
      <c r="G239" s="12">
        <v>0.22413192340057062</v>
      </c>
      <c r="H239" s="12">
        <v>0.16287863700602589</v>
      </c>
      <c r="I239" s="12">
        <v>0.11251136508198982</v>
      </c>
      <c r="J239" s="12">
        <v>0.15501093414832587</v>
      </c>
      <c r="K239" s="12">
        <v>0.19016935163483045</v>
      </c>
      <c r="L239" s="12">
        <v>0.20287805979411064</v>
      </c>
      <c r="M239" s="12">
        <v>0.17662114970993631</v>
      </c>
      <c r="N239" s="12"/>
      <c r="O239" s="12"/>
    </row>
    <row r="240" spans="1:15" x14ac:dyDescent="0.35">
      <c r="A240" s="11" t="str">
        <f t="shared" si="3"/>
        <v>DISTRIBUCION VOLUMEN POR CRITERIO (kg o litros).Total Bebidas CalienteCanal Conveniencia/24h</v>
      </c>
      <c r="B240" s="11" t="s">
        <v>210</v>
      </c>
      <c r="C240" s="11" t="s">
        <v>97</v>
      </c>
      <c r="D240" s="11" t="s">
        <v>167</v>
      </c>
      <c r="E240" s="12">
        <v>0.35155715742906951</v>
      </c>
      <c r="F240" s="12">
        <v>0.3651850339369575</v>
      </c>
      <c r="G240" s="12">
        <v>0.34596080726075806</v>
      </c>
      <c r="H240" s="12">
        <v>0.35644880081614827</v>
      </c>
      <c r="I240" s="12">
        <v>0.42488705059897752</v>
      </c>
      <c r="J240" s="12">
        <v>0.44097552654833483</v>
      </c>
      <c r="K240" s="12">
        <v>0.5775507738654263</v>
      </c>
      <c r="L240" s="12">
        <v>0.53276531473918864</v>
      </c>
      <c r="M240" s="12">
        <v>0.60582759605482794</v>
      </c>
      <c r="N240" s="12"/>
      <c r="O240" s="12"/>
    </row>
    <row r="241" spans="1:15" x14ac:dyDescent="0.35">
      <c r="A241" s="11" t="str">
        <f t="shared" si="3"/>
        <v>DISTRIBUCION VOLUMEN POR CRITERIO (kg o litros).Total Bebidas CalienteHoteles</v>
      </c>
      <c r="B241" s="11" t="s">
        <v>210</v>
      </c>
      <c r="C241" s="11" t="s">
        <v>97</v>
      </c>
      <c r="D241" s="11" t="s">
        <v>25</v>
      </c>
      <c r="E241" s="12">
        <v>0.39395278408613754</v>
      </c>
      <c r="F241" s="12">
        <v>0.58384335446348234</v>
      </c>
      <c r="G241" s="12">
        <v>0.74128450305998306</v>
      </c>
      <c r="H241" s="12">
        <v>0.51508630394241206</v>
      </c>
      <c r="I241" s="12">
        <v>0.43098896866211234</v>
      </c>
      <c r="J241" s="12">
        <v>0.54902667837071495</v>
      </c>
      <c r="K241" s="12">
        <v>0.72413595178118539</v>
      </c>
      <c r="L241" s="12">
        <v>0.27101460990144877</v>
      </c>
      <c r="M241" s="12">
        <v>0.25143241935471827</v>
      </c>
      <c r="N241" s="12"/>
      <c r="O241" s="12"/>
    </row>
    <row r="242" spans="1:15" x14ac:dyDescent="0.35">
      <c r="A242" s="11" t="str">
        <f t="shared" si="3"/>
        <v>DISTRIBUCION VOLUMEN POR CRITERIO (kg o litros).Total Bebidas CalienteEstaciones de servicio</v>
      </c>
      <c r="B242" s="11" t="s">
        <v>210</v>
      </c>
      <c r="C242" s="11" t="s">
        <v>97</v>
      </c>
      <c r="D242" s="11" t="s">
        <v>26</v>
      </c>
      <c r="E242" s="12">
        <v>1.907456206729063</v>
      </c>
      <c r="F242" s="12">
        <v>2.1832553342916015</v>
      </c>
      <c r="G242" s="12">
        <v>2.7077793047641245</v>
      </c>
      <c r="H242" s="12">
        <v>2.150157070172706</v>
      </c>
      <c r="I242" s="12">
        <v>2.0663971732900319</v>
      </c>
      <c r="J242" s="12">
        <v>2.3548369524121378</v>
      </c>
      <c r="K242" s="12">
        <v>2.7733780518929896</v>
      </c>
      <c r="L242" s="12">
        <v>2.0335976086353496</v>
      </c>
      <c r="M242" s="12">
        <v>2.0111775634993254</v>
      </c>
      <c r="N242" s="12"/>
      <c r="O242" s="12"/>
    </row>
    <row r="243" spans="1:15" x14ac:dyDescent="0.35">
      <c r="A243" s="11" t="str">
        <f t="shared" si="3"/>
        <v>DISTRIBUCION VOLUMEN POR CRITERIO (kg o litros).Total Bebidas CalienteMaquinas dispensadoras</v>
      </c>
      <c r="B243" s="11" t="s">
        <v>210</v>
      </c>
      <c r="C243" s="11" t="s">
        <v>97</v>
      </c>
      <c r="D243" s="11" t="s">
        <v>27</v>
      </c>
      <c r="E243" s="12">
        <v>8.0257604154030897</v>
      </c>
      <c r="F243" s="12">
        <v>7.6845239054822807</v>
      </c>
      <c r="G243" s="12">
        <v>7.2524930414772077</v>
      </c>
      <c r="H243" s="12">
        <v>7.5357659457510469</v>
      </c>
      <c r="I243" s="12">
        <v>7.6731054671381793</v>
      </c>
      <c r="J243" s="12">
        <v>7.3944430622151422</v>
      </c>
      <c r="K243" s="12">
        <v>7.1453956801121485</v>
      </c>
      <c r="L243" s="12">
        <v>7.0040558809151845</v>
      </c>
      <c r="M243" s="12">
        <v>6.9086422010700739</v>
      </c>
      <c r="N243" s="12"/>
      <c r="O243" s="12"/>
    </row>
    <row r="244" spans="1:15" x14ac:dyDescent="0.35">
      <c r="A244" s="11" t="str">
        <f t="shared" si="3"/>
        <v>DISTRIBUCION VOLUMEN POR CRITERIO (kg o litros).Total Bebidas CalienteServicio en la empresa</v>
      </c>
      <c r="B244" s="11" t="s">
        <v>210</v>
      </c>
      <c r="C244" s="11" t="s">
        <v>97</v>
      </c>
      <c r="D244" s="11" t="s">
        <v>28</v>
      </c>
      <c r="E244" s="12">
        <v>3.0088594818689249</v>
      </c>
      <c r="F244" s="12">
        <v>2.8086248123753483</v>
      </c>
      <c r="G244" s="12">
        <v>2.567199650672237</v>
      </c>
      <c r="H244" s="12">
        <v>2.7656047273538786</v>
      </c>
      <c r="I244" s="12">
        <v>2.6810857534673507</v>
      </c>
      <c r="J244" s="12">
        <v>2.8152435342221533</v>
      </c>
      <c r="K244" s="12">
        <v>2.6018659404875417</v>
      </c>
      <c r="L244" s="12">
        <v>2.8990820944766531</v>
      </c>
      <c r="M244" s="12">
        <v>3.2674039480936714</v>
      </c>
      <c r="N244" s="12"/>
      <c r="O244" s="12"/>
    </row>
    <row r="245" spans="1:15" x14ac:dyDescent="0.35">
      <c r="A245" s="11" t="str">
        <f t="shared" si="3"/>
        <v>DISTRIBUCION VOLUMEN POR CRITERIO (kg o litros).Total Bebidas CalienteResto de canales</v>
      </c>
      <c r="B245" s="11" t="s">
        <v>210</v>
      </c>
      <c r="C245" s="11" t="s">
        <v>97</v>
      </c>
      <c r="D245" s="11" t="s">
        <v>29</v>
      </c>
      <c r="E245" s="12">
        <v>2.4801042580035801</v>
      </c>
      <c r="F245" s="12">
        <v>2.3757806905854131</v>
      </c>
      <c r="G245" s="12">
        <v>3.0304118421111212</v>
      </c>
      <c r="H245" s="12">
        <v>2.4591108845063077</v>
      </c>
      <c r="I245" s="12">
        <v>2.4492032267068895</v>
      </c>
      <c r="J245" s="12">
        <v>2.3428914472540212</v>
      </c>
      <c r="K245" s="12">
        <v>2.8031679109625824</v>
      </c>
      <c r="L245" s="12">
        <v>2.4654172036851452</v>
      </c>
      <c r="M245" s="12">
        <v>2.3187249393586677</v>
      </c>
      <c r="N245" s="12"/>
      <c r="O245" s="12"/>
    </row>
    <row r="246" spans="1:15" x14ac:dyDescent="0.35">
      <c r="A246" s="11" t="str">
        <f t="shared" si="3"/>
        <v>DISTRIBUCION VOLUMEN POR CRITERIO (kg o litros).Total Bebidas CalienteEN LA CALLE</v>
      </c>
      <c r="B246" s="11" t="s">
        <v>210</v>
      </c>
      <c r="C246" s="11" t="s">
        <v>97</v>
      </c>
      <c r="D246" s="11" t="s">
        <v>226</v>
      </c>
      <c r="E246" s="12">
        <v>1.5544449629640673</v>
      </c>
      <c r="F246" s="12">
        <v>1.5174809034334058</v>
      </c>
      <c r="G246" s="12">
        <v>1.952710278672172</v>
      </c>
      <c r="H246" s="12">
        <v>1.5819100384779419</v>
      </c>
      <c r="I246" s="12">
        <v>1.429257743179055</v>
      </c>
      <c r="J246" s="12">
        <v>1.799909502059126</v>
      </c>
      <c r="K246" s="12">
        <v>1.9885593785342666</v>
      </c>
      <c r="L246" s="12">
        <v>1.5969749524324233</v>
      </c>
      <c r="M246" s="12">
        <v>1.4575299189182034</v>
      </c>
      <c r="N246" s="12"/>
      <c r="O246" s="12"/>
    </row>
    <row r="247" spans="1:15" x14ac:dyDescent="0.35">
      <c r="A247" s="11" t="str">
        <f t="shared" si="3"/>
        <v>DISTRIBUCION VOLUMEN POR CRITERIO (kg o litros).Total Bebidas CalienteEN CASA DE OTROS</v>
      </c>
      <c r="B247" s="11" t="s">
        <v>210</v>
      </c>
      <c r="C247" s="11" t="s">
        <v>97</v>
      </c>
      <c r="D247" s="11" t="s">
        <v>227</v>
      </c>
      <c r="E247" s="12">
        <v>0.74178976982897993</v>
      </c>
      <c r="F247" s="12">
        <v>0.69130958649452912</v>
      </c>
      <c r="G247" s="12">
        <v>1.0732271427506066</v>
      </c>
      <c r="H247" s="12">
        <v>0.51590091675065186</v>
      </c>
      <c r="I247" s="12">
        <v>0.8229348092776152</v>
      </c>
      <c r="J247" s="12">
        <v>0.77361144515809765</v>
      </c>
      <c r="K247" s="12">
        <v>0.91345222053791886</v>
      </c>
      <c r="L247" s="12">
        <v>0.48131790075697301</v>
      </c>
      <c r="M247" s="12">
        <v>0.51020821943188244</v>
      </c>
      <c r="N247" s="12"/>
      <c r="O247" s="12"/>
    </row>
    <row r="248" spans="1:15" x14ac:dyDescent="0.35">
      <c r="A248" s="11" t="str">
        <f t="shared" si="3"/>
        <v>DISTRIBUCION VOLUMEN POR CRITERIO (kg o litros).Total Bebidas CalienteEN EL ESTABLECIMIENTO</v>
      </c>
      <c r="B248" s="11" t="s">
        <v>210</v>
      </c>
      <c r="C248" s="11" t="s">
        <v>97</v>
      </c>
      <c r="D248" s="11" t="s">
        <v>228</v>
      </c>
      <c r="E248" s="12">
        <v>81.999489576842578</v>
      </c>
      <c r="F248" s="12">
        <v>82.790822834352312</v>
      </c>
      <c r="G248" s="12">
        <v>82.321009424889866</v>
      </c>
      <c r="H248" s="12">
        <v>82.104982556460641</v>
      </c>
      <c r="I248" s="12">
        <v>82.827406911206253</v>
      </c>
      <c r="J248" s="12">
        <v>82.110660099224603</v>
      </c>
      <c r="K248" s="12">
        <v>82.306109074104612</v>
      </c>
      <c r="L248" s="12">
        <v>82.995099103843202</v>
      </c>
      <c r="M248" s="12">
        <v>83.026788538055911</v>
      </c>
      <c r="N248" s="12"/>
      <c r="O248" s="12"/>
    </row>
    <row r="249" spans="1:15" x14ac:dyDescent="0.35">
      <c r="A249" s="11" t="str">
        <f t="shared" si="3"/>
        <v>DISTRIBUCION VOLUMEN POR CRITERIO (kg o litros).Total Bebidas CalienteEN EL TRABAJO</v>
      </c>
      <c r="B249" s="11" t="s">
        <v>210</v>
      </c>
      <c r="C249" s="11" t="s">
        <v>97</v>
      </c>
      <c r="D249" s="11" t="s">
        <v>229</v>
      </c>
      <c r="E249" s="12">
        <v>13.175074756996205</v>
      </c>
      <c r="F249" s="12">
        <v>12.862709952631468</v>
      </c>
      <c r="G249" s="12">
        <v>12.18272432150742</v>
      </c>
      <c r="H249" s="12">
        <v>12.778383131391491</v>
      </c>
      <c r="I249" s="12">
        <v>12.090251798339398</v>
      </c>
      <c r="J249" s="12">
        <v>12.370763967417458</v>
      </c>
      <c r="K249" s="12">
        <v>12.164638385696403</v>
      </c>
      <c r="L249" s="12">
        <v>12.252352822791106</v>
      </c>
      <c r="M249" s="12">
        <v>12.181856019622121</v>
      </c>
      <c r="N249" s="12"/>
      <c r="O249" s="12"/>
    </row>
    <row r="250" spans="1:15" x14ac:dyDescent="0.35">
      <c r="A250" s="11" t="str">
        <f t="shared" si="3"/>
        <v>DISTRIBUCION VOLUMEN POR CRITERIO (kg o litros).Total Bebidas CalienteEN COLEGIO/INSTITUTO/UNIV.</v>
      </c>
      <c r="B250" s="11" t="s">
        <v>210</v>
      </c>
      <c r="C250" s="11" t="s">
        <v>97</v>
      </c>
      <c r="D250" s="11" t="s">
        <v>230</v>
      </c>
      <c r="E250" s="12">
        <v>0.35083305750847016</v>
      </c>
      <c r="F250" s="12">
        <v>0.200614878964232</v>
      </c>
      <c r="G250" s="12">
        <v>0.11507181444408618</v>
      </c>
      <c r="H250" s="12">
        <v>0.40374300674137437</v>
      </c>
      <c r="I250" s="12">
        <v>0.2526066368388647</v>
      </c>
      <c r="J250" s="12">
        <v>0.33312348680964515</v>
      </c>
      <c r="K250" s="12">
        <v>0.18524257759054566</v>
      </c>
      <c r="L250" s="12">
        <v>0.31102024782781451</v>
      </c>
      <c r="M250" s="12">
        <v>0.43095543260286678</v>
      </c>
      <c r="N250" s="12"/>
      <c r="O250" s="12"/>
    </row>
    <row r="251" spans="1:15" x14ac:dyDescent="0.35">
      <c r="A251" s="11" t="str">
        <f t="shared" si="3"/>
        <v>DISTRIBUCION VOLUMEN POR CRITERIO (kg o litros).Total Bebidas CalienteEN MI CASA</v>
      </c>
      <c r="B251" s="11" t="s">
        <v>210</v>
      </c>
      <c r="C251" s="11" t="s">
        <v>97</v>
      </c>
      <c r="D251" s="11" t="s">
        <v>231</v>
      </c>
      <c r="E251" s="12">
        <v>0.64213739711927276</v>
      </c>
      <c r="F251" s="12">
        <v>0.67947851766841627</v>
      </c>
      <c r="G251" s="12">
        <v>0.76981395700070765</v>
      </c>
      <c r="H251" s="12">
        <v>1.0243154470686695</v>
      </c>
      <c r="I251" s="12">
        <v>0.62218573491989759</v>
      </c>
      <c r="J251" s="12">
        <v>0.68043482429066859</v>
      </c>
      <c r="K251" s="12">
        <v>0.60473835150591115</v>
      </c>
      <c r="L251" s="12">
        <v>0.70767495211281528</v>
      </c>
      <c r="M251" s="12">
        <v>0.81371804848676299</v>
      </c>
      <c r="N251" s="12"/>
      <c r="O251" s="12"/>
    </row>
    <row r="252" spans="1:15" x14ac:dyDescent="0.35">
      <c r="A252" s="11" t="str">
        <f t="shared" si="3"/>
        <v>DISTRIBUCION VOLUMEN POR CRITERIO (kg o litros).Total Bebidas CalienteEN M.TRANSP.(AVION,TREN,AUTOC,E</v>
      </c>
      <c r="B252" s="11" t="s">
        <v>210</v>
      </c>
      <c r="C252" s="11" t="s">
        <v>97</v>
      </c>
      <c r="D252" s="11" t="s">
        <v>232</v>
      </c>
      <c r="E252" s="12">
        <v>0.11741966436546664</v>
      </c>
      <c r="F252" s="12">
        <v>9.2190659034205091E-2</v>
      </c>
      <c r="G252" s="12">
        <v>0.1404070734459423</v>
      </c>
      <c r="H252" s="12">
        <v>0.12951481520776884</v>
      </c>
      <c r="I252" s="12">
        <v>0.11370643075074437</v>
      </c>
      <c r="J252" s="12">
        <v>0.12280310464510823</v>
      </c>
      <c r="K252" s="12">
        <v>0.10399247753898708</v>
      </c>
      <c r="L252" s="12">
        <v>0.14043996054348332</v>
      </c>
      <c r="M252" s="12">
        <v>0.10443483892021818</v>
      </c>
      <c r="N252" s="12"/>
      <c r="O252" s="12"/>
    </row>
    <row r="253" spans="1:15" x14ac:dyDescent="0.35">
      <c r="A253" s="11" t="str">
        <f t="shared" si="3"/>
        <v>DISTRIBUCION VOLUMEN POR CRITERIO (kg o litros).Total Bebidas CalienteEN OTRO LUGAR</v>
      </c>
      <c r="B253" s="11" t="s">
        <v>210</v>
      </c>
      <c r="C253" s="11" t="s">
        <v>97</v>
      </c>
      <c r="D253" s="11" t="s">
        <v>233</v>
      </c>
      <c r="E253" s="12">
        <v>1.4188282901441602</v>
      </c>
      <c r="F253" s="12">
        <v>1.1654009833595032</v>
      </c>
      <c r="G253" s="12">
        <v>1.445021018120171</v>
      </c>
      <c r="H253" s="12">
        <v>1.461239326712505</v>
      </c>
      <c r="I253" s="12">
        <v>1.8416574343259668</v>
      </c>
      <c r="J253" s="12">
        <v>1.8086788566844492</v>
      </c>
      <c r="K253" s="12">
        <v>1.7332662420705993</v>
      </c>
      <c r="L253" s="12">
        <v>1.5151371240245062</v>
      </c>
      <c r="M253" s="12">
        <v>1.4745181000469703</v>
      </c>
      <c r="N253" s="12"/>
      <c r="O253" s="12"/>
    </row>
    <row r="254" spans="1:15" x14ac:dyDescent="0.35">
      <c r="A254" s="11" t="str">
        <f t="shared" si="3"/>
        <v>DISTRIBUCION VOLUMEN POR CRITERIO (kg o litros).Total Bebidas CalienteDESAYUNO</v>
      </c>
      <c r="B254" s="11" t="s">
        <v>210</v>
      </c>
      <c r="C254" s="11" t="s">
        <v>97</v>
      </c>
      <c r="D254" s="11" t="s">
        <v>234</v>
      </c>
      <c r="E254" s="12">
        <v>58.571176392706327</v>
      </c>
      <c r="F254" s="12">
        <v>59.620568619745484</v>
      </c>
      <c r="G254" s="12">
        <v>61.598935927613773</v>
      </c>
      <c r="H254" s="12">
        <v>57.36833351607865</v>
      </c>
      <c r="I254" s="12">
        <v>57.29097333154256</v>
      </c>
      <c r="J254" s="12">
        <v>58.757940975629772</v>
      </c>
      <c r="K254" s="12">
        <v>62.197051764086986</v>
      </c>
      <c r="L254" s="12">
        <v>59.214359832903781</v>
      </c>
      <c r="M254" s="12">
        <v>58.421840642776587</v>
      </c>
      <c r="N254" s="12"/>
      <c r="O254" s="12"/>
    </row>
    <row r="255" spans="1:15" x14ac:dyDescent="0.35">
      <c r="A255" s="11" t="str">
        <f t="shared" si="3"/>
        <v>DISTRIBUCION VOLUMEN POR CRITERIO (kg o litros).Total Bebidas CalienteAPERITIVO/ANTES DE COMER</v>
      </c>
      <c r="B255" s="11" t="s">
        <v>210</v>
      </c>
      <c r="C255" s="11" t="s">
        <v>97</v>
      </c>
      <c r="D255" s="11" t="s">
        <v>235</v>
      </c>
      <c r="E255" s="12">
        <v>9.7854784608886689</v>
      </c>
      <c r="F255" s="12">
        <v>9.3498731073211143</v>
      </c>
      <c r="G255" s="12">
        <v>8.9669853879213264</v>
      </c>
      <c r="H255" s="12">
        <v>9.4502935591616719</v>
      </c>
      <c r="I255" s="12">
        <v>10.299889132689792</v>
      </c>
      <c r="J255" s="12">
        <v>9.5262513751862272</v>
      </c>
      <c r="K255" s="12">
        <v>9.4578799696541243</v>
      </c>
      <c r="L255" s="12">
        <v>9.6427164072531983</v>
      </c>
      <c r="M255" s="12">
        <v>10.221215585695917</v>
      </c>
      <c r="N255" s="12"/>
      <c r="O255" s="12"/>
    </row>
    <row r="256" spans="1:15" x14ac:dyDescent="0.35">
      <c r="A256" s="11" t="str">
        <f t="shared" si="3"/>
        <v>DISTRIBUCION VOLUMEN POR CRITERIO (kg o litros).Total Bebidas CalienteCOMIDA</v>
      </c>
      <c r="B256" s="11" t="s">
        <v>210</v>
      </c>
      <c r="C256" s="11" t="s">
        <v>97</v>
      </c>
      <c r="D256" s="11" t="s">
        <v>236</v>
      </c>
      <c r="E256" s="12">
        <v>7.3450122820445776</v>
      </c>
      <c r="F256" s="12">
        <v>8.3383972442638079</v>
      </c>
      <c r="G256" s="12">
        <v>8.0949074276729149</v>
      </c>
      <c r="H256" s="12">
        <v>7.5635172415711267</v>
      </c>
      <c r="I256" s="12">
        <v>7.4268701878023053</v>
      </c>
      <c r="J256" s="12">
        <v>8.4206358275525535</v>
      </c>
      <c r="K256" s="12">
        <v>8.3535179806716613</v>
      </c>
      <c r="L256" s="12">
        <v>7.5078882075861806</v>
      </c>
      <c r="M256" s="12">
        <v>7.5122210708648911</v>
      </c>
      <c r="N256" s="12"/>
      <c r="O256" s="12"/>
    </row>
    <row r="257" spans="1:15" x14ac:dyDescent="0.35">
      <c r="A257" s="11" t="str">
        <f t="shared" si="3"/>
        <v>DISTRIBUCION VOLUMEN POR CRITERIO (kg o litros).Total Bebidas CalienteTARDE/MERIENDA</v>
      </c>
      <c r="B257" s="11" t="s">
        <v>210</v>
      </c>
      <c r="C257" s="11" t="s">
        <v>97</v>
      </c>
      <c r="D257" s="11" t="s">
        <v>237</v>
      </c>
      <c r="E257" s="12">
        <v>17.571791415831026</v>
      </c>
      <c r="F257" s="12">
        <v>15.556965513074456</v>
      </c>
      <c r="G257" s="12">
        <v>13.212675522238767</v>
      </c>
      <c r="H257" s="12">
        <v>18.088841082166667</v>
      </c>
      <c r="I257" s="12">
        <v>17.901678860055227</v>
      </c>
      <c r="J257" s="12">
        <v>16.057812878341903</v>
      </c>
      <c r="K257" s="12">
        <v>12.456891202497705</v>
      </c>
      <c r="L257" s="12">
        <v>16.698602713678081</v>
      </c>
      <c r="M257" s="12">
        <v>17.378006605782961</v>
      </c>
      <c r="N257" s="12"/>
      <c r="O257" s="12"/>
    </row>
    <row r="258" spans="1:15" x14ac:dyDescent="0.35">
      <c r="A258" s="11" t="str">
        <f t="shared" si="3"/>
        <v>DISTRIBUCION VOLUMEN POR CRITERIO (kg o litros).Total Bebidas CalienteANTES DE CENAR</v>
      </c>
      <c r="B258" s="11" t="s">
        <v>210</v>
      </c>
      <c r="C258" s="11" t="s">
        <v>97</v>
      </c>
      <c r="D258" s="11" t="s">
        <v>238</v>
      </c>
      <c r="E258" s="12">
        <v>1.1611926247519857</v>
      </c>
      <c r="F258" s="12">
        <v>1.1265395222278607</v>
      </c>
      <c r="G258" s="12">
        <v>1.1650135487645457</v>
      </c>
      <c r="H258" s="12">
        <v>1.4583337620005088</v>
      </c>
      <c r="I258" s="12">
        <v>1.3569566644409379</v>
      </c>
      <c r="J258" s="12">
        <v>0.96794819494930551</v>
      </c>
      <c r="K258" s="12">
        <v>0.9786115306966946</v>
      </c>
      <c r="L258" s="12">
        <v>1.4067020573676641</v>
      </c>
      <c r="M258" s="12">
        <v>1.1207958720999138</v>
      </c>
      <c r="N258" s="12"/>
      <c r="O258" s="12"/>
    </row>
    <row r="259" spans="1:15" x14ac:dyDescent="0.35">
      <c r="A259" s="11" t="str">
        <f t="shared" si="3"/>
        <v>DISTRIBUCION VOLUMEN POR CRITERIO (kg o litros).Total Bebidas CalienteCENA</v>
      </c>
      <c r="B259" s="11" t="s">
        <v>210</v>
      </c>
      <c r="C259" s="11" t="s">
        <v>97</v>
      </c>
      <c r="D259" s="11" t="s">
        <v>239</v>
      </c>
      <c r="E259" s="12">
        <v>1.3474467765486984</v>
      </c>
      <c r="F259" s="12">
        <v>1.5374833069882199</v>
      </c>
      <c r="G259" s="12">
        <v>1.8301696125578815</v>
      </c>
      <c r="H259" s="12">
        <v>1.5985791455106564</v>
      </c>
      <c r="I259" s="12">
        <v>1.45795915888817</v>
      </c>
      <c r="J259" s="12">
        <v>1.6957246472394742</v>
      </c>
      <c r="K259" s="12">
        <v>1.8205340195534294</v>
      </c>
      <c r="L259" s="12">
        <v>1.4262848318407533</v>
      </c>
      <c r="M259" s="12">
        <v>1.2720270138590732</v>
      </c>
      <c r="N259" s="12"/>
      <c r="O259" s="12"/>
    </row>
    <row r="260" spans="1:15" x14ac:dyDescent="0.35">
      <c r="A260" s="11" t="str">
        <f t="shared" ref="A260:A323" si="4">B260&amp;C260&amp;D260</f>
        <v>DISTRIBUCION VOLUMEN POR CRITERIO (kg o litros).Total Bebidas CalienteDESPUES DE LA CENA</v>
      </c>
      <c r="B260" s="11" t="s">
        <v>210</v>
      </c>
      <c r="C260" s="11" t="s">
        <v>97</v>
      </c>
      <c r="D260" s="11" t="s">
        <v>240</v>
      </c>
      <c r="E260" s="12">
        <v>0.85161769111466512</v>
      </c>
      <c r="F260" s="12">
        <v>1.0378992754252316</v>
      </c>
      <c r="G260" s="12">
        <v>1.3929378924430598</v>
      </c>
      <c r="H260" s="12">
        <v>1.2664331552335908</v>
      </c>
      <c r="I260" s="12">
        <v>1.2855372859302252</v>
      </c>
      <c r="J260" s="12">
        <v>1.4278545521711303</v>
      </c>
      <c r="K260" s="12">
        <v>1.6052995692161514</v>
      </c>
      <c r="L260" s="12">
        <v>1.2975671626603229</v>
      </c>
      <c r="M260" s="12">
        <v>1.1787049387318707</v>
      </c>
      <c r="N260" s="12"/>
      <c r="O260" s="12"/>
    </row>
    <row r="261" spans="1:15" x14ac:dyDescent="0.35">
      <c r="A261" s="11" t="str">
        <f t="shared" si="4"/>
        <v>DISTRIBUCION VOLUMEN POR CRITERIO (kg o litros).Total Bebidas CalienteDURANTE EL DIA</v>
      </c>
      <c r="B261" s="11" t="s">
        <v>210</v>
      </c>
      <c r="C261" s="11" t="s">
        <v>97</v>
      </c>
      <c r="D261" s="11" t="s">
        <v>241</v>
      </c>
      <c r="E261" s="12">
        <v>3.3662961157944991</v>
      </c>
      <c r="F261" s="12">
        <v>3.4322766132503046</v>
      </c>
      <c r="G261" s="12">
        <v>3.7383612213813882</v>
      </c>
      <c r="H261" s="12">
        <v>3.205670029998795</v>
      </c>
      <c r="I261" s="12">
        <v>2.9801290891339627</v>
      </c>
      <c r="J261" s="12">
        <v>3.1458133895109519</v>
      </c>
      <c r="K261" s="12">
        <v>3.1302287654555965</v>
      </c>
      <c r="L261" s="12">
        <v>2.8058907652074021</v>
      </c>
      <c r="M261" s="12">
        <v>2.8951931304915481</v>
      </c>
      <c r="N261" s="12"/>
      <c r="O261" s="12"/>
    </row>
    <row r="262" spans="1:15" x14ac:dyDescent="0.35">
      <c r="A262" s="11" t="str">
        <f t="shared" si="4"/>
        <v>DISTRIBUCION VOLUMEN POR CRITERIO (kg o litros).Total Bebidas CalienteCON AMIGOS</v>
      </c>
      <c r="B262" s="11" t="s">
        <v>210</v>
      </c>
      <c r="C262" s="11" t="s">
        <v>97</v>
      </c>
      <c r="D262" s="11" t="s">
        <v>242</v>
      </c>
      <c r="E262" s="12">
        <v>19.261694730139531</v>
      </c>
      <c r="F262" s="12">
        <v>18.050839656528325</v>
      </c>
      <c r="G262" s="12">
        <v>16.687681318814096</v>
      </c>
      <c r="H262" s="12">
        <v>19.591746280197821</v>
      </c>
      <c r="I262" s="12">
        <v>20.318859594847201</v>
      </c>
      <c r="J262" s="12">
        <v>18.819248966300645</v>
      </c>
      <c r="K262" s="12">
        <v>17.237052655628961</v>
      </c>
      <c r="L262" s="12">
        <v>19.80318472470065</v>
      </c>
      <c r="M262" s="12">
        <v>20.311311067083768</v>
      </c>
      <c r="N262" s="12"/>
      <c r="O262" s="12"/>
    </row>
    <row r="263" spans="1:15" x14ac:dyDescent="0.35">
      <c r="A263" s="11" t="str">
        <f t="shared" si="4"/>
        <v>DISTRIBUCION VOLUMEN POR CRITERIO (kg o litros).Total Bebidas CalienteCON CLIENTES</v>
      </c>
      <c r="B263" s="11" t="s">
        <v>210</v>
      </c>
      <c r="C263" s="11" t="s">
        <v>97</v>
      </c>
      <c r="D263" s="11" t="s">
        <v>243</v>
      </c>
      <c r="E263" s="12">
        <v>0.90204354403854403</v>
      </c>
      <c r="F263" s="12">
        <v>0.8782433918119017</v>
      </c>
      <c r="G263" s="12">
        <v>0.75403865759355182</v>
      </c>
      <c r="H263" s="12">
        <v>0.88233350282486966</v>
      </c>
      <c r="I263" s="12">
        <v>0.95711932805774869</v>
      </c>
      <c r="J263" s="12">
        <v>0.88584506476101466</v>
      </c>
      <c r="K263" s="12">
        <v>0.79480632782375249</v>
      </c>
      <c r="L263" s="12">
        <v>0.67807667261586513</v>
      </c>
      <c r="M263" s="12">
        <v>0.96895182182464501</v>
      </c>
      <c r="N263" s="12"/>
      <c r="O263" s="12"/>
    </row>
    <row r="264" spans="1:15" x14ac:dyDescent="0.35">
      <c r="A264" s="11" t="str">
        <f t="shared" si="4"/>
        <v>DISTRIBUCION VOLUMEN POR CRITERIO (kg o litros).Total Bebidas CalienteCON COMPAÑEROS DE TRABAJO</v>
      </c>
      <c r="B264" s="11" t="s">
        <v>210</v>
      </c>
      <c r="C264" s="11" t="s">
        <v>97</v>
      </c>
      <c r="D264" s="11" t="s">
        <v>244</v>
      </c>
      <c r="E264" s="12">
        <v>17.859915193732245</v>
      </c>
      <c r="F264" s="12">
        <v>17.114427111257953</v>
      </c>
      <c r="G264" s="12">
        <v>16.065411637930911</v>
      </c>
      <c r="H264" s="12">
        <v>16.227051390800774</v>
      </c>
      <c r="I264" s="12">
        <v>16.166759830702741</v>
      </c>
      <c r="J264" s="12">
        <v>16.645341558740075</v>
      </c>
      <c r="K264" s="12">
        <v>15.92604730675925</v>
      </c>
      <c r="L264" s="12">
        <v>16.707963900779397</v>
      </c>
      <c r="M264" s="12">
        <v>16.355294252989953</v>
      </c>
      <c r="N264" s="12"/>
      <c r="O264" s="12"/>
    </row>
    <row r="265" spans="1:15" x14ac:dyDescent="0.35">
      <c r="A265" s="11" t="str">
        <f t="shared" si="4"/>
        <v>DISTRIBUCION VOLUMEN POR CRITERIO (kg o litros).Total Bebidas CalienteCON COMPAÑEROS DE CLASE</v>
      </c>
      <c r="B265" s="11" t="s">
        <v>210</v>
      </c>
      <c r="C265" s="11" t="s">
        <v>97</v>
      </c>
      <c r="D265" s="11" t="s">
        <v>245</v>
      </c>
      <c r="E265" s="12">
        <v>0.56232519976989492</v>
      </c>
      <c r="F265" s="12">
        <v>0.44433583908415231</v>
      </c>
      <c r="G265" s="12">
        <v>0.55180567129063884</v>
      </c>
      <c r="H265" s="12">
        <v>0.77827432285359721</v>
      </c>
      <c r="I265" s="12">
        <v>0.66719136720751804</v>
      </c>
      <c r="J265" s="12">
        <v>0.58791630633053926</v>
      </c>
      <c r="K265" s="12">
        <v>0.31705466530881216</v>
      </c>
      <c r="L265" s="12">
        <v>0.49266931136246256</v>
      </c>
      <c r="M265" s="12">
        <v>0.58259284025180313</v>
      </c>
      <c r="N265" s="12"/>
      <c r="O265" s="12"/>
    </row>
    <row r="266" spans="1:15" x14ac:dyDescent="0.35">
      <c r="A266" s="11" t="str">
        <f t="shared" si="4"/>
        <v>DISTRIBUCION VOLUMEN POR CRITERIO (kg o litros).Total Bebidas CalienteCON FAMILIA</v>
      </c>
      <c r="B266" s="11" t="s">
        <v>210</v>
      </c>
      <c r="C266" s="11" t="s">
        <v>97</v>
      </c>
      <c r="D266" s="11" t="s">
        <v>246</v>
      </c>
      <c r="E266" s="12">
        <v>16.747972332953442</v>
      </c>
      <c r="F266" s="12">
        <v>17.530371852134333</v>
      </c>
      <c r="G266" s="12">
        <v>19.099505127233023</v>
      </c>
      <c r="H266" s="12">
        <v>16.487003353188992</v>
      </c>
      <c r="I266" s="12">
        <v>16.827403015138795</v>
      </c>
      <c r="J266" s="12">
        <v>16.812015202890354</v>
      </c>
      <c r="K266" s="12">
        <v>18.498413995035271</v>
      </c>
      <c r="L266" s="12">
        <v>16.551822517578511</v>
      </c>
      <c r="M266" s="12">
        <v>16.405754785791828</v>
      </c>
      <c r="N266" s="12"/>
      <c r="O266" s="12"/>
    </row>
    <row r="267" spans="1:15" x14ac:dyDescent="0.35">
      <c r="A267" s="11" t="str">
        <f t="shared" si="4"/>
        <v>DISTRIBUCION VOLUMEN POR CRITERIO (kg o litros).Total Bebidas CalienteCON LA PAREJA</v>
      </c>
      <c r="B267" s="11" t="s">
        <v>210</v>
      </c>
      <c r="C267" s="11" t="s">
        <v>97</v>
      </c>
      <c r="D267" s="11" t="s">
        <v>247</v>
      </c>
      <c r="E267" s="12">
        <v>15.917984696288093</v>
      </c>
      <c r="F267" s="12">
        <v>17.323858071726253</v>
      </c>
      <c r="G267" s="12">
        <v>18.377996899853898</v>
      </c>
      <c r="H267" s="12">
        <v>17.61258014468849</v>
      </c>
      <c r="I267" s="12">
        <v>16.638967022265973</v>
      </c>
      <c r="J267" s="12">
        <v>17.331391695074235</v>
      </c>
      <c r="K267" s="12">
        <v>18.042316681152396</v>
      </c>
      <c r="L267" s="12">
        <v>16.474212473560652</v>
      </c>
      <c r="M267" s="12">
        <v>16.72731003030264</v>
      </c>
      <c r="N267" s="12"/>
      <c r="O267" s="12"/>
    </row>
    <row r="268" spans="1:15" x14ac:dyDescent="0.35">
      <c r="A268" s="11" t="str">
        <f t="shared" si="4"/>
        <v>DISTRIBUCION VOLUMEN POR CRITERIO (kg o litros).Total Bebidas CalienteESTABA SOLO/A</v>
      </c>
      <c r="B268" s="11" t="s">
        <v>210</v>
      </c>
      <c r="C268" s="11" t="s">
        <v>97</v>
      </c>
      <c r="D268" s="11" t="s">
        <v>248</v>
      </c>
      <c r="E268" s="12">
        <v>28.227076568114573</v>
      </c>
      <c r="F268" s="12">
        <v>28.17645126769402</v>
      </c>
      <c r="G268" s="12">
        <v>28.102243722637432</v>
      </c>
      <c r="H268" s="12">
        <v>27.928429571303564</v>
      </c>
      <c r="I268" s="12">
        <v>28.119899096037749</v>
      </c>
      <c r="J268" s="12">
        <v>28.512262527269012</v>
      </c>
      <c r="K268" s="12">
        <v>28.830746222771225</v>
      </c>
      <c r="L268" s="12">
        <v>28.713199276061196</v>
      </c>
      <c r="M268" s="12">
        <v>28.273313464834704</v>
      </c>
      <c r="N268" s="12"/>
      <c r="O268" s="12"/>
    </row>
    <row r="269" spans="1:15" x14ac:dyDescent="0.35">
      <c r="A269" s="11" t="str">
        <f t="shared" si="4"/>
        <v>DISTRIBUCION VOLUMEN POR CRITERIO (kg o litros).Total Bebidas CalienteOTROS</v>
      </c>
      <c r="B269" s="11" t="s">
        <v>210</v>
      </c>
      <c r="C269" s="11" t="s">
        <v>97</v>
      </c>
      <c r="D269" s="11" t="s">
        <v>249</v>
      </c>
      <c r="E269" s="12">
        <v>0.52099269646473845</v>
      </c>
      <c r="F269" s="12">
        <v>0.4814724658763071</v>
      </c>
      <c r="G269" s="12">
        <v>0.361301809035043</v>
      </c>
      <c r="H269" s="12">
        <v>0.49258112283113936</v>
      </c>
      <c r="I269" s="12">
        <v>0.30380487127794947</v>
      </c>
      <c r="J269" s="12">
        <v>0.40596533145931352</v>
      </c>
      <c r="K269" s="12">
        <v>0.35356835988208074</v>
      </c>
      <c r="L269" s="12">
        <v>0.57888238664078273</v>
      </c>
      <c r="M269" s="12">
        <v>0.37547557390465836</v>
      </c>
      <c r="N269" s="12"/>
      <c r="O269" s="12"/>
    </row>
    <row r="270" spans="1:15" x14ac:dyDescent="0.35">
      <c r="A270" s="11" t="str">
        <f t="shared" si="4"/>
        <v>DISTRIBUCION VOLUMEN POR CRITERIO (kg o litros).Total Bebidas CalienteESTAR TRABAJANDO</v>
      </c>
      <c r="B270" s="11" t="s">
        <v>210</v>
      </c>
      <c r="C270" s="11" t="s">
        <v>97</v>
      </c>
      <c r="D270" s="11" t="s">
        <v>250</v>
      </c>
      <c r="E270" s="12">
        <v>26.189306945107795</v>
      </c>
      <c r="F270" s="12">
        <v>25.400465012987706</v>
      </c>
      <c r="G270" s="12">
        <v>24.135322498356182</v>
      </c>
      <c r="H270" s="12">
        <v>24.282522787040381</v>
      </c>
      <c r="I270" s="12">
        <v>24.225938077126095</v>
      </c>
      <c r="J270" s="12">
        <v>25.765347533030553</v>
      </c>
      <c r="K270" s="12">
        <v>24.105008965769859</v>
      </c>
      <c r="L270" s="12">
        <v>24.382680461065625</v>
      </c>
      <c r="M270" s="12">
        <v>24.250123044946328</v>
      </c>
      <c r="N270" s="12"/>
      <c r="O270" s="12"/>
    </row>
    <row r="271" spans="1:15" x14ac:dyDescent="0.35">
      <c r="A271" s="11" t="str">
        <f t="shared" si="4"/>
        <v>DISTRIBUCION VOLUMEN POR CRITERIO (kg o litros).Total Bebidas CalienteCOMIDA DE NEGOCIOS</v>
      </c>
      <c r="B271" s="11" t="s">
        <v>210</v>
      </c>
      <c r="C271" s="11" t="s">
        <v>97</v>
      </c>
      <c r="D271" s="11" t="s">
        <v>251</v>
      </c>
      <c r="E271" s="12">
        <v>0.15051625225299908</v>
      </c>
      <c r="F271" s="12">
        <v>0.14954114116015124</v>
      </c>
      <c r="G271" s="12">
        <v>0.1665593341190813</v>
      </c>
      <c r="H271" s="12">
        <v>0.16834701360926413</v>
      </c>
      <c r="I271" s="12">
        <v>0.16359119034152536</v>
      </c>
      <c r="J271" s="12">
        <v>0.21601392908105291</v>
      </c>
      <c r="K271" s="12">
        <v>0.13702272728494486</v>
      </c>
      <c r="L271" s="12">
        <v>0.15373896077982993</v>
      </c>
      <c r="M271" s="12">
        <v>0.14393398787288475</v>
      </c>
      <c r="N271" s="12"/>
      <c r="O271" s="12"/>
    </row>
    <row r="272" spans="1:15" x14ac:dyDescent="0.35">
      <c r="A272" s="11" t="str">
        <f t="shared" si="4"/>
        <v>DISTRIBUCION VOLUMEN POR CRITERIO (kg o litros).Total Bebidas CalientePOR PLACER/RELAX</v>
      </c>
      <c r="B272" s="11" t="s">
        <v>210</v>
      </c>
      <c r="C272" s="11" t="s">
        <v>97</v>
      </c>
      <c r="D272" s="11" t="s">
        <v>252</v>
      </c>
      <c r="E272" s="12">
        <v>13.183242993390643</v>
      </c>
      <c r="F272" s="12">
        <v>14.50153233435465</v>
      </c>
      <c r="G272" s="12">
        <v>15.799334596656713</v>
      </c>
      <c r="H272" s="12">
        <v>13.672016379258075</v>
      </c>
      <c r="I272" s="12">
        <v>12.673771456345422</v>
      </c>
      <c r="J272" s="12">
        <v>13.780190851443599</v>
      </c>
      <c r="K272" s="12">
        <v>15.161122327276008</v>
      </c>
      <c r="L272" s="12">
        <v>12.63072225851341</v>
      </c>
      <c r="M272" s="12">
        <v>12.838361717024139</v>
      </c>
      <c r="N272" s="12"/>
      <c r="O272" s="12"/>
    </row>
    <row r="273" spans="1:15" x14ac:dyDescent="0.35">
      <c r="A273" s="11" t="str">
        <f t="shared" si="4"/>
        <v>DISTRIBUCION VOLUMEN POR CRITERIO (kg o litros).Total Bebidas CalienteTENER HAMBRE/SIN PLANIFICAR</v>
      </c>
      <c r="B273" s="11" t="s">
        <v>210</v>
      </c>
      <c r="C273" s="11" t="s">
        <v>97</v>
      </c>
      <c r="D273" s="11" t="s">
        <v>253</v>
      </c>
      <c r="E273" s="12">
        <v>22.988292002128834</v>
      </c>
      <c r="F273" s="12">
        <v>22.541505682678231</v>
      </c>
      <c r="G273" s="12">
        <v>22.642082438354045</v>
      </c>
      <c r="H273" s="12">
        <v>23.960905279845726</v>
      </c>
      <c r="I273" s="12">
        <v>23.078633918285714</v>
      </c>
      <c r="J273" s="12">
        <v>22.368617441634335</v>
      </c>
      <c r="K273" s="12">
        <v>22.990946197847478</v>
      </c>
      <c r="L273" s="12">
        <v>22.832825209034553</v>
      </c>
      <c r="M273" s="12">
        <v>23.010263334075322</v>
      </c>
      <c r="N273" s="12"/>
      <c r="O273" s="12"/>
    </row>
    <row r="274" spans="1:15" x14ac:dyDescent="0.35">
      <c r="A274" s="11" t="str">
        <f t="shared" si="4"/>
        <v>DISTRIBUCION VOLUMEN POR CRITERIO (kg o litros).Total Bebidas CalienteESTAR DE COMPRAS</v>
      </c>
      <c r="B274" s="11" t="s">
        <v>210</v>
      </c>
      <c r="C274" s="11" t="s">
        <v>97</v>
      </c>
      <c r="D274" s="11" t="s">
        <v>254</v>
      </c>
      <c r="E274" s="12">
        <v>2.9954396471465126</v>
      </c>
      <c r="F274" s="12">
        <v>3.1813727453330976</v>
      </c>
      <c r="G274" s="12">
        <v>3.1607149408784991</v>
      </c>
      <c r="H274" s="12">
        <v>3.4484529977429288</v>
      </c>
      <c r="I274" s="12">
        <v>3.9645453850584387</v>
      </c>
      <c r="J274" s="12">
        <v>2.9047658000654777</v>
      </c>
      <c r="K274" s="12">
        <v>3.1895328203097062</v>
      </c>
      <c r="L274" s="12">
        <v>3.5561117900035182</v>
      </c>
      <c r="M274" s="12">
        <v>3.5162360709224281</v>
      </c>
      <c r="N274" s="12"/>
      <c r="O274" s="12"/>
    </row>
    <row r="275" spans="1:15" x14ac:dyDescent="0.35">
      <c r="A275" s="11" t="str">
        <f t="shared" si="4"/>
        <v>DISTRIBUCION VOLUMEN POR CRITERIO (kg o litros).Total Bebidas CalienteNO COCINAR EN CASA</v>
      </c>
      <c r="B275" s="11" t="s">
        <v>210</v>
      </c>
      <c r="C275" s="11" t="s">
        <v>97</v>
      </c>
      <c r="D275" s="11" t="s">
        <v>255</v>
      </c>
      <c r="E275" s="12">
        <v>2.0749346523582939</v>
      </c>
      <c r="F275" s="12">
        <v>2.1941587620821812</v>
      </c>
      <c r="G275" s="12">
        <v>2.5374661686936952</v>
      </c>
      <c r="H275" s="12">
        <v>1.9487717127793218</v>
      </c>
      <c r="I275" s="12">
        <v>2.146192660856344</v>
      </c>
      <c r="J275" s="12">
        <v>2.5366476459090914</v>
      </c>
      <c r="K275" s="12">
        <v>2.7040076481334956</v>
      </c>
      <c r="L275" s="12">
        <v>2.2474217991015371</v>
      </c>
      <c r="M275" s="12">
        <v>2.0695636351542048</v>
      </c>
      <c r="N275" s="12"/>
      <c r="O275" s="12"/>
    </row>
    <row r="276" spans="1:15" x14ac:dyDescent="0.35">
      <c r="A276" s="11" t="str">
        <f t="shared" si="4"/>
        <v>DISTRIBUCION VOLUMEN POR CRITERIO (kg o litros).Total Bebidas CalienteCELEBRACION/FIESTA/SALIR TOMAR</v>
      </c>
      <c r="B276" s="11" t="s">
        <v>210</v>
      </c>
      <c r="C276" s="11" t="s">
        <v>97</v>
      </c>
      <c r="D276" s="11" t="s">
        <v>256</v>
      </c>
      <c r="E276" s="12">
        <v>24.752905296694781</v>
      </c>
      <c r="F276" s="12">
        <v>24.699468838770812</v>
      </c>
      <c r="G276" s="12">
        <v>23.875168145765819</v>
      </c>
      <c r="H276" s="12">
        <v>25.26790533733055</v>
      </c>
      <c r="I276" s="12">
        <v>26.427135747160825</v>
      </c>
      <c r="J276" s="12">
        <v>25.090805806096672</v>
      </c>
      <c r="K276" s="12">
        <v>24.424609272825982</v>
      </c>
      <c r="L276" s="12">
        <v>26.545121290554764</v>
      </c>
      <c r="M276" s="12">
        <v>26.659012425146006</v>
      </c>
      <c r="N276" s="12"/>
      <c r="O276" s="12"/>
    </row>
    <row r="277" spans="1:15" x14ac:dyDescent="0.35">
      <c r="A277" s="11" t="str">
        <f t="shared" si="4"/>
        <v>DISTRIBUCION VOLUMEN POR CRITERIO (kg o litros).Total Bebidas CalienteVIENDO DEPORTES</v>
      </c>
      <c r="B277" s="11" t="s">
        <v>210</v>
      </c>
      <c r="C277" s="11" t="s">
        <v>97</v>
      </c>
      <c r="D277" s="11" t="s">
        <v>257</v>
      </c>
      <c r="E277" s="12">
        <v>0.44980733135253742</v>
      </c>
      <c r="F277" s="12">
        <v>0.44599365587362927</v>
      </c>
      <c r="G277" s="12">
        <v>0.25583422819646701</v>
      </c>
      <c r="H277" s="12">
        <v>0.34242371646618991</v>
      </c>
      <c r="I277" s="12">
        <v>0.48980592811454088</v>
      </c>
      <c r="J277" s="12">
        <v>0.34339999264179044</v>
      </c>
      <c r="K277" s="12">
        <v>0.21639976953571641</v>
      </c>
      <c r="L277" s="12">
        <v>0.42938051665950061</v>
      </c>
      <c r="M277" s="12">
        <v>0.48271755305343961</v>
      </c>
      <c r="N277" s="12"/>
      <c r="O277" s="12"/>
    </row>
    <row r="278" spans="1:15" x14ac:dyDescent="0.35">
      <c r="A278" s="11" t="str">
        <f t="shared" si="4"/>
        <v>DISTRIBUCION VOLUMEN POR CRITERIO (kg o litros).Total Bebidas CalienteOTROS MOTIVOS</v>
      </c>
      <c r="B278" s="11" t="s">
        <v>210</v>
      </c>
      <c r="C278" s="11" t="s">
        <v>97</v>
      </c>
      <c r="D278" s="11" t="s">
        <v>258</v>
      </c>
      <c r="E278" s="12">
        <v>7.2155600910385402</v>
      </c>
      <c r="F278" s="12">
        <v>6.8859608381193054</v>
      </c>
      <c r="G278" s="12">
        <v>7.4275053956820063</v>
      </c>
      <c r="H278" s="12">
        <v>6.9086580190106757</v>
      </c>
      <c r="I278" s="12">
        <v>6.830391856505333</v>
      </c>
      <c r="J278" s="12">
        <v>6.9941991493497726</v>
      </c>
      <c r="K278" s="12">
        <v>7.0713593106995649</v>
      </c>
      <c r="L278" s="12">
        <v>7.2220115740074267</v>
      </c>
      <c r="M278" s="12">
        <v>7.0297932311783775</v>
      </c>
      <c r="N278" s="12"/>
      <c r="O278" s="12"/>
    </row>
    <row r="279" spans="1:15" x14ac:dyDescent="0.35">
      <c r="A279" s="11" t="str">
        <f t="shared" si="4"/>
        <v>CONSUMO PER CAPITA (kg o litros por individuo)TOTAL BEBIDAST.ESPAÑA</v>
      </c>
      <c r="B279" s="11" t="s">
        <v>208</v>
      </c>
      <c r="C279" s="11" t="s">
        <v>96</v>
      </c>
      <c r="D279" s="11" t="s">
        <v>32</v>
      </c>
      <c r="E279" s="12">
        <v>12.50561425568435</v>
      </c>
      <c r="F279" s="12">
        <v>14.059937332349724</v>
      </c>
      <c r="G279" s="12">
        <v>21.610219946852936</v>
      </c>
      <c r="H279" s="12">
        <v>12.94399256296855</v>
      </c>
      <c r="I279" s="12">
        <v>12.306123601800159</v>
      </c>
      <c r="J279" s="12">
        <v>13.674213952870483</v>
      </c>
      <c r="K279" s="12">
        <v>19.989407878200939</v>
      </c>
      <c r="L279" s="12">
        <v>12.326801476049972</v>
      </c>
      <c r="M279" s="12">
        <v>11.722552663139972</v>
      </c>
      <c r="N279" s="12"/>
      <c r="O279" s="12"/>
    </row>
    <row r="280" spans="1:15" x14ac:dyDescent="0.35">
      <c r="A280" s="11" t="str">
        <f t="shared" si="4"/>
        <v>CONSUMO PER CAPITA (kg o litros por individuo)TOTAL BEBIDASHiper+Super+Discount+G.A</v>
      </c>
      <c r="B280" s="11" t="s">
        <v>208</v>
      </c>
      <c r="C280" s="11" t="s">
        <v>96</v>
      </c>
      <c r="D280" s="11" t="s">
        <v>19</v>
      </c>
      <c r="E280" s="12">
        <v>1.2548125442889586</v>
      </c>
      <c r="F280" s="12">
        <v>1.3799480885575575</v>
      </c>
      <c r="G280" s="12">
        <v>2.6389153714203153</v>
      </c>
      <c r="H280" s="12">
        <v>1.4372709853190855</v>
      </c>
      <c r="I280" s="12">
        <v>1.568123181359566</v>
      </c>
      <c r="J280" s="12">
        <v>1.7209169842383791</v>
      </c>
      <c r="K280" s="12">
        <v>2.4014313225085138</v>
      </c>
      <c r="L280" s="12">
        <v>1.5088943965928749</v>
      </c>
      <c r="M280" s="12">
        <v>1.515734767041391</v>
      </c>
      <c r="N280" s="12"/>
      <c r="O280" s="12"/>
    </row>
    <row r="281" spans="1:15" x14ac:dyDescent="0.35">
      <c r="A281" s="11" t="str">
        <f t="shared" si="4"/>
        <v>CONSUMO PER CAPITA (kg o litros por individuo)TOTAL BEBIDASRestaurantes</v>
      </c>
      <c r="B281" s="11" t="s">
        <v>208</v>
      </c>
      <c r="C281" s="11" t="s">
        <v>96</v>
      </c>
      <c r="D281" s="11" t="s">
        <v>20</v>
      </c>
      <c r="E281" s="12">
        <v>2.2175417925731877</v>
      </c>
      <c r="F281" s="12">
        <v>2.4479869930358475</v>
      </c>
      <c r="G281" s="12">
        <v>3.5799082189518248</v>
      </c>
      <c r="H281" s="12">
        <v>2.3316269338820916</v>
      </c>
      <c r="I281" s="12">
        <v>2.1392225031759287</v>
      </c>
      <c r="J281" s="12">
        <v>2.3047284387602271</v>
      </c>
      <c r="K281" s="12">
        <v>3.3892742437955841</v>
      </c>
      <c r="L281" s="12">
        <v>2.207385075664301</v>
      </c>
      <c r="M281" s="12">
        <v>2.1490958900154165</v>
      </c>
      <c r="N281" s="12"/>
      <c r="O281" s="12"/>
    </row>
    <row r="282" spans="1:15" x14ac:dyDescent="0.35">
      <c r="A282" s="11" t="str">
        <f t="shared" si="4"/>
        <v>CONSUMO PER CAPITA (kg o litros por individuo)TOTAL BEBIDASRestaurantes Fast Food</v>
      </c>
      <c r="B282" s="11" t="s">
        <v>208</v>
      </c>
      <c r="C282" s="11" t="s">
        <v>96</v>
      </c>
      <c r="D282" s="11" t="s">
        <v>21</v>
      </c>
      <c r="E282" s="12">
        <v>0.72498541334813182</v>
      </c>
      <c r="F282" s="12">
        <v>0.78000822593668162</v>
      </c>
      <c r="G282" s="12">
        <v>1.1915409306375919</v>
      </c>
      <c r="H282" s="12">
        <v>0.81457817214561734</v>
      </c>
      <c r="I282" s="12">
        <v>0.80341241186392354</v>
      </c>
      <c r="J282" s="12">
        <v>0.87398395777481697</v>
      </c>
      <c r="K282" s="12">
        <v>1.2135137721085625</v>
      </c>
      <c r="L282" s="12">
        <v>0.85575276995033911</v>
      </c>
      <c r="M282" s="12">
        <v>0.72809811260070501</v>
      </c>
      <c r="N282" s="12"/>
      <c r="O282" s="12"/>
    </row>
    <row r="283" spans="1:15" x14ac:dyDescent="0.35">
      <c r="A283" s="11" t="str">
        <f t="shared" si="4"/>
        <v>CONSUMO PER CAPITA (kg o litros por individuo)TOTAL BEBIDASBares/Cafeterias/Cervecerias</v>
      </c>
      <c r="B283" s="11" t="s">
        <v>208</v>
      </c>
      <c r="C283" s="11" t="s">
        <v>96</v>
      </c>
      <c r="D283" s="11" t="s">
        <v>22</v>
      </c>
      <c r="E283" s="12">
        <v>6.4664110257543044</v>
      </c>
      <c r="F283" s="12">
        <v>7.2521562320854516</v>
      </c>
      <c r="G283" s="12">
        <v>10.447313658782525</v>
      </c>
      <c r="H283" s="12">
        <v>6.4928244454132855</v>
      </c>
      <c r="I283" s="12">
        <v>6.0698177660571817</v>
      </c>
      <c r="J283" s="12">
        <v>6.801095181708174</v>
      </c>
      <c r="K283" s="12">
        <v>9.6173133223513201</v>
      </c>
      <c r="L283" s="12">
        <v>6.0961878293903222</v>
      </c>
      <c r="M283" s="12">
        <v>5.7147262934940128</v>
      </c>
      <c r="N283" s="12"/>
      <c r="O283" s="12"/>
    </row>
    <row r="284" spans="1:15" x14ac:dyDescent="0.35">
      <c r="A284" s="11" t="str">
        <f t="shared" si="4"/>
        <v>CONSUMO PER CAPITA (kg o litros por individuo)TOTAL BEBIDASPanaderias/Pastelerias</v>
      </c>
      <c r="B284" s="11" t="s">
        <v>208</v>
      </c>
      <c r="C284" s="11" t="s">
        <v>96</v>
      </c>
      <c r="D284" s="11" t="s">
        <v>23</v>
      </c>
      <c r="E284" s="12">
        <v>0.14650778687543356</v>
      </c>
      <c r="F284" s="12">
        <v>0.14938051056589904</v>
      </c>
      <c r="G284" s="12">
        <v>0.2207358655779588</v>
      </c>
      <c r="H284" s="12">
        <v>0.15368925812327908</v>
      </c>
      <c r="I284" s="12">
        <v>0.1530663901499883</v>
      </c>
      <c r="J284" s="12">
        <v>0.16835288116062583</v>
      </c>
      <c r="K284" s="12">
        <v>0.21280111381244446</v>
      </c>
      <c r="L284" s="12">
        <v>0.15737109208778563</v>
      </c>
      <c r="M284" s="12">
        <v>0.17046997677110287</v>
      </c>
      <c r="N284" s="12"/>
      <c r="O284" s="12"/>
    </row>
    <row r="285" spans="1:15" x14ac:dyDescent="0.35">
      <c r="A285" s="11" t="str">
        <f t="shared" si="4"/>
        <v>CONSUMO PER CAPITA (kg o litros por individuo)TOTAL BEBIDASTda.Alimentacion/Delicatesen</v>
      </c>
      <c r="B285" s="11" t="s">
        <v>208</v>
      </c>
      <c r="C285" s="11" t="s">
        <v>96</v>
      </c>
      <c r="D285" s="11" t="s">
        <v>166</v>
      </c>
      <c r="E285" s="12">
        <v>0.20443276093415791</v>
      </c>
      <c r="F285" s="12">
        <v>0.19990525231419387</v>
      </c>
      <c r="G285" s="12">
        <v>0.33994454593655854</v>
      </c>
      <c r="H285" s="12">
        <v>0.1899291394125896</v>
      </c>
      <c r="I285" s="12">
        <v>0.16737593501070369</v>
      </c>
      <c r="J285" s="12">
        <v>0.20330526732482479</v>
      </c>
      <c r="K285" s="12">
        <v>0.34010476553588598</v>
      </c>
      <c r="L285" s="12">
        <v>0.19637470664828802</v>
      </c>
      <c r="M285" s="12">
        <v>0.14914986766040614</v>
      </c>
      <c r="N285" s="12"/>
      <c r="O285" s="12"/>
    </row>
    <row r="286" spans="1:15" x14ac:dyDescent="0.35">
      <c r="A286" s="11" t="str">
        <f t="shared" si="4"/>
        <v>CONSUMO PER CAPITA (kg o litros por individuo)TOTAL BEBIDASCanal Conveniencia/24h</v>
      </c>
      <c r="B286" s="11" t="s">
        <v>208</v>
      </c>
      <c r="C286" s="11" t="s">
        <v>96</v>
      </c>
      <c r="D286" s="11" t="s">
        <v>167</v>
      </c>
      <c r="E286" s="12">
        <v>0.16474380659067842</v>
      </c>
      <c r="F286" s="12">
        <v>0.20921430982746475</v>
      </c>
      <c r="G286" s="12">
        <v>0.31838760715991204</v>
      </c>
      <c r="H286" s="12">
        <v>0.16494986291618624</v>
      </c>
      <c r="I286" s="12">
        <v>0.16395102083962199</v>
      </c>
      <c r="J286" s="12">
        <v>0.18476805310514335</v>
      </c>
      <c r="K286" s="12">
        <v>0.27474039940784045</v>
      </c>
      <c r="L286" s="12">
        <v>0.14310098114597911</v>
      </c>
      <c r="M286" s="12">
        <v>0.14553225308294945</v>
      </c>
      <c r="N286" s="12"/>
      <c r="O286" s="12"/>
    </row>
    <row r="287" spans="1:15" x14ac:dyDescent="0.35">
      <c r="A287" s="11" t="str">
        <f t="shared" si="4"/>
        <v>CONSUMO PER CAPITA (kg o litros por individuo)TOTAL BEBIDASHoteles</v>
      </c>
      <c r="B287" s="11" t="s">
        <v>208</v>
      </c>
      <c r="C287" s="11" t="s">
        <v>96</v>
      </c>
      <c r="D287" s="11" t="s">
        <v>25</v>
      </c>
      <c r="E287" s="12">
        <v>4.6324095392326348E-2</v>
      </c>
      <c r="F287" s="12">
        <v>9.1477166494217041E-2</v>
      </c>
      <c r="G287" s="12">
        <v>0.17771837244375857</v>
      </c>
      <c r="H287" s="12">
        <v>9.4473556836759912E-2</v>
      </c>
      <c r="I287" s="12">
        <v>5.7646450938400248E-2</v>
      </c>
      <c r="J287" s="12">
        <v>6.3302908751747489E-2</v>
      </c>
      <c r="K287" s="12">
        <v>0.14733940247432917</v>
      </c>
      <c r="L287" s="12">
        <v>4.2656709085026549E-2</v>
      </c>
      <c r="M287" s="12">
        <v>4.0216475078133432E-2</v>
      </c>
      <c r="N287" s="12"/>
      <c r="O287" s="12"/>
    </row>
    <row r="288" spans="1:15" x14ac:dyDescent="0.35">
      <c r="A288" s="11" t="str">
        <f t="shared" si="4"/>
        <v>CONSUMO PER CAPITA (kg o litros por individuo)TOTAL BEBIDASEstaciones de servicio</v>
      </c>
      <c r="B288" s="11" t="s">
        <v>208</v>
      </c>
      <c r="C288" s="11" t="s">
        <v>96</v>
      </c>
      <c r="D288" s="11" t="s">
        <v>26</v>
      </c>
      <c r="E288" s="12">
        <v>0.20247634980880425</v>
      </c>
      <c r="F288" s="12">
        <v>0.25197842024521611</v>
      </c>
      <c r="G288" s="12">
        <v>0.44993703553792319</v>
      </c>
      <c r="H288" s="12">
        <v>0.22127209179189164</v>
      </c>
      <c r="I288" s="12">
        <v>0.20042857730648331</v>
      </c>
      <c r="J288" s="12">
        <v>0.22744695469318599</v>
      </c>
      <c r="K288" s="12">
        <v>0.37750769326829331</v>
      </c>
      <c r="L288" s="12">
        <v>0.17680833728190853</v>
      </c>
      <c r="M288" s="12">
        <v>0.22645345141486159</v>
      </c>
      <c r="N288" s="12"/>
      <c r="O288" s="12"/>
    </row>
    <row r="289" spans="1:15" x14ac:dyDescent="0.35">
      <c r="A289" s="11" t="str">
        <f t="shared" si="4"/>
        <v>CONSUMO PER CAPITA (kg o litros por individuo)TOTAL BEBIDASMaquinas dispensadoras</v>
      </c>
      <c r="B289" s="11" t="s">
        <v>208</v>
      </c>
      <c r="C289" s="11" t="s">
        <v>96</v>
      </c>
      <c r="D289" s="11" t="s">
        <v>27</v>
      </c>
      <c r="E289" s="12">
        <v>0.36015313430811535</v>
      </c>
      <c r="F289" s="12">
        <v>0.37329183497551632</v>
      </c>
      <c r="G289" s="12">
        <v>0.51292639605640877</v>
      </c>
      <c r="H289" s="12">
        <v>0.37943581441845103</v>
      </c>
      <c r="I289" s="12">
        <v>0.36946327380285027</v>
      </c>
      <c r="J289" s="12">
        <v>0.36011798124138622</v>
      </c>
      <c r="K289" s="12">
        <v>0.46368852099220353</v>
      </c>
      <c r="L289" s="12">
        <v>0.35025348856169158</v>
      </c>
      <c r="M289" s="12">
        <v>0.3449951594298577</v>
      </c>
      <c r="N289" s="12"/>
      <c r="O289" s="12"/>
    </row>
    <row r="290" spans="1:15" x14ac:dyDescent="0.35">
      <c r="A290" s="11" t="str">
        <f t="shared" si="4"/>
        <v>CONSUMO PER CAPITA (kg o litros por individuo)TOTAL BEBIDASServicio en la empresa</v>
      </c>
      <c r="B290" s="11" t="s">
        <v>208</v>
      </c>
      <c r="C290" s="11" t="s">
        <v>96</v>
      </c>
      <c r="D290" s="11" t="s">
        <v>28</v>
      </c>
      <c r="E290" s="12">
        <v>0.21552988152590144</v>
      </c>
      <c r="F290" s="12">
        <v>0.20569291621141589</v>
      </c>
      <c r="G290" s="12">
        <v>0.22846830284921216</v>
      </c>
      <c r="H290" s="12">
        <v>0.15732811585925124</v>
      </c>
      <c r="I290" s="12">
        <v>0.11570148993077335</v>
      </c>
      <c r="J290" s="12">
        <v>0.11020445308327079</v>
      </c>
      <c r="K290" s="12">
        <v>0.15538435944591009</v>
      </c>
      <c r="L290" s="12">
        <v>0.1401340117499329</v>
      </c>
      <c r="M290" s="12">
        <v>0.14005278284173447</v>
      </c>
      <c r="N290" s="12"/>
      <c r="O290" s="12"/>
    </row>
    <row r="291" spans="1:15" x14ac:dyDescent="0.35">
      <c r="A291" s="11" t="str">
        <f t="shared" si="4"/>
        <v>CONSUMO PER CAPITA (kg o litros por individuo)TOTAL BEBIDASResto de canales</v>
      </c>
      <c r="B291" s="11" t="s">
        <v>208</v>
      </c>
      <c r="C291" s="11" t="s">
        <v>96</v>
      </c>
      <c r="D291" s="11" t="s">
        <v>29</v>
      </c>
      <c r="E291" s="12">
        <v>0.501694292042556</v>
      </c>
      <c r="F291" s="12">
        <v>0.71889690284876273</v>
      </c>
      <c r="G291" s="12">
        <v>1.5044238582960892</v>
      </c>
      <c r="H291" s="12">
        <v>0.50661501076429527</v>
      </c>
      <c r="I291" s="12">
        <v>0.49791586649931552</v>
      </c>
      <c r="J291" s="12">
        <v>0.65599122360193063</v>
      </c>
      <c r="K291" s="12">
        <v>1.3963052533157212</v>
      </c>
      <c r="L291" s="12">
        <v>0.45188255929869781</v>
      </c>
      <c r="M291" s="12">
        <v>0.39802917128271764</v>
      </c>
      <c r="N291" s="12"/>
      <c r="O291" s="12"/>
    </row>
    <row r="292" spans="1:15" x14ac:dyDescent="0.35">
      <c r="A292" s="11" t="str">
        <f t="shared" si="4"/>
        <v>CONSUMO PER CAPITA (kg o litros por individuo)TOTAL BEBIDASEN LA CALLE</v>
      </c>
      <c r="B292" s="11" t="s">
        <v>208</v>
      </c>
      <c r="C292" s="11" t="s">
        <v>96</v>
      </c>
      <c r="D292" s="11" t="s">
        <v>226</v>
      </c>
      <c r="E292" s="12">
        <v>0.43176891405469947</v>
      </c>
      <c r="F292" s="12">
        <v>0.58596026957277125</v>
      </c>
      <c r="G292" s="12">
        <v>1.3583155578596879</v>
      </c>
      <c r="H292" s="12">
        <v>0.45946461864475507</v>
      </c>
      <c r="I292" s="12">
        <v>0.47765384138191841</v>
      </c>
      <c r="J292" s="12">
        <v>0.75317222858691824</v>
      </c>
      <c r="K292" s="12">
        <v>1.167579131063567</v>
      </c>
      <c r="L292" s="12">
        <v>0.46423889485276543</v>
      </c>
      <c r="M292" s="12">
        <v>0.38547708344443354</v>
      </c>
      <c r="N292" s="12"/>
      <c r="O292" s="12"/>
    </row>
    <row r="293" spans="1:15" x14ac:dyDescent="0.35">
      <c r="A293" s="11" t="str">
        <f t="shared" si="4"/>
        <v>CONSUMO PER CAPITA (kg o litros por individuo)TOTAL BEBIDASEN CASA DE OTROS</v>
      </c>
      <c r="B293" s="11" t="s">
        <v>208</v>
      </c>
      <c r="C293" s="11" t="s">
        <v>96</v>
      </c>
      <c r="D293" s="11" t="s">
        <v>227</v>
      </c>
      <c r="E293" s="12">
        <v>0.53190625644824507</v>
      </c>
      <c r="F293" s="12">
        <v>0.62552270209692418</v>
      </c>
      <c r="G293" s="12">
        <v>1.230318191268484</v>
      </c>
      <c r="H293" s="12">
        <v>0.84533554364222563</v>
      </c>
      <c r="I293" s="12">
        <v>0.89317214734675343</v>
      </c>
      <c r="J293" s="12">
        <v>0.81242265797806412</v>
      </c>
      <c r="K293" s="12">
        <v>1.1760122498771111</v>
      </c>
      <c r="L293" s="12">
        <v>0.76768527757610006</v>
      </c>
      <c r="M293" s="12">
        <v>0.71841034433626849</v>
      </c>
      <c r="N293" s="12"/>
      <c r="O293" s="12"/>
    </row>
    <row r="294" spans="1:15" x14ac:dyDescent="0.35">
      <c r="A294" s="11" t="str">
        <f t="shared" si="4"/>
        <v>CONSUMO PER CAPITA (kg o litros por individuo)TOTAL BEBIDASEN EL ESTABLECIMIENTO</v>
      </c>
      <c r="B294" s="11" t="s">
        <v>208</v>
      </c>
      <c r="C294" s="11" t="s">
        <v>96</v>
      </c>
      <c r="D294" s="11" t="s">
        <v>228</v>
      </c>
      <c r="E294" s="12">
        <v>9.6869920550156365</v>
      </c>
      <c r="F294" s="12">
        <v>10.974036187126963</v>
      </c>
      <c r="G294" s="12">
        <v>16.409219540371538</v>
      </c>
      <c r="H294" s="12">
        <v>9.9232308684084103</v>
      </c>
      <c r="I294" s="12">
        <v>9.2381403156023083</v>
      </c>
      <c r="J294" s="12">
        <v>10.387707916353801</v>
      </c>
      <c r="K294" s="12">
        <v>15.154509987260127</v>
      </c>
      <c r="L294" s="12">
        <v>9.3836386550254414</v>
      </c>
      <c r="M294" s="12">
        <v>8.9322635997199296</v>
      </c>
      <c r="N294" s="12"/>
      <c r="O294" s="12"/>
    </row>
    <row r="295" spans="1:15" x14ac:dyDescent="0.35">
      <c r="A295" s="11" t="str">
        <f t="shared" si="4"/>
        <v>CONSUMO PER CAPITA (kg o litros por individuo)TOTAL BEBIDASEN EL TRABAJO</v>
      </c>
      <c r="B295" s="11" t="s">
        <v>208</v>
      </c>
      <c r="C295" s="11" t="s">
        <v>96</v>
      </c>
      <c r="D295" s="11" t="s">
        <v>229</v>
      </c>
      <c r="E295" s="12">
        <v>1.1411919748919819</v>
      </c>
      <c r="F295" s="12">
        <v>1.1331621314943281</v>
      </c>
      <c r="G295" s="12">
        <v>1.3448438831705043</v>
      </c>
      <c r="H295" s="12">
        <v>0.9156291576287271</v>
      </c>
      <c r="I295" s="12">
        <v>0.87406784381499303</v>
      </c>
      <c r="J295" s="12">
        <v>0.85885848990397606</v>
      </c>
      <c r="K295" s="12">
        <v>1.0731693099439159</v>
      </c>
      <c r="L295" s="12">
        <v>0.79861918271199084</v>
      </c>
      <c r="M295" s="12">
        <v>0.77110953829532758</v>
      </c>
      <c r="N295" s="12"/>
      <c r="O295" s="12"/>
    </row>
    <row r="296" spans="1:15" x14ac:dyDescent="0.35">
      <c r="A296" s="11" t="str">
        <f t="shared" si="4"/>
        <v>CONSUMO PER CAPITA (kg o litros por individuo)TOTAL BEBIDASEN COLEGIO/INSTITUTO/UNIV.</v>
      </c>
      <c r="B296" s="11" t="s">
        <v>208</v>
      </c>
      <c r="C296" s="11" t="s">
        <v>96</v>
      </c>
      <c r="D296" s="11" t="s">
        <v>230</v>
      </c>
      <c r="E296" s="12">
        <v>2.36907912641472E-2</v>
      </c>
      <c r="F296" s="12">
        <v>1.566832419818465E-2</v>
      </c>
      <c r="G296" s="12">
        <v>2.5573095024603344E-2</v>
      </c>
      <c r="H296" s="12">
        <v>4.0989451971217769E-2</v>
      </c>
      <c r="I296" s="12">
        <v>1.5971831521726102E-2</v>
      </c>
      <c r="J296" s="12">
        <v>1.8375692681915964E-2</v>
      </c>
      <c r="K296" s="12">
        <v>1.6592845560098674E-2</v>
      </c>
      <c r="L296" s="12">
        <v>2.6240875976284994E-2</v>
      </c>
      <c r="M296" s="12">
        <v>2.4469085477952894E-2</v>
      </c>
      <c r="N296" s="12"/>
      <c r="O296" s="12"/>
    </row>
    <row r="297" spans="1:15" x14ac:dyDescent="0.35">
      <c r="A297" s="11" t="str">
        <f t="shared" si="4"/>
        <v>CONSUMO PER CAPITA (kg o litros por individuo)TOTAL BEBIDASEN MI CASA</v>
      </c>
      <c r="B297" s="11" t="s">
        <v>208</v>
      </c>
      <c r="C297" s="11" t="s">
        <v>96</v>
      </c>
      <c r="D297" s="11" t="s">
        <v>231</v>
      </c>
      <c r="E297" s="12">
        <v>0.36064526130899638</v>
      </c>
      <c r="F297" s="12">
        <v>0.35554690726915206</v>
      </c>
      <c r="G297" s="12">
        <v>0.50457006617935451</v>
      </c>
      <c r="H297" s="12">
        <v>0.41911029528484384</v>
      </c>
      <c r="I297" s="12">
        <v>0.42143748168648754</v>
      </c>
      <c r="J297" s="12">
        <v>0.4246208554636276</v>
      </c>
      <c r="K297" s="12">
        <v>0.58371024840791086</v>
      </c>
      <c r="L297" s="12">
        <v>0.49778518439986785</v>
      </c>
      <c r="M297" s="12">
        <v>0.47259176402007275</v>
      </c>
      <c r="N297" s="12"/>
      <c r="O297" s="12"/>
    </row>
    <row r="298" spans="1:15" x14ac:dyDescent="0.35">
      <c r="A298" s="11" t="str">
        <f t="shared" si="4"/>
        <v>CONSUMO PER CAPITA (kg o litros por individuo)TOTAL BEBIDASEN M.TRANSP.(AVION,TREN,AUTOC,E</v>
      </c>
      <c r="B298" s="11" t="s">
        <v>208</v>
      </c>
      <c r="C298" s="11" t="s">
        <v>96</v>
      </c>
      <c r="D298" s="11" t="s">
        <v>232</v>
      </c>
      <c r="E298" s="12">
        <v>1.6789770816637906E-2</v>
      </c>
      <c r="F298" s="12">
        <v>1.1359716623419471E-2</v>
      </c>
      <c r="G298" s="12">
        <v>3.1948179705884053E-2</v>
      </c>
      <c r="H298" s="12">
        <v>1.4577869153876767E-2</v>
      </c>
      <c r="I298" s="12">
        <v>1.8466221366658733E-2</v>
      </c>
      <c r="J298" s="12">
        <v>1.7026638977410614E-2</v>
      </c>
      <c r="K298" s="12">
        <v>3.3226317306901627E-2</v>
      </c>
      <c r="L298" s="12">
        <v>1.7477851483613527E-2</v>
      </c>
      <c r="M298" s="12">
        <v>9.7768965720383162E-3</v>
      </c>
      <c r="N298" s="12"/>
      <c r="O298" s="12"/>
    </row>
    <row r="299" spans="1:15" x14ac:dyDescent="0.35">
      <c r="A299" s="11" t="str">
        <f t="shared" si="4"/>
        <v>CONSUMO PER CAPITA (kg o litros por individuo)TOTAL BEBIDASEN OTRO LUGAR</v>
      </c>
      <c r="B299" s="11" t="s">
        <v>208</v>
      </c>
      <c r="C299" s="11" t="s">
        <v>96</v>
      </c>
      <c r="D299" s="11" t="s">
        <v>233</v>
      </c>
      <c r="E299" s="12">
        <v>0.31262936834909127</v>
      </c>
      <c r="F299" s="12">
        <v>0.35868012330516569</v>
      </c>
      <c r="G299" s="12">
        <v>0.70542667027472905</v>
      </c>
      <c r="H299" s="12">
        <v>0.32565579184043958</v>
      </c>
      <c r="I299" s="12">
        <v>0.36721603215219928</v>
      </c>
      <c r="J299" s="12">
        <v>0.40202919607654014</v>
      </c>
      <c r="K299" s="12">
        <v>0.78460268554586243</v>
      </c>
      <c r="L299" s="12">
        <v>0.37111693506290561</v>
      </c>
      <c r="M299" s="12">
        <v>0.40845408238458814</v>
      </c>
      <c r="N299" s="12"/>
      <c r="O299" s="12"/>
    </row>
    <row r="300" spans="1:15" x14ac:dyDescent="0.35">
      <c r="A300" s="11" t="str">
        <f t="shared" si="4"/>
        <v>CONSUMO PER CAPITA (kg o litros por individuo)TOTAL BEBIDASDESAYUNO</v>
      </c>
      <c r="B300" s="11" t="s">
        <v>208</v>
      </c>
      <c r="C300" s="11" t="s">
        <v>96</v>
      </c>
      <c r="D300" s="11" t="s">
        <v>234</v>
      </c>
      <c r="E300" s="12">
        <v>1.7926121334968463</v>
      </c>
      <c r="F300" s="12">
        <v>1.7300315101557671</v>
      </c>
      <c r="G300" s="12">
        <v>2.3144324373497565</v>
      </c>
      <c r="H300" s="12">
        <v>1.5898788887654127</v>
      </c>
      <c r="I300" s="12">
        <v>1.5678105976447931</v>
      </c>
      <c r="J300" s="12">
        <v>1.5936205819254017</v>
      </c>
      <c r="K300" s="12">
        <v>2.1823866896084145</v>
      </c>
      <c r="L300" s="12">
        <v>1.6922689709521528</v>
      </c>
      <c r="M300" s="12">
        <v>1.7313359083940907</v>
      </c>
      <c r="N300" s="12"/>
      <c r="O300" s="12"/>
    </row>
    <row r="301" spans="1:15" x14ac:dyDescent="0.35">
      <c r="A301" s="11" t="str">
        <f t="shared" si="4"/>
        <v>CONSUMO PER CAPITA (kg o litros por individuo)TOTAL BEBIDASAPERITIVO/ANTES DE COMER</v>
      </c>
      <c r="B301" s="11" t="s">
        <v>208</v>
      </c>
      <c r="C301" s="11" t="s">
        <v>96</v>
      </c>
      <c r="D301" s="11" t="s">
        <v>235</v>
      </c>
      <c r="E301" s="12">
        <v>1.9758751486842669</v>
      </c>
      <c r="F301" s="12">
        <v>2.1679762332328667</v>
      </c>
      <c r="G301" s="12">
        <v>3.260252475948092</v>
      </c>
      <c r="H301" s="12">
        <v>1.9452520456711779</v>
      </c>
      <c r="I301" s="12">
        <v>1.8432728358975432</v>
      </c>
      <c r="J301" s="12">
        <v>2.1389300052210691</v>
      </c>
      <c r="K301" s="12">
        <v>2.9746085459528966</v>
      </c>
      <c r="L301" s="12">
        <v>1.8287860257882922</v>
      </c>
      <c r="M301" s="12">
        <v>1.7287555327508812</v>
      </c>
      <c r="N301" s="12"/>
      <c r="O301" s="12"/>
    </row>
    <row r="302" spans="1:15" x14ac:dyDescent="0.35">
      <c r="A302" s="11" t="str">
        <f t="shared" si="4"/>
        <v>CONSUMO PER CAPITA (kg o litros por individuo)TOTAL BEBIDASCOMIDA</v>
      </c>
      <c r="B302" s="11" t="s">
        <v>208</v>
      </c>
      <c r="C302" s="11" t="s">
        <v>96</v>
      </c>
      <c r="D302" s="11" t="s">
        <v>236</v>
      </c>
      <c r="E302" s="12">
        <v>3.6698328995775871</v>
      </c>
      <c r="F302" s="12">
        <v>4.0981007710185002</v>
      </c>
      <c r="G302" s="12">
        <v>5.9007713555520551</v>
      </c>
      <c r="H302" s="12">
        <v>4.1681658181202224</v>
      </c>
      <c r="I302" s="12">
        <v>3.8531166089351108</v>
      </c>
      <c r="J302" s="12">
        <v>4.1254090371912522</v>
      </c>
      <c r="K302" s="12">
        <v>5.5504419794286548</v>
      </c>
      <c r="L302" s="12">
        <v>3.9038241881671603</v>
      </c>
      <c r="M302" s="12">
        <v>3.7657490536818199</v>
      </c>
      <c r="N302" s="12"/>
      <c r="O302" s="12"/>
    </row>
    <row r="303" spans="1:15" x14ac:dyDescent="0.35">
      <c r="A303" s="11" t="str">
        <f t="shared" si="4"/>
        <v>CONSUMO PER CAPITA (kg o litros por individuo)TOTAL BEBIDASTARDE/MERIENDA</v>
      </c>
      <c r="B303" s="11" t="s">
        <v>208</v>
      </c>
      <c r="C303" s="11" t="s">
        <v>96</v>
      </c>
      <c r="D303" s="11" t="s">
        <v>237</v>
      </c>
      <c r="E303" s="12">
        <v>1.4172777854846657</v>
      </c>
      <c r="F303" s="12">
        <v>1.8411428774379355</v>
      </c>
      <c r="G303" s="12">
        <v>2.5420560027901424</v>
      </c>
      <c r="H303" s="12">
        <v>1.4667555768055858</v>
      </c>
      <c r="I303" s="12">
        <v>1.4397034800736113</v>
      </c>
      <c r="J303" s="12">
        <v>1.7242959380351752</v>
      </c>
      <c r="K303" s="12">
        <v>2.3072235131326253</v>
      </c>
      <c r="L303" s="12">
        <v>1.4058552172957464</v>
      </c>
      <c r="M303" s="12">
        <v>1.3138294276161906</v>
      </c>
      <c r="N303" s="12"/>
      <c r="O303" s="12"/>
    </row>
    <row r="304" spans="1:15" x14ac:dyDescent="0.35">
      <c r="A304" s="11" t="str">
        <f t="shared" si="4"/>
        <v>CONSUMO PER CAPITA (kg o litros por individuo)TOTAL BEBIDASANTES DE CENAR</v>
      </c>
      <c r="B304" s="11" t="s">
        <v>208</v>
      </c>
      <c r="C304" s="11" t="s">
        <v>96</v>
      </c>
      <c r="D304" s="11" t="s">
        <v>238</v>
      </c>
      <c r="E304" s="12">
        <v>1.0109364430873622</v>
      </c>
      <c r="F304" s="12">
        <v>1.1415169007574888</v>
      </c>
      <c r="G304" s="12">
        <v>1.8765827716514856</v>
      </c>
      <c r="H304" s="12">
        <v>1.0853436099268345</v>
      </c>
      <c r="I304" s="12">
        <v>1.0068687609450653</v>
      </c>
      <c r="J304" s="12">
        <v>1.0452776515781921</v>
      </c>
      <c r="K304" s="12">
        <v>1.6637038041744949</v>
      </c>
      <c r="L304" s="12">
        <v>0.9717132146013393</v>
      </c>
      <c r="M304" s="12">
        <v>0.86610449951251334</v>
      </c>
      <c r="N304" s="12"/>
      <c r="O304" s="12"/>
    </row>
    <row r="305" spans="1:15" x14ac:dyDescent="0.35">
      <c r="A305" s="11" t="str">
        <f t="shared" si="4"/>
        <v>CONSUMO PER CAPITA (kg o litros por individuo)TOTAL BEBIDASCENA</v>
      </c>
      <c r="B305" s="11" t="s">
        <v>208</v>
      </c>
      <c r="C305" s="11" t="s">
        <v>96</v>
      </c>
      <c r="D305" s="11" t="s">
        <v>239</v>
      </c>
      <c r="E305" s="12">
        <v>1.5662599963182655</v>
      </c>
      <c r="F305" s="12">
        <v>1.8691383866028823</v>
      </c>
      <c r="G305" s="12">
        <v>3.5406771934004984</v>
      </c>
      <c r="H305" s="12">
        <v>1.7265682593191394</v>
      </c>
      <c r="I305" s="12">
        <v>1.608327184501253</v>
      </c>
      <c r="J305" s="12">
        <v>1.9064909243652968</v>
      </c>
      <c r="K305" s="12">
        <v>3.4337535277882467</v>
      </c>
      <c r="L305" s="12">
        <v>1.56155335919637</v>
      </c>
      <c r="M305" s="12">
        <v>1.4406953759464241</v>
      </c>
      <c r="N305" s="12"/>
      <c r="O305" s="12"/>
    </row>
    <row r="306" spans="1:15" x14ac:dyDescent="0.35">
      <c r="A306" s="11" t="str">
        <f t="shared" si="4"/>
        <v>CONSUMO PER CAPITA (kg o litros por individuo)TOTAL BEBIDASDESPUES DE LA CENA</v>
      </c>
      <c r="B306" s="11" t="s">
        <v>208</v>
      </c>
      <c r="C306" s="11" t="s">
        <v>96</v>
      </c>
      <c r="D306" s="11" t="s">
        <v>240</v>
      </c>
      <c r="E306" s="12">
        <v>0.23109962916239085</v>
      </c>
      <c r="F306" s="12">
        <v>0.2857317033246512</v>
      </c>
      <c r="G306" s="12">
        <v>0.66594176226084811</v>
      </c>
      <c r="H306" s="12">
        <v>0.26844110717094583</v>
      </c>
      <c r="I306" s="12">
        <v>0.27541049470303097</v>
      </c>
      <c r="J306" s="12">
        <v>0.30610426310528904</v>
      </c>
      <c r="K306" s="12">
        <v>0.63571199820720725</v>
      </c>
      <c r="L306" s="12">
        <v>0.22786629311458342</v>
      </c>
      <c r="M306" s="12">
        <v>0.2198237364357763</v>
      </c>
      <c r="N306" s="12"/>
      <c r="O306" s="12"/>
    </row>
    <row r="307" spans="1:15" x14ac:dyDescent="0.35">
      <c r="A307" s="11" t="str">
        <f t="shared" si="4"/>
        <v>CONSUMO PER CAPITA (kg o litros por individuo)TOTAL BEBIDASDURANTE EL DIA</v>
      </c>
      <c r="B307" s="11" t="s">
        <v>208</v>
      </c>
      <c r="C307" s="11" t="s">
        <v>96</v>
      </c>
      <c r="D307" s="11" t="s">
        <v>241</v>
      </c>
      <c r="E307" s="12">
        <v>0.84171844181355704</v>
      </c>
      <c r="F307" s="12">
        <v>0.92629836941664689</v>
      </c>
      <c r="G307" s="12">
        <v>1.5095067855513182</v>
      </c>
      <c r="H307" s="12">
        <v>0.69359034766497984</v>
      </c>
      <c r="I307" s="12">
        <v>0.71161299657507626</v>
      </c>
      <c r="J307" s="12">
        <v>0.8340872847139269</v>
      </c>
      <c r="K307" s="12">
        <v>1.241575935458674</v>
      </c>
      <c r="L307" s="12">
        <v>0.73493554585757737</v>
      </c>
      <c r="M307" s="12">
        <v>0.65625881113354645</v>
      </c>
      <c r="N307" s="12"/>
      <c r="O307" s="12"/>
    </row>
    <row r="308" spans="1:15" x14ac:dyDescent="0.35">
      <c r="A308" s="11" t="str">
        <f t="shared" si="4"/>
        <v>CONSUMO PER CAPITA (kg o litros por individuo)TOTAL BEBIDASCON AMIGOS</v>
      </c>
      <c r="B308" s="11" t="s">
        <v>208</v>
      </c>
      <c r="C308" s="11" t="s">
        <v>96</v>
      </c>
      <c r="D308" s="11" t="s">
        <v>242</v>
      </c>
      <c r="E308" s="12">
        <v>3.8440591751577413</v>
      </c>
      <c r="F308" s="12">
        <v>4.2750485141652952</v>
      </c>
      <c r="G308" s="12">
        <v>6.2826483888056277</v>
      </c>
      <c r="H308" s="12">
        <v>4.0223538114855701</v>
      </c>
      <c r="I308" s="12">
        <v>3.8823697516402897</v>
      </c>
      <c r="J308" s="12">
        <v>4.1718736589215037</v>
      </c>
      <c r="K308" s="12">
        <v>6.0443387986722419</v>
      </c>
      <c r="L308" s="12">
        <v>3.849700455151841</v>
      </c>
      <c r="M308" s="12">
        <v>3.6196013495217882</v>
      </c>
      <c r="N308" s="12"/>
      <c r="O308" s="12"/>
    </row>
    <row r="309" spans="1:15" x14ac:dyDescent="0.35">
      <c r="A309" s="11" t="str">
        <f t="shared" si="4"/>
        <v>CONSUMO PER CAPITA (kg o litros por individuo)TOTAL BEBIDASCON CLIENTES</v>
      </c>
      <c r="B309" s="11" t="s">
        <v>208</v>
      </c>
      <c r="C309" s="11" t="s">
        <v>96</v>
      </c>
      <c r="D309" s="11" t="s">
        <v>243</v>
      </c>
      <c r="E309" s="12">
        <v>6.7867794610324175E-2</v>
      </c>
      <c r="F309" s="12">
        <v>5.8185900786913422E-2</v>
      </c>
      <c r="G309" s="12">
        <v>9.3701750565693215E-2</v>
      </c>
      <c r="H309" s="12">
        <v>8.874809733446716E-2</v>
      </c>
      <c r="I309" s="12">
        <v>7.2002877060663897E-2</v>
      </c>
      <c r="J309" s="12">
        <v>9.0370936136740881E-2</v>
      </c>
      <c r="K309" s="12">
        <v>9.0820564959039909E-2</v>
      </c>
      <c r="L309" s="12">
        <v>4.8966667832073846E-2</v>
      </c>
      <c r="M309" s="12">
        <v>7.1485120977338751E-2</v>
      </c>
      <c r="N309" s="12"/>
      <c r="O309" s="12"/>
    </row>
    <row r="310" spans="1:15" x14ac:dyDescent="0.35">
      <c r="A310" s="11" t="str">
        <f t="shared" si="4"/>
        <v>CONSUMO PER CAPITA (kg o litros por individuo)TOTAL BEBIDASCON COMPAÑEROS DE TRABAJO</v>
      </c>
      <c r="B310" s="11" t="s">
        <v>208</v>
      </c>
      <c r="C310" s="11" t="s">
        <v>96</v>
      </c>
      <c r="D310" s="11" t="s">
        <v>244</v>
      </c>
      <c r="E310" s="12">
        <v>1.1649844225707151</v>
      </c>
      <c r="F310" s="12">
        <v>1.1572841465987944</v>
      </c>
      <c r="G310" s="12">
        <v>1.2410975686711587</v>
      </c>
      <c r="H310" s="12">
        <v>0.9997669644289866</v>
      </c>
      <c r="I310" s="12">
        <v>0.87703917599801662</v>
      </c>
      <c r="J310" s="12">
        <v>0.9111928338300409</v>
      </c>
      <c r="K310" s="12">
        <v>1.0587590503290241</v>
      </c>
      <c r="L310" s="12">
        <v>0.98048786002438948</v>
      </c>
      <c r="M310" s="12">
        <v>0.81667530046073933</v>
      </c>
      <c r="N310" s="12"/>
      <c r="O310" s="12"/>
    </row>
    <row r="311" spans="1:15" x14ac:dyDescent="0.35">
      <c r="A311" s="11" t="str">
        <f t="shared" si="4"/>
        <v>CONSUMO PER CAPITA (kg o litros por individuo)TOTAL BEBIDASCON COMPAÑEROS DE CLASE</v>
      </c>
      <c r="B311" s="11" t="s">
        <v>208</v>
      </c>
      <c r="C311" s="11" t="s">
        <v>96</v>
      </c>
      <c r="D311" s="11" t="s">
        <v>245</v>
      </c>
      <c r="E311" s="12">
        <v>3.5031343344234127E-2</v>
      </c>
      <c r="F311" s="12">
        <v>4.8190486427514549E-2</v>
      </c>
      <c r="G311" s="12">
        <v>6.3686367691173071E-2</v>
      </c>
      <c r="H311" s="12">
        <v>4.3986149680455201E-2</v>
      </c>
      <c r="I311" s="12">
        <v>3.243627202943021E-2</v>
      </c>
      <c r="J311" s="12">
        <v>5.2795560956270741E-2</v>
      </c>
      <c r="K311" s="12">
        <v>3.015218758326093E-2</v>
      </c>
      <c r="L311" s="12">
        <v>4.2596620417633874E-2</v>
      </c>
      <c r="M311" s="12">
        <v>2.7110396085751755E-2</v>
      </c>
      <c r="N311" s="12"/>
      <c r="O311" s="12"/>
    </row>
    <row r="312" spans="1:15" x14ac:dyDescent="0.35">
      <c r="A312" s="11" t="str">
        <f t="shared" si="4"/>
        <v>CONSUMO PER CAPITA (kg o litros por individuo)TOTAL BEBIDASCON FAMILIA</v>
      </c>
      <c r="B312" s="11" t="s">
        <v>208</v>
      </c>
      <c r="C312" s="11" t="s">
        <v>96</v>
      </c>
      <c r="D312" s="11" t="s">
        <v>246</v>
      </c>
      <c r="E312" s="12">
        <v>3.2500419231806141</v>
      </c>
      <c r="F312" s="12">
        <v>3.975277355425181</v>
      </c>
      <c r="G312" s="12">
        <v>7.0743509003933083</v>
      </c>
      <c r="H312" s="12">
        <v>3.5483467863621647</v>
      </c>
      <c r="I312" s="12">
        <v>3.4428202627624853</v>
      </c>
      <c r="J312" s="12">
        <v>3.9284607966396226</v>
      </c>
      <c r="K312" s="12">
        <v>6.40819862233639</v>
      </c>
      <c r="L312" s="12">
        <v>3.4470045030173235</v>
      </c>
      <c r="M312" s="12">
        <v>3.284943702619425</v>
      </c>
      <c r="N312" s="12"/>
      <c r="O312" s="12"/>
    </row>
    <row r="313" spans="1:15" x14ac:dyDescent="0.35">
      <c r="A313" s="11" t="str">
        <f t="shared" si="4"/>
        <v>CONSUMO PER CAPITA (kg o litros por individuo)TOTAL BEBIDASCON LA PAREJA</v>
      </c>
      <c r="B313" s="11" t="s">
        <v>208</v>
      </c>
      <c r="C313" s="11" t="s">
        <v>96</v>
      </c>
      <c r="D313" s="11" t="s">
        <v>247</v>
      </c>
      <c r="E313" s="12">
        <v>2.0371949240265286</v>
      </c>
      <c r="F313" s="12">
        <v>2.3327221957543478</v>
      </c>
      <c r="G313" s="12">
        <v>3.7212247166952825</v>
      </c>
      <c r="H313" s="12">
        <v>2.0358127732786233</v>
      </c>
      <c r="I313" s="12">
        <v>1.858671779973905</v>
      </c>
      <c r="J313" s="12">
        <v>2.2883991205644745</v>
      </c>
      <c r="K313" s="12">
        <v>3.3522896789209762</v>
      </c>
      <c r="L313" s="12">
        <v>1.9086940167849791</v>
      </c>
      <c r="M313" s="12">
        <v>1.8297331603155966</v>
      </c>
      <c r="N313" s="12"/>
      <c r="O313" s="12"/>
    </row>
    <row r="314" spans="1:15" x14ac:dyDescent="0.35">
      <c r="A314" s="11" t="str">
        <f t="shared" si="4"/>
        <v>CONSUMO PER CAPITA (kg o litros por individuo)TOTAL BEBIDASESTABA SOLO/A</v>
      </c>
      <c r="B314" s="11" t="s">
        <v>208</v>
      </c>
      <c r="C314" s="11" t="s">
        <v>96</v>
      </c>
      <c r="D314" s="11" t="s">
        <v>248</v>
      </c>
      <c r="E314" s="12">
        <v>2.0512344497720374</v>
      </c>
      <c r="F314" s="12">
        <v>2.1260774169982088</v>
      </c>
      <c r="G314" s="12">
        <v>3.0275513370294469</v>
      </c>
      <c r="H314" s="12">
        <v>2.1366205621497061</v>
      </c>
      <c r="I314" s="12">
        <v>2.0701699193986847</v>
      </c>
      <c r="J314" s="12">
        <v>2.1470037784668365</v>
      </c>
      <c r="K314" s="12">
        <v>2.8886760629432073</v>
      </c>
      <c r="L314" s="12">
        <v>1.9513990298569048</v>
      </c>
      <c r="M314" s="12">
        <v>1.9870698781503</v>
      </c>
      <c r="N314" s="12"/>
      <c r="O314" s="12"/>
    </row>
    <row r="315" spans="1:15" x14ac:dyDescent="0.35">
      <c r="A315" s="11" t="str">
        <f t="shared" si="4"/>
        <v>CONSUMO PER CAPITA (kg o litros por individuo)TOTAL BEBIDASOTROS</v>
      </c>
      <c r="B315" s="11" t="s">
        <v>208</v>
      </c>
      <c r="C315" s="11" t="s">
        <v>96</v>
      </c>
      <c r="D315" s="11" t="s">
        <v>249</v>
      </c>
      <c r="E315" s="12">
        <v>5.5200730651089241E-2</v>
      </c>
      <c r="F315" s="12">
        <v>8.7150884256728539E-2</v>
      </c>
      <c r="G315" s="12">
        <v>0.10596065351394675</v>
      </c>
      <c r="H315" s="12">
        <v>6.836095123467012E-2</v>
      </c>
      <c r="I315" s="12">
        <v>7.0612934921426548E-2</v>
      </c>
      <c r="J315" s="12">
        <v>8.4117819376159725E-2</v>
      </c>
      <c r="K315" s="12">
        <v>0.11617310031149784</v>
      </c>
      <c r="L315" s="12">
        <v>9.7954067834709974E-2</v>
      </c>
      <c r="M315" s="12">
        <v>8.593120607185567E-2</v>
      </c>
      <c r="N315" s="12"/>
      <c r="O315" s="12"/>
    </row>
    <row r="316" spans="1:15" x14ac:dyDescent="0.35">
      <c r="A316" s="11" t="str">
        <f t="shared" si="4"/>
        <v>CONSUMO PER CAPITA (kg o litros por individuo)TOTAL BEBIDASESTAR TRABAJANDO</v>
      </c>
      <c r="B316" s="11" t="s">
        <v>208</v>
      </c>
      <c r="C316" s="11" t="s">
        <v>96</v>
      </c>
      <c r="D316" s="11" t="s">
        <v>250</v>
      </c>
      <c r="E316" s="12">
        <v>1.8029635515350437</v>
      </c>
      <c r="F316" s="12">
        <v>1.6912595229722378</v>
      </c>
      <c r="G316" s="12">
        <v>2.0024203941979706</v>
      </c>
      <c r="H316" s="12">
        <v>1.5426095198361693</v>
      </c>
      <c r="I316" s="12">
        <v>1.4841235315993104</v>
      </c>
      <c r="J316" s="12">
        <v>1.5250215356887857</v>
      </c>
      <c r="K316" s="12">
        <v>1.8316451186590934</v>
      </c>
      <c r="L316" s="12">
        <v>1.3756151876744205</v>
      </c>
      <c r="M316" s="12">
        <v>1.3285408065595803</v>
      </c>
      <c r="N316" s="12"/>
      <c r="O316" s="12"/>
    </row>
    <row r="317" spans="1:15" x14ac:dyDescent="0.35">
      <c r="A317" s="11" t="str">
        <f t="shared" si="4"/>
        <v>CONSUMO PER CAPITA (kg o litros por individuo)TOTAL BEBIDASCOMIDA DE NEGOCIOS</v>
      </c>
      <c r="B317" s="11" t="s">
        <v>208</v>
      </c>
      <c r="C317" s="11" t="s">
        <v>96</v>
      </c>
      <c r="D317" s="11" t="s">
        <v>251</v>
      </c>
      <c r="E317" s="12">
        <v>3.0566800281721245E-2</v>
      </c>
      <c r="F317" s="12">
        <v>2.9228076053269172E-2</v>
      </c>
      <c r="G317" s="12">
        <v>5.5933336031773133E-2</v>
      </c>
      <c r="H317" s="12">
        <v>5.689515286997162E-2</v>
      </c>
      <c r="I317" s="12">
        <v>3.1553120598358783E-2</v>
      </c>
      <c r="J317" s="12">
        <v>4.299560876213953E-2</v>
      </c>
      <c r="K317" s="12">
        <v>4.3724043589729499E-2</v>
      </c>
      <c r="L317" s="12">
        <v>4.6464657127268563E-2</v>
      </c>
      <c r="M317" s="12">
        <v>2.6205964479585186E-2</v>
      </c>
      <c r="N317" s="12"/>
      <c r="O317" s="12"/>
    </row>
    <row r="318" spans="1:15" x14ac:dyDescent="0.35">
      <c r="A318" s="11" t="str">
        <f t="shared" si="4"/>
        <v>CONSUMO PER CAPITA (kg o litros por individuo)TOTAL BEBIDASPOR PLACER/RELAX</v>
      </c>
      <c r="B318" s="11" t="s">
        <v>208</v>
      </c>
      <c r="C318" s="11" t="s">
        <v>96</v>
      </c>
      <c r="D318" s="11" t="s">
        <v>252</v>
      </c>
      <c r="E318" s="12">
        <v>1.8403159435870857</v>
      </c>
      <c r="F318" s="12">
        <v>2.2794085188288693</v>
      </c>
      <c r="G318" s="12">
        <v>4.3715834387706476</v>
      </c>
      <c r="H318" s="12">
        <v>2.0846668407230955</v>
      </c>
      <c r="I318" s="12">
        <v>1.8866815180111587</v>
      </c>
      <c r="J318" s="12">
        <v>2.2832540862108779</v>
      </c>
      <c r="K318" s="12">
        <v>3.9421866405234431</v>
      </c>
      <c r="L318" s="12">
        <v>1.9456662908539255</v>
      </c>
      <c r="M318" s="12">
        <v>1.8620788932818233</v>
      </c>
      <c r="N318" s="12"/>
      <c r="O318" s="12"/>
    </row>
    <row r="319" spans="1:15" x14ac:dyDescent="0.35">
      <c r="A319" s="11" t="str">
        <f t="shared" si="4"/>
        <v>CONSUMO PER CAPITA (kg o litros por individuo)TOTAL BEBIDASTENER HAMBRE/SIN PLANIFICAR</v>
      </c>
      <c r="B319" s="11" t="s">
        <v>208</v>
      </c>
      <c r="C319" s="11" t="s">
        <v>96</v>
      </c>
      <c r="D319" s="11" t="s">
        <v>253</v>
      </c>
      <c r="E319" s="12">
        <v>2.7139011322718263</v>
      </c>
      <c r="F319" s="12">
        <v>3.145695780935938</v>
      </c>
      <c r="G319" s="12">
        <v>4.9262982064299567</v>
      </c>
      <c r="H319" s="12">
        <v>2.7282012686571591</v>
      </c>
      <c r="I319" s="12">
        <v>2.6693825393957851</v>
      </c>
      <c r="J319" s="12">
        <v>3.0911815534663596</v>
      </c>
      <c r="K319" s="12">
        <v>4.5160645235917718</v>
      </c>
      <c r="L319" s="12">
        <v>2.6698639879014174</v>
      </c>
      <c r="M319" s="12">
        <v>2.5650744518217872</v>
      </c>
      <c r="N319" s="12"/>
      <c r="O319" s="12"/>
    </row>
    <row r="320" spans="1:15" x14ac:dyDescent="0.35">
      <c r="A320" s="11" t="str">
        <f t="shared" si="4"/>
        <v>CONSUMO PER CAPITA (kg o litros por individuo)TOTAL BEBIDASESTAR DE COMPRAS</v>
      </c>
      <c r="B320" s="11" t="s">
        <v>208</v>
      </c>
      <c r="C320" s="11" t="s">
        <v>96</v>
      </c>
      <c r="D320" s="11" t="s">
        <v>254</v>
      </c>
      <c r="E320" s="12">
        <v>0.33351564005472578</v>
      </c>
      <c r="F320" s="12">
        <v>0.30566632734182603</v>
      </c>
      <c r="G320" s="12">
        <v>0.5084702819957968</v>
      </c>
      <c r="H320" s="12">
        <v>0.35325717805254414</v>
      </c>
      <c r="I320" s="12">
        <v>0.31576174833946552</v>
      </c>
      <c r="J320" s="12">
        <v>0.2985495105789901</v>
      </c>
      <c r="K320" s="12">
        <v>0.5090840279630805</v>
      </c>
      <c r="L320" s="12">
        <v>0.35046218564801923</v>
      </c>
      <c r="M320" s="12">
        <v>0.35109556532364783</v>
      </c>
      <c r="N320" s="12"/>
      <c r="O320" s="12"/>
    </row>
    <row r="321" spans="1:15" x14ac:dyDescent="0.35">
      <c r="A321" s="11" t="str">
        <f t="shared" si="4"/>
        <v>CONSUMO PER CAPITA (kg o litros por individuo)TOTAL BEBIDASNO COCINAR EN CASA</v>
      </c>
      <c r="B321" s="11" t="s">
        <v>208</v>
      </c>
      <c r="C321" s="11" t="s">
        <v>96</v>
      </c>
      <c r="D321" s="11" t="s">
        <v>255</v>
      </c>
      <c r="E321" s="12">
        <v>0.39828874415541649</v>
      </c>
      <c r="F321" s="12">
        <v>0.49226095027347289</v>
      </c>
      <c r="G321" s="12">
        <v>0.61170770651040329</v>
      </c>
      <c r="H321" s="12">
        <v>0.41722562419574538</v>
      </c>
      <c r="I321" s="12">
        <v>0.36855824021451938</v>
      </c>
      <c r="J321" s="12">
        <v>0.44793098977093104</v>
      </c>
      <c r="K321" s="12">
        <v>0.63366093349257957</v>
      </c>
      <c r="L321" s="12">
        <v>0.35635545803366048</v>
      </c>
      <c r="M321" s="12">
        <v>0.36806371302062196</v>
      </c>
      <c r="N321" s="12"/>
      <c r="O321" s="12"/>
    </row>
    <row r="322" spans="1:15" x14ac:dyDescent="0.35">
      <c r="A322" s="11" t="str">
        <f t="shared" si="4"/>
        <v>CONSUMO PER CAPITA (kg o litros por individuo)TOTAL BEBIDASCELEBRACION/FIESTA/SALIR TOMAR</v>
      </c>
      <c r="B322" s="11" t="s">
        <v>208</v>
      </c>
      <c r="C322" s="11" t="s">
        <v>96</v>
      </c>
      <c r="D322" s="11" t="s">
        <v>256</v>
      </c>
      <c r="E322" s="12">
        <v>4.4073240201771204</v>
      </c>
      <c r="F322" s="12">
        <v>5.0517420539220774</v>
      </c>
      <c r="G322" s="12">
        <v>7.361211239365379</v>
      </c>
      <c r="H322" s="12">
        <v>4.762528064341609</v>
      </c>
      <c r="I322" s="12">
        <v>4.5434171402450056</v>
      </c>
      <c r="J322" s="12">
        <v>4.8478460384463569</v>
      </c>
      <c r="K322" s="12">
        <v>6.9591400197517617</v>
      </c>
      <c r="L322" s="12">
        <v>4.5843319604443007</v>
      </c>
      <c r="M322" s="12">
        <v>4.2354543929491264</v>
      </c>
      <c r="N322" s="12"/>
      <c r="O322" s="12"/>
    </row>
    <row r="323" spans="1:15" x14ac:dyDescent="0.35">
      <c r="A323" s="11" t="str">
        <f t="shared" si="4"/>
        <v>CONSUMO PER CAPITA (kg o litros por individuo)TOTAL BEBIDASVIENDO DEPORTES</v>
      </c>
      <c r="B323" s="11" t="s">
        <v>208</v>
      </c>
      <c r="C323" s="11" t="s">
        <v>96</v>
      </c>
      <c r="D323" s="11" t="s">
        <v>257</v>
      </c>
      <c r="E323" s="12">
        <v>0.20714945211847083</v>
      </c>
      <c r="F323" s="12">
        <v>0.23603447905139119</v>
      </c>
      <c r="G323" s="12">
        <v>0.37761763596422793</v>
      </c>
      <c r="H323" s="12">
        <v>0.21086363555547333</v>
      </c>
      <c r="I323" s="12">
        <v>0.25102392712175103</v>
      </c>
      <c r="J323" s="12">
        <v>0.26780188807677907</v>
      </c>
      <c r="K323" s="12">
        <v>0.23398458235732147</v>
      </c>
      <c r="L323" s="12">
        <v>0.221166230222824</v>
      </c>
      <c r="M323" s="12">
        <v>0.24402345418297247</v>
      </c>
      <c r="N323" s="12"/>
      <c r="O323" s="12"/>
    </row>
    <row r="324" spans="1:15" x14ac:dyDescent="0.35">
      <c r="A324" s="11" t="str">
        <f t="shared" ref="A324:A387" si="5">B324&amp;C324&amp;D324</f>
        <v>CONSUMO PER CAPITA (kg o litros por individuo)TOTAL BEBIDASOTROS MOTIVOS</v>
      </c>
      <c r="B324" s="11" t="s">
        <v>208</v>
      </c>
      <c r="C324" s="11" t="s">
        <v>96</v>
      </c>
      <c r="D324" s="11" t="s">
        <v>258</v>
      </c>
      <c r="E324" s="12">
        <v>0.77158775288714398</v>
      </c>
      <c r="F324" s="12">
        <v>0.82864031591925802</v>
      </c>
      <c r="G324" s="12">
        <v>1.3949757191219083</v>
      </c>
      <c r="H324" s="12">
        <v>0.78774587976509358</v>
      </c>
      <c r="I324" s="12">
        <v>0.75562302612954446</v>
      </c>
      <c r="J324" s="12">
        <v>0.86963286649542881</v>
      </c>
      <c r="K324" s="12">
        <v>1.3199166764828369</v>
      </c>
      <c r="L324" s="12">
        <v>0.77687807241683382</v>
      </c>
      <c r="M324" s="12">
        <v>0.74201438049741331</v>
      </c>
      <c r="N324" s="12"/>
      <c r="O324" s="12"/>
    </row>
    <row r="325" spans="1:15" x14ac:dyDescent="0.35">
      <c r="A325" s="11" t="str">
        <f t="shared" si="5"/>
        <v>CONSUMO PER CAPITA (kg o litros por individuo).Total Bebidas FriasT.ESPAÑA</v>
      </c>
      <c r="B325" s="11" t="s">
        <v>208</v>
      </c>
      <c r="C325" s="11" t="s">
        <v>105</v>
      </c>
      <c r="D325" s="11" t="s">
        <v>32</v>
      </c>
      <c r="E325" s="12">
        <v>10.56364310876879</v>
      </c>
      <c r="F325" s="12">
        <v>12.255948316403973</v>
      </c>
      <c r="G325" s="12">
        <v>19.399762037326788</v>
      </c>
      <c r="H325" s="12">
        <v>11.135374469594339</v>
      </c>
      <c r="I325" s="12">
        <v>10.500058597422097</v>
      </c>
      <c r="J325" s="12">
        <v>11.999379708814031</v>
      </c>
      <c r="K325" s="12">
        <v>17.929885529368246</v>
      </c>
      <c r="L325" s="12">
        <v>10.46866500452683</v>
      </c>
      <c r="M325" s="12">
        <v>9.8622506724432331</v>
      </c>
      <c r="N325" s="12"/>
      <c r="O325" s="12"/>
    </row>
    <row r="326" spans="1:15" x14ac:dyDescent="0.35">
      <c r="A326" s="11" t="str">
        <f t="shared" si="5"/>
        <v>CONSUMO PER CAPITA (kg o litros por individuo).Total Bebidas FriasHiper+Super+Discount+G.A</v>
      </c>
      <c r="B326" s="11" t="s">
        <v>208</v>
      </c>
      <c r="C326" s="11" t="s">
        <v>105</v>
      </c>
      <c r="D326" s="11" t="s">
        <v>19</v>
      </c>
      <c r="E326" s="12">
        <v>1.227787796544572</v>
      </c>
      <c r="F326" s="12">
        <v>1.354243361679585</v>
      </c>
      <c r="G326" s="12">
        <v>2.5851606900325814</v>
      </c>
      <c r="H326" s="12">
        <v>1.405972823055706</v>
      </c>
      <c r="I326" s="12">
        <v>1.5361617634161291</v>
      </c>
      <c r="J326" s="12">
        <v>1.6794395088221432</v>
      </c>
      <c r="K326" s="12">
        <v>2.3434280713829572</v>
      </c>
      <c r="L326" s="12">
        <v>1.4758359192300272</v>
      </c>
      <c r="M326" s="12">
        <v>1.4811938449431947</v>
      </c>
      <c r="N326" s="12"/>
      <c r="O326" s="12"/>
    </row>
    <row r="327" spans="1:15" x14ac:dyDescent="0.35">
      <c r="A327" s="11" t="str">
        <f t="shared" si="5"/>
        <v>CONSUMO PER CAPITA (kg o litros por individuo).Total Bebidas FriasRestaurantes</v>
      </c>
      <c r="B327" s="11" t="s">
        <v>208</v>
      </c>
      <c r="C327" s="11" t="s">
        <v>105</v>
      </c>
      <c r="D327" s="11" t="s">
        <v>20</v>
      </c>
      <c r="E327" s="12">
        <v>2.1417382174392046</v>
      </c>
      <c r="F327" s="12">
        <v>2.368635595749196</v>
      </c>
      <c r="G327" s="12">
        <v>3.4790794527093314</v>
      </c>
      <c r="H327" s="12">
        <v>2.252141187989765</v>
      </c>
      <c r="I327" s="12">
        <v>2.0620651684959972</v>
      </c>
      <c r="J327" s="12">
        <v>2.2286065691701613</v>
      </c>
      <c r="K327" s="12">
        <v>3.296312908281902</v>
      </c>
      <c r="L327" s="12">
        <v>2.1214157669267246</v>
      </c>
      <c r="M327" s="12">
        <v>2.0689356538855828</v>
      </c>
      <c r="N327" s="12"/>
      <c r="O327" s="12"/>
    </row>
    <row r="328" spans="1:15" x14ac:dyDescent="0.35">
      <c r="A328" s="11" t="str">
        <f t="shared" si="5"/>
        <v>CONSUMO PER CAPITA (kg o litros por individuo).Total Bebidas FriasRestaurantes Fast Food</v>
      </c>
      <c r="B328" s="11" t="s">
        <v>208</v>
      </c>
      <c r="C328" s="11" t="s">
        <v>105</v>
      </c>
      <c r="D328" s="11" t="s">
        <v>21</v>
      </c>
      <c r="E328" s="12">
        <v>0.69125840571830854</v>
      </c>
      <c r="F328" s="12">
        <v>0.7479143046866269</v>
      </c>
      <c r="G328" s="12">
        <v>1.1516265068706009</v>
      </c>
      <c r="H328" s="12">
        <v>0.78325261460262474</v>
      </c>
      <c r="I328" s="12">
        <v>0.77187078437681178</v>
      </c>
      <c r="J328" s="12">
        <v>0.84666726457686858</v>
      </c>
      <c r="K328" s="12">
        <v>1.1760998544268009</v>
      </c>
      <c r="L328" s="12">
        <v>0.82722050772782929</v>
      </c>
      <c r="M328" s="12">
        <v>0.69661590987744726</v>
      </c>
      <c r="N328" s="12"/>
      <c r="O328" s="12"/>
    </row>
    <row r="329" spans="1:15" x14ac:dyDescent="0.35">
      <c r="A329" s="11" t="str">
        <f t="shared" si="5"/>
        <v>CONSUMO PER CAPITA (kg o litros por individuo).Total Bebidas FriasBares/Cafeterias/Cervecerias</v>
      </c>
      <c r="B329" s="11" t="s">
        <v>208</v>
      </c>
      <c r="C329" s="11" t="s">
        <v>105</v>
      </c>
      <c r="D329" s="11" t="s">
        <v>22</v>
      </c>
      <c r="E329" s="12">
        <v>5.0602615859929925</v>
      </c>
      <c r="F329" s="12">
        <v>5.9461308156926496</v>
      </c>
      <c r="G329" s="12">
        <v>8.8924280348402664</v>
      </c>
      <c r="H329" s="12">
        <v>5.200714812577437</v>
      </c>
      <c r="I329" s="12">
        <v>4.7770305153228296</v>
      </c>
      <c r="J329" s="12">
        <v>5.6190825935395692</v>
      </c>
      <c r="K329" s="12">
        <v>8.1822527744856952</v>
      </c>
      <c r="L329" s="12">
        <v>4.7549764502456151</v>
      </c>
      <c r="M329" s="12">
        <v>4.3836688765095273</v>
      </c>
      <c r="N329" s="12"/>
      <c r="O329" s="12"/>
    </row>
    <row r="330" spans="1:15" x14ac:dyDescent="0.35">
      <c r="A330" s="11" t="str">
        <f t="shared" si="5"/>
        <v>CONSUMO PER CAPITA (kg o litros por individuo).Total Bebidas FriasPanaderias/Pastelerias</v>
      </c>
      <c r="B330" s="11" t="s">
        <v>208</v>
      </c>
      <c r="C330" s="11" t="s">
        <v>105</v>
      </c>
      <c r="D330" s="11" t="s">
        <v>23</v>
      </c>
      <c r="E330" s="12">
        <v>6.4775482934520387E-2</v>
      </c>
      <c r="F330" s="12">
        <v>8.0474830922113147E-2</v>
      </c>
      <c r="G330" s="12">
        <v>0.13254701143671246</v>
      </c>
      <c r="H330" s="12">
        <v>6.7675992534549409E-2</v>
      </c>
      <c r="I330" s="12">
        <v>6.6498283405971872E-2</v>
      </c>
      <c r="J330" s="12">
        <v>8.9297960421068051E-2</v>
      </c>
      <c r="K330" s="12">
        <v>0.12304176319040169</v>
      </c>
      <c r="L330" s="12">
        <v>7.4324238912899493E-2</v>
      </c>
      <c r="M330" s="12">
        <v>7.6493953934502132E-2</v>
      </c>
      <c r="N330" s="12"/>
      <c r="O330" s="12"/>
    </row>
    <row r="331" spans="1:15" x14ac:dyDescent="0.35">
      <c r="A331" s="11" t="str">
        <f t="shared" si="5"/>
        <v>CONSUMO PER CAPITA (kg o litros por individuo).Total Bebidas FriasTda.Alimentacion/Delicatesen</v>
      </c>
      <c r="B331" s="11" t="s">
        <v>208</v>
      </c>
      <c r="C331" s="11" t="s">
        <v>105</v>
      </c>
      <c r="D331" s="11" t="s">
        <v>166</v>
      </c>
      <c r="E331" s="12">
        <v>0.20087238449205441</v>
      </c>
      <c r="F331" s="12">
        <v>0.19665738711716463</v>
      </c>
      <c r="G331" s="12">
        <v>0.33499013878649003</v>
      </c>
      <c r="H331" s="12">
        <v>0.18698321461199174</v>
      </c>
      <c r="I331" s="12">
        <v>0.16534390756250941</v>
      </c>
      <c r="J331" s="12">
        <v>0.20070906838028271</v>
      </c>
      <c r="K331" s="12">
        <v>0.33618812231869089</v>
      </c>
      <c r="L331" s="12">
        <v>0.19260494476560314</v>
      </c>
      <c r="M331" s="12">
        <v>0.14586423357937173</v>
      </c>
      <c r="N331" s="12"/>
      <c r="O331" s="12"/>
    </row>
    <row r="332" spans="1:15" x14ac:dyDescent="0.35">
      <c r="A332" s="11" t="str">
        <f t="shared" si="5"/>
        <v>CONSUMO PER CAPITA (kg o litros por individuo).Total Bebidas FriasCanal Conveniencia/24h</v>
      </c>
      <c r="B332" s="11" t="s">
        <v>208</v>
      </c>
      <c r="C332" s="11" t="s">
        <v>105</v>
      </c>
      <c r="D332" s="11" t="s">
        <v>167</v>
      </c>
      <c r="E332" s="12">
        <v>0.15791666921800443</v>
      </c>
      <c r="F332" s="12">
        <v>0.20262644605868518</v>
      </c>
      <c r="G332" s="12">
        <v>0.31074018467937864</v>
      </c>
      <c r="H332" s="12">
        <v>0.15850306111454296</v>
      </c>
      <c r="I332" s="12">
        <v>0.15627729832667198</v>
      </c>
      <c r="J332" s="12">
        <v>0.17738241665734825</v>
      </c>
      <c r="K332" s="12">
        <v>0.26284567523152008</v>
      </c>
      <c r="L332" s="12">
        <v>0.13320144669569853</v>
      </c>
      <c r="M332" s="12">
        <v>0.13426201995196466</v>
      </c>
      <c r="N332" s="12"/>
      <c r="O332" s="12"/>
    </row>
    <row r="333" spans="1:15" x14ac:dyDescent="0.35">
      <c r="A333" s="11" t="str">
        <f t="shared" si="5"/>
        <v>CONSUMO PER CAPITA (kg o litros por individuo).Total Bebidas FriasHoteles</v>
      </c>
      <c r="B333" s="11" t="s">
        <v>208</v>
      </c>
      <c r="C333" s="11" t="s">
        <v>105</v>
      </c>
      <c r="D333" s="11" t="s">
        <v>25</v>
      </c>
      <c r="E333" s="12">
        <v>3.86736412593017E-2</v>
      </c>
      <c r="F333" s="12">
        <v>8.0944763899597844E-2</v>
      </c>
      <c r="G333" s="12">
        <v>0.1613326043768197</v>
      </c>
      <c r="H333" s="12">
        <v>8.5157623948924926E-2</v>
      </c>
      <c r="I333" s="12">
        <v>4.986252112901577E-2</v>
      </c>
      <c r="J333" s="12">
        <v>5.4107598887293336E-2</v>
      </c>
      <c r="K333" s="12">
        <v>0.13242565025971942</v>
      </c>
      <c r="L333" s="12">
        <v>3.7620885297495785E-2</v>
      </c>
      <c r="M333" s="12">
        <v>3.553906501474445E-2</v>
      </c>
      <c r="N333" s="12"/>
      <c r="O333" s="12"/>
    </row>
    <row r="334" spans="1:15" x14ac:dyDescent="0.35">
      <c r="A334" s="11" t="str">
        <f t="shared" si="5"/>
        <v>CONSUMO PER CAPITA (kg o litros por individuo).Total Bebidas FriasEstaciones de servicio</v>
      </c>
      <c r="B334" s="11" t="s">
        <v>208</v>
      </c>
      <c r="C334" s="11" t="s">
        <v>105</v>
      </c>
      <c r="D334" s="11" t="s">
        <v>26</v>
      </c>
      <c r="E334" s="12">
        <v>0.16543412060402998</v>
      </c>
      <c r="F334" s="12">
        <v>0.21259286101748809</v>
      </c>
      <c r="G334" s="12">
        <v>0.39008265632462902</v>
      </c>
      <c r="H334" s="12">
        <v>0.18238395046209149</v>
      </c>
      <c r="I334" s="12">
        <v>0.16310817425534166</v>
      </c>
      <c r="J334" s="12">
        <v>0.18800732694807532</v>
      </c>
      <c r="K334" s="12">
        <v>0.3203894153491546</v>
      </c>
      <c r="L334" s="12">
        <v>0.13902140103968899</v>
      </c>
      <c r="M334" s="12">
        <v>0.1890394403807707</v>
      </c>
      <c r="N334" s="12"/>
      <c r="O334" s="12"/>
    </row>
    <row r="335" spans="1:15" x14ac:dyDescent="0.35">
      <c r="A335" s="11" t="str">
        <f t="shared" si="5"/>
        <v>CONSUMO PER CAPITA (kg o litros por individuo).Total Bebidas FriasMaquinas dispensadoras</v>
      </c>
      <c r="B335" s="11" t="s">
        <v>208</v>
      </c>
      <c r="C335" s="11" t="s">
        <v>105</v>
      </c>
      <c r="D335" s="11" t="s">
        <v>27</v>
      </c>
      <c r="E335" s="12">
        <v>0.20429547308620799</v>
      </c>
      <c r="F335" s="12">
        <v>0.23466409406018093</v>
      </c>
      <c r="G335" s="12">
        <v>0.35261292957466378</v>
      </c>
      <c r="H335" s="12">
        <v>0.24314250792112818</v>
      </c>
      <c r="I335" s="12">
        <v>0.23088211254919694</v>
      </c>
      <c r="J335" s="12">
        <v>0.23627317607766365</v>
      </c>
      <c r="K335" s="12">
        <v>0.31652767131972492</v>
      </c>
      <c r="L335" s="12">
        <v>0.22010854833869278</v>
      </c>
      <c r="M335" s="12">
        <v>0.21647372165416276</v>
      </c>
      <c r="N335" s="12"/>
      <c r="O335" s="12"/>
    </row>
    <row r="336" spans="1:15" x14ac:dyDescent="0.35">
      <c r="A336" s="11" t="str">
        <f t="shared" si="5"/>
        <v>CONSUMO PER CAPITA (kg o litros por individuo).Total Bebidas FriasServicio en la empresa</v>
      </c>
      <c r="B336" s="11" t="s">
        <v>208</v>
      </c>
      <c r="C336" s="11" t="s">
        <v>105</v>
      </c>
      <c r="D336" s="11" t="s">
        <v>28</v>
      </c>
      <c r="E336" s="12">
        <v>0.15709879463962673</v>
      </c>
      <c r="F336" s="12">
        <v>0.15502572126185951</v>
      </c>
      <c r="G336" s="12">
        <v>0.17172136489588657</v>
      </c>
      <c r="H336" s="12">
        <v>0.10730886317702619</v>
      </c>
      <c r="I336" s="12">
        <v>6.7279384462609504E-2</v>
      </c>
      <c r="J336" s="12">
        <v>6.305372253635777E-2</v>
      </c>
      <c r="K336" s="12">
        <v>0.10179835447859338</v>
      </c>
      <c r="L336" s="12">
        <v>8.6265152172684115E-2</v>
      </c>
      <c r="M336" s="12">
        <v>7.9269207084418772E-2</v>
      </c>
      <c r="N336" s="12"/>
      <c r="O336" s="12"/>
    </row>
    <row r="337" spans="1:15" x14ac:dyDescent="0.35">
      <c r="A337" s="11" t="str">
        <f t="shared" si="5"/>
        <v>CONSUMO PER CAPITA (kg o litros por individuo).Total Bebidas FriasResto de canales</v>
      </c>
      <c r="B337" s="11" t="s">
        <v>208</v>
      </c>
      <c r="C337" s="11" t="s">
        <v>105</v>
      </c>
      <c r="D337" s="11" t="s">
        <v>29</v>
      </c>
      <c r="E337" s="12">
        <v>0.45353147744959499</v>
      </c>
      <c r="F337" s="12">
        <v>0.67603803380487215</v>
      </c>
      <c r="G337" s="12">
        <v>1.437437994899555</v>
      </c>
      <c r="H337" s="12">
        <v>0.4621390174357361</v>
      </c>
      <c r="I337" s="12">
        <v>0.45368165274090033</v>
      </c>
      <c r="J337" s="12">
        <v>0.61675181364200349</v>
      </c>
      <c r="K337" s="12">
        <v>1.3385738263061739</v>
      </c>
      <c r="L337" s="12">
        <v>0.40607163592573825</v>
      </c>
      <c r="M337" s="12">
        <v>0.35489373636556554</v>
      </c>
      <c r="N337" s="12"/>
      <c r="O337" s="12"/>
    </row>
    <row r="338" spans="1:15" x14ac:dyDescent="0.35">
      <c r="A338" s="11" t="str">
        <f t="shared" si="5"/>
        <v>CONSUMO PER CAPITA (kg o litros por individuo).Total Bebidas FriasEN LA CALLE</v>
      </c>
      <c r="B338" s="11" t="s">
        <v>208</v>
      </c>
      <c r="C338" s="11" t="s">
        <v>105</v>
      </c>
      <c r="D338" s="11" t="s">
        <v>226</v>
      </c>
      <c r="E338" s="12">
        <v>0.40158218503308296</v>
      </c>
      <c r="F338" s="12">
        <v>0.55858487666113243</v>
      </c>
      <c r="G338" s="12">
        <v>1.3151513078905477</v>
      </c>
      <c r="H338" s="12">
        <v>0.43085408368111466</v>
      </c>
      <c r="I338" s="12">
        <v>0.45184054165535248</v>
      </c>
      <c r="J338" s="12">
        <v>0.72302662312474431</v>
      </c>
      <c r="K338" s="12">
        <v>1.1266242425107473</v>
      </c>
      <c r="L338" s="12">
        <v>0.43456493615984998</v>
      </c>
      <c r="M338" s="12">
        <v>0.35836270229161404</v>
      </c>
      <c r="N338" s="12"/>
      <c r="O338" s="12"/>
    </row>
    <row r="339" spans="1:15" x14ac:dyDescent="0.35">
      <c r="A339" s="11" t="str">
        <f t="shared" si="5"/>
        <v>CONSUMO PER CAPITA (kg o litros por individuo).Total Bebidas FriasEN CASA DE OTROS</v>
      </c>
      <c r="B339" s="11" t="s">
        <v>208</v>
      </c>
      <c r="C339" s="11" t="s">
        <v>105</v>
      </c>
      <c r="D339" s="11" t="s">
        <v>227</v>
      </c>
      <c r="E339" s="12">
        <v>0.51750080954022337</v>
      </c>
      <c r="F339" s="12">
        <v>0.61305158335350773</v>
      </c>
      <c r="G339" s="12">
        <v>1.206594956965684</v>
      </c>
      <c r="H339" s="12">
        <v>0.83600475778741734</v>
      </c>
      <c r="I339" s="12">
        <v>0.87830940463854057</v>
      </c>
      <c r="J339" s="12">
        <v>0.79946586280181509</v>
      </c>
      <c r="K339" s="12">
        <v>1.1571994435877042</v>
      </c>
      <c r="L339" s="12">
        <v>0.7587417998090239</v>
      </c>
      <c r="M339" s="12">
        <v>0.70891900354502746</v>
      </c>
      <c r="N339" s="12"/>
      <c r="O339" s="12"/>
    </row>
    <row r="340" spans="1:15" x14ac:dyDescent="0.35">
      <c r="A340" s="11" t="str">
        <f t="shared" si="5"/>
        <v>CONSUMO PER CAPITA (kg o litros por individuo).Total Bebidas FriasEN EL ESTABLECIMIENTO</v>
      </c>
      <c r="B340" s="11" t="s">
        <v>208</v>
      </c>
      <c r="C340" s="11" t="s">
        <v>105</v>
      </c>
      <c r="D340" s="11" t="s">
        <v>228</v>
      </c>
      <c r="E340" s="12">
        <v>8.0945857743572098</v>
      </c>
      <c r="F340" s="12">
        <v>9.4805008858815629</v>
      </c>
      <c r="G340" s="12">
        <v>14.589551184350038</v>
      </c>
      <c r="H340" s="12">
        <v>8.4382647506726549</v>
      </c>
      <c r="I340" s="12">
        <v>7.7422228787707832</v>
      </c>
      <c r="J340" s="12">
        <v>9.0124884029874881</v>
      </c>
      <c r="K340" s="12">
        <v>13.45939933050308</v>
      </c>
      <c r="L340" s="12">
        <v>7.8414758124919564</v>
      </c>
      <c r="M340" s="12">
        <v>7.3877126957627608</v>
      </c>
      <c r="N340" s="12"/>
      <c r="O340" s="12"/>
    </row>
    <row r="341" spans="1:15" x14ac:dyDescent="0.35">
      <c r="A341" s="11" t="str">
        <f t="shared" si="5"/>
        <v>CONSUMO PER CAPITA (kg o litros por individuo).Total Bebidas FriasEN EL TRABAJO</v>
      </c>
      <c r="B341" s="11" t="s">
        <v>208</v>
      </c>
      <c r="C341" s="11" t="s">
        <v>105</v>
      </c>
      <c r="D341" s="11" t="s">
        <v>229</v>
      </c>
      <c r="E341" s="12">
        <v>0.88533596101552992</v>
      </c>
      <c r="F341" s="12">
        <v>0.90112009271451554</v>
      </c>
      <c r="G341" s="12">
        <v>1.0755493796789664</v>
      </c>
      <c r="H341" s="12">
        <v>0.6845170423932998</v>
      </c>
      <c r="I341" s="12">
        <v>0.65571029080401377</v>
      </c>
      <c r="J341" s="12">
        <v>0.65166855099377119</v>
      </c>
      <c r="K341" s="12">
        <v>0.82263581871632663</v>
      </c>
      <c r="L341" s="12">
        <v>0.57095404264693039</v>
      </c>
      <c r="M341" s="12">
        <v>0.54449023597409196</v>
      </c>
      <c r="N341" s="12"/>
      <c r="O341" s="12"/>
    </row>
    <row r="342" spans="1:15" x14ac:dyDescent="0.35">
      <c r="A342" s="11" t="str">
        <f t="shared" si="5"/>
        <v>CONSUMO PER CAPITA (kg o litros por individuo).Total Bebidas FriasEN COLEGIO/INSTITUTO/UNIV.</v>
      </c>
      <c r="B342" s="11" t="s">
        <v>208</v>
      </c>
      <c r="C342" s="11" t="s">
        <v>105</v>
      </c>
      <c r="D342" s="11" t="s">
        <v>230</v>
      </c>
      <c r="E342" s="12">
        <v>1.6877718419109022E-2</v>
      </c>
      <c r="F342" s="12">
        <v>1.2049262606079643E-2</v>
      </c>
      <c r="G342" s="12">
        <v>2.3029488317876309E-2</v>
      </c>
      <c r="H342" s="12">
        <v>3.3687298000877462E-2</v>
      </c>
      <c r="I342" s="12">
        <v>1.1409589071123299E-2</v>
      </c>
      <c r="J342" s="12">
        <v>1.2796429572921656E-2</v>
      </c>
      <c r="K342" s="12">
        <v>1.2777742216925429E-2</v>
      </c>
      <c r="L342" s="12">
        <v>2.0461698061624716E-2</v>
      </c>
      <c r="M342" s="12">
        <v>1.645201304593415E-2</v>
      </c>
      <c r="N342" s="12"/>
      <c r="O342" s="12"/>
    </row>
    <row r="343" spans="1:15" x14ac:dyDescent="0.35">
      <c r="A343" s="11" t="str">
        <f t="shared" si="5"/>
        <v>CONSUMO PER CAPITA (kg o litros por individuo).Total Bebidas FriasEN MI CASA</v>
      </c>
      <c r="B343" s="11" t="s">
        <v>208</v>
      </c>
      <c r="C343" s="11" t="s">
        <v>105</v>
      </c>
      <c r="D343" s="11" t="s">
        <v>231</v>
      </c>
      <c r="E343" s="12">
        <v>0.34817521067404683</v>
      </c>
      <c r="F343" s="12">
        <v>0.34328936611232813</v>
      </c>
      <c r="G343" s="12">
        <v>0.48755347756319733</v>
      </c>
      <c r="H343" s="12">
        <v>0.40058433742250921</v>
      </c>
      <c r="I343" s="12">
        <v>0.41020030996453066</v>
      </c>
      <c r="J343" s="12">
        <v>0.41322497700552907</v>
      </c>
      <c r="K343" s="12">
        <v>0.57125568914178504</v>
      </c>
      <c r="L343" s="12">
        <v>0.4846355457472919</v>
      </c>
      <c r="M343" s="12">
        <v>0.45745420342582999</v>
      </c>
      <c r="N343" s="12"/>
      <c r="O343" s="12"/>
    </row>
    <row r="344" spans="1:15" x14ac:dyDescent="0.35">
      <c r="A344" s="11" t="str">
        <f t="shared" si="5"/>
        <v>CONSUMO PER CAPITA (kg o litros por individuo).Total Bebidas FriasEN M.TRANSP.(AVION,TREN,AUTOC,E</v>
      </c>
      <c r="B344" s="11" t="s">
        <v>208</v>
      </c>
      <c r="C344" s="11" t="s">
        <v>105</v>
      </c>
      <c r="D344" s="11" t="s">
        <v>232</v>
      </c>
      <c r="E344" s="12">
        <v>1.4509517841075415E-2</v>
      </c>
      <c r="F344" s="12">
        <v>9.6966029577273526E-3</v>
      </c>
      <c r="G344" s="12">
        <v>2.8844542095261081E-2</v>
      </c>
      <c r="H344" s="12">
        <v>1.2235438701695635E-2</v>
      </c>
      <c r="I344" s="12">
        <v>1.6412601567337693E-2</v>
      </c>
      <c r="J344" s="12">
        <v>1.4969884162779315E-2</v>
      </c>
      <c r="K344" s="12">
        <v>3.1084587744927832E-2</v>
      </c>
      <c r="L344" s="12">
        <v>1.486828715113753E-2</v>
      </c>
      <c r="M344" s="12">
        <v>7.8340938935960881E-3</v>
      </c>
      <c r="N344" s="12"/>
      <c r="O344" s="12"/>
    </row>
    <row r="345" spans="1:15" x14ac:dyDescent="0.35">
      <c r="A345" s="11" t="str">
        <f t="shared" si="5"/>
        <v>CONSUMO PER CAPITA (kg o litros por individuo).Total Bebidas FriasEN OTRO LUGAR</v>
      </c>
      <c r="B345" s="11" t="s">
        <v>208</v>
      </c>
      <c r="C345" s="11" t="s">
        <v>105</v>
      </c>
      <c r="D345" s="11" t="s">
        <v>233</v>
      </c>
      <c r="E345" s="12">
        <v>0.28507612073481936</v>
      </c>
      <c r="F345" s="12">
        <v>0.33765633799162303</v>
      </c>
      <c r="G345" s="12">
        <v>0.6734849272936273</v>
      </c>
      <c r="H345" s="12">
        <v>0.29922746273413497</v>
      </c>
      <c r="I345" s="12">
        <v>0.33395459023743829</v>
      </c>
      <c r="J345" s="12">
        <v>0.37173689000791377</v>
      </c>
      <c r="K345" s="12">
        <v>0.74890581578750193</v>
      </c>
      <c r="L345" s="12">
        <v>0.34296385582911337</v>
      </c>
      <c r="M345" s="12">
        <v>0.3810234834144135</v>
      </c>
      <c r="N345" s="12"/>
      <c r="O345" s="12"/>
    </row>
    <row r="346" spans="1:15" x14ac:dyDescent="0.35">
      <c r="A346" s="11" t="str">
        <f t="shared" si="5"/>
        <v>CONSUMO PER CAPITA (kg o litros por individuo).Total Bebidas FriasDESAYUNO</v>
      </c>
      <c r="B346" s="11" t="s">
        <v>208</v>
      </c>
      <c r="C346" s="11" t="s">
        <v>105</v>
      </c>
      <c r="D346" s="11" t="s">
        <v>234</v>
      </c>
      <c r="E346" s="12">
        <v>0.65517760558643867</v>
      </c>
      <c r="F346" s="12">
        <v>0.65448435880281186</v>
      </c>
      <c r="G346" s="12">
        <v>0.95281308395873709</v>
      </c>
      <c r="H346" s="12">
        <v>0.55230380029551773</v>
      </c>
      <c r="I346" s="12">
        <v>0.53309938702185433</v>
      </c>
      <c r="J346" s="12">
        <v>0.6095212248534535</v>
      </c>
      <c r="K346" s="12">
        <v>0.90142463988918564</v>
      </c>
      <c r="L346" s="12">
        <v>0.59198551443012437</v>
      </c>
      <c r="M346" s="12">
        <v>0.64451371777474242</v>
      </c>
      <c r="N346" s="12"/>
      <c r="O346" s="12"/>
    </row>
    <row r="347" spans="1:15" x14ac:dyDescent="0.35">
      <c r="A347" s="11" t="str">
        <f t="shared" si="5"/>
        <v>CONSUMO PER CAPITA (kg o litros por individuo).Total Bebidas FriasAPERITIVO/ANTES DE COMER</v>
      </c>
      <c r="B347" s="11" t="s">
        <v>208</v>
      </c>
      <c r="C347" s="11" t="s">
        <v>105</v>
      </c>
      <c r="D347" s="11" t="s">
        <v>235</v>
      </c>
      <c r="E347" s="12">
        <v>1.7858444516140066</v>
      </c>
      <c r="F347" s="12">
        <v>1.9993055685497716</v>
      </c>
      <c r="G347" s="12">
        <v>3.0620410744148292</v>
      </c>
      <c r="H347" s="12">
        <v>1.7743322189009538</v>
      </c>
      <c r="I347" s="12">
        <v>1.6572502769098205</v>
      </c>
      <c r="J347" s="12">
        <v>1.9793801603156771</v>
      </c>
      <c r="K347" s="12">
        <v>2.7798207246919393</v>
      </c>
      <c r="L347" s="12">
        <v>1.6496117211520036</v>
      </c>
      <c r="M347" s="12">
        <v>1.5386095245646556</v>
      </c>
      <c r="N347" s="12"/>
      <c r="O347" s="12"/>
    </row>
    <row r="348" spans="1:15" x14ac:dyDescent="0.35">
      <c r="A348" s="11" t="str">
        <f t="shared" si="5"/>
        <v>CONSUMO PER CAPITA (kg o litros por individuo).Total Bebidas FriasCOMIDA</v>
      </c>
      <c r="B348" s="11" t="s">
        <v>208</v>
      </c>
      <c r="C348" s="11" t="s">
        <v>105</v>
      </c>
      <c r="D348" s="11" t="s">
        <v>236</v>
      </c>
      <c r="E348" s="12">
        <v>3.5271956166299612</v>
      </c>
      <c r="F348" s="12">
        <v>3.9476774703196309</v>
      </c>
      <c r="G348" s="12">
        <v>5.7218375938956232</v>
      </c>
      <c r="H348" s="12">
        <v>4.0313710031143124</v>
      </c>
      <c r="I348" s="12">
        <v>3.718983675061152</v>
      </c>
      <c r="J348" s="12">
        <v>3.9843778844303812</v>
      </c>
      <c r="K348" s="12">
        <v>5.3783988210969849</v>
      </c>
      <c r="L348" s="12">
        <v>3.7643177643242569</v>
      </c>
      <c r="M348" s="12">
        <v>3.6260000763248939</v>
      </c>
      <c r="N348" s="12"/>
      <c r="O348" s="12"/>
    </row>
    <row r="349" spans="1:15" x14ac:dyDescent="0.35">
      <c r="A349" s="11" t="str">
        <f t="shared" si="5"/>
        <v>CONSUMO PER CAPITA (kg o litros por individuo).Total Bebidas FriasTARDE/MERIENDA</v>
      </c>
      <c r="B349" s="11" t="s">
        <v>208</v>
      </c>
      <c r="C349" s="11" t="s">
        <v>105</v>
      </c>
      <c r="D349" s="11" t="s">
        <v>237</v>
      </c>
      <c r="E349" s="12">
        <v>1.0760392050323238</v>
      </c>
      <c r="F349" s="12">
        <v>1.5604965818399523</v>
      </c>
      <c r="G349" s="12">
        <v>2.2499950041125931</v>
      </c>
      <c r="H349" s="12">
        <v>1.1395966336175505</v>
      </c>
      <c r="I349" s="12">
        <v>1.1163879403138484</v>
      </c>
      <c r="J349" s="12">
        <v>1.4553534328829385</v>
      </c>
      <c r="K349" s="12">
        <v>2.0506712255943405</v>
      </c>
      <c r="L349" s="12">
        <v>1.0955725969717234</v>
      </c>
      <c r="M349" s="12">
        <v>0.99054584169583071</v>
      </c>
      <c r="N349" s="12"/>
      <c r="O349" s="12"/>
    </row>
    <row r="350" spans="1:15" x14ac:dyDescent="0.35">
      <c r="A350" s="11" t="str">
        <f t="shared" si="5"/>
        <v>CONSUMO PER CAPITA (kg o litros por individuo).Total Bebidas FriasANTES DE CENAR</v>
      </c>
      <c r="B350" s="11" t="s">
        <v>208</v>
      </c>
      <c r="C350" s="11" t="s">
        <v>105</v>
      </c>
      <c r="D350" s="11" t="s">
        <v>238</v>
      </c>
      <c r="E350" s="12">
        <v>0.98838635456850643</v>
      </c>
      <c r="F350" s="12">
        <v>1.1211942376691291</v>
      </c>
      <c r="G350" s="12">
        <v>1.8508300590633016</v>
      </c>
      <c r="H350" s="12">
        <v>1.0589679121324147</v>
      </c>
      <c r="I350" s="12">
        <v>0.98236150619054141</v>
      </c>
      <c r="J350" s="12">
        <v>1.0290658529720245</v>
      </c>
      <c r="K350" s="12">
        <v>1.6435483932001427</v>
      </c>
      <c r="L350" s="12">
        <v>0.94557490021464219</v>
      </c>
      <c r="M350" s="12">
        <v>0.84525437179695739</v>
      </c>
      <c r="N350" s="12"/>
      <c r="O350" s="12"/>
    </row>
    <row r="351" spans="1:15" x14ac:dyDescent="0.35">
      <c r="A351" s="11" t="str">
        <f t="shared" si="5"/>
        <v>CONSUMO PER CAPITA (kg o litros por individuo).Total Bebidas FriasCENA</v>
      </c>
      <c r="B351" s="11" t="s">
        <v>208</v>
      </c>
      <c r="C351" s="11" t="s">
        <v>105</v>
      </c>
      <c r="D351" s="11" t="s">
        <v>239</v>
      </c>
      <c r="E351" s="12">
        <v>1.540093038831686</v>
      </c>
      <c r="F351" s="12">
        <v>1.8414022900609943</v>
      </c>
      <c r="G351" s="12">
        <v>3.5002223513848012</v>
      </c>
      <c r="H351" s="12">
        <v>1.6976555756885003</v>
      </c>
      <c r="I351" s="12">
        <v>1.5819957073211666</v>
      </c>
      <c r="J351" s="12">
        <v>1.8780906144612313</v>
      </c>
      <c r="K351" s="12">
        <v>3.3962590327291813</v>
      </c>
      <c r="L351" s="12">
        <v>1.5350514633831853</v>
      </c>
      <c r="M351" s="12">
        <v>1.4170309629126197</v>
      </c>
      <c r="N351" s="12"/>
      <c r="O351" s="12"/>
    </row>
    <row r="352" spans="1:15" x14ac:dyDescent="0.35">
      <c r="A352" s="11" t="str">
        <f t="shared" si="5"/>
        <v>CONSUMO PER CAPITA (kg o litros por individuo).Total Bebidas FriasDESPUES DE LA CENA</v>
      </c>
      <c r="B352" s="11" t="s">
        <v>208</v>
      </c>
      <c r="C352" s="11" t="s">
        <v>105</v>
      </c>
      <c r="D352" s="11" t="s">
        <v>240</v>
      </c>
      <c r="E352" s="12">
        <v>0.21456144361575361</v>
      </c>
      <c r="F352" s="12">
        <v>0.26700804644150888</v>
      </c>
      <c r="G352" s="12">
        <v>0.63515138911584157</v>
      </c>
      <c r="H352" s="12">
        <v>0.24553609498158921</v>
      </c>
      <c r="I352" s="12">
        <v>0.25219284572313122</v>
      </c>
      <c r="J352" s="12">
        <v>0.28218990620932022</v>
      </c>
      <c r="K352" s="12">
        <v>0.60265059909781893</v>
      </c>
      <c r="L352" s="12">
        <v>0.20375573063585622</v>
      </c>
      <c r="M352" s="12">
        <v>0.1978962928319444</v>
      </c>
      <c r="N352" s="12"/>
      <c r="O352" s="12"/>
    </row>
    <row r="353" spans="1:15" x14ac:dyDescent="0.35">
      <c r="A353" s="11" t="str">
        <f t="shared" si="5"/>
        <v>CONSUMO PER CAPITA (kg o litros por individuo).Total Bebidas FriasDURANTE EL DIA</v>
      </c>
      <c r="B353" s="11" t="s">
        <v>208</v>
      </c>
      <c r="C353" s="11" t="s">
        <v>105</v>
      </c>
      <c r="D353" s="11" t="s">
        <v>241</v>
      </c>
      <c r="E353" s="12">
        <v>0.77634613274502362</v>
      </c>
      <c r="F353" s="12">
        <v>0.86438033364487632</v>
      </c>
      <c r="G353" s="12">
        <v>1.4268718076672227</v>
      </c>
      <c r="H353" s="12">
        <v>0.63561205332740656</v>
      </c>
      <c r="I353" s="12">
        <v>0.65778984595032075</v>
      </c>
      <c r="J353" s="12">
        <v>0.78140033226939287</v>
      </c>
      <c r="K353" s="12">
        <v>1.177108107101684</v>
      </c>
      <c r="L353" s="12">
        <v>0.68279824241077158</v>
      </c>
      <c r="M353" s="12">
        <v>0.60239956361050118</v>
      </c>
      <c r="N353" s="12"/>
      <c r="O353" s="12"/>
    </row>
    <row r="354" spans="1:15" x14ac:dyDescent="0.35">
      <c r="A354" s="11" t="str">
        <f t="shared" si="5"/>
        <v>CONSUMO PER CAPITA (kg o litros por individuo).Total Bebidas FriasCON AMIGOS</v>
      </c>
      <c r="B354" s="11" t="s">
        <v>208</v>
      </c>
      <c r="C354" s="11" t="s">
        <v>105</v>
      </c>
      <c r="D354" s="11" t="s">
        <v>242</v>
      </c>
      <c r="E354" s="12">
        <v>3.4700016896607413</v>
      </c>
      <c r="F354" s="12">
        <v>3.9494141217580405</v>
      </c>
      <c r="G354" s="12">
        <v>5.9137728884089213</v>
      </c>
      <c r="H354" s="12">
        <v>3.668013906815899</v>
      </c>
      <c r="I354" s="12">
        <v>3.5153993637580467</v>
      </c>
      <c r="J354" s="12">
        <v>3.856682686187312</v>
      </c>
      <c r="K354" s="12">
        <v>5.6893370765822375</v>
      </c>
      <c r="L354" s="12">
        <v>3.4817306454975308</v>
      </c>
      <c r="M354" s="12">
        <v>3.2417509032776626</v>
      </c>
      <c r="N354" s="12"/>
      <c r="O354" s="12"/>
    </row>
    <row r="355" spans="1:15" x14ac:dyDescent="0.35">
      <c r="A355" s="11" t="str">
        <f t="shared" si="5"/>
        <v>CONSUMO PER CAPITA (kg o litros por individuo).Total Bebidas FriasCON CLIENTES</v>
      </c>
      <c r="B355" s="11" t="s">
        <v>208</v>
      </c>
      <c r="C355" s="11" t="s">
        <v>105</v>
      </c>
      <c r="D355" s="11" t="s">
        <v>243</v>
      </c>
      <c r="E355" s="12">
        <v>5.0350395729586002E-2</v>
      </c>
      <c r="F355" s="12">
        <v>4.2342503817205376E-2</v>
      </c>
      <c r="G355" s="12">
        <v>7.7034010742356385E-2</v>
      </c>
      <c r="H355" s="12">
        <v>7.2790061304138301E-2</v>
      </c>
      <c r="I355" s="12">
        <v>5.471668747162596E-2</v>
      </c>
      <c r="J355" s="12">
        <v>7.5534473006779151E-2</v>
      </c>
      <c r="K355" s="12">
        <v>7.4451344451843121E-2</v>
      </c>
      <c r="L355" s="12">
        <v>3.6367101522556865E-2</v>
      </c>
      <c r="M355" s="12">
        <v>5.3459690999081107E-2</v>
      </c>
      <c r="N355" s="12"/>
      <c r="O355" s="12"/>
    </row>
    <row r="356" spans="1:15" x14ac:dyDescent="0.35">
      <c r="A356" s="11" t="str">
        <f t="shared" si="5"/>
        <v>CONSUMO PER CAPITA (kg o litros por individuo).Total Bebidas FriasCON COMPAÑEROS DE TRABAJO</v>
      </c>
      <c r="B356" s="11" t="s">
        <v>208</v>
      </c>
      <c r="C356" s="11" t="s">
        <v>105</v>
      </c>
      <c r="D356" s="11" t="s">
        <v>244</v>
      </c>
      <c r="E356" s="12">
        <v>0.81815008110223386</v>
      </c>
      <c r="F356" s="12">
        <v>0.84854205378681802</v>
      </c>
      <c r="G356" s="12">
        <v>0.88597814067512037</v>
      </c>
      <c r="H356" s="12">
        <v>0.70628109859914423</v>
      </c>
      <c r="I356" s="12">
        <v>0.58505692542105603</v>
      </c>
      <c r="J356" s="12">
        <v>0.63241017208019568</v>
      </c>
      <c r="K356" s="12">
        <v>0.73075831020034432</v>
      </c>
      <c r="L356" s="12">
        <v>0.67003114092544669</v>
      </c>
      <c r="M356" s="12">
        <v>0.51241752433651166</v>
      </c>
      <c r="N356" s="12"/>
      <c r="O356" s="12"/>
    </row>
    <row r="357" spans="1:15" x14ac:dyDescent="0.35">
      <c r="A357" s="11" t="str">
        <f t="shared" si="5"/>
        <v>CONSUMO PER CAPITA (kg o litros por individuo).Total Bebidas FriasCON COMPAÑEROS DE CLASE</v>
      </c>
      <c r="B357" s="11" t="s">
        <v>208</v>
      </c>
      <c r="C357" s="11" t="s">
        <v>105</v>
      </c>
      <c r="D357" s="11" t="s">
        <v>245</v>
      </c>
      <c r="E357" s="12">
        <v>2.4111159954333983E-2</v>
      </c>
      <c r="F357" s="12">
        <v>4.0174725352071873E-2</v>
      </c>
      <c r="G357" s="12">
        <v>5.1488914971883189E-2</v>
      </c>
      <c r="H357" s="12">
        <v>2.9910143655841201E-2</v>
      </c>
      <c r="I357" s="12">
        <v>2.0386359050310904E-2</v>
      </c>
      <c r="J357" s="12">
        <v>4.2948924996128068E-2</v>
      </c>
      <c r="K357" s="12">
        <v>2.3622368681740814E-2</v>
      </c>
      <c r="L357" s="12">
        <v>3.3442157751415451E-2</v>
      </c>
      <c r="M357" s="12">
        <v>1.6272420807650512E-2</v>
      </c>
      <c r="N357" s="12"/>
      <c r="O357" s="12"/>
    </row>
    <row r="358" spans="1:15" x14ac:dyDescent="0.35">
      <c r="A358" s="11" t="str">
        <f t="shared" si="5"/>
        <v>CONSUMO PER CAPITA (kg o litros por individuo).Total Bebidas FriasCON FAMILIA</v>
      </c>
      <c r="B358" s="11" t="s">
        <v>208</v>
      </c>
      <c r="C358" s="11" t="s">
        <v>105</v>
      </c>
      <c r="D358" s="11" t="s">
        <v>246</v>
      </c>
      <c r="E358" s="12">
        <v>2.9248004542435866</v>
      </c>
      <c r="F358" s="12">
        <v>3.6590327215563159</v>
      </c>
      <c r="G358" s="12">
        <v>6.6521643926928391</v>
      </c>
      <c r="H358" s="12">
        <v>3.2501587742554308</v>
      </c>
      <c r="I358" s="12">
        <v>3.1389061609919375</v>
      </c>
      <c r="J358" s="12">
        <v>3.6468887805509489</v>
      </c>
      <c r="K358" s="12">
        <v>6.0272185119548887</v>
      </c>
      <c r="L358" s="12">
        <v>3.1394495049426201</v>
      </c>
      <c r="M358" s="12">
        <v>2.9797465318356569</v>
      </c>
      <c r="N358" s="12"/>
      <c r="O358" s="12"/>
    </row>
    <row r="359" spans="1:15" x14ac:dyDescent="0.35">
      <c r="A359" s="11" t="str">
        <f t="shared" si="5"/>
        <v>CONSUMO PER CAPITA (kg o litros por individuo).Total Bebidas FriasCON LA PAREJA</v>
      </c>
      <c r="B359" s="11" t="s">
        <v>208</v>
      </c>
      <c r="C359" s="11" t="s">
        <v>105</v>
      </c>
      <c r="D359" s="11" t="s">
        <v>247</v>
      </c>
      <c r="E359" s="12">
        <v>1.7280730074645096</v>
      </c>
      <c r="F359" s="12">
        <v>2.0202012146449762</v>
      </c>
      <c r="G359" s="12">
        <v>3.314986509210855</v>
      </c>
      <c r="H359" s="12">
        <v>1.7172674099071927</v>
      </c>
      <c r="I359" s="12">
        <v>1.5581610072113476</v>
      </c>
      <c r="J359" s="12">
        <v>1.9981262344945026</v>
      </c>
      <c r="K359" s="12">
        <v>2.9807052083765915</v>
      </c>
      <c r="L359" s="12">
        <v>1.6025795843815449</v>
      </c>
      <c r="M359" s="12">
        <v>1.5185549692935474</v>
      </c>
      <c r="N359" s="12"/>
      <c r="O359" s="12"/>
    </row>
    <row r="360" spans="1:15" x14ac:dyDescent="0.35">
      <c r="A360" s="11" t="str">
        <f t="shared" si="5"/>
        <v>CONSUMO PER CAPITA (kg o litros por individuo).Total Bebidas FriasESTABA SOLO/A</v>
      </c>
      <c r="B360" s="11" t="s">
        <v>208</v>
      </c>
      <c r="C360" s="11" t="s">
        <v>105</v>
      </c>
      <c r="D360" s="11" t="s">
        <v>248</v>
      </c>
      <c r="E360" s="12">
        <v>1.5030719662872711</v>
      </c>
      <c r="F360" s="12">
        <v>1.617777968659567</v>
      </c>
      <c r="G360" s="12">
        <v>2.4063620759197586</v>
      </c>
      <c r="H360" s="12">
        <v>1.6315013558271767</v>
      </c>
      <c r="I360" s="12">
        <v>1.5623069926990882</v>
      </c>
      <c r="J360" s="12">
        <v>1.669469709107527</v>
      </c>
      <c r="K360" s="12">
        <v>2.2949004042749594</v>
      </c>
      <c r="L360" s="12">
        <v>1.4178686707882895</v>
      </c>
      <c r="M360" s="12">
        <v>1.4611014384788747</v>
      </c>
      <c r="N360" s="12"/>
      <c r="O360" s="12"/>
    </row>
    <row r="361" spans="1:15" x14ac:dyDescent="0.35">
      <c r="A361" s="11" t="str">
        <f t="shared" si="5"/>
        <v>CONSUMO PER CAPITA (kg o litros por individuo).Total Bebidas FriasOTROS</v>
      </c>
      <c r="B361" s="11" t="s">
        <v>208</v>
      </c>
      <c r="C361" s="11" t="s">
        <v>105</v>
      </c>
      <c r="D361" s="11" t="s">
        <v>249</v>
      </c>
      <c r="E361" s="12">
        <v>4.508320971764334E-2</v>
      </c>
      <c r="F361" s="12">
        <v>7.8465168740471158E-2</v>
      </c>
      <c r="G361" s="12">
        <v>9.797421262982596E-2</v>
      </c>
      <c r="H361" s="12">
        <v>5.9452055802721164E-2</v>
      </c>
      <c r="I361" s="12">
        <v>6.5126007796796073E-2</v>
      </c>
      <c r="J361" s="12">
        <v>7.7318523121973973E-2</v>
      </c>
      <c r="K361" s="12">
        <v>0.10889131564111756</v>
      </c>
      <c r="L361" s="12">
        <v>8.7197624150807604E-2</v>
      </c>
      <c r="M361" s="12">
        <v>7.8946252072798054E-2</v>
      </c>
      <c r="N361" s="12"/>
      <c r="O361" s="12"/>
    </row>
    <row r="362" spans="1:15" x14ac:dyDescent="0.35">
      <c r="A362" s="11" t="str">
        <f t="shared" si="5"/>
        <v>CONSUMO PER CAPITA (kg o litros por individuo).Total Bebidas FriasESTAR TRABAJANDO</v>
      </c>
      <c r="B362" s="11" t="s">
        <v>208</v>
      </c>
      <c r="C362" s="11" t="s">
        <v>105</v>
      </c>
      <c r="D362" s="11" t="s">
        <v>250</v>
      </c>
      <c r="E362" s="12">
        <v>1.2943755228796723</v>
      </c>
      <c r="F362" s="12">
        <v>1.2330384664187226</v>
      </c>
      <c r="G362" s="12">
        <v>1.4689179183590273</v>
      </c>
      <c r="H362" s="12">
        <v>1.1034313821097481</v>
      </c>
      <c r="I362" s="12">
        <v>1.0465878991361746</v>
      </c>
      <c r="J362" s="12">
        <v>1.0934940389334202</v>
      </c>
      <c r="K362" s="12">
        <v>1.335197464743759</v>
      </c>
      <c r="L362" s="12">
        <v>0.92255188445265734</v>
      </c>
      <c r="M362" s="12">
        <v>0.87741521026051972</v>
      </c>
      <c r="N362" s="12"/>
      <c r="O362" s="12"/>
    </row>
    <row r="363" spans="1:15" x14ac:dyDescent="0.35">
      <c r="A363" s="11" t="str">
        <f t="shared" si="5"/>
        <v>CONSUMO PER CAPITA (kg o litros por individuo).Total Bebidas FriasCOMIDA DE NEGOCIOS</v>
      </c>
      <c r="B363" s="11" t="s">
        <v>208</v>
      </c>
      <c r="C363" s="11" t="s">
        <v>105</v>
      </c>
      <c r="D363" s="11" t="s">
        <v>251</v>
      </c>
      <c r="E363" s="12">
        <v>2.7643820158313789E-2</v>
      </c>
      <c r="F363" s="12">
        <v>2.6530375618043313E-2</v>
      </c>
      <c r="G363" s="12">
        <v>5.2251605328848136E-2</v>
      </c>
      <c r="H363" s="12">
        <v>5.3850404273045702E-2</v>
      </c>
      <c r="I363" s="12">
        <v>2.8598550463441886E-2</v>
      </c>
      <c r="J363" s="12">
        <v>3.9377725690164712E-2</v>
      </c>
      <c r="K363" s="12">
        <v>4.0902022917171023E-2</v>
      </c>
      <c r="L363" s="12">
        <v>4.3607970092543032E-2</v>
      </c>
      <c r="M363" s="12">
        <v>2.3528367606765521E-2</v>
      </c>
      <c r="N363" s="12"/>
      <c r="O363" s="12"/>
    </row>
    <row r="364" spans="1:15" x14ac:dyDescent="0.35">
      <c r="A364" s="11" t="str">
        <f t="shared" si="5"/>
        <v>CONSUMO PER CAPITA (kg o litros por individuo).Total Bebidas FriasPOR PLACER/RELAX</v>
      </c>
      <c r="B364" s="11" t="s">
        <v>208</v>
      </c>
      <c r="C364" s="11" t="s">
        <v>105</v>
      </c>
      <c r="D364" s="11" t="s">
        <v>252</v>
      </c>
      <c r="E364" s="12">
        <v>1.584301229820599</v>
      </c>
      <c r="F364" s="12">
        <v>2.0178023988794331</v>
      </c>
      <c r="G364" s="12">
        <v>4.0223475279445395</v>
      </c>
      <c r="H364" s="12">
        <v>1.8373919017615177</v>
      </c>
      <c r="I364" s="12">
        <v>1.6577839918545088</v>
      </c>
      <c r="J364" s="12">
        <v>2.0524585525014527</v>
      </c>
      <c r="K364" s="12">
        <v>3.6299403282940932</v>
      </c>
      <c r="L364" s="12">
        <v>1.7109708370490109</v>
      </c>
      <c r="M364" s="12">
        <v>1.6232473398671388</v>
      </c>
      <c r="N364" s="12"/>
      <c r="O364" s="12"/>
    </row>
    <row r="365" spans="1:15" x14ac:dyDescent="0.35">
      <c r="A365" s="11" t="str">
        <f t="shared" si="5"/>
        <v>CONSUMO PER CAPITA (kg o litros por individuo).Total Bebidas FriasTENER HAMBRE/SIN PLANIFICAR</v>
      </c>
      <c r="B365" s="11" t="s">
        <v>208</v>
      </c>
      <c r="C365" s="11" t="s">
        <v>105</v>
      </c>
      <c r="D365" s="11" t="s">
        <v>253</v>
      </c>
      <c r="E365" s="12">
        <v>2.2674748408812282</v>
      </c>
      <c r="F365" s="12">
        <v>2.7390493154911444</v>
      </c>
      <c r="G365" s="12">
        <v>4.4258045868127347</v>
      </c>
      <c r="H365" s="12">
        <v>2.2948395452840971</v>
      </c>
      <c r="I365" s="12">
        <v>2.2525685221514515</v>
      </c>
      <c r="J365" s="12">
        <v>2.7165441529357612</v>
      </c>
      <c r="K365" s="12">
        <v>4.0425618404852397</v>
      </c>
      <c r="L365" s="12">
        <v>2.2455994834447965</v>
      </c>
      <c r="M365" s="12">
        <v>2.1370137770424962</v>
      </c>
      <c r="N365" s="12"/>
      <c r="O365" s="12"/>
    </row>
    <row r="366" spans="1:15" x14ac:dyDescent="0.35">
      <c r="A366" s="11" t="str">
        <f t="shared" si="5"/>
        <v>CONSUMO PER CAPITA (kg o litros por individuo).Total Bebidas FriasESTAR DE COMPRAS</v>
      </c>
      <c r="B366" s="11" t="s">
        <v>208</v>
      </c>
      <c r="C366" s="11" t="s">
        <v>105</v>
      </c>
      <c r="D366" s="11" t="s">
        <v>254</v>
      </c>
      <c r="E366" s="12">
        <v>0.27534518612751324</v>
      </c>
      <c r="F366" s="12">
        <v>0.24827476209375376</v>
      </c>
      <c r="G366" s="12">
        <v>0.43860393521331942</v>
      </c>
      <c r="H366" s="12">
        <v>0.2908878072456304</v>
      </c>
      <c r="I366" s="12">
        <v>0.24415958260291351</v>
      </c>
      <c r="J366" s="12">
        <v>0.24989965866070779</v>
      </c>
      <c r="K366" s="12">
        <v>0.44339475112627158</v>
      </c>
      <c r="L366" s="12">
        <v>0.28438476745401176</v>
      </c>
      <c r="M366" s="12">
        <v>0.28568281320715283</v>
      </c>
      <c r="N366" s="12"/>
      <c r="O366" s="12"/>
    </row>
    <row r="367" spans="1:15" x14ac:dyDescent="0.35">
      <c r="A367" s="11" t="str">
        <f t="shared" si="5"/>
        <v>CONSUMO PER CAPITA (kg o litros por individuo).Total Bebidas FriasNO COCINAR EN CASA</v>
      </c>
      <c r="B367" s="11" t="s">
        <v>208</v>
      </c>
      <c r="C367" s="11" t="s">
        <v>105</v>
      </c>
      <c r="D367" s="11" t="s">
        <v>255</v>
      </c>
      <c r="E367" s="12">
        <v>0.35799424274405744</v>
      </c>
      <c r="F367" s="12">
        <v>0.45267863543876324</v>
      </c>
      <c r="G367" s="12">
        <v>0.55561833194413679</v>
      </c>
      <c r="H367" s="12">
        <v>0.38197992688718163</v>
      </c>
      <c r="I367" s="12">
        <v>0.32979663228393785</v>
      </c>
      <c r="J367" s="12">
        <v>0.40544634476466018</v>
      </c>
      <c r="K367" s="12">
        <v>0.57797103593024823</v>
      </c>
      <c r="L367" s="12">
        <v>0.31459536020585976</v>
      </c>
      <c r="M367" s="12">
        <v>0.32956348585076622</v>
      </c>
      <c r="N367" s="12"/>
      <c r="O367" s="12"/>
    </row>
    <row r="368" spans="1:15" x14ac:dyDescent="0.35">
      <c r="A368" s="11" t="str">
        <f t="shared" si="5"/>
        <v>CONSUMO PER CAPITA (kg o litros por individuo).Total Bebidas FriasCELEBRACION/FIESTA/SALIR TOMAR</v>
      </c>
      <c r="B368" s="11" t="s">
        <v>208</v>
      </c>
      <c r="C368" s="11" t="s">
        <v>105</v>
      </c>
      <c r="D368" s="11" t="s">
        <v>256</v>
      </c>
      <c r="E368" s="12">
        <v>3.9266295011735699</v>
      </c>
      <c r="F368" s="12">
        <v>4.606166498269145</v>
      </c>
      <c r="G368" s="12">
        <v>6.8334611225539401</v>
      </c>
      <c r="H368" s="12">
        <v>4.3055276831600873</v>
      </c>
      <c r="I368" s="12">
        <v>4.0661267611085909</v>
      </c>
      <c r="J368" s="12">
        <v>4.4276157313165703</v>
      </c>
      <c r="K368" s="12">
        <v>6.4561079657328628</v>
      </c>
      <c r="L368" s="12">
        <v>4.0910874591029893</v>
      </c>
      <c r="M368" s="12">
        <v>3.7395174429324753</v>
      </c>
      <c r="N368" s="12"/>
      <c r="O368" s="12"/>
    </row>
    <row r="369" spans="1:15" x14ac:dyDescent="0.35">
      <c r="A369" s="11" t="str">
        <f t="shared" si="5"/>
        <v>CONSUMO PER CAPITA (kg o litros por individuo).Total Bebidas FriasVIENDO DEPORTES</v>
      </c>
      <c r="B369" s="11" t="s">
        <v>208</v>
      </c>
      <c r="C369" s="11" t="s">
        <v>105</v>
      </c>
      <c r="D369" s="11" t="s">
        <v>257</v>
      </c>
      <c r="E369" s="12">
        <v>0.19841438147711435</v>
      </c>
      <c r="F369" s="12">
        <v>0.22798882343200591</v>
      </c>
      <c r="G369" s="12">
        <v>0.37196254208835117</v>
      </c>
      <c r="H369" s="12">
        <v>0.20467054371707519</v>
      </c>
      <c r="I369" s="12">
        <v>0.24217778866621603</v>
      </c>
      <c r="J369" s="12">
        <v>0.26205059241420631</v>
      </c>
      <c r="K369" s="12">
        <v>0.22952787827919843</v>
      </c>
      <c r="L369" s="12">
        <v>0.21318777124149224</v>
      </c>
      <c r="M369" s="12">
        <v>0.23504352748251056</v>
      </c>
      <c r="N369" s="12"/>
      <c r="O369" s="12"/>
    </row>
    <row r="370" spans="1:15" x14ac:dyDescent="0.35">
      <c r="A370" s="11" t="str">
        <f t="shared" si="5"/>
        <v>CONSUMO PER CAPITA (kg o litros por individuo).Total Bebidas FriasOTROS MOTIVOS</v>
      </c>
      <c r="B370" s="11" t="s">
        <v>208</v>
      </c>
      <c r="C370" s="11" t="s">
        <v>105</v>
      </c>
      <c r="D370" s="11" t="s">
        <v>258</v>
      </c>
      <c r="E370" s="12">
        <v>0.63146379027884048</v>
      </c>
      <c r="F370" s="12">
        <v>0.70441842420720102</v>
      </c>
      <c r="G370" s="12">
        <v>1.2307940070564507</v>
      </c>
      <c r="H370" s="12">
        <v>0.66279453339592354</v>
      </c>
      <c r="I370" s="12">
        <v>0.63226157348038148</v>
      </c>
      <c r="J370" s="12">
        <v>0.75249140560550709</v>
      </c>
      <c r="K370" s="12">
        <v>1.1742804059405083</v>
      </c>
      <c r="L370" s="12">
        <v>0.64268303042755781</v>
      </c>
      <c r="M370" s="12">
        <v>0.61123900089118022</v>
      </c>
      <c r="N370" s="12"/>
      <c r="O370" s="12"/>
    </row>
    <row r="371" spans="1:15" x14ac:dyDescent="0.35">
      <c r="A371" s="11" t="str">
        <f t="shared" si="5"/>
        <v>CONSUMO PER CAPITA (kg o litros por individuo).Total Bebidas CalienteT.ESPAÑA</v>
      </c>
      <c r="B371" s="11" t="s">
        <v>208</v>
      </c>
      <c r="C371" s="11" t="s">
        <v>97</v>
      </c>
      <c r="D371" s="11" t="s">
        <v>32</v>
      </c>
      <c r="E371" s="12">
        <v>1.9419692519896641</v>
      </c>
      <c r="F371" s="12">
        <v>1.8039872823425107</v>
      </c>
      <c r="G371" s="12">
        <v>2.2104595387939634</v>
      </c>
      <c r="H371" s="12">
        <v>1.8086193218529585</v>
      </c>
      <c r="I371" s="12">
        <v>1.80606395458319</v>
      </c>
      <c r="J371" s="12">
        <v>1.6748364686618116</v>
      </c>
      <c r="K371" s="12">
        <v>2.0595214377625584</v>
      </c>
      <c r="L371" s="12">
        <v>1.8581358846318232</v>
      </c>
      <c r="M371" s="12">
        <v>1.8603022878074298</v>
      </c>
      <c r="N371" s="12"/>
      <c r="O371" s="12"/>
    </row>
    <row r="372" spans="1:15" x14ac:dyDescent="0.35">
      <c r="A372" s="11" t="str">
        <f t="shared" si="5"/>
        <v>CONSUMO PER CAPITA (kg o litros por individuo).Total Bebidas CalienteHiper+Super+Discount+G.A</v>
      </c>
      <c r="B372" s="11" t="s">
        <v>208</v>
      </c>
      <c r="C372" s="11" t="s">
        <v>97</v>
      </c>
      <c r="D372" s="11" t="s">
        <v>19</v>
      </c>
      <c r="E372" s="12">
        <v>2.7024836740447023E-2</v>
      </c>
      <c r="F372" s="12">
        <v>2.5704205305304512E-2</v>
      </c>
      <c r="G372" s="12">
        <v>5.3755867230320373E-2</v>
      </c>
      <c r="H372" s="12">
        <v>3.1298604322175565E-2</v>
      </c>
      <c r="I372" s="12">
        <v>3.1961800893903755E-2</v>
      </c>
      <c r="J372" s="12">
        <v>4.1477222400319931E-2</v>
      </c>
      <c r="K372" s="12">
        <v>5.8003311109323573E-2</v>
      </c>
      <c r="L372" s="12">
        <v>3.305883023776212E-2</v>
      </c>
      <c r="M372" s="12">
        <v>3.4540399105856982E-2</v>
      </c>
      <c r="N372" s="12"/>
      <c r="O372" s="12"/>
    </row>
    <row r="373" spans="1:15" x14ac:dyDescent="0.35">
      <c r="A373" s="11" t="str">
        <f t="shared" si="5"/>
        <v>CONSUMO PER CAPITA (kg o litros por individuo).Total Bebidas CalienteRestaurantes</v>
      </c>
      <c r="B373" s="11" t="s">
        <v>208</v>
      </c>
      <c r="C373" s="11" t="s">
        <v>97</v>
      </c>
      <c r="D373" s="11" t="s">
        <v>20</v>
      </c>
      <c r="E373" s="12">
        <v>7.5803752134231225E-2</v>
      </c>
      <c r="F373" s="12">
        <v>7.935088736994092E-2</v>
      </c>
      <c r="G373" s="12">
        <v>0.10082707435857743</v>
      </c>
      <c r="H373" s="12">
        <v>7.9487359768519714E-2</v>
      </c>
      <c r="I373" s="12">
        <v>7.7157211068764248E-2</v>
      </c>
      <c r="J373" s="12">
        <v>7.6121348859299359E-2</v>
      </c>
      <c r="K373" s="12">
        <v>9.2962554395350547E-2</v>
      </c>
      <c r="L373" s="12">
        <v>8.5969985457487685E-2</v>
      </c>
      <c r="M373" s="12">
        <v>8.0159589237550941E-2</v>
      </c>
      <c r="N373" s="12"/>
      <c r="O373" s="12"/>
    </row>
    <row r="374" spans="1:15" x14ac:dyDescent="0.35">
      <c r="A374" s="11" t="str">
        <f t="shared" si="5"/>
        <v>CONSUMO PER CAPITA (kg o litros por individuo).Total Bebidas CalienteRestaurantes Fast Food</v>
      </c>
      <c r="B374" s="11" t="s">
        <v>208</v>
      </c>
      <c r="C374" s="11" t="s">
        <v>97</v>
      </c>
      <c r="D374" s="11" t="s">
        <v>21</v>
      </c>
      <c r="E374" s="12">
        <v>3.3726929935285956E-2</v>
      </c>
      <c r="F374" s="12">
        <v>3.2093695372115788E-2</v>
      </c>
      <c r="G374" s="12">
        <v>3.9914600802707263E-2</v>
      </c>
      <c r="H374" s="12">
        <v>3.1325789012199214E-2</v>
      </c>
      <c r="I374" s="12">
        <v>3.1541611281397916E-2</v>
      </c>
      <c r="J374" s="12">
        <v>2.7316974217393899E-2</v>
      </c>
      <c r="K374" s="12">
        <v>3.7413727465531003E-2</v>
      </c>
      <c r="L374" s="12">
        <v>2.8531872125335176E-2</v>
      </c>
      <c r="M374" s="12">
        <v>3.1482108126491729E-2</v>
      </c>
      <c r="N374" s="12"/>
      <c r="O374" s="12"/>
    </row>
    <row r="375" spans="1:15" x14ac:dyDescent="0.35">
      <c r="A375" s="11" t="str">
        <f t="shared" si="5"/>
        <v>CONSUMO PER CAPITA (kg o litros por individuo).Total Bebidas CalienteBares/Cafeterias/Cervecerias</v>
      </c>
      <c r="B375" s="11" t="s">
        <v>208</v>
      </c>
      <c r="C375" s="11" t="s">
        <v>97</v>
      </c>
      <c r="D375" s="11" t="s">
        <v>22</v>
      </c>
      <c r="E375" s="12">
        <v>1.40615005253267</v>
      </c>
      <c r="F375" s="12">
        <v>1.306025044497793</v>
      </c>
      <c r="G375" s="12">
        <v>1.554884681216042</v>
      </c>
      <c r="H375" s="12">
        <v>1.292108765123769</v>
      </c>
      <c r="I375" s="12">
        <v>1.2927877482981334</v>
      </c>
      <c r="J375" s="12">
        <v>1.1820141997327689</v>
      </c>
      <c r="K375" s="12">
        <v>1.4350603581954644</v>
      </c>
      <c r="L375" s="12">
        <v>1.3412120139284214</v>
      </c>
      <c r="M375" s="12">
        <v>1.3310560832002676</v>
      </c>
      <c r="N375" s="12"/>
      <c r="O375" s="12"/>
    </row>
    <row r="376" spans="1:15" x14ac:dyDescent="0.35">
      <c r="A376" s="11" t="str">
        <f t="shared" si="5"/>
        <v>CONSUMO PER CAPITA (kg o litros por individuo).Total Bebidas CalientePanaderias/Pastelerias</v>
      </c>
      <c r="B376" s="11" t="s">
        <v>208</v>
      </c>
      <c r="C376" s="11" t="s">
        <v>97</v>
      </c>
      <c r="D376" s="11" t="s">
        <v>23</v>
      </c>
      <c r="E376" s="12">
        <v>8.1732306259291412E-2</v>
      </c>
      <c r="F376" s="12">
        <v>6.8905717500774538E-2</v>
      </c>
      <c r="G376" s="12">
        <v>8.8188837824714886E-2</v>
      </c>
      <c r="H376" s="12">
        <v>8.6013335009978528E-2</v>
      </c>
      <c r="I376" s="12">
        <v>8.6568107815046522E-2</v>
      </c>
      <c r="J376" s="12">
        <v>7.9054994094471198E-2</v>
      </c>
      <c r="K376" s="12">
        <v>8.9759303311075386E-2</v>
      </c>
      <c r="L376" s="12">
        <v>8.3046865149446106E-2</v>
      </c>
      <c r="M376" s="12">
        <v>9.3976024032704802E-2</v>
      </c>
      <c r="N376" s="12"/>
      <c r="O376" s="12"/>
    </row>
    <row r="377" spans="1:15" x14ac:dyDescent="0.35">
      <c r="A377" s="11" t="str">
        <f t="shared" si="5"/>
        <v>CONSUMO PER CAPITA (kg o litros por individuo).Total Bebidas CalienteTda.Alimentacion/Delicatesen</v>
      </c>
      <c r="B377" s="11" t="s">
        <v>208</v>
      </c>
      <c r="C377" s="11" t="s">
        <v>97</v>
      </c>
      <c r="D377" s="11" t="s">
        <v>166</v>
      </c>
      <c r="E377" s="12">
        <v>3.5603801638596855E-3</v>
      </c>
      <c r="F377" s="12">
        <v>3.247918994479898E-3</v>
      </c>
      <c r="G377" s="12">
        <v>4.9543443509986853E-3</v>
      </c>
      <c r="H377" s="12">
        <v>2.9458560392608573E-3</v>
      </c>
      <c r="I377" s="12">
        <v>2.0320275422768966E-3</v>
      </c>
      <c r="J377" s="12">
        <v>2.5961804211999608E-3</v>
      </c>
      <c r="K377" s="12">
        <v>3.9165792668181551E-3</v>
      </c>
      <c r="L377" s="12">
        <v>3.7697493162100609E-3</v>
      </c>
      <c r="M377" s="12">
        <v>3.2856871407587465E-3</v>
      </c>
      <c r="N377" s="12"/>
      <c r="O377" s="12"/>
    </row>
    <row r="378" spans="1:15" x14ac:dyDescent="0.35">
      <c r="A378" s="11" t="str">
        <f t="shared" si="5"/>
        <v>CONSUMO PER CAPITA (kg o litros por individuo).Total Bebidas CalienteCanal Conveniencia/24h</v>
      </c>
      <c r="B378" s="11" t="s">
        <v>208</v>
      </c>
      <c r="C378" s="11" t="s">
        <v>97</v>
      </c>
      <c r="D378" s="11" t="s">
        <v>167</v>
      </c>
      <c r="E378" s="12">
        <v>6.8271314690052133E-3</v>
      </c>
      <c r="F378" s="12">
        <v>6.5878906467923149E-3</v>
      </c>
      <c r="G378" s="12">
        <v>7.647320321746605E-3</v>
      </c>
      <c r="H378" s="12">
        <v>6.446799907847179E-3</v>
      </c>
      <c r="I378" s="12">
        <v>7.6737303018498673E-3</v>
      </c>
      <c r="J378" s="12">
        <v>7.3856196386447026E-3</v>
      </c>
      <c r="K378" s="12">
        <v>1.1894778121209003E-2</v>
      </c>
      <c r="L378" s="12">
        <v>9.8995034387962897E-3</v>
      </c>
      <c r="M378" s="12">
        <v>1.1270225716864058E-2</v>
      </c>
      <c r="N378" s="12"/>
      <c r="O378" s="12"/>
    </row>
    <row r="379" spans="1:15" x14ac:dyDescent="0.35">
      <c r="A379" s="11" t="str">
        <f t="shared" si="5"/>
        <v>CONSUMO PER CAPITA (kg o litros por individuo).Total Bebidas CalienteHoteles</v>
      </c>
      <c r="B379" s="11" t="s">
        <v>208</v>
      </c>
      <c r="C379" s="11" t="s">
        <v>97</v>
      </c>
      <c r="D379" s="11" t="s">
        <v>25</v>
      </c>
      <c r="E379" s="12">
        <v>7.6504424067068257E-3</v>
      </c>
      <c r="F379" s="12">
        <v>1.0532458152796249E-2</v>
      </c>
      <c r="G379" s="12">
        <v>1.6385788985956343E-2</v>
      </c>
      <c r="H379" s="12">
        <v>9.3159510464498399E-3</v>
      </c>
      <c r="I379" s="12">
        <v>7.7839362642964805E-3</v>
      </c>
      <c r="J379" s="12">
        <v>9.1952983023521496E-3</v>
      </c>
      <c r="K379" s="12">
        <v>1.4913737546732376E-2</v>
      </c>
      <c r="L379" s="12">
        <v>5.0358214341101716E-3</v>
      </c>
      <c r="M379" s="12">
        <v>4.6774016011128117E-3</v>
      </c>
      <c r="N379" s="12"/>
      <c r="O379" s="12"/>
    </row>
    <row r="380" spans="1:15" x14ac:dyDescent="0.35">
      <c r="A380" s="11" t="str">
        <f t="shared" si="5"/>
        <v>CONSUMO PER CAPITA (kg o litros por individuo).Total Bebidas CalienteEstaciones de servicio</v>
      </c>
      <c r="B380" s="11" t="s">
        <v>208</v>
      </c>
      <c r="C380" s="11" t="s">
        <v>97</v>
      </c>
      <c r="D380" s="11" t="s">
        <v>26</v>
      </c>
      <c r="E380" s="12">
        <v>3.7042213278632836E-2</v>
      </c>
      <c r="F380" s="12">
        <v>3.9385646475040989E-2</v>
      </c>
      <c r="G380" s="12">
        <v>5.9854353649020087E-2</v>
      </c>
      <c r="H380" s="12">
        <v>3.8888162251687189E-2</v>
      </c>
      <c r="I380" s="12">
        <v>3.7320447116982632E-2</v>
      </c>
      <c r="J380" s="12">
        <v>3.9439666012042948E-2</v>
      </c>
      <c r="K380" s="12">
        <v>5.7118315025812272E-2</v>
      </c>
      <c r="L380" s="12">
        <v>3.7787003887818547E-2</v>
      </c>
      <c r="M380" s="12">
        <v>3.7413985543371581E-2</v>
      </c>
      <c r="N380" s="12"/>
      <c r="O380" s="12"/>
    </row>
    <row r="381" spans="1:15" x14ac:dyDescent="0.35">
      <c r="A381" s="11" t="str">
        <f t="shared" si="5"/>
        <v>CONSUMO PER CAPITA (kg o litros por individuo).Total Bebidas CalienteMaquinas dispensadoras</v>
      </c>
      <c r="B381" s="11" t="s">
        <v>208</v>
      </c>
      <c r="C381" s="11" t="s">
        <v>97</v>
      </c>
      <c r="D381" s="11" t="s">
        <v>27</v>
      </c>
      <c r="E381" s="12">
        <v>0.15585776510631894</v>
      </c>
      <c r="F381" s="12">
        <v>0.13862783140828444</v>
      </c>
      <c r="G381" s="12">
        <v>0.16031339299777006</v>
      </c>
      <c r="H381" s="12">
        <v>0.13629331039289647</v>
      </c>
      <c r="I381" s="12">
        <v>0.13858111738830281</v>
      </c>
      <c r="J381" s="12">
        <v>0.12384483937954795</v>
      </c>
      <c r="K381" s="12">
        <v>0.14716096959515329</v>
      </c>
      <c r="L381" s="12">
        <v>0.13014488544262945</v>
      </c>
      <c r="M381" s="12">
        <v>0.12852166623695724</v>
      </c>
      <c r="N381" s="12"/>
      <c r="O381" s="12"/>
    </row>
    <row r="382" spans="1:15" x14ac:dyDescent="0.35">
      <c r="A382" s="11" t="str">
        <f t="shared" si="5"/>
        <v>CONSUMO PER CAPITA (kg o litros por individuo).Total Bebidas CalienteServicio en la empresa</v>
      </c>
      <c r="B382" s="11" t="s">
        <v>208</v>
      </c>
      <c r="C382" s="11" t="s">
        <v>97</v>
      </c>
      <c r="D382" s="11" t="s">
        <v>28</v>
      </c>
      <c r="E382" s="12">
        <v>5.8431132970314541E-2</v>
      </c>
      <c r="F382" s="12">
        <v>5.066724664888652E-2</v>
      </c>
      <c r="G382" s="12">
        <v>5.6746893852808448E-2</v>
      </c>
      <c r="H382" s="12">
        <v>5.0019274910716838E-2</v>
      </c>
      <c r="I382" s="12">
        <v>4.842212373437034E-2</v>
      </c>
      <c r="J382" s="12">
        <v>4.715074616198834E-2</v>
      </c>
      <c r="K382" s="12">
        <v>5.358596638769119E-2</v>
      </c>
      <c r="L382" s="12">
        <v>5.3868873018278106E-2</v>
      </c>
      <c r="M382" s="12">
        <v>6.078358883223673E-2</v>
      </c>
      <c r="N382" s="12"/>
      <c r="O382" s="12"/>
    </row>
    <row r="383" spans="1:15" x14ac:dyDescent="0.35">
      <c r="A383" s="11" t="str">
        <f t="shared" si="5"/>
        <v>CONSUMO PER CAPITA (kg o litros por individuo).Total Bebidas CalienteResto de canales</v>
      </c>
      <c r="B383" s="11" t="s">
        <v>208</v>
      </c>
      <c r="C383" s="11" t="s">
        <v>97</v>
      </c>
      <c r="D383" s="11" t="s">
        <v>29</v>
      </c>
      <c r="E383" s="12">
        <v>4.8162870970566762E-2</v>
      </c>
      <c r="F383" s="12">
        <v>4.285878199948058E-2</v>
      </c>
      <c r="G383" s="12">
        <v>6.6986020403034627E-2</v>
      </c>
      <c r="H383" s="12">
        <v>4.4475938133238017E-2</v>
      </c>
      <c r="I383" s="12">
        <v>4.4234176710515674E-2</v>
      </c>
      <c r="J383" s="12">
        <v>3.9239601845482641E-2</v>
      </c>
      <c r="K383" s="12">
        <v>5.7731863260033961E-2</v>
      </c>
      <c r="L383" s="12">
        <v>4.5810805739934575E-2</v>
      </c>
      <c r="M383" s="12">
        <v>4.313528856309494E-2</v>
      </c>
      <c r="N383" s="12"/>
      <c r="O383" s="12"/>
    </row>
    <row r="384" spans="1:15" x14ac:dyDescent="0.35">
      <c r="A384" s="11" t="str">
        <f t="shared" si="5"/>
        <v>CONSUMO PER CAPITA (kg o litros por individuo).Total Bebidas CalienteEN LA CALLE</v>
      </c>
      <c r="B384" s="11" t="s">
        <v>208</v>
      </c>
      <c r="C384" s="11" t="s">
        <v>97</v>
      </c>
      <c r="D384" s="11" t="s">
        <v>226</v>
      </c>
      <c r="E384" s="12">
        <v>3.0186849532133655E-2</v>
      </c>
      <c r="F384" s="12">
        <v>2.7375168757469131E-2</v>
      </c>
      <c r="G384" s="12">
        <v>4.316386462388689E-2</v>
      </c>
      <c r="H384" s="12">
        <v>2.8610732848777326E-2</v>
      </c>
      <c r="I384" s="12">
        <v>2.5813313820638194E-2</v>
      </c>
      <c r="J384" s="12">
        <v>3.0145544977693305E-2</v>
      </c>
      <c r="K384" s="12">
        <v>4.0954812216943332E-2</v>
      </c>
      <c r="L384" s="12">
        <v>2.9673960007482621E-2</v>
      </c>
      <c r="M384" s="12">
        <v>2.7114459268427097E-2</v>
      </c>
      <c r="N384" s="12"/>
      <c r="O384" s="12"/>
    </row>
    <row r="385" spans="1:15" x14ac:dyDescent="0.35">
      <c r="A385" s="11" t="str">
        <f t="shared" si="5"/>
        <v>CONSUMO PER CAPITA (kg o litros por individuo).Total Bebidas CalienteEN CASA DE OTROS</v>
      </c>
      <c r="B385" s="11" t="s">
        <v>208</v>
      </c>
      <c r="C385" s="11" t="s">
        <v>97</v>
      </c>
      <c r="D385" s="11" t="s">
        <v>227</v>
      </c>
      <c r="E385" s="12">
        <v>1.4405327252513644E-2</v>
      </c>
      <c r="F385" s="12">
        <v>1.2471140200284322E-2</v>
      </c>
      <c r="G385" s="12">
        <v>2.3723242440500517E-2</v>
      </c>
      <c r="H385" s="12">
        <v>9.3306837169458059E-3</v>
      </c>
      <c r="I385" s="12">
        <v>1.4862725346641154E-2</v>
      </c>
      <c r="J385" s="12">
        <v>1.2956729342707616E-2</v>
      </c>
      <c r="K385" s="12">
        <v>1.8812749325478779E-2</v>
      </c>
      <c r="L385" s="12">
        <v>8.9435425696066228E-3</v>
      </c>
      <c r="M385" s="12">
        <v>9.4914146262302813E-3</v>
      </c>
      <c r="N385" s="12"/>
      <c r="O385" s="12"/>
    </row>
    <row r="386" spans="1:15" x14ac:dyDescent="0.35">
      <c r="A386" s="11" t="str">
        <f t="shared" si="5"/>
        <v>CONSUMO PER CAPITA (kg o litros por individuo).Total Bebidas CalienteEN EL ESTABLECIMIENTO</v>
      </c>
      <c r="B386" s="11" t="s">
        <v>208</v>
      </c>
      <c r="C386" s="11" t="s">
        <v>97</v>
      </c>
      <c r="D386" s="11" t="s">
        <v>228</v>
      </c>
      <c r="E386" s="12">
        <v>1.5924054051550136</v>
      </c>
      <c r="F386" s="12">
        <v>1.4935362368122482</v>
      </c>
      <c r="G386" s="12">
        <v>1.8196727458567099</v>
      </c>
      <c r="H386" s="12">
        <v>1.4849667694190105</v>
      </c>
      <c r="I386" s="12">
        <v>1.4959155695387654</v>
      </c>
      <c r="J386" s="12">
        <v>1.3752191752378702</v>
      </c>
      <c r="K386" s="12">
        <v>1.6951121971804977</v>
      </c>
      <c r="L386" s="12">
        <v>1.5421614851077012</v>
      </c>
      <c r="M386" s="12">
        <v>1.5445491773199691</v>
      </c>
      <c r="N386" s="12"/>
      <c r="O386" s="12"/>
    </row>
    <row r="387" spans="1:15" x14ac:dyDescent="0.35">
      <c r="A387" s="11" t="str">
        <f t="shared" si="5"/>
        <v>CONSUMO PER CAPITA (kg o litros por individuo).Total Bebidas CalienteEN EL TRABAJO</v>
      </c>
      <c r="B387" s="11" t="s">
        <v>208</v>
      </c>
      <c r="C387" s="11" t="s">
        <v>97</v>
      </c>
      <c r="D387" s="11" t="s">
        <v>229</v>
      </c>
      <c r="E387" s="12">
        <v>0.25585589990648966</v>
      </c>
      <c r="F387" s="12">
        <v>0.23204168910899844</v>
      </c>
      <c r="G387" s="12">
        <v>0.26929405852926264</v>
      </c>
      <c r="H387" s="12">
        <v>0.23111233524937438</v>
      </c>
      <c r="I387" s="12">
        <v>0.21835757423290969</v>
      </c>
      <c r="J387" s="12">
        <v>0.20719008004527115</v>
      </c>
      <c r="K387" s="12">
        <v>0.25053330654178541</v>
      </c>
      <c r="L387" s="12">
        <v>0.22766538374728126</v>
      </c>
      <c r="M387" s="12">
        <v>0.22661929442198275</v>
      </c>
      <c r="N387" s="12"/>
      <c r="O387" s="12"/>
    </row>
    <row r="388" spans="1:15" x14ac:dyDescent="0.35">
      <c r="A388" s="11" t="str">
        <f t="shared" ref="A388:A416" si="6">B388&amp;C388&amp;D388</f>
        <v>CONSUMO PER CAPITA (kg o litros por individuo).Total Bebidas CalienteEN COLEGIO/INSTITUTO/UNIV.</v>
      </c>
      <c r="B388" s="11" t="s">
        <v>208</v>
      </c>
      <c r="C388" s="11" t="s">
        <v>97</v>
      </c>
      <c r="D388" s="11" t="s">
        <v>230</v>
      </c>
      <c r="E388" s="12">
        <v>6.8130711457264495E-3</v>
      </c>
      <c r="F388" s="12">
        <v>3.6190670485612025E-3</v>
      </c>
      <c r="G388" s="12">
        <v>2.5436157534368753E-3</v>
      </c>
      <c r="H388" s="12">
        <v>7.3021739478820258E-3</v>
      </c>
      <c r="I388" s="12">
        <v>4.5622372135324081E-3</v>
      </c>
      <c r="J388" s="12">
        <v>5.5792740578427952E-3</v>
      </c>
      <c r="K388" s="12">
        <v>3.8151115690189465E-3</v>
      </c>
      <c r="L388" s="12">
        <v>5.7791798247380233E-3</v>
      </c>
      <c r="M388" s="12">
        <v>8.0170721533183338E-3</v>
      </c>
      <c r="N388" s="12"/>
      <c r="O388" s="12"/>
    </row>
    <row r="389" spans="1:15" x14ac:dyDescent="0.35">
      <c r="A389" s="11" t="str">
        <f t="shared" si="6"/>
        <v>CONSUMO PER CAPITA (kg o litros por individuo).Total Bebidas CalienteEN MI CASA</v>
      </c>
      <c r="B389" s="11" t="s">
        <v>208</v>
      </c>
      <c r="C389" s="11" t="s">
        <v>97</v>
      </c>
      <c r="D389" s="11" t="s">
        <v>231</v>
      </c>
      <c r="E389" s="12">
        <v>1.2470115804972034E-2</v>
      </c>
      <c r="F389" s="12">
        <v>1.2257703293064423E-2</v>
      </c>
      <c r="G389" s="12">
        <v>1.7016421406436475E-2</v>
      </c>
      <c r="H389" s="12">
        <v>1.8525962958354701E-2</v>
      </c>
      <c r="I389" s="12">
        <v>1.123707062370833E-2</v>
      </c>
      <c r="J389" s="12">
        <v>1.1396175544420932E-2</v>
      </c>
      <c r="K389" s="12">
        <v>1.2454711383292983E-2</v>
      </c>
      <c r="L389" s="12">
        <v>1.3149564988573562E-2</v>
      </c>
      <c r="M389" s="12">
        <v>1.5137614366356144E-2</v>
      </c>
      <c r="N389" s="12"/>
      <c r="O389" s="12"/>
    </row>
    <row r="390" spans="1:15" x14ac:dyDescent="0.35">
      <c r="A390" s="11" t="str">
        <f t="shared" si="6"/>
        <v>CONSUMO PER CAPITA (kg o litros por individuo).Total Bebidas CalienteEN M.TRANSP.(AVION,TREN,AUTOC,E</v>
      </c>
      <c r="B390" s="11" t="s">
        <v>208</v>
      </c>
      <c r="C390" s="11" t="s">
        <v>97</v>
      </c>
      <c r="D390" s="11" t="s">
        <v>232</v>
      </c>
      <c r="E390" s="12">
        <v>2.2802536966193367E-3</v>
      </c>
      <c r="F390" s="12">
        <v>1.6631079480778175E-3</v>
      </c>
      <c r="G390" s="12">
        <v>3.1036409753706445E-3</v>
      </c>
      <c r="H390" s="12">
        <v>2.3424301550059408E-3</v>
      </c>
      <c r="I390" s="12">
        <v>2.0536111831540244E-3</v>
      </c>
      <c r="J390" s="12">
        <v>2.0567520336246259E-3</v>
      </c>
      <c r="K390" s="12">
        <v>2.1417474402658536E-3</v>
      </c>
      <c r="L390" s="12">
        <v>2.6095644304976822E-3</v>
      </c>
      <c r="M390" s="12">
        <v>1.9428037455454486E-3</v>
      </c>
      <c r="N390" s="12"/>
      <c r="O390" s="12"/>
    </row>
    <row r="391" spans="1:15" x14ac:dyDescent="0.35">
      <c r="A391" s="11" t="str">
        <f t="shared" si="6"/>
        <v>CONSUMO PER CAPITA (kg o litros por individuo).Total Bebidas CalienteEN OTRO LUGAR</v>
      </c>
      <c r="B391" s="11" t="s">
        <v>208</v>
      </c>
      <c r="C391" s="11" t="s">
        <v>97</v>
      </c>
      <c r="D391" s="11" t="s">
        <v>233</v>
      </c>
      <c r="E391" s="12">
        <v>2.7553205871156963E-2</v>
      </c>
      <c r="F391" s="12">
        <v>2.1023682350054414E-2</v>
      </c>
      <c r="G391" s="12">
        <v>3.1941600086090802E-2</v>
      </c>
      <c r="H391" s="12">
        <v>2.6428257511152478E-2</v>
      </c>
      <c r="I391" s="12">
        <v>3.3261506291296872E-2</v>
      </c>
      <c r="J391" s="12">
        <v>3.0292409677925052E-2</v>
      </c>
      <c r="K391" s="12">
        <v>3.569699117585954E-2</v>
      </c>
      <c r="L391" s="12">
        <v>2.8153308424282646E-2</v>
      </c>
      <c r="M391" s="12">
        <v>2.7430495180950636E-2</v>
      </c>
      <c r="N391" s="12"/>
      <c r="O391" s="12"/>
    </row>
    <row r="392" spans="1:15" x14ac:dyDescent="0.35">
      <c r="A392" s="11" t="str">
        <f t="shared" si="6"/>
        <v>CONSUMO PER CAPITA (kg o litros por individuo).Total Bebidas CalienteDESAYUNO</v>
      </c>
      <c r="B392" s="11" t="s">
        <v>208</v>
      </c>
      <c r="C392" s="11" t="s">
        <v>97</v>
      </c>
      <c r="D392" s="11" t="s">
        <v>234</v>
      </c>
      <c r="E392" s="12">
        <v>1.137434482084172</v>
      </c>
      <c r="F392" s="12">
        <v>1.0755473678432428</v>
      </c>
      <c r="G392" s="12">
        <v>1.3616197087139861</v>
      </c>
      <c r="H392" s="12">
        <v>1.0375748685055404</v>
      </c>
      <c r="I392" s="12">
        <v>1.0347118097525381</v>
      </c>
      <c r="J392" s="12">
        <v>0.98409966221727774</v>
      </c>
      <c r="K392" s="12">
        <v>1.2809616010204339</v>
      </c>
      <c r="L392" s="12">
        <v>1.1002836423986788</v>
      </c>
      <c r="M392" s="12">
        <v>1.0868229548939043</v>
      </c>
      <c r="N392" s="12"/>
      <c r="O392" s="12"/>
    </row>
    <row r="393" spans="1:15" x14ac:dyDescent="0.35">
      <c r="A393" s="11" t="str">
        <f t="shared" si="6"/>
        <v>CONSUMO PER CAPITA (kg o litros por individuo).Total Bebidas CalienteAPERITIVO/ANTES DE COMER</v>
      </c>
      <c r="B393" s="11" t="s">
        <v>208</v>
      </c>
      <c r="C393" s="11" t="s">
        <v>97</v>
      </c>
      <c r="D393" s="11" t="s">
        <v>235</v>
      </c>
      <c r="E393" s="12">
        <v>0.19003100274087981</v>
      </c>
      <c r="F393" s="12">
        <v>0.16867055185451463</v>
      </c>
      <c r="G393" s="12">
        <v>0.19821150467016752</v>
      </c>
      <c r="H393" s="12">
        <v>0.17091982761815183</v>
      </c>
      <c r="I393" s="12">
        <v>0.18602256081964283</v>
      </c>
      <c r="J393" s="12">
        <v>0.15954915460517935</v>
      </c>
      <c r="K393" s="12">
        <v>0.19478705653353576</v>
      </c>
      <c r="L393" s="12">
        <v>0.17917476119915962</v>
      </c>
      <c r="M393" s="12">
        <v>0.19014545721808571</v>
      </c>
      <c r="N393" s="12"/>
      <c r="O393" s="12"/>
    </row>
    <row r="394" spans="1:15" x14ac:dyDescent="0.35">
      <c r="A394" s="11" t="str">
        <f t="shared" si="6"/>
        <v>CONSUMO PER CAPITA (kg o litros por individuo).Total Bebidas CalienteCOMIDA</v>
      </c>
      <c r="B394" s="11" t="s">
        <v>208</v>
      </c>
      <c r="C394" s="11" t="s">
        <v>97</v>
      </c>
      <c r="D394" s="11" t="s">
        <v>236</v>
      </c>
      <c r="E394" s="12">
        <v>0.14263791962544425</v>
      </c>
      <c r="F394" s="12">
        <v>0.15042362099138143</v>
      </c>
      <c r="G394" s="12">
        <v>0.17893465743657783</v>
      </c>
      <c r="H394" s="12">
        <v>0.13679523112543623</v>
      </c>
      <c r="I394" s="12">
        <v>0.13413404257263967</v>
      </c>
      <c r="J394" s="12">
        <v>0.14103192461340694</v>
      </c>
      <c r="K394" s="12">
        <v>0.17204253183667004</v>
      </c>
      <c r="L394" s="12">
        <v>0.13950677607348771</v>
      </c>
      <c r="M394" s="12">
        <v>0.13974999189780637</v>
      </c>
      <c r="N394" s="12"/>
      <c r="O394" s="12"/>
    </row>
    <row r="395" spans="1:15" x14ac:dyDescent="0.35">
      <c r="A395" s="11" t="str">
        <f t="shared" si="6"/>
        <v>CONSUMO PER CAPITA (kg o litros por individuo).Total Bebidas CalienteTARDE/MERIENDA</v>
      </c>
      <c r="B395" s="11" t="s">
        <v>208</v>
      </c>
      <c r="C395" s="11" t="s">
        <v>97</v>
      </c>
      <c r="D395" s="11" t="s">
        <v>237</v>
      </c>
      <c r="E395" s="12">
        <v>0.3412387953186593</v>
      </c>
      <c r="F395" s="12">
        <v>0.28064568272440554</v>
      </c>
      <c r="G395" s="12">
        <v>0.29206076492739413</v>
      </c>
      <c r="H395" s="12">
        <v>0.3271581977913306</v>
      </c>
      <c r="I395" s="12">
        <v>0.32331583933361346</v>
      </c>
      <c r="J395" s="12">
        <v>0.26894219625053972</v>
      </c>
      <c r="K395" s="12">
        <v>0.25655232574369846</v>
      </c>
      <c r="L395" s="12">
        <v>0.31028264473960143</v>
      </c>
      <c r="M395" s="12">
        <v>0.32328338615598767</v>
      </c>
      <c r="N395" s="12"/>
      <c r="O395" s="12"/>
    </row>
    <row r="396" spans="1:15" x14ac:dyDescent="0.35">
      <c r="A396" s="11" t="str">
        <f t="shared" si="6"/>
        <v>CONSUMO PER CAPITA (kg o litros por individuo).Total Bebidas CalienteANTES DE CENAR</v>
      </c>
      <c r="B396" s="11" t="s">
        <v>208</v>
      </c>
      <c r="C396" s="11" t="s">
        <v>97</v>
      </c>
      <c r="D396" s="11" t="s">
        <v>238</v>
      </c>
      <c r="E396" s="12">
        <v>2.2550002396083148E-2</v>
      </c>
      <c r="F396" s="12">
        <v>2.0322628700108685E-2</v>
      </c>
      <c r="G396" s="12">
        <v>2.5752147159734028E-2</v>
      </c>
      <c r="H396" s="12">
        <v>2.6375709750090317E-2</v>
      </c>
      <c r="I396" s="12">
        <v>2.4507506305636789E-2</v>
      </c>
      <c r="J396" s="12">
        <v>1.6211549576891762E-2</v>
      </c>
      <c r="K396" s="12">
        <v>2.0154716444715715E-2</v>
      </c>
      <c r="L396" s="12">
        <v>2.6138432743241416E-2</v>
      </c>
      <c r="M396" s="12">
        <v>2.0850186307439227E-2</v>
      </c>
      <c r="N396" s="12"/>
      <c r="O396" s="12"/>
    </row>
    <row r="397" spans="1:15" x14ac:dyDescent="0.35">
      <c r="A397" s="11" t="str">
        <f t="shared" si="6"/>
        <v>CONSUMO PER CAPITA (kg o litros por individuo).Total Bebidas CalienteCENA</v>
      </c>
      <c r="B397" s="11" t="s">
        <v>208</v>
      </c>
      <c r="C397" s="11" t="s">
        <v>97</v>
      </c>
      <c r="D397" s="11" t="s">
        <v>239</v>
      </c>
      <c r="E397" s="12">
        <v>2.6167002093770018E-2</v>
      </c>
      <c r="F397" s="12">
        <v>2.773600856744857E-2</v>
      </c>
      <c r="G397" s="12">
        <v>4.0455147816941039E-2</v>
      </c>
      <c r="H397" s="12">
        <v>2.8912208680253619E-2</v>
      </c>
      <c r="I397" s="12">
        <v>2.6331679767040355E-2</v>
      </c>
      <c r="J397" s="12">
        <v>2.840061967469756E-2</v>
      </c>
      <c r="K397" s="12">
        <v>3.749428962540334E-2</v>
      </c>
      <c r="L397" s="12">
        <v>2.6502309569176062E-2</v>
      </c>
      <c r="M397" s="12">
        <v>2.3663546995859552E-2</v>
      </c>
      <c r="N397" s="12"/>
      <c r="O397" s="12"/>
    </row>
    <row r="398" spans="1:15" x14ac:dyDescent="0.35">
      <c r="A398" s="11" t="str">
        <f t="shared" si="6"/>
        <v>CONSUMO PER CAPITA (kg o litros por individuo).Total Bebidas CalienteDESPUES DE LA CENA</v>
      </c>
      <c r="B398" s="11" t="s">
        <v>208</v>
      </c>
      <c r="C398" s="11" t="s">
        <v>97</v>
      </c>
      <c r="D398" s="11" t="s">
        <v>240</v>
      </c>
      <c r="E398" s="12">
        <v>1.6538161446092558E-2</v>
      </c>
      <c r="F398" s="12">
        <v>1.8723576141087082E-2</v>
      </c>
      <c r="G398" s="12">
        <v>3.079032004948469E-2</v>
      </c>
      <c r="H398" s="12">
        <v>2.2904960855892113E-2</v>
      </c>
      <c r="I398" s="12">
        <v>2.3217613798348538E-2</v>
      </c>
      <c r="J398" s="12">
        <v>2.3914234100347122E-2</v>
      </c>
      <c r="K398" s="12">
        <v>3.3061480085458277E-2</v>
      </c>
      <c r="L398" s="12">
        <v>2.4110562105547392E-2</v>
      </c>
      <c r="M398" s="12">
        <v>2.1927471016276946E-2</v>
      </c>
      <c r="N398" s="12"/>
      <c r="O398" s="12"/>
    </row>
    <row r="399" spans="1:15" x14ac:dyDescent="0.35">
      <c r="A399" s="11" t="str">
        <f t="shared" si="6"/>
        <v>CONSUMO PER CAPITA (kg o litros por individuo).Total Bebidas CalienteDURANTE EL DIA</v>
      </c>
      <c r="B399" s="11" t="s">
        <v>208</v>
      </c>
      <c r="C399" s="11" t="s">
        <v>97</v>
      </c>
      <c r="D399" s="11" t="s">
        <v>241</v>
      </c>
      <c r="E399" s="12">
        <v>6.5372456126202905E-2</v>
      </c>
      <c r="F399" s="12">
        <v>6.1917837908372658E-2</v>
      </c>
      <c r="G399" s="12">
        <v>8.263494225841525E-2</v>
      </c>
      <c r="H399" s="12">
        <v>5.7978378062778682E-2</v>
      </c>
      <c r="I399" s="12">
        <v>5.3823038770514926E-2</v>
      </c>
      <c r="J399" s="12">
        <v>5.2687223816919149E-2</v>
      </c>
      <c r="K399" s="12">
        <v>6.4467739687438005E-2</v>
      </c>
      <c r="L399" s="12">
        <v>5.2137264918102444E-2</v>
      </c>
      <c r="M399" s="12">
        <v>5.3859356057419969E-2</v>
      </c>
    </row>
    <row r="400" spans="1:15" x14ac:dyDescent="0.35">
      <c r="A400" s="11" t="str">
        <f t="shared" si="6"/>
        <v>CONSUMO PER CAPITA (kg o litros por individuo).Total Bebidas CalienteCON AMIGOS</v>
      </c>
      <c r="B400" s="11" t="s">
        <v>208</v>
      </c>
      <c r="C400" s="11" t="s">
        <v>97</v>
      </c>
      <c r="D400" s="11" t="s">
        <v>242</v>
      </c>
      <c r="E400" s="12">
        <v>0.37405635422405903</v>
      </c>
      <c r="F400" s="12">
        <v>0.32563491822601126</v>
      </c>
      <c r="G400" s="12">
        <v>0.36887429060244331</v>
      </c>
      <c r="H400" s="12">
        <v>0.35434000810229538</v>
      </c>
      <c r="I400" s="12">
        <v>0.36697145708579171</v>
      </c>
      <c r="J400" s="12">
        <v>0.31519160215327036</v>
      </c>
      <c r="K400" s="12">
        <v>0.35500067262497959</v>
      </c>
      <c r="L400" s="12">
        <v>0.36797013972393333</v>
      </c>
      <c r="M400" s="12">
        <v>0.37785179026668453</v>
      </c>
    </row>
    <row r="401" spans="1:13" x14ac:dyDescent="0.35">
      <c r="A401" s="11" t="str">
        <f t="shared" si="6"/>
        <v>CONSUMO PER CAPITA (kg o litros por individuo).Total Bebidas CalienteCON CLIENTES</v>
      </c>
      <c r="B401" s="11" t="s">
        <v>208</v>
      </c>
      <c r="C401" s="11" t="s">
        <v>97</v>
      </c>
      <c r="D401" s="11" t="s">
        <v>243</v>
      </c>
      <c r="E401" s="12">
        <v>1.7517409448131422E-2</v>
      </c>
      <c r="F401" s="12">
        <v>1.5843402854832458E-2</v>
      </c>
      <c r="G401" s="12">
        <v>1.666771761542216E-2</v>
      </c>
      <c r="H401" s="12">
        <v>1.5958059218458848E-2</v>
      </c>
      <c r="I401" s="12">
        <v>1.7286184319008333E-2</v>
      </c>
      <c r="J401" s="12">
        <v>1.4836453566212885E-2</v>
      </c>
      <c r="K401" s="12">
        <v>1.6369204127708151E-2</v>
      </c>
      <c r="L401" s="12">
        <v>1.2599582483794567E-2</v>
      </c>
      <c r="M401" s="12">
        <v>1.8025433158176809E-2</v>
      </c>
    </row>
    <row r="402" spans="1:13" x14ac:dyDescent="0.35">
      <c r="A402" s="11" t="str">
        <f t="shared" si="6"/>
        <v>CONSUMO PER CAPITA (kg o litros por individuo).Total Bebidas CalienteCON COMPAÑEROS DE TRABAJO</v>
      </c>
      <c r="B402" s="11" t="s">
        <v>208</v>
      </c>
      <c r="C402" s="11" t="s">
        <v>97</v>
      </c>
      <c r="D402" s="11" t="s">
        <v>244</v>
      </c>
      <c r="E402" s="12">
        <v>0.34683406771665071</v>
      </c>
      <c r="F402" s="12">
        <v>0.30874206214485084</v>
      </c>
      <c r="G402" s="12">
        <v>0.355119364242522</v>
      </c>
      <c r="H402" s="12">
        <v>0.29348553782844233</v>
      </c>
      <c r="I402" s="12">
        <v>0.29198195758277934</v>
      </c>
      <c r="J402" s="12">
        <v>0.27878229865793724</v>
      </c>
      <c r="K402" s="12">
        <v>0.32800033458724359</v>
      </c>
      <c r="L402" s="12">
        <v>0.3104567523689214</v>
      </c>
      <c r="M402" s="12">
        <v>0.30425785718841181</v>
      </c>
    </row>
    <row r="403" spans="1:13" x14ac:dyDescent="0.35">
      <c r="A403" s="11" t="str">
        <f t="shared" si="6"/>
        <v>CONSUMO PER CAPITA (kg o litros por individuo).Total Bebidas CalienteCON COMPAÑEROS DE CLASE</v>
      </c>
      <c r="B403" s="11" t="s">
        <v>208</v>
      </c>
      <c r="C403" s="11" t="s">
        <v>97</v>
      </c>
      <c r="D403" s="11" t="s">
        <v>245</v>
      </c>
      <c r="E403" s="12">
        <v>1.0920185504899928E-2</v>
      </c>
      <c r="F403" s="12">
        <v>8.0157640246773555E-3</v>
      </c>
      <c r="G403" s="12">
        <v>1.2197439633391073E-2</v>
      </c>
      <c r="H403" s="12">
        <v>1.407602342233286E-2</v>
      </c>
      <c r="I403" s="12">
        <v>1.2049905362831089E-2</v>
      </c>
      <c r="J403" s="12">
        <v>9.8466351709133818E-3</v>
      </c>
      <c r="K403" s="12">
        <v>6.529808504844534E-3</v>
      </c>
      <c r="L403" s="12">
        <v>9.154468054573572E-3</v>
      </c>
      <c r="M403" s="12">
        <v>1.0837985389237675E-2</v>
      </c>
    </row>
    <row r="404" spans="1:13" x14ac:dyDescent="0.35">
      <c r="A404" s="11" t="str">
        <f t="shared" si="6"/>
        <v>CONSUMO PER CAPITA (kg o litros por individuo).Total Bebidas CalienteCON FAMILIA</v>
      </c>
      <c r="B404" s="11" t="s">
        <v>208</v>
      </c>
      <c r="C404" s="11" t="s">
        <v>97</v>
      </c>
      <c r="D404" s="11" t="s">
        <v>246</v>
      </c>
      <c r="E404" s="12">
        <v>0.32524044456310125</v>
      </c>
      <c r="F404" s="12">
        <v>0.31624580938164309</v>
      </c>
      <c r="G404" s="12">
        <v>0.42218665142993311</v>
      </c>
      <c r="H404" s="12">
        <v>0.29818702645565853</v>
      </c>
      <c r="I404" s="12">
        <v>0.30391369164813209</v>
      </c>
      <c r="J404" s="12">
        <v>0.28157374628784571</v>
      </c>
      <c r="K404" s="12">
        <v>0.38097895661398684</v>
      </c>
      <c r="L404" s="12">
        <v>0.30755542408742093</v>
      </c>
      <c r="M404" s="12">
        <v>0.30519646184342303</v>
      </c>
    </row>
    <row r="405" spans="1:13" x14ac:dyDescent="0.35">
      <c r="A405" s="11" t="str">
        <f t="shared" si="6"/>
        <v>CONSUMO PER CAPITA (kg o litros por individuo).Total Bebidas CalienteCON LA PAREJA</v>
      </c>
      <c r="B405" s="11" t="s">
        <v>208</v>
      </c>
      <c r="C405" s="11" t="s">
        <v>97</v>
      </c>
      <c r="D405" s="11" t="s">
        <v>247</v>
      </c>
      <c r="E405" s="12">
        <v>0.30912244924642585</v>
      </c>
      <c r="F405" s="12">
        <v>0.31252019104598022</v>
      </c>
      <c r="G405" s="12">
        <v>0.40623807188387084</v>
      </c>
      <c r="H405" s="12">
        <v>0.3185445432951613</v>
      </c>
      <c r="I405" s="12">
        <v>0.30051040353592451</v>
      </c>
      <c r="J405" s="12">
        <v>0.29027255405605379</v>
      </c>
      <c r="K405" s="12">
        <v>0.37158542990002857</v>
      </c>
      <c r="L405" s="12">
        <v>0.30611325055052141</v>
      </c>
      <c r="M405" s="12">
        <v>0.31117852707291405</v>
      </c>
    </row>
    <row r="406" spans="1:13" x14ac:dyDescent="0.35">
      <c r="A406" s="11" t="str">
        <f t="shared" si="6"/>
        <v>CONSUMO PER CAPITA (kg o litros por individuo).Total Bebidas CalienteESTABA SOLO/A</v>
      </c>
      <c r="B406" s="11" t="s">
        <v>208</v>
      </c>
      <c r="C406" s="11" t="s">
        <v>97</v>
      </c>
      <c r="D406" s="11" t="s">
        <v>248</v>
      </c>
      <c r="E406" s="12">
        <v>0.54816125385168801</v>
      </c>
      <c r="F406" s="12">
        <v>0.50829949304615107</v>
      </c>
      <c r="G406" s="12">
        <v>0.62118869104648677</v>
      </c>
      <c r="H406" s="12">
        <v>0.50511905063254092</v>
      </c>
      <c r="I406" s="12">
        <v>0.50786345871391925</v>
      </c>
      <c r="J406" s="12">
        <v>0.47753399365705096</v>
      </c>
      <c r="K406" s="12">
        <v>0.59377521392410848</v>
      </c>
      <c r="L406" s="12">
        <v>0.53353021264107903</v>
      </c>
      <c r="M406" s="12">
        <v>0.52596910023556098</v>
      </c>
    </row>
    <row r="407" spans="1:13" x14ac:dyDescent="0.35">
      <c r="A407" s="11" t="str">
        <f t="shared" si="6"/>
        <v>CONSUMO PER CAPITA (kg o litros por individuo).Total Bebidas CalienteOTROS</v>
      </c>
      <c r="B407" s="11" t="s">
        <v>208</v>
      </c>
      <c r="C407" s="11" t="s">
        <v>97</v>
      </c>
      <c r="D407" s="11" t="s">
        <v>249</v>
      </c>
      <c r="E407" s="12">
        <v>1.0117521413124128E-2</v>
      </c>
      <c r="F407" s="12">
        <v>8.6857017793535284E-3</v>
      </c>
      <c r="G407" s="12">
        <v>7.9864296637334412E-3</v>
      </c>
      <c r="H407" s="12">
        <v>8.908917430765606E-3</v>
      </c>
      <c r="I407" s="12">
        <v>5.4869097474552538E-3</v>
      </c>
      <c r="J407" s="12">
        <v>6.7992573483948941E-3</v>
      </c>
      <c r="K407" s="12">
        <v>7.2818159448505716E-3</v>
      </c>
      <c r="L407" s="12">
        <v>1.0756422437384576E-2</v>
      </c>
      <c r="M407" s="12">
        <v>6.9849817498500852E-3</v>
      </c>
    </row>
    <row r="408" spans="1:13" x14ac:dyDescent="0.35">
      <c r="A408" s="11" t="str">
        <f t="shared" si="6"/>
        <v>CONSUMO PER CAPITA (kg o litros por individuo).Total Bebidas CalienteESTAR TRABAJANDO</v>
      </c>
      <c r="B408" s="11" t="s">
        <v>208</v>
      </c>
      <c r="C408" s="11" t="s">
        <v>97</v>
      </c>
      <c r="D408" s="11" t="s">
        <v>250</v>
      </c>
      <c r="E408" s="12">
        <v>0.50858825238284688</v>
      </c>
      <c r="F408" s="12">
        <v>0.45822115239830391</v>
      </c>
      <c r="G408" s="12">
        <v>0.53350148548155951</v>
      </c>
      <c r="H408" s="12">
        <v>0.43917830518814249</v>
      </c>
      <c r="I408" s="12">
        <v>0.43753583775234983</v>
      </c>
      <c r="J408" s="12">
        <v>0.43152756359109185</v>
      </c>
      <c r="K408" s="12">
        <v>0.49644775366925087</v>
      </c>
      <c r="L408" s="12">
        <v>0.45306330291025454</v>
      </c>
      <c r="M408" s="12">
        <v>0.45112559386052853</v>
      </c>
    </row>
    <row r="409" spans="1:13" x14ac:dyDescent="0.35">
      <c r="A409" s="11" t="str">
        <f t="shared" si="6"/>
        <v>CONSUMO PER CAPITA (kg o litros por individuo).Total Bebidas CalienteCOMIDA DE NEGOCIOS</v>
      </c>
      <c r="B409" s="11" t="s">
        <v>208</v>
      </c>
      <c r="C409" s="11" t="s">
        <v>97</v>
      </c>
      <c r="D409" s="11" t="s">
        <v>251</v>
      </c>
      <c r="E409" s="12">
        <v>2.9229797797102343E-3</v>
      </c>
      <c r="F409" s="12">
        <v>2.6977030114221892E-3</v>
      </c>
      <c r="G409" s="12">
        <v>3.6817271653532919E-3</v>
      </c>
      <c r="H409" s="12">
        <v>3.0447566296453918E-3</v>
      </c>
      <c r="I409" s="12">
        <v>2.9545611468113553E-3</v>
      </c>
      <c r="J409" s="12">
        <v>3.6178810877233584E-3</v>
      </c>
      <c r="K409" s="12">
        <v>2.8220125633669317E-3</v>
      </c>
      <c r="L409" s="12">
        <v>2.8566775618893629E-3</v>
      </c>
      <c r="M409" s="12">
        <v>2.6776069162476128E-3</v>
      </c>
    </row>
    <row r="410" spans="1:13" x14ac:dyDescent="0.35">
      <c r="A410" s="11" t="str">
        <f t="shared" si="6"/>
        <v>CONSUMO PER CAPITA (kg o litros por individuo).Total Bebidas CalientePOR PLACER/RELAX</v>
      </c>
      <c r="B410" s="11" t="s">
        <v>208</v>
      </c>
      <c r="C410" s="11" t="s">
        <v>97</v>
      </c>
      <c r="D410" s="11" t="s">
        <v>252</v>
      </c>
      <c r="E410" s="12">
        <v>0.25601452538531433</v>
      </c>
      <c r="F410" s="12">
        <v>0.26160583559822503</v>
      </c>
      <c r="G410" s="12">
        <v>0.34923788779265746</v>
      </c>
      <c r="H410" s="12">
        <v>0.24727477217487862</v>
      </c>
      <c r="I410" s="12">
        <v>0.22889643751266894</v>
      </c>
      <c r="J410" s="12">
        <v>0.23079572050986832</v>
      </c>
      <c r="K410" s="12">
        <v>0.31224660030028811</v>
      </c>
      <c r="L410" s="12">
        <v>0.23469596053745051</v>
      </c>
      <c r="M410" s="12">
        <v>0.2388322752326294</v>
      </c>
    </row>
    <row r="411" spans="1:13" x14ac:dyDescent="0.35">
      <c r="A411" s="11" t="str">
        <f t="shared" si="6"/>
        <v>CONSUMO PER CAPITA (kg o litros por individuo).Total Bebidas CalienteTENER HAMBRE/SIN PLANIFICAR</v>
      </c>
      <c r="B411" s="11" t="s">
        <v>208</v>
      </c>
      <c r="C411" s="11" t="s">
        <v>97</v>
      </c>
      <c r="D411" s="11" t="s">
        <v>253</v>
      </c>
      <c r="E411" s="12">
        <v>0.44642552163767435</v>
      </c>
      <c r="F411" s="12">
        <v>0.40664578344612423</v>
      </c>
      <c r="G411" s="12">
        <v>0.5004940945504327</v>
      </c>
      <c r="H411" s="12">
        <v>0.43336151333090217</v>
      </c>
      <c r="I411" s="12">
        <v>0.41681487050042637</v>
      </c>
      <c r="J411" s="12">
        <v>0.37463782173277388</v>
      </c>
      <c r="K411" s="12">
        <v>0.47350352823090597</v>
      </c>
      <c r="L411" s="12">
        <v>0.42426493746362487</v>
      </c>
      <c r="M411" s="12">
        <v>0.42806045480064081</v>
      </c>
    </row>
    <row r="412" spans="1:13" x14ac:dyDescent="0.35">
      <c r="A412" s="11" t="str">
        <f t="shared" si="6"/>
        <v>CONSUMO PER CAPITA (kg o litros por individuo).Total Bebidas CalienteESTAR DE COMPRAS</v>
      </c>
      <c r="B412" s="11" t="s">
        <v>208</v>
      </c>
      <c r="C412" s="11" t="s">
        <v>97</v>
      </c>
      <c r="D412" s="11" t="s">
        <v>254</v>
      </c>
      <c r="E412" s="12">
        <v>5.8170493561086029E-2</v>
      </c>
      <c r="F412" s="12">
        <v>5.7391561881344727E-2</v>
      </c>
      <c r="G412" s="12">
        <v>6.9866337360630457E-2</v>
      </c>
      <c r="H412" s="12">
        <v>6.2369397917931287E-2</v>
      </c>
      <c r="I412" s="12">
        <v>7.1602230510053738E-2</v>
      </c>
      <c r="J412" s="12">
        <v>4.8650078635771331E-2</v>
      </c>
      <c r="K412" s="12">
        <v>6.5689112253800475E-2</v>
      </c>
      <c r="L412" s="12">
        <v>6.6077360850608474E-2</v>
      </c>
      <c r="M412" s="12">
        <v>6.5412642667877441E-2</v>
      </c>
    </row>
    <row r="413" spans="1:13" x14ac:dyDescent="0.35">
      <c r="A413" s="11" t="str">
        <f t="shared" si="6"/>
        <v>CONSUMO PER CAPITA (kg o litros por individuo).Total Bebidas CalienteNO COCINAR EN CASA</v>
      </c>
      <c r="B413" s="11" t="s">
        <v>208</v>
      </c>
      <c r="C413" s="11" t="s">
        <v>97</v>
      </c>
      <c r="D413" s="11" t="s">
        <v>255</v>
      </c>
      <c r="E413" s="12">
        <v>4.0294595690308854E-2</v>
      </c>
      <c r="F413" s="12">
        <v>3.9582345365044465E-2</v>
      </c>
      <c r="G413" s="12">
        <v>5.6089646961587775E-2</v>
      </c>
      <c r="H413" s="12">
        <v>3.5245864578788179E-2</v>
      </c>
      <c r="I413" s="12">
        <v>3.876160477115681E-2</v>
      </c>
      <c r="J413" s="12">
        <v>4.2484700007581061E-2</v>
      </c>
      <c r="K413" s="12">
        <v>5.5689625268781233E-2</v>
      </c>
      <c r="L413" s="12">
        <v>4.1760163513575504E-2</v>
      </c>
      <c r="M413" s="12">
        <v>3.8500139587195212E-2</v>
      </c>
    </row>
    <row r="414" spans="1:13" x14ac:dyDescent="0.35">
      <c r="A414" s="11" t="str">
        <f t="shared" si="6"/>
        <v>CONSUMO PER CAPITA (kg o litros por individuo).Total Bebidas CalienteCELEBRACION/FIESTA/SALIR TOMAR</v>
      </c>
      <c r="B414" s="11" t="s">
        <v>208</v>
      </c>
      <c r="C414" s="11" t="s">
        <v>97</v>
      </c>
      <c r="D414" s="11" t="s">
        <v>256</v>
      </c>
      <c r="E414" s="12">
        <v>0.48069380715732224</v>
      </c>
      <c r="F414" s="12">
        <v>0.44557536925065933</v>
      </c>
      <c r="G414" s="12">
        <v>0.52775065462189386</v>
      </c>
      <c r="H414" s="12">
        <v>0.45700017400562704</v>
      </c>
      <c r="I414" s="12">
        <v>0.47729111537361496</v>
      </c>
      <c r="J414" s="12">
        <v>0.42023009059468447</v>
      </c>
      <c r="K414" s="12">
        <v>0.50303022880502857</v>
      </c>
      <c r="L414" s="12">
        <v>0.49324430051039253</v>
      </c>
      <c r="M414" s="12">
        <v>0.49593842213987344</v>
      </c>
    </row>
    <row r="415" spans="1:13" x14ac:dyDescent="0.35">
      <c r="A415" s="11" t="str">
        <f t="shared" si="6"/>
        <v>CONSUMO PER CAPITA (kg o litros por individuo).Total Bebidas CalienteVIENDO DEPORTES</v>
      </c>
      <c r="B415" s="11" t="s">
        <v>208</v>
      </c>
      <c r="C415" s="11" t="s">
        <v>97</v>
      </c>
      <c r="D415" s="11" t="s">
        <v>257</v>
      </c>
      <c r="E415" s="12">
        <v>8.7351196459397266E-3</v>
      </c>
      <c r="F415" s="12">
        <v>8.0456697356262909E-3</v>
      </c>
      <c r="G415" s="12">
        <v>5.6551121604952355E-3</v>
      </c>
      <c r="H415" s="12">
        <v>6.1931419266745384E-3</v>
      </c>
      <c r="I415" s="12">
        <v>8.8462100592432528E-3</v>
      </c>
      <c r="J415" s="12">
        <v>5.7513879445763878E-3</v>
      </c>
      <c r="K415" s="12">
        <v>4.4567997247230333E-3</v>
      </c>
      <c r="L415" s="12">
        <v>7.978472753341119E-3</v>
      </c>
      <c r="M415" s="12">
        <v>8.9800066523973692E-3</v>
      </c>
    </row>
    <row r="416" spans="1:13" x14ac:dyDescent="0.35">
      <c r="A416" s="11" t="str">
        <f t="shared" si="6"/>
        <v>CONSUMO PER CAPITA (kg o litros por individuo).Total Bebidas CalienteOTROS MOTIVOS</v>
      </c>
      <c r="B416" s="11" t="s">
        <v>208</v>
      </c>
      <c r="C416" s="11" t="s">
        <v>97</v>
      </c>
      <c r="D416" s="11" t="s">
        <v>258</v>
      </c>
      <c r="E416" s="12">
        <v>0.14012397088414247</v>
      </c>
      <c r="F416" s="12">
        <v>0.12422186746957627</v>
      </c>
      <c r="G416" s="12">
        <v>0.16418196381578479</v>
      </c>
      <c r="H416" s="12">
        <v>0.12495133233437196</v>
      </c>
      <c r="I416" s="12">
        <v>0.12336127902660859</v>
      </c>
      <c r="J416" s="12">
        <v>0.11714139961027972</v>
      </c>
      <c r="K416" s="12">
        <v>0.14563613493355212</v>
      </c>
      <c r="L416" s="12">
        <v>0.13419474544757506</v>
      </c>
      <c r="M416" s="12">
        <v>0.13077539285565956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8">
    <tabColor rgb="FF92D050"/>
    <pageSetUpPr fitToPage="1"/>
  </sheetPr>
  <dimension ref="A1:O504"/>
  <sheetViews>
    <sheetView showGridLines="0" showRowColHeaders="0" zoomScale="80" zoomScaleNormal="80" workbookViewId="0">
      <selection activeCell="C15" sqref="C15"/>
    </sheetView>
  </sheetViews>
  <sheetFormatPr baseColWidth="10" defaultColWidth="10.90625" defaultRowHeight="14.5" x14ac:dyDescent="0.35"/>
  <cols>
    <col min="1" max="1" width="50.26953125" style="3" customWidth="1"/>
    <col min="2" max="2" width="7.54296875" style="3" customWidth="1"/>
    <col min="3" max="13" width="16" style="3" customWidth="1"/>
    <col min="14" max="14" width="30" style="73" customWidth="1"/>
    <col min="15" max="16384" width="10.90625" style="3"/>
  </cols>
  <sheetData>
    <row r="1" spans="1:15" ht="58" customHeight="1" x14ac:dyDescent="0.35"/>
    <row r="2" spans="1:15" ht="48.75" customHeight="1" x14ac:dyDescent="0.6">
      <c r="A2" s="106" t="s">
        <v>91</v>
      </c>
      <c r="B2" s="106"/>
      <c r="C2" s="106"/>
      <c r="D2" s="106"/>
      <c r="E2" s="106"/>
      <c r="F2" s="106"/>
      <c r="G2" s="106"/>
      <c r="H2" s="106"/>
      <c r="I2" s="106"/>
      <c r="J2" s="106"/>
      <c r="K2" s="106"/>
      <c r="L2" s="106"/>
      <c r="M2" s="106"/>
    </row>
    <row r="3" spans="1:15" x14ac:dyDescent="0.35">
      <c r="A3" s="31">
        <v>3</v>
      </c>
      <c r="B3" s="14"/>
    </row>
    <row r="4" spans="1:15" ht="6" customHeight="1" x14ac:dyDescent="0.35">
      <c r="A4" s="31">
        <v>1</v>
      </c>
      <c r="B4" s="14"/>
    </row>
    <row r="5" spans="1:15" ht="19" thickBot="1" x14ac:dyDescent="0.4">
      <c r="A5" s="33" t="s">
        <v>196</v>
      </c>
      <c r="B5" s="34"/>
    </row>
    <row r="6" spans="1:15" ht="15" thickTop="1" x14ac:dyDescent="0.35">
      <c r="A6" s="2" t="s">
        <v>33</v>
      </c>
      <c r="B6" s="13"/>
      <c r="C6" s="14"/>
      <c r="N6" s="3"/>
    </row>
    <row r="7" spans="1:15" s="5" customFormat="1" ht="39" customHeight="1" x14ac:dyDescent="0.55000000000000004">
      <c r="A7" s="74"/>
      <c r="B7" s="74"/>
      <c r="C7" s="75"/>
    </row>
    <row r="8" spans="1:15" s="14" customFormat="1" ht="23.25" customHeight="1" x14ac:dyDescent="0.55000000000000004">
      <c r="A8" s="76">
        <v>1</v>
      </c>
      <c r="B8" s="13" t="str">
        <f>VLOOKUP(A8,Desplegables!K2:L4,2,0)</f>
        <v>DISTRIBUCION VOLUMEN POR CRITERIO (consumiciones)</v>
      </c>
      <c r="C8" s="77">
        <v>1</v>
      </c>
      <c r="D8" s="14" t="str">
        <f>VLOOKUP(C8,Desplegables!N2:O4,2,0)</f>
        <v>TOTAL BEBIDAS</v>
      </c>
    </row>
    <row r="9" spans="1:15" s="14" customFormat="1" ht="23.25" customHeight="1" x14ac:dyDescent="0.35">
      <c r="C9" s="78">
        <v>5</v>
      </c>
      <c r="D9" s="78">
        <v>6</v>
      </c>
      <c r="E9" s="78">
        <v>7</v>
      </c>
      <c r="F9" s="78">
        <v>8</v>
      </c>
      <c r="G9" s="78">
        <v>9</v>
      </c>
      <c r="H9" s="78">
        <v>10</v>
      </c>
      <c r="I9" s="78">
        <v>11</v>
      </c>
      <c r="J9" s="78">
        <v>12</v>
      </c>
      <c r="K9" s="78">
        <v>13</v>
      </c>
      <c r="L9" s="78"/>
      <c r="M9" s="78"/>
      <c r="N9" s="79"/>
    </row>
    <row r="10" spans="1:15" ht="35.25" customHeight="1" x14ac:dyDescent="0.35">
      <c r="A10" s="80"/>
      <c r="B10" s="14" t="s">
        <v>42</v>
      </c>
      <c r="C10" s="60" t="str">
        <f>MOTIVOS_DATOS!E2</f>
        <v>TRIM 1 24</v>
      </c>
      <c r="D10" s="60" t="str">
        <f>MOTIVOS_DATOS!F2</f>
        <v>TRIM 2 24</v>
      </c>
      <c r="E10" s="60" t="str">
        <f>MOTIVOS_DATOS!G2</f>
        <v>TRIM 3 24</v>
      </c>
      <c r="F10" s="60" t="str">
        <f>MOTIVOS_DATOS!H2</f>
        <v>TRIM 4 24</v>
      </c>
      <c r="G10" s="60" t="str">
        <f>MOTIVOS_DATOS!I2</f>
        <v>TRIM 1 25</v>
      </c>
      <c r="H10" s="60" t="str">
        <f>MOTIVOS_DATOS!J2</f>
        <v>TRIM 2 25</v>
      </c>
      <c r="I10" s="60" t="str">
        <f>MOTIVOS_DATOS!K2</f>
        <v>TRIM 3 25</v>
      </c>
      <c r="J10" s="60" t="str">
        <f>MOTIVOS_DATOS!L2</f>
        <v>TRIM 4 25</v>
      </c>
      <c r="K10" s="60" t="str">
        <f>MOTIVOS_DATOS!M2</f>
        <v>TRIM 1 26</v>
      </c>
    </row>
    <row r="11" spans="1:15" x14ac:dyDescent="0.35">
      <c r="A11" s="81" t="s">
        <v>32</v>
      </c>
      <c r="B11" s="48" t="s">
        <v>0</v>
      </c>
      <c r="C11" s="62">
        <f>VLOOKUP($B$8&amp;$D$8&amp;$A11,MOTIVOS_DATOS!$A:$M,C$9,0)</f>
        <v>100</v>
      </c>
      <c r="D11" s="62">
        <f>VLOOKUP($B$8&amp;$D$8&amp;$A11,MOTIVOS_DATOS!$A:$M,D$9,0)</f>
        <v>100</v>
      </c>
      <c r="E11" s="62">
        <f>VLOOKUP($B$8&amp;$D$8&amp;$A11,MOTIVOS_DATOS!$A:$M,E$9,0)</f>
        <v>100</v>
      </c>
      <c r="F11" s="62">
        <f>VLOOKUP($B$8&amp;$D$8&amp;$A11,MOTIVOS_DATOS!$A:$M,F$9,0)</f>
        <v>100</v>
      </c>
      <c r="G11" s="62">
        <f>VLOOKUP($B$8&amp;$D$8&amp;$A11,MOTIVOS_DATOS!$A:$M,G$9,0)</f>
        <v>100</v>
      </c>
      <c r="H11" s="62">
        <f>VLOOKUP($B$8&amp;$D$8&amp;$A11,MOTIVOS_DATOS!$A:$M,H$9,0)</f>
        <v>100</v>
      </c>
      <c r="I11" s="62">
        <f>VLOOKUP($B$8&amp;$D$8&amp;$A11,MOTIVOS_DATOS!$A:$M,I$9,0)</f>
        <v>100</v>
      </c>
      <c r="J11" s="62">
        <f>VLOOKUP($B$8&amp;$D$8&amp;$A11,MOTIVOS_DATOS!$A:$M,J$9,0)</f>
        <v>100</v>
      </c>
      <c r="K11" s="62">
        <f>VLOOKUP($B$8&amp;$D$8&amp;$A11,MOTIVOS_DATOS!$A:$M,K$9,0)</f>
        <v>100</v>
      </c>
      <c r="O11" s="82"/>
    </row>
    <row r="12" spans="1:15" ht="15" customHeight="1" x14ac:dyDescent="0.35">
      <c r="A12" s="83" t="s">
        <v>19</v>
      </c>
      <c r="B12" s="50" t="s">
        <v>19</v>
      </c>
      <c r="C12" s="46">
        <f>VLOOKUP($B$8&amp;$D$8&amp;$A12,MOTIVOS_DATOS!$A:$M,C$9,0)</f>
        <v>3.644493079040144</v>
      </c>
      <c r="D12" s="46">
        <f>VLOOKUP($B$8&amp;$D$8&amp;$A12,MOTIVOS_DATOS!$A:$M,D$9,0)</f>
        <v>3.7568358493807836</v>
      </c>
      <c r="E12" s="46">
        <f>VLOOKUP($B$8&amp;$D$8&amp;$A12,MOTIVOS_DATOS!$A:$M,E$9,0)</f>
        <v>4.7094447705792408</v>
      </c>
      <c r="F12" s="46">
        <f>VLOOKUP($B$8&amp;$D$8&amp;$A12,MOTIVOS_DATOS!$A:$M,F$9,0)</f>
        <v>3.8028591263582601</v>
      </c>
      <c r="G12" s="46">
        <f>VLOOKUP($B$8&amp;$D$8&amp;$A12,MOTIVOS_DATOS!$A:$M,G$9,0)</f>
        <v>4.1880862704887702</v>
      </c>
      <c r="H12" s="46">
        <f>VLOOKUP($B$8&amp;$D$8&amp;$A12,MOTIVOS_DATOS!$A:$M,H$9,0)</f>
        <v>4.459293407598838</v>
      </c>
      <c r="I12" s="46">
        <f>VLOOKUP($B$8&amp;$D$8&amp;$A12,MOTIVOS_DATOS!$A:$M,I$9,0)</f>
        <v>5.0318313133422663</v>
      </c>
      <c r="J12" s="46">
        <f>VLOOKUP($B$8&amp;$D$8&amp;$A12,MOTIVOS_DATOS!$A:$M,J$9,0)</f>
        <v>4.4859175319621425</v>
      </c>
      <c r="K12" s="46">
        <f>VLOOKUP($B$8&amp;$D$8&amp;$A12,MOTIVOS_DATOS!$A:$M,K$9,0)</f>
        <v>4.3899124679540016</v>
      </c>
      <c r="O12" s="82"/>
    </row>
    <row r="13" spans="1:15" ht="15" customHeight="1" x14ac:dyDescent="0.35">
      <c r="A13" s="84" t="s">
        <v>20</v>
      </c>
      <c r="B13" s="14" t="s">
        <v>20</v>
      </c>
      <c r="C13" s="46">
        <f>VLOOKUP($B$8&amp;$D$8&amp;$A13,MOTIVOS_DATOS!$A:$M,C$9,0)</f>
        <v>11.559635723830386</v>
      </c>
      <c r="D13" s="46">
        <f>VLOOKUP($B$8&amp;$D$8&amp;$A13,MOTIVOS_DATOS!$A:$M,D$9,0)</f>
        <v>12.05312809407088</v>
      </c>
      <c r="E13" s="46">
        <f>VLOOKUP($B$8&amp;$D$8&amp;$A13,MOTIVOS_DATOS!$A:$M,E$9,0)</f>
        <v>11.914583753253323</v>
      </c>
      <c r="F13" s="46">
        <f>VLOOKUP($B$8&amp;$D$8&amp;$A13,MOTIVOS_DATOS!$A:$M,F$9,0)</f>
        <v>12.164887769094829</v>
      </c>
      <c r="G13" s="46">
        <f>VLOOKUP($B$8&amp;$D$8&amp;$A13,MOTIVOS_DATOS!$A:$M,G$9,0)</f>
        <v>12.005103942536579</v>
      </c>
      <c r="H13" s="46">
        <f>VLOOKUP($B$8&amp;$D$8&amp;$A13,MOTIVOS_DATOS!$A:$M,H$9,0)</f>
        <v>11.95075362365367</v>
      </c>
      <c r="I13" s="46">
        <f>VLOOKUP($B$8&amp;$D$8&amp;$A13,MOTIVOS_DATOS!$A:$M,I$9,0)</f>
        <v>12.164924669535292</v>
      </c>
      <c r="J13" s="46">
        <f>VLOOKUP($B$8&amp;$D$8&amp;$A13,MOTIVOS_DATOS!$A:$M,J$9,0)</f>
        <v>12.425437163477758</v>
      </c>
      <c r="K13" s="46">
        <f>VLOOKUP($B$8&amp;$D$8&amp;$A13,MOTIVOS_DATOS!$A:$M,K$9,0)</f>
        <v>12.359364880551277</v>
      </c>
      <c r="O13" s="82"/>
    </row>
    <row r="14" spans="1:15" ht="15" customHeight="1" x14ac:dyDescent="0.35">
      <c r="A14" s="84" t="s">
        <v>21</v>
      </c>
      <c r="B14" s="14" t="s">
        <v>21</v>
      </c>
      <c r="C14" s="46">
        <f>VLOOKUP($B$8&amp;$D$8&amp;$A14,MOTIVOS_DATOS!$A:$M,C$9,0)</f>
        <v>5.2207954042266378</v>
      </c>
      <c r="D14" s="46">
        <f>VLOOKUP($B$8&amp;$D$8&amp;$A14,MOTIVOS_DATOS!$A:$M,D$9,0)</f>
        <v>5.1248549147287967</v>
      </c>
      <c r="E14" s="46">
        <f>VLOOKUP($B$8&amp;$D$8&amp;$A14,MOTIVOS_DATOS!$A:$M,E$9,0)</f>
        <v>5.6101472369962995</v>
      </c>
      <c r="F14" s="46">
        <f>VLOOKUP($B$8&amp;$D$8&amp;$A14,MOTIVOS_DATOS!$A:$M,F$9,0)</f>
        <v>5.7487715774094301</v>
      </c>
      <c r="G14" s="46">
        <f>VLOOKUP($B$8&amp;$D$8&amp;$A14,MOTIVOS_DATOS!$A:$M,G$9,0)</f>
        <v>5.79549647379873</v>
      </c>
      <c r="H14" s="46">
        <f>VLOOKUP($B$8&amp;$D$8&amp;$A14,MOTIVOS_DATOS!$A:$M,H$9,0)</f>
        <v>5.9470245108268189</v>
      </c>
      <c r="I14" s="46">
        <f>VLOOKUP($B$8&amp;$D$8&amp;$A14,MOTIVOS_DATOS!$A:$M,I$9,0)</f>
        <v>5.9461739863725604</v>
      </c>
      <c r="J14" s="46">
        <f>VLOOKUP($B$8&amp;$D$8&amp;$A14,MOTIVOS_DATOS!$A:$M,J$9,0)</f>
        <v>6.1504923484770009</v>
      </c>
      <c r="K14" s="46">
        <f>VLOOKUP($B$8&amp;$D$8&amp;$A14,MOTIVOS_DATOS!$A:$M,K$9,0)</f>
        <v>5.7384177467067712</v>
      </c>
      <c r="O14" s="82"/>
    </row>
    <row r="15" spans="1:15" ht="15" customHeight="1" x14ac:dyDescent="0.35">
      <c r="A15" s="84" t="s">
        <v>22</v>
      </c>
      <c r="B15" s="14" t="s">
        <v>22</v>
      </c>
      <c r="C15" s="46">
        <f>VLOOKUP($B$8&amp;$D$8&amp;$A15,MOTIVOS_DATOS!$A:$M,C$9,0)</f>
        <v>63.423533745312334</v>
      </c>
      <c r="D15" s="46">
        <f>VLOOKUP($B$8&amp;$D$8&amp;$A15,MOTIVOS_DATOS!$A:$M,D$9,0)</f>
        <v>62.868553671352657</v>
      </c>
      <c r="E15" s="46">
        <f>VLOOKUP($B$8&amp;$D$8&amp;$A15,MOTIVOS_DATOS!$A:$M,E$9,0)</f>
        <v>59.735844046898137</v>
      </c>
      <c r="F15" s="46">
        <f>VLOOKUP($B$8&amp;$D$8&amp;$A15,MOTIVOS_DATOS!$A:$M,F$9,0)</f>
        <v>62.05660972522665</v>
      </c>
      <c r="G15" s="46">
        <f>VLOOKUP($B$8&amp;$D$8&amp;$A15,MOTIVOS_DATOS!$A:$M,G$9,0)</f>
        <v>61.70625485264771</v>
      </c>
      <c r="H15" s="46">
        <f>VLOOKUP($B$8&amp;$D$8&amp;$A15,MOTIVOS_DATOS!$A:$M,H$9,0)</f>
        <v>61.355919035618541</v>
      </c>
      <c r="I15" s="46">
        <f>VLOOKUP($B$8&amp;$D$8&amp;$A15,MOTIVOS_DATOS!$A:$M,I$9,0)</f>
        <v>59.160985466018147</v>
      </c>
      <c r="J15" s="46">
        <f>VLOOKUP($B$8&amp;$D$8&amp;$A15,MOTIVOS_DATOS!$A:$M,J$9,0)</f>
        <v>61.367113724927677</v>
      </c>
      <c r="K15" s="46">
        <f>VLOOKUP($B$8&amp;$D$8&amp;$A15,MOTIVOS_DATOS!$A:$M,K$9,0)</f>
        <v>61.66239846496476</v>
      </c>
      <c r="O15" s="82"/>
    </row>
    <row r="16" spans="1:15" ht="15" customHeight="1" x14ac:dyDescent="0.35">
      <c r="A16" s="84" t="s">
        <v>23</v>
      </c>
      <c r="B16" s="14" t="s">
        <v>23</v>
      </c>
      <c r="C16" s="46">
        <f>VLOOKUP($B$8&amp;$D$8&amp;$A16,MOTIVOS_DATOS!$A:$M,C$9,0)</f>
        <v>2.1572038198839301</v>
      </c>
      <c r="D16" s="46">
        <f>VLOOKUP($B$8&amp;$D$8&amp;$A16,MOTIVOS_DATOS!$A:$M,D$9,0)</f>
        <v>1.8687699859210118</v>
      </c>
      <c r="E16" s="46">
        <f>VLOOKUP($B$8&amp;$D$8&amp;$A16,MOTIVOS_DATOS!$A:$M,E$9,0)</f>
        <v>1.783925969998637</v>
      </c>
      <c r="F16" s="46">
        <f>VLOOKUP($B$8&amp;$D$8&amp;$A16,MOTIVOS_DATOS!$A:$M,F$9,0)</f>
        <v>2.3163305304753066</v>
      </c>
      <c r="G16" s="46">
        <f>VLOOKUP($B$8&amp;$D$8&amp;$A16,MOTIVOS_DATOS!$A:$M,G$9,0)</f>
        <v>2.3816996814913791</v>
      </c>
      <c r="H16" s="46">
        <f>VLOOKUP($B$8&amp;$D$8&amp;$A16,MOTIVOS_DATOS!$A:$M,H$9,0)</f>
        <v>2.2646610700011234</v>
      </c>
      <c r="I16" s="46">
        <f>VLOOKUP($B$8&amp;$D$8&amp;$A16,MOTIVOS_DATOS!$A:$M,I$9,0)</f>
        <v>1.9640224993685833</v>
      </c>
      <c r="J16" s="46">
        <f>VLOOKUP($B$8&amp;$D$8&amp;$A16,MOTIVOS_DATOS!$A:$M,J$9,0)</f>
        <v>2.3540466343127173</v>
      </c>
      <c r="K16" s="46">
        <f>VLOOKUP($B$8&amp;$D$8&amp;$A16,MOTIVOS_DATOS!$A:$M,K$9,0)</f>
        <v>2.5427076515188616</v>
      </c>
      <c r="O16" s="82"/>
    </row>
    <row r="17" spans="1:15" ht="15" customHeight="1" x14ac:dyDescent="0.35">
      <c r="A17" s="84" t="s">
        <v>166</v>
      </c>
      <c r="B17" s="14" t="s">
        <v>24</v>
      </c>
      <c r="C17" s="46">
        <f>VLOOKUP($B$8&amp;$D$8&amp;$A17,MOTIVOS_DATOS!$A:$M,C$9,0)</f>
        <v>0.79178144997276556</v>
      </c>
      <c r="D17" s="46">
        <f>VLOOKUP($B$8&amp;$D$8&amp;$A17,MOTIVOS_DATOS!$A:$M,D$9,0)</f>
        <v>0.82681484832640495</v>
      </c>
      <c r="E17" s="46">
        <f>VLOOKUP($B$8&amp;$D$8&amp;$A17,MOTIVOS_DATOS!$A:$M,E$9,0)</f>
        <v>0.98278125891755697</v>
      </c>
      <c r="F17" s="46">
        <f>VLOOKUP($B$8&amp;$D$8&amp;$A17,MOTIVOS_DATOS!$A:$M,F$9,0)</f>
        <v>0.85692489827486307</v>
      </c>
      <c r="G17" s="46">
        <f>VLOOKUP($B$8&amp;$D$8&amp;$A17,MOTIVOS_DATOS!$A:$M,G$9,0)</f>
        <v>0.8895850237704046</v>
      </c>
      <c r="H17" s="46">
        <f>VLOOKUP($B$8&amp;$D$8&amp;$A17,MOTIVOS_DATOS!$A:$M,H$9,0)</f>
        <v>0.99873384805534604</v>
      </c>
      <c r="I17" s="46">
        <f>VLOOKUP($B$8&amp;$D$8&amp;$A17,MOTIVOS_DATOS!$A:$M,I$9,0)</f>
        <v>1.0260953046312735</v>
      </c>
      <c r="J17" s="46">
        <f>VLOOKUP($B$8&amp;$D$8&amp;$A17,MOTIVOS_DATOS!$A:$M,J$9,0)</f>
        <v>0.87727546810957846</v>
      </c>
      <c r="K17" s="46">
        <f>VLOOKUP($B$8&amp;$D$8&amp;$A17,MOTIVOS_DATOS!$A:$M,K$9,0)</f>
        <v>0.78333628762322671</v>
      </c>
      <c r="O17" s="82"/>
    </row>
    <row r="18" spans="1:15" ht="15" customHeight="1" x14ac:dyDescent="0.35">
      <c r="A18" s="84" t="s">
        <v>167</v>
      </c>
      <c r="B18" s="14" t="s">
        <v>25</v>
      </c>
      <c r="C18" s="46">
        <f>VLOOKUP($B$8&amp;$D$8&amp;$A18,MOTIVOS_DATOS!$A:$M,C$9,0)</f>
        <v>0.89200768574649314</v>
      </c>
      <c r="D18" s="46">
        <f>VLOOKUP($B$8&amp;$D$8&amp;$A18,MOTIVOS_DATOS!$A:$M,D$9,0)</f>
        <v>0.96150651354067385</v>
      </c>
      <c r="E18" s="46">
        <f>VLOOKUP($B$8&amp;$D$8&amp;$A18,MOTIVOS_DATOS!$A:$M,E$9,0)</f>
        <v>1.1061056403285499</v>
      </c>
      <c r="F18" s="46">
        <f>VLOOKUP($B$8&amp;$D$8&amp;$A18,MOTIVOS_DATOS!$A:$M,F$9,0)</f>
        <v>0.99993004953284959</v>
      </c>
      <c r="G18" s="46">
        <f>VLOOKUP($B$8&amp;$D$8&amp;$A18,MOTIVOS_DATOS!$A:$M,G$9,0)</f>
        <v>1.045430201937426</v>
      </c>
      <c r="H18" s="46">
        <f>VLOOKUP($B$8&amp;$D$8&amp;$A18,MOTIVOS_DATOS!$A:$M,H$9,0)</f>
        <v>1.0591072087834477</v>
      </c>
      <c r="I18" s="46">
        <f>VLOOKUP($B$8&amp;$D$8&amp;$A18,MOTIVOS_DATOS!$A:$M,I$9,0)</f>
        <v>1.0505714845201721</v>
      </c>
      <c r="J18" s="46">
        <f>VLOOKUP($B$8&amp;$D$8&amp;$A18,MOTIVOS_DATOS!$A:$M,J$9,0)</f>
        <v>0.88966918219948421</v>
      </c>
      <c r="K18" s="46">
        <f>VLOOKUP($B$8&amp;$D$8&amp;$A18,MOTIVOS_DATOS!$A:$M,K$9,0)</f>
        <v>0.94822083926202982</v>
      </c>
      <c r="O18" s="82"/>
    </row>
    <row r="19" spans="1:15" ht="15" customHeight="1" x14ac:dyDescent="0.35">
      <c r="A19" s="84" t="s">
        <v>25</v>
      </c>
      <c r="B19" s="14" t="s">
        <v>26</v>
      </c>
      <c r="C19" s="46">
        <f>VLOOKUP($B$8&amp;$D$8&amp;$A19,MOTIVOS_DATOS!$A:$M,C$9,0)</f>
        <v>0.38372931124791498</v>
      </c>
      <c r="D19" s="46">
        <f>VLOOKUP($B$8&amp;$D$8&amp;$A19,MOTIVOS_DATOS!$A:$M,D$9,0)</f>
        <v>0.61806572749061495</v>
      </c>
      <c r="E19" s="46">
        <f>VLOOKUP($B$8&amp;$D$8&amp;$A19,MOTIVOS_DATOS!$A:$M,E$9,0)</f>
        <v>0.73465452474907345</v>
      </c>
      <c r="F19" s="46">
        <f>VLOOKUP($B$8&amp;$D$8&amp;$A19,MOTIVOS_DATOS!$A:$M,F$9,0)</f>
        <v>0.58729943683274843</v>
      </c>
      <c r="G19" s="46">
        <f>VLOOKUP($B$8&amp;$D$8&amp;$A19,MOTIVOS_DATOS!$A:$M,G$9,0)</f>
        <v>0.48693246729130418</v>
      </c>
      <c r="H19" s="46">
        <f>VLOOKUP($B$8&amp;$D$8&amp;$A19,MOTIVOS_DATOS!$A:$M,H$9,0)</f>
        <v>0.45708817155973608</v>
      </c>
      <c r="I19" s="46">
        <f>VLOOKUP($B$8&amp;$D$8&amp;$A19,MOTIVOS_DATOS!$A:$M,I$9,0)</f>
        <v>0.68043519617177695</v>
      </c>
      <c r="J19" s="46">
        <f>VLOOKUP($B$8&amp;$D$8&amp;$A19,MOTIVOS_DATOS!$A:$M,J$9,0)</f>
        <v>0.28214224049768766</v>
      </c>
      <c r="K19" s="46">
        <f>VLOOKUP($B$8&amp;$D$8&amp;$A19,MOTIVOS_DATOS!$A:$M,K$9,0)</f>
        <v>0.29657817361430583</v>
      </c>
      <c r="O19" s="82"/>
    </row>
    <row r="20" spans="1:15" ht="15" customHeight="1" x14ac:dyDescent="0.35">
      <c r="A20" s="84" t="s">
        <v>26</v>
      </c>
      <c r="B20" s="14" t="s">
        <v>27</v>
      </c>
      <c r="C20" s="46">
        <f>VLOOKUP($B$8&amp;$D$8&amp;$A20,MOTIVOS_DATOS!$A:$M,C$9,0)</f>
        <v>1.4197437736179306</v>
      </c>
      <c r="D20" s="46">
        <f>VLOOKUP($B$8&amp;$D$8&amp;$A20,MOTIVOS_DATOS!$A:$M,D$9,0)</f>
        <v>1.5091154959104185</v>
      </c>
      <c r="E20" s="46">
        <f>VLOOKUP($B$8&amp;$D$8&amp;$A20,MOTIVOS_DATOS!$A:$M,E$9,0)</f>
        <v>1.8990516019736277</v>
      </c>
      <c r="F20" s="46">
        <f>VLOOKUP($B$8&amp;$D$8&amp;$A20,MOTIVOS_DATOS!$A:$M,F$9,0)</f>
        <v>1.6070387327614992</v>
      </c>
      <c r="G20" s="46">
        <f>VLOOKUP($B$8&amp;$D$8&amp;$A20,MOTIVOS_DATOS!$A:$M,G$9,0)</f>
        <v>1.5557302620867091</v>
      </c>
      <c r="H20" s="46">
        <f>VLOOKUP($B$8&amp;$D$8&amp;$A20,MOTIVOS_DATOS!$A:$M,H$9,0)</f>
        <v>1.7157784234096856</v>
      </c>
      <c r="I20" s="46">
        <f>VLOOKUP($B$8&amp;$D$8&amp;$A20,MOTIVOS_DATOS!$A:$M,I$9,0)</f>
        <v>1.7905900991056907</v>
      </c>
      <c r="J20" s="46">
        <f>VLOOKUP($B$8&amp;$D$8&amp;$A20,MOTIVOS_DATOS!$A:$M,J$9,0)</f>
        <v>1.50072650287812</v>
      </c>
      <c r="K20" s="46">
        <f>VLOOKUP($B$8&amp;$D$8&amp;$A20,MOTIVOS_DATOS!$A:$M,K$9,0)</f>
        <v>1.599907991687525</v>
      </c>
      <c r="O20" s="82"/>
    </row>
    <row r="21" spans="1:15" s="5" customFormat="1" ht="15" customHeight="1" x14ac:dyDescent="0.35">
      <c r="A21" s="84" t="s">
        <v>27</v>
      </c>
      <c r="B21" s="14" t="s">
        <v>28</v>
      </c>
      <c r="C21" s="46">
        <f>VLOOKUP($B$8&amp;$D$8&amp;$A21,MOTIVOS_DATOS!$A:$M,C$9,0)</f>
        <v>5.0442942737008751</v>
      </c>
      <c r="D21" s="46">
        <f>VLOOKUP($B$8&amp;$D$8&amp;$A21,MOTIVOS_DATOS!$A:$M,D$9,0)</f>
        <v>4.4024514002969068</v>
      </c>
      <c r="E21" s="46">
        <f>VLOOKUP($B$8&amp;$D$8&amp;$A21,MOTIVOS_DATOS!$A:$M,E$9,0)</f>
        <v>3.9079211942678875</v>
      </c>
      <c r="F21" s="46">
        <f>VLOOKUP($B$8&amp;$D$8&amp;$A21,MOTIVOS_DATOS!$A:$M,F$9,0)</f>
        <v>4.5723947740401938</v>
      </c>
      <c r="G21" s="46">
        <f>VLOOKUP($B$8&amp;$D$8&amp;$A21,MOTIVOS_DATOS!$A:$M,G$9,0)</f>
        <v>4.9102551163895356</v>
      </c>
      <c r="H21" s="46">
        <f>VLOOKUP($B$8&amp;$D$8&amp;$A21,MOTIVOS_DATOS!$A:$M,H$9,0)</f>
        <v>4.3889487792741457</v>
      </c>
      <c r="I21" s="46">
        <f>VLOOKUP($B$8&amp;$D$8&amp;$A21,MOTIVOS_DATOS!$A:$M,I$9,0)</f>
        <v>3.9129226248147027</v>
      </c>
      <c r="J21" s="46">
        <f>VLOOKUP($B$8&amp;$D$8&amp;$A21,MOTIVOS_DATOS!$A:$M,J$9,0)</f>
        <v>4.5479199704617477</v>
      </c>
      <c r="K21" s="46">
        <f>VLOOKUP($B$8&amp;$D$8&amp;$A21,MOTIVOS_DATOS!$A:$M,K$9,0)</f>
        <v>4.5896353394686003</v>
      </c>
      <c r="L21" s="3"/>
      <c r="M21" s="3"/>
      <c r="N21" s="85"/>
      <c r="O21" s="82"/>
    </row>
    <row r="22" spans="1:15" ht="15" customHeight="1" x14ac:dyDescent="0.35">
      <c r="A22" s="84" t="s">
        <v>28</v>
      </c>
      <c r="B22" s="14" t="s">
        <v>29</v>
      </c>
      <c r="C22" s="46">
        <f>VLOOKUP($B$8&amp;$D$8&amp;$A22,MOTIVOS_DATOS!$A:$M,C$9,0)</f>
        <v>1.8662002186597491</v>
      </c>
      <c r="D22" s="46">
        <f>VLOOKUP($B$8&amp;$D$8&amp;$A22,MOTIVOS_DATOS!$A:$M,D$9,0)</f>
        <v>1.6302498000635344</v>
      </c>
      <c r="E22" s="46">
        <f>VLOOKUP($B$8&amp;$D$8&amp;$A22,MOTIVOS_DATOS!$A:$M,E$9,0)</f>
        <v>1.3264821503314299</v>
      </c>
      <c r="F22" s="46">
        <f>VLOOKUP($B$8&amp;$D$8&amp;$A22,MOTIVOS_DATOS!$A:$M,F$9,0)</f>
        <v>1.5361492135851726</v>
      </c>
      <c r="G22" s="46">
        <f>VLOOKUP($B$8&amp;$D$8&amp;$A22,MOTIVOS_DATOS!$A:$M,G$9,0)</f>
        <v>1.5022451695550434</v>
      </c>
      <c r="H22" s="46">
        <f>VLOOKUP($B$8&amp;$D$8&amp;$A22,MOTIVOS_DATOS!$A:$M,H$9,0)</f>
        <v>1.4022786882614486</v>
      </c>
      <c r="I22" s="46">
        <f>VLOOKUP($B$8&amp;$D$8&amp;$A22,MOTIVOS_DATOS!$A:$M,I$9,0)</f>
        <v>1.2727180969400356</v>
      </c>
      <c r="J22" s="46">
        <f>VLOOKUP($B$8&amp;$D$8&amp;$A22,MOTIVOS_DATOS!$A:$M,J$9,0)</f>
        <v>1.7153948217743669</v>
      </c>
      <c r="K22" s="46">
        <f>VLOOKUP($B$8&amp;$D$8&amp;$A22,MOTIVOS_DATOS!$A:$M,K$9,0)</f>
        <v>1.8495746857129851</v>
      </c>
      <c r="O22" s="82"/>
    </row>
    <row r="23" spans="1:15" ht="15" customHeight="1" x14ac:dyDescent="0.35">
      <c r="A23" s="86" t="s">
        <v>29</v>
      </c>
      <c r="B23" s="53" t="s">
        <v>40</v>
      </c>
      <c r="C23" s="70">
        <f>VLOOKUP($B$8&amp;$D$8&amp;$A23,MOTIVOS_DATOS!$A:$M,C$9,0)</f>
        <v>3.5965903969967594</v>
      </c>
      <c r="D23" s="70">
        <f>VLOOKUP($B$8&amp;$D$8&amp;$A23,MOTIVOS_DATOS!$A:$M,D$9,0)</f>
        <v>4.3797062324553426</v>
      </c>
      <c r="E23" s="70">
        <f>VLOOKUP($B$8&amp;$D$8&amp;$A23,MOTIVOS_DATOS!$A:$M,E$9,0)</f>
        <v>6.2890613801367889</v>
      </c>
      <c r="F23" s="70">
        <f>VLOOKUP($B$8&amp;$D$8&amp;$A23,MOTIVOS_DATOS!$A:$M,F$9,0)</f>
        <v>3.750840395470906</v>
      </c>
      <c r="G23" s="70">
        <f>VLOOKUP($B$8&amp;$D$8&amp;$A23,MOTIVOS_DATOS!$A:$M,G$9,0)</f>
        <v>3.5332099398372603</v>
      </c>
      <c r="H23" s="70">
        <f>VLOOKUP($B$8&amp;$D$8&amp;$A23,MOTIVOS_DATOS!$A:$M,H$9,0)</f>
        <v>4.0004160580426653</v>
      </c>
      <c r="I23" s="70">
        <f>VLOOKUP($B$8&amp;$D$8&amp;$A23,MOTIVOS_DATOS!$A:$M,I$9,0)</f>
        <v>5.9987339105002171</v>
      </c>
      <c r="J23" s="70">
        <f>VLOOKUP($B$8&amp;$D$8&amp;$A23,MOTIVOS_DATOS!$A:$M,J$9,0)</f>
        <v>3.4038665359758378</v>
      </c>
      <c r="K23" s="70">
        <f>VLOOKUP($B$8&amp;$D$8&amp;$A23,MOTIVOS_DATOS!$A:$M,K$9,0)</f>
        <v>3.2399678867539068</v>
      </c>
      <c r="O23" s="82"/>
    </row>
    <row r="24" spans="1:15" ht="15" customHeight="1" x14ac:dyDescent="0.35">
      <c r="A24" s="84" t="s">
        <v>40</v>
      </c>
      <c r="B24" s="14" t="s">
        <v>41</v>
      </c>
      <c r="C24" s="46">
        <f>VLOOKUP($B$8&amp;$D$8&amp;$A24,MOTIVOS_DATOS!$A:$M,C$9,0)</f>
        <v>2.383056873740323</v>
      </c>
      <c r="D24" s="46">
        <f>VLOOKUP($B$8&amp;$D$8&amp;$A24,MOTIVOS_DATOS!$A:$M,D$9,0)</f>
        <v>2.7902280202767096</v>
      </c>
      <c r="E24" s="46">
        <f>VLOOKUP($B$8&amp;$D$8&amp;$A24,MOTIVOS_DATOS!$A:$M,E$9,0)</f>
        <v>4.1583145040107228</v>
      </c>
      <c r="F24" s="46">
        <f>VLOOKUP($B$8&amp;$D$8&amp;$A24,MOTIVOS_DATOS!$A:$M,F$9,0)</f>
        <v>2.4003931744181908</v>
      </c>
      <c r="G24" s="46">
        <f>VLOOKUP($B$8&amp;$D$8&amp;$A24,MOTIVOS_DATOS!$A:$M,G$9,0)</f>
        <v>2.5712573891443329</v>
      </c>
      <c r="H24" s="46">
        <f>VLOOKUP($B$8&amp;$D$8&amp;$A24,MOTIVOS_DATOS!$A:$M,H$9,0)</f>
        <v>3.5743315302011269</v>
      </c>
      <c r="I24" s="46">
        <f>VLOOKUP($B$8&amp;$D$8&amp;$A24,MOTIVOS_DATOS!$A:$M,I$9,0)</f>
        <v>4.067965098349851</v>
      </c>
      <c r="J24" s="46">
        <f>VLOOKUP($B$8&amp;$D$8&amp;$A24,MOTIVOS_DATOS!$A:$M,J$9,0)</f>
        <v>2.6235559593158388</v>
      </c>
      <c r="K24" s="46">
        <f>VLOOKUP($B$8&amp;$D$8&amp;$A24,MOTIVOS_DATOS!$A:$M,K$9,0)</f>
        <v>2.2323692692236334</v>
      </c>
      <c r="N24" s="87"/>
      <c r="O24" s="82"/>
    </row>
    <row r="25" spans="1:15" s="5" customFormat="1" ht="15" customHeight="1" x14ac:dyDescent="0.35">
      <c r="A25" s="84" t="s">
        <v>41</v>
      </c>
      <c r="B25" s="14" t="s">
        <v>42</v>
      </c>
      <c r="C25" s="46">
        <f>VLOOKUP($B$8&amp;$D$8&amp;$A25,MOTIVOS_DATOS!$A:$M,C$9,0)</f>
        <v>1.9774201807012524</v>
      </c>
      <c r="D25" s="46">
        <f>VLOOKUP($B$8&amp;$D$8&amp;$A25,MOTIVOS_DATOS!$A:$M,D$9,0)</f>
        <v>2.0451324895829086</v>
      </c>
      <c r="E25" s="46">
        <f>VLOOKUP($B$8&amp;$D$8&amp;$A25,MOTIVOS_DATOS!$A:$M,E$9,0)</f>
        <v>2.2149277311265352</v>
      </c>
      <c r="F25" s="46">
        <f>VLOOKUP($B$8&amp;$D$8&amp;$A25,MOTIVOS_DATOS!$A:$M,F$9,0)</f>
        <v>2.2184143944863193</v>
      </c>
      <c r="G25" s="46">
        <f>VLOOKUP($B$8&amp;$D$8&amp;$A25,MOTIVOS_DATOS!$A:$M,G$9,0)</f>
        <v>2.251929957707115</v>
      </c>
      <c r="H25" s="46">
        <f>VLOOKUP($B$8&amp;$D$8&amp;$A25,MOTIVOS_DATOS!$A:$M,H$9,0)</f>
        <v>2.0520143180468389</v>
      </c>
      <c r="I25" s="46">
        <f>VLOOKUP($B$8&amp;$D$8&amp;$A25,MOTIVOS_DATOS!$A:$M,I$9,0)</f>
        <v>2.2775173296581697</v>
      </c>
      <c r="J25" s="46">
        <f>VLOOKUP($B$8&amp;$D$8&amp;$A25,MOTIVOS_DATOS!$A:$M,J$9,0)</f>
        <v>2.0904110917199925</v>
      </c>
      <c r="K25" s="46">
        <f>VLOOKUP($B$8&amp;$D$8&amp;$A25,MOTIVOS_DATOS!$A:$M,K$9,0)</f>
        <v>2.0551725707632897</v>
      </c>
      <c r="L25" s="3"/>
      <c r="M25" s="3"/>
      <c r="N25" s="87"/>
      <c r="O25" s="82"/>
    </row>
    <row r="26" spans="1:15" ht="15" customHeight="1" x14ac:dyDescent="0.35">
      <c r="A26" s="84" t="s">
        <v>42</v>
      </c>
      <c r="B26" s="14" t="s">
        <v>43</v>
      </c>
      <c r="C26" s="46">
        <f>VLOOKUP($B$8&amp;$D$8&amp;$A26,MOTIVOS_DATOS!$A:$M,C$9,0)</f>
        <v>82.697404427794609</v>
      </c>
      <c r="D26" s="46">
        <f>VLOOKUP($B$8&amp;$D$8&amp;$A26,MOTIVOS_DATOS!$A:$M,D$9,0)</f>
        <v>83.581847870290375</v>
      </c>
      <c r="E26" s="46">
        <f>VLOOKUP($B$8&amp;$D$8&amp;$A26,MOTIVOS_DATOS!$A:$M,E$9,0)</f>
        <v>82.758809278184557</v>
      </c>
      <c r="F26" s="46">
        <f>VLOOKUP($B$8&amp;$D$8&amp;$A26,MOTIVOS_DATOS!$A:$M,F$9,0)</f>
        <v>82.862663476221471</v>
      </c>
      <c r="G26" s="46">
        <f>VLOOKUP($B$8&amp;$D$8&amp;$A26,MOTIVOS_DATOS!$A:$M,G$9,0)</f>
        <v>82.402028659047758</v>
      </c>
      <c r="H26" s="46">
        <f>VLOOKUP($B$8&amp;$D$8&amp;$A26,MOTIVOS_DATOS!$A:$M,H$9,0)</f>
        <v>82.51117995473443</v>
      </c>
      <c r="I26" s="46">
        <f>VLOOKUP($B$8&amp;$D$8&amp;$A26,MOTIVOS_DATOS!$A:$M,I$9,0)</f>
        <v>82.141300611602162</v>
      </c>
      <c r="J26" s="46">
        <f>VLOOKUP($B$8&amp;$D$8&amp;$A26,MOTIVOS_DATOS!$A:$M,J$9,0)</f>
        <v>82.658296609741782</v>
      </c>
      <c r="K26" s="46">
        <f>VLOOKUP($B$8&amp;$D$8&amp;$A26,MOTIVOS_DATOS!$A:$M,K$9,0)</f>
        <v>82.983083299249799</v>
      </c>
      <c r="O26" s="82"/>
    </row>
    <row r="27" spans="1:15" ht="15" customHeight="1" x14ac:dyDescent="0.35">
      <c r="A27" s="84" t="s">
        <v>43</v>
      </c>
      <c r="B27" s="14" t="s">
        <v>44</v>
      </c>
      <c r="C27" s="46">
        <f>VLOOKUP($B$8&amp;$D$8&amp;$A27,MOTIVOS_DATOS!$A:$M,C$9,0)</f>
        <v>8.5969789948182598</v>
      </c>
      <c r="D27" s="46">
        <f>VLOOKUP($B$8&amp;$D$8&amp;$A27,MOTIVOS_DATOS!$A:$M,D$9,0)</f>
        <v>7.4931304673507144</v>
      </c>
      <c r="E27" s="46">
        <f>VLOOKUP($B$8&amp;$D$8&amp;$A27,MOTIVOS_DATOS!$A:$M,E$9,0)</f>
        <v>6.5246458668626124</v>
      </c>
      <c r="F27" s="46">
        <f>VLOOKUP($B$8&amp;$D$8&amp;$A27,MOTIVOS_DATOS!$A:$M,F$9,0)</f>
        <v>7.6424250903086941</v>
      </c>
      <c r="G27" s="46">
        <f>VLOOKUP($B$8&amp;$D$8&amp;$A27,MOTIVOS_DATOS!$A:$M,G$9,0)</f>
        <v>7.7203421646475618</v>
      </c>
      <c r="H27" s="46">
        <f>VLOOKUP($B$8&amp;$D$8&amp;$A27,MOTIVOS_DATOS!$A:$M,H$9,0)</f>
        <v>7.037499799354725</v>
      </c>
      <c r="I27" s="46">
        <f>VLOOKUP($B$8&amp;$D$8&amp;$A27,MOTIVOS_DATOS!$A:$M,I$9,0)</f>
        <v>6.382691133233827</v>
      </c>
      <c r="J27" s="46">
        <f>VLOOKUP($B$8&amp;$D$8&amp;$A27,MOTIVOS_DATOS!$A:$M,J$9,0)</f>
        <v>7.5844443381917381</v>
      </c>
      <c r="K27" s="46">
        <f>VLOOKUP($B$8&amp;$D$8&amp;$A27,MOTIVOS_DATOS!$A:$M,K$9,0)</f>
        <v>7.5373085430476827</v>
      </c>
      <c r="O27" s="82"/>
    </row>
    <row r="28" spans="1:15" ht="15" customHeight="1" x14ac:dyDescent="0.35">
      <c r="A28" s="84" t="s">
        <v>44</v>
      </c>
      <c r="B28" s="14" t="s">
        <v>45</v>
      </c>
      <c r="C28" s="46">
        <f>VLOOKUP($B$8&amp;$D$8&amp;$A28,MOTIVOS_DATOS!$A:$M,C$9,0)</f>
        <v>0.21004665786280344</v>
      </c>
      <c r="D28" s="46">
        <f>VLOOKUP($B$8&amp;$D$8&amp;$A28,MOTIVOS_DATOS!$A:$M,D$9,0)</f>
        <v>0.11635832570051927</v>
      </c>
      <c r="E28" s="46">
        <f>VLOOKUP($B$8&amp;$D$8&amp;$A28,MOTIVOS_DATOS!$A:$M,E$9,0)</f>
        <v>0.10704155653185267</v>
      </c>
      <c r="F28" s="46">
        <f>VLOOKUP($B$8&amp;$D$8&amp;$A28,MOTIVOS_DATOS!$A:$M,F$9,0)</f>
        <v>0.22299568814761922</v>
      </c>
      <c r="G28" s="46">
        <f>VLOOKUP($B$8&amp;$D$8&amp;$A28,MOTIVOS_DATOS!$A:$M,G$9,0)</f>
        <v>0.15234555292262272</v>
      </c>
      <c r="H28" s="46">
        <f>VLOOKUP($B$8&amp;$D$8&amp;$A28,MOTIVOS_DATOS!$A:$M,H$9,0)</f>
        <v>0.18281532608870127</v>
      </c>
      <c r="I28" s="46">
        <f>VLOOKUP($B$8&amp;$D$8&amp;$A28,MOTIVOS_DATOS!$A:$M,I$9,0)</f>
        <v>0.11380046857404925</v>
      </c>
      <c r="J28" s="46">
        <f>VLOOKUP($B$8&amp;$D$8&amp;$A28,MOTIVOS_DATOS!$A:$M,J$9,0)</f>
        <v>0.18092172894403402</v>
      </c>
      <c r="K28" s="46">
        <f>VLOOKUP($B$8&amp;$D$8&amp;$A28,MOTIVOS_DATOS!$A:$M,K$9,0)</f>
        <v>0.25568330656079963</v>
      </c>
      <c r="N28" s="85"/>
      <c r="O28" s="82"/>
    </row>
    <row r="29" spans="1:15" ht="15" customHeight="1" x14ac:dyDescent="0.35">
      <c r="A29" s="84" t="s">
        <v>45</v>
      </c>
      <c r="B29" s="14" t="s">
        <v>46</v>
      </c>
      <c r="C29" s="46">
        <f>VLOOKUP($B$8&amp;$D$8&amp;$A29,MOTIVOS_DATOS!$A:$M,C$9,0)</f>
        <v>2.2621696428688058</v>
      </c>
      <c r="D29" s="46">
        <f>VLOOKUP($B$8&amp;$D$8&amp;$A29,MOTIVOS_DATOS!$A:$M,D$9,0)</f>
        <v>2.1606110948360149</v>
      </c>
      <c r="E29" s="46">
        <f>VLOOKUP($B$8&amp;$D$8&amp;$A29,MOTIVOS_DATOS!$A:$M,E$9,0)</f>
        <v>2.0041648712100799</v>
      </c>
      <c r="F29" s="46">
        <f>VLOOKUP($B$8&amp;$D$8&amp;$A29,MOTIVOS_DATOS!$A:$M,F$9,0)</f>
        <v>2.662878342939424</v>
      </c>
      <c r="G29" s="46">
        <f>VLOOKUP($B$8&amp;$D$8&amp;$A29,MOTIVOS_DATOS!$A:$M,G$9,0)</f>
        <v>2.5839775496500712</v>
      </c>
      <c r="H29" s="46">
        <f>VLOOKUP($B$8&amp;$D$8&amp;$A29,MOTIVOS_DATOS!$A:$M,H$9,0)</f>
        <v>2.4593473410488129</v>
      </c>
      <c r="I29" s="46">
        <f>VLOOKUP($B$8&amp;$D$8&amp;$A29,MOTIVOS_DATOS!$A:$M,I$9,0)</f>
        <v>2.3277441513130448</v>
      </c>
      <c r="J29" s="46">
        <f>VLOOKUP($B$8&amp;$D$8&amp;$A29,MOTIVOS_DATOS!$A:$M,J$9,0)</f>
        <v>2.7516143770536656</v>
      </c>
      <c r="K29" s="46">
        <f>VLOOKUP($B$8&amp;$D$8&amp;$A29,MOTIVOS_DATOS!$A:$M,K$9,0)</f>
        <v>2.799253587737927</v>
      </c>
      <c r="N29" s="85"/>
      <c r="O29" s="82"/>
    </row>
    <row r="30" spans="1:15" ht="15" customHeight="1" x14ac:dyDescent="0.35">
      <c r="A30" s="84" t="s">
        <v>168</v>
      </c>
      <c r="B30" s="14" t="s">
        <v>47</v>
      </c>
      <c r="C30" s="46">
        <f>VLOOKUP($B$8&amp;$D$8&amp;$A30,MOTIVOS_DATOS!$A:$M,C$9,0)</f>
        <v>0.12823264404570173</v>
      </c>
      <c r="D30" s="46">
        <f>VLOOKUP($B$8&amp;$D$8&amp;$A30,MOTIVOS_DATOS!$A:$M,D$9,0)</f>
        <v>7.672405801185897E-2</v>
      </c>
      <c r="E30" s="46">
        <f>VLOOKUP($B$8&amp;$D$8&amp;$A30,MOTIVOS_DATOS!$A:$M,E$9,0)</f>
        <v>0.14035091123924215</v>
      </c>
      <c r="F30" s="46">
        <f>VLOOKUP($B$8&amp;$D$8&amp;$A30,MOTIVOS_DATOS!$A:$M,F$9,0)</f>
        <v>0.11644403500690928</v>
      </c>
      <c r="G30" s="46">
        <f>VLOOKUP($B$8&amp;$D$8&amp;$A30,MOTIVOS_DATOS!$A:$M,G$9,0)</f>
        <v>0.12356015130168702</v>
      </c>
      <c r="H30" s="46">
        <f>VLOOKUP($B$8&amp;$D$8&amp;$A30,MOTIVOS_DATOS!$A:$M,H$9,0)</f>
        <v>0.11424786914717733</v>
      </c>
      <c r="I30" s="46">
        <f>VLOOKUP($B$8&amp;$D$8&amp;$A30,MOTIVOS_DATOS!$A:$M,I$9,0)</f>
        <v>0.14348989523830344</v>
      </c>
      <c r="J30" s="46">
        <f>VLOOKUP($B$8&amp;$D$8&amp;$A30,MOTIVOS_DATOS!$A:$M,J$9,0)</f>
        <v>0.13765071282284219</v>
      </c>
      <c r="K30" s="46">
        <f>VLOOKUP($B$8&amp;$D$8&amp;$A30,MOTIVOS_DATOS!$A:$M,K$9,0)</f>
        <v>9.1919545834830599E-2</v>
      </c>
      <c r="N30" s="85"/>
      <c r="O30" s="82"/>
    </row>
    <row r="31" spans="1:15" ht="15" customHeight="1" x14ac:dyDescent="0.35">
      <c r="A31" s="86" t="s">
        <v>46</v>
      </c>
      <c r="B31" s="53" t="s">
        <v>48</v>
      </c>
      <c r="C31" s="70">
        <f>VLOOKUP($B$8&amp;$D$8&amp;$A31,MOTIVOS_DATOS!$A:$M,C$9,0)</f>
        <v>1.7446925374849949</v>
      </c>
      <c r="D31" s="70">
        <f>VLOOKUP($B$8&amp;$D$8&amp;$A31,MOTIVOS_DATOS!$A:$M,D$9,0)</f>
        <v>1.7360127909894476</v>
      </c>
      <c r="E31" s="70">
        <f>VLOOKUP($B$8&amp;$D$8&amp;$A31,MOTIVOS_DATOS!$A:$M,E$9,0)</f>
        <v>2.0917246395156877</v>
      </c>
      <c r="F31" s="70">
        <f>VLOOKUP($B$8&amp;$D$8&amp;$A31,MOTIVOS_DATOS!$A:$M,F$9,0)</f>
        <v>1.873792859509106</v>
      </c>
      <c r="G31" s="70">
        <f>VLOOKUP($B$8&amp;$D$8&amp;$A31,MOTIVOS_DATOS!$A:$M,G$9,0)</f>
        <v>2.1945970603551634</v>
      </c>
      <c r="H31" s="70">
        <f>VLOOKUP($B$8&amp;$D$8&amp;$A31,MOTIVOS_DATOS!$A:$M,H$9,0)</f>
        <v>2.068598853914188</v>
      </c>
      <c r="I31" s="70">
        <f>VLOOKUP($B$8&amp;$D$8&amp;$A31,MOTIVOS_DATOS!$A:$M,I$9,0)</f>
        <v>2.5455003821059972</v>
      </c>
      <c r="J31" s="70">
        <f>VLOOKUP($B$8&amp;$D$8&amp;$A31,MOTIVOS_DATOS!$A:$M,J$9,0)</f>
        <v>1.9731340032566453</v>
      </c>
      <c r="K31" s="70">
        <f>VLOOKUP($B$8&amp;$D$8&amp;$A31,MOTIVOS_DATOS!$A:$M,K$9,0)</f>
        <v>2.045258571636472</v>
      </c>
      <c r="O31" s="82"/>
    </row>
    <row r="32" spans="1:15" ht="15" customHeight="1" x14ac:dyDescent="0.35">
      <c r="A32" s="84" t="s">
        <v>47</v>
      </c>
      <c r="B32" s="14" t="s">
        <v>49</v>
      </c>
      <c r="C32" s="46">
        <f>VLOOKUP($B$8&amp;$D$8&amp;$A32,MOTIVOS_DATOS!$A:$M,C$9,0)</f>
        <v>28.187782223249773</v>
      </c>
      <c r="D32" s="46">
        <f>VLOOKUP($B$8&amp;$D$8&amp;$A32,MOTIVOS_DATOS!$A:$M,D$9,0)</f>
        <v>25.496707692269659</v>
      </c>
      <c r="E32" s="46">
        <f>VLOOKUP($B$8&amp;$D$8&amp;$A32,MOTIVOS_DATOS!$A:$M,E$9,0)</f>
        <v>23.45639322947104</v>
      </c>
      <c r="F32" s="46">
        <f>VLOOKUP($B$8&amp;$D$8&amp;$A32,MOTIVOS_DATOS!$A:$M,F$9,0)</f>
        <v>25.990782376177773</v>
      </c>
      <c r="G32" s="46">
        <f>VLOOKUP($B$8&amp;$D$8&amp;$A32,MOTIVOS_DATOS!$A:$M,G$9,0)</f>
        <v>26.744840550574512</v>
      </c>
      <c r="H32" s="46">
        <f>VLOOKUP($B$8&amp;$D$8&amp;$A32,MOTIVOS_DATOS!$A:$M,H$9,0)</f>
        <v>24.633005345190135</v>
      </c>
      <c r="I32" s="46">
        <f>VLOOKUP($B$8&amp;$D$8&amp;$A32,MOTIVOS_DATOS!$A:$M,I$9,0)</f>
        <v>23.806194349854671</v>
      </c>
      <c r="J32" s="46">
        <f>VLOOKUP($B$8&amp;$D$8&amp;$A32,MOTIVOS_DATOS!$A:$M,J$9,0)</f>
        <v>27.94837313825337</v>
      </c>
      <c r="K32" s="46">
        <f>VLOOKUP($B$8&amp;$D$8&amp;$A32,MOTIVOS_DATOS!$A:$M,K$9,0)</f>
        <v>28.700655024695337</v>
      </c>
      <c r="N32" s="85"/>
      <c r="O32" s="82"/>
    </row>
    <row r="33" spans="1:15" ht="15" customHeight="1" x14ac:dyDescent="0.35">
      <c r="A33" s="84" t="s">
        <v>147</v>
      </c>
      <c r="B33" s="14" t="s">
        <v>50</v>
      </c>
      <c r="C33" s="46">
        <f>VLOOKUP($B$8&amp;$D$8&amp;$A33,MOTIVOS_DATOS!$A:$M,C$9,0)</f>
        <v>15.92919290518344</v>
      </c>
      <c r="D33" s="46">
        <f>VLOOKUP($B$8&amp;$D$8&amp;$A33,MOTIVOS_DATOS!$A:$M,D$9,0)</f>
        <v>15.7917607635039</v>
      </c>
      <c r="E33" s="46">
        <f>VLOOKUP($B$8&amp;$D$8&amp;$A33,MOTIVOS_DATOS!$A:$M,E$9,0)</f>
        <v>15.398772194379475</v>
      </c>
      <c r="F33" s="46">
        <f>VLOOKUP($B$8&amp;$D$8&amp;$A33,MOTIVOS_DATOS!$A:$M,F$9,0)</f>
        <v>15.37682184671873</v>
      </c>
      <c r="G33" s="46">
        <f>VLOOKUP($B$8&amp;$D$8&amp;$A33,MOTIVOS_DATOS!$A:$M,G$9,0)</f>
        <v>15.401015406021118</v>
      </c>
      <c r="H33" s="46">
        <f>VLOOKUP($B$8&amp;$D$8&amp;$A33,MOTIVOS_DATOS!$A:$M,H$9,0)</f>
        <v>15.89108653429429</v>
      </c>
      <c r="I33" s="46">
        <f>VLOOKUP($B$8&amp;$D$8&amp;$A33,MOTIVOS_DATOS!$A:$M,I$9,0)</f>
        <v>15.590961925683988</v>
      </c>
      <c r="J33" s="46">
        <f>VLOOKUP($B$8&amp;$D$8&amp;$A33,MOTIVOS_DATOS!$A:$M,J$9,0)</f>
        <v>15.175343528280486</v>
      </c>
      <c r="K33" s="46">
        <f>VLOOKUP($B$8&amp;$D$8&amp;$A33,MOTIVOS_DATOS!$A:$M,K$9,0)</f>
        <v>15.405067630247974</v>
      </c>
      <c r="O33" s="82"/>
    </row>
    <row r="34" spans="1:15" ht="15" customHeight="1" x14ac:dyDescent="0.35">
      <c r="A34" s="84" t="s">
        <v>49</v>
      </c>
      <c r="B34" s="14" t="s">
        <v>51</v>
      </c>
      <c r="C34" s="46">
        <f>VLOOKUP($B$8&amp;$D$8&amp;$A34,MOTIVOS_DATOS!$A:$M,C$9,0)</f>
        <v>20.078731877952855</v>
      </c>
      <c r="D34" s="46">
        <f>VLOOKUP($B$8&amp;$D$8&amp;$A34,MOTIVOS_DATOS!$A:$M,D$9,0)</f>
        <v>20.826599769841298</v>
      </c>
      <c r="E34" s="46">
        <f>VLOOKUP($B$8&amp;$D$8&amp;$A34,MOTIVOS_DATOS!$A:$M,E$9,0)</f>
        <v>19.622934269308345</v>
      </c>
      <c r="F34" s="46">
        <f>VLOOKUP($B$8&amp;$D$8&amp;$A34,MOTIVOS_DATOS!$A:$M,F$9,0)</f>
        <v>21.160788407755792</v>
      </c>
      <c r="G34" s="46">
        <f>VLOOKUP($B$8&amp;$D$8&amp;$A34,MOTIVOS_DATOS!$A:$M,G$9,0)</f>
        <v>20.844747568125456</v>
      </c>
      <c r="H34" s="46">
        <f>VLOOKUP($B$8&amp;$D$8&amp;$A34,MOTIVOS_DATOS!$A:$M,H$9,0)</f>
        <v>20.986911507407825</v>
      </c>
      <c r="I34" s="46">
        <f>VLOOKUP($B$8&amp;$D$8&amp;$A34,MOTIVOS_DATOS!$A:$M,I$9,0)</f>
        <v>19.47827530888258</v>
      </c>
      <c r="J34" s="46">
        <f>VLOOKUP($B$8&amp;$D$8&amp;$A34,MOTIVOS_DATOS!$A:$M,J$9,0)</f>
        <v>21.130781143332243</v>
      </c>
      <c r="K34" s="46">
        <f>VLOOKUP($B$8&amp;$D$8&amp;$A34,MOTIVOS_DATOS!$A:$M,K$9,0)</f>
        <v>21.194749318731553</v>
      </c>
      <c r="O34" s="82"/>
    </row>
    <row r="35" spans="1:15" ht="15" customHeight="1" x14ac:dyDescent="0.35">
      <c r="A35" s="84" t="s">
        <v>148</v>
      </c>
      <c r="B35" s="14" t="s">
        <v>52</v>
      </c>
      <c r="C35" s="46">
        <f>VLOOKUP($B$8&amp;$D$8&amp;$A35,MOTIVOS_DATOS!$A:$M,C$9,0)</f>
        <v>13.952790916085075</v>
      </c>
      <c r="D35" s="46">
        <f>VLOOKUP($B$8&amp;$D$8&amp;$A35,MOTIVOS_DATOS!$A:$M,D$9,0)</f>
        <v>14.397013870090122</v>
      </c>
      <c r="E35" s="46">
        <f>VLOOKUP($B$8&amp;$D$8&amp;$A35,MOTIVOS_DATOS!$A:$M,E$9,0)</f>
        <v>12.957406991673345</v>
      </c>
      <c r="F35" s="46">
        <f>VLOOKUP($B$8&amp;$D$8&amp;$A35,MOTIVOS_DATOS!$A:$M,F$9,0)</f>
        <v>13.953118668987791</v>
      </c>
      <c r="G35" s="46">
        <f>VLOOKUP($B$8&amp;$D$8&amp;$A35,MOTIVOS_DATOS!$A:$M,G$9,0)</f>
        <v>13.824727410714646</v>
      </c>
      <c r="H35" s="46">
        <f>VLOOKUP($B$8&amp;$D$8&amp;$A35,MOTIVOS_DATOS!$A:$M,H$9,0)</f>
        <v>14.512078845567345</v>
      </c>
      <c r="I35" s="46">
        <f>VLOOKUP($B$8&amp;$D$8&amp;$A35,MOTIVOS_DATOS!$A:$M,I$9,0)</f>
        <v>12.586013385570766</v>
      </c>
      <c r="J35" s="46">
        <f>VLOOKUP($B$8&amp;$D$8&amp;$A35,MOTIVOS_DATOS!$A:$M,J$9,0)</f>
        <v>13.438769221778617</v>
      </c>
      <c r="K35" s="46">
        <f>VLOOKUP($B$8&amp;$D$8&amp;$A35,MOTIVOS_DATOS!$A:$M,K$9,0)</f>
        <v>13.723219132211256</v>
      </c>
      <c r="O35" s="82"/>
    </row>
    <row r="36" spans="1:15" s="5" customFormat="1" ht="15" customHeight="1" x14ac:dyDescent="0.35">
      <c r="A36" s="84" t="s">
        <v>51</v>
      </c>
      <c r="B36" s="14" t="s">
        <v>53</v>
      </c>
      <c r="C36" s="46">
        <f>VLOOKUP($B$8&amp;$D$8&amp;$A36,MOTIVOS_DATOS!$A:$M,C$9,0)</f>
        <v>6.8661773599643663</v>
      </c>
      <c r="D36" s="46">
        <f>VLOOKUP($B$8&amp;$D$8&amp;$A36,MOTIVOS_DATOS!$A:$M,D$9,0)</f>
        <v>7.1823358759565732</v>
      </c>
      <c r="E36" s="46">
        <f>VLOOKUP($B$8&amp;$D$8&amp;$A36,MOTIVOS_DATOS!$A:$M,E$9,0)</f>
        <v>7.8389465517750878</v>
      </c>
      <c r="F36" s="46">
        <f>VLOOKUP($B$8&amp;$D$8&amp;$A36,MOTIVOS_DATOS!$A:$M,F$9,0)</f>
        <v>7.4443794799644705</v>
      </c>
      <c r="G36" s="46">
        <f>VLOOKUP($B$8&amp;$D$8&amp;$A36,MOTIVOS_DATOS!$A:$M,G$9,0)</f>
        <v>7.153391437271833</v>
      </c>
      <c r="H36" s="46">
        <f>VLOOKUP($B$8&amp;$D$8&amp;$A36,MOTIVOS_DATOS!$A:$M,H$9,0)</f>
        <v>6.8802195861891846</v>
      </c>
      <c r="I36" s="46">
        <f>VLOOKUP($B$8&amp;$D$8&amp;$A36,MOTIVOS_DATOS!$A:$M,I$9,0)</f>
        <v>7.6968241247260956</v>
      </c>
      <c r="J36" s="46">
        <f>VLOOKUP($B$8&amp;$D$8&amp;$A36,MOTIVOS_DATOS!$A:$M,J$9,0)</f>
        <v>6.8419836317706224</v>
      </c>
      <c r="K36" s="46">
        <f>VLOOKUP($B$8&amp;$D$8&amp;$A36,MOTIVOS_DATOS!$A:$M,K$9,0)</f>
        <v>6.2800501286667965</v>
      </c>
      <c r="L36" s="3"/>
      <c r="M36" s="3"/>
      <c r="N36" s="73"/>
      <c r="O36" s="82"/>
    </row>
    <row r="37" spans="1:15" s="5" customFormat="1" ht="15" customHeight="1" x14ac:dyDescent="0.35">
      <c r="A37" s="84" t="s">
        <v>52</v>
      </c>
      <c r="B37" s="14" t="s">
        <v>54</v>
      </c>
      <c r="C37" s="46">
        <f>VLOOKUP($B$8&amp;$D$8&amp;$A37,MOTIVOS_DATOS!$A:$M,C$9,0)</f>
        <v>9.2033548727554386</v>
      </c>
      <c r="D37" s="46">
        <f>VLOOKUP($B$8&amp;$D$8&amp;$A37,MOTIVOS_DATOS!$A:$M,D$9,0)</f>
        <v>10.194367910290021</v>
      </c>
      <c r="E37" s="46">
        <f>VLOOKUP($B$8&amp;$D$8&amp;$A37,MOTIVOS_DATOS!$A:$M,E$9,0)</f>
        <v>13.121337875011523</v>
      </c>
      <c r="F37" s="46">
        <f>VLOOKUP($B$8&amp;$D$8&amp;$A37,MOTIVOS_DATOS!$A:$M,F$9,0)</f>
        <v>10.018833833325196</v>
      </c>
      <c r="G37" s="46">
        <f>VLOOKUP($B$8&amp;$D$8&amp;$A37,MOTIVOS_DATOS!$A:$M,G$9,0)</f>
        <v>9.7364802038885774</v>
      </c>
      <c r="H37" s="46">
        <f>VLOOKUP($B$8&amp;$D$8&amp;$A37,MOTIVOS_DATOS!$A:$M,H$9,0)</f>
        <v>10.828847975087882</v>
      </c>
      <c r="I37" s="46">
        <f>VLOOKUP($B$8&amp;$D$8&amp;$A37,MOTIVOS_DATOS!$A:$M,I$9,0)</f>
        <v>13.503602680463104</v>
      </c>
      <c r="J37" s="46">
        <f>VLOOKUP($B$8&amp;$D$8&amp;$A37,MOTIVOS_DATOS!$A:$M,J$9,0)</f>
        <v>9.5128247016291194</v>
      </c>
      <c r="K37" s="46">
        <f>VLOOKUP($B$8&amp;$D$8&amp;$A37,MOTIVOS_DATOS!$A:$M,K$9,0)</f>
        <v>8.9493602525469544</v>
      </c>
      <c r="L37" s="3"/>
      <c r="M37" s="3"/>
      <c r="N37" s="73"/>
      <c r="O37" s="82"/>
    </row>
    <row r="38" spans="1:15" s="5" customFormat="1" ht="15" customHeight="1" x14ac:dyDescent="0.35">
      <c r="A38" s="84" t="s">
        <v>53</v>
      </c>
      <c r="B38" s="14" t="s">
        <v>55</v>
      </c>
      <c r="C38" s="46">
        <f>VLOOKUP($B$8&amp;$D$8&amp;$A38,MOTIVOS_DATOS!$A:$M,C$9,0)</f>
        <v>2.2100674919308805</v>
      </c>
      <c r="D38" s="46">
        <f>VLOOKUP($B$8&amp;$D$8&amp;$A38,MOTIVOS_DATOS!$A:$M,D$9,0)</f>
        <v>2.3551773964872984</v>
      </c>
      <c r="E38" s="46">
        <f>VLOOKUP($B$8&amp;$D$8&amp;$A38,MOTIVOS_DATOS!$A:$M,E$9,0)</f>
        <v>3.4637852914726217</v>
      </c>
      <c r="F38" s="46">
        <f>VLOOKUP($B$8&amp;$D$8&amp;$A38,MOTIVOS_DATOS!$A:$M,F$9,0)</f>
        <v>2.4718396576914499</v>
      </c>
      <c r="G38" s="46">
        <f>VLOOKUP($B$8&amp;$D$8&amp;$A38,MOTIVOS_DATOS!$A:$M,G$9,0)</f>
        <v>2.5238121189367977</v>
      </c>
      <c r="H38" s="46">
        <f>VLOOKUP($B$8&amp;$D$8&amp;$A38,MOTIVOS_DATOS!$A:$M,H$9,0)</f>
        <v>2.523559607698358</v>
      </c>
      <c r="I38" s="46">
        <f>VLOOKUP($B$8&amp;$D$8&amp;$A38,MOTIVOS_DATOS!$A:$M,I$9,0)</f>
        <v>3.5653866387091289</v>
      </c>
      <c r="J38" s="46">
        <f>VLOOKUP($B$8&amp;$D$8&amp;$A38,MOTIVOS_DATOS!$A:$M,J$9,0)</f>
        <v>2.1820308079721409</v>
      </c>
      <c r="K38" s="46">
        <f>VLOOKUP($B$8&amp;$D$8&amp;$A38,MOTIVOS_DATOS!$A:$M,K$9,0)</f>
        <v>2.1261058757722249</v>
      </c>
      <c r="L38" s="3"/>
      <c r="M38" s="3"/>
      <c r="N38" s="73"/>
      <c r="O38" s="82"/>
    </row>
    <row r="39" spans="1:15" ht="15" customHeight="1" x14ac:dyDescent="0.35">
      <c r="A39" s="86" t="s">
        <v>54</v>
      </c>
      <c r="B39" s="53" t="s">
        <v>56</v>
      </c>
      <c r="C39" s="70">
        <f>VLOOKUP($B$8&amp;$D$8&amp;$A39,MOTIVOS_DATOS!$A:$M,C$9,0)</f>
        <v>3.571908883933995</v>
      </c>
      <c r="D39" s="70">
        <f>VLOOKUP($B$8&amp;$D$8&amp;$A39,MOTIVOS_DATOS!$A:$M,D$9,0)</f>
        <v>3.7560602071428306</v>
      </c>
      <c r="E39" s="70">
        <f>VLOOKUP($B$8&amp;$D$8&amp;$A39,MOTIVOS_DATOS!$A:$M,E$9,0)</f>
        <v>4.1404178632089224</v>
      </c>
      <c r="F39" s="70">
        <f>VLOOKUP($B$8&amp;$D$8&amp;$A39,MOTIVOS_DATOS!$A:$M,F$9,0)</f>
        <v>3.5834700447023082</v>
      </c>
      <c r="G39" s="70">
        <f>VLOOKUP($B$8&amp;$D$8&amp;$A39,MOTIVOS_DATOS!$A:$M,G$9,0)</f>
        <v>3.7710202906273422</v>
      </c>
      <c r="H39" s="70">
        <f>VLOOKUP($B$8&amp;$D$8&amp;$A39,MOTIVOS_DATOS!$A:$M,H$9,0)</f>
        <v>3.7442931668245074</v>
      </c>
      <c r="I39" s="70">
        <f>VLOOKUP($B$8&amp;$D$8&amp;$A39,MOTIVOS_DATOS!$A:$M,I$9,0)</f>
        <v>3.7727597262604733</v>
      </c>
      <c r="J39" s="70">
        <f>VLOOKUP($B$8&amp;$D$8&amp;$A39,MOTIVOS_DATOS!$A:$M,J$9,0)</f>
        <v>3.769898475539299</v>
      </c>
      <c r="K39" s="70">
        <f>VLOOKUP($B$8&amp;$D$8&amp;$A39,MOTIVOS_DATOS!$A:$M,K$9,0)</f>
        <v>3.6208147080874205</v>
      </c>
      <c r="O39" s="82"/>
    </row>
    <row r="40" spans="1:15" x14ac:dyDescent="0.35">
      <c r="A40" s="84" t="s">
        <v>55</v>
      </c>
      <c r="B40" s="14" t="s">
        <v>57</v>
      </c>
      <c r="C40" s="46">
        <f>VLOOKUP($B$8&amp;$D$8&amp;$A40,MOTIVOS_DATOS!$A:$M,C$9,0)</f>
        <v>29.694784168198201</v>
      </c>
      <c r="D40" s="46">
        <f>VLOOKUP($B$8&amp;$D$8&amp;$A40,MOTIVOS_DATOS!$A:$M,D$9,0)</f>
        <v>29.605003417770178</v>
      </c>
      <c r="E40" s="46">
        <f>VLOOKUP($B$8&amp;$D$8&amp;$A40,MOTIVOS_DATOS!$A:$M,E$9,0)</f>
        <v>28.78816934878845</v>
      </c>
      <c r="F40" s="46">
        <f>VLOOKUP($B$8&amp;$D$8&amp;$A40,MOTIVOS_DATOS!$A:$M,F$9,0)</f>
        <v>30.474066194259049</v>
      </c>
      <c r="G40" s="46">
        <f>VLOOKUP($B$8&amp;$D$8&amp;$A40,MOTIVOS_DATOS!$A:$M,G$9,0)</f>
        <v>30.922847442848088</v>
      </c>
      <c r="H40" s="46">
        <f>VLOOKUP($B$8&amp;$D$8&amp;$A40,MOTIVOS_DATOS!$A:$M,H$9,0)</f>
        <v>29.75258671888794</v>
      </c>
      <c r="I40" s="46">
        <f>VLOOKUP($B$8&amp;$D$8&amp;$A40,MOTIVOS_DATOS!$A:$M,I$9,0)</f>
        <v>29.658890743732229</v>
      </c>
      <c r="J40" s="46">
        <f>VLOOKUP($B$8&amp;$D$8&amp;$A40,MOTIVOS_DATOS!$A:$M,J$9,0)</f>
        <v>30.200399244543263</v>
      </c>
      <c r="K40" s="46">
        <f>VLOOKUP($B$8&amp;$D$8&amp;$A40,MOTIVOS_DATOS!$A:$M,K$9,0)</f>
        <v>30.23466947703551</v>
      </c>
      <c r="O40" s="82"/>
    </row>
    <row r="41" spans="1:15" ht="15" customHeight="1" x14ac:dyDescent="0.35">
      <c r="A41" s="84" t="s">
        <v>56</v>
      </c>
      <c r="B41" s="14" t="s">
        <v>58</v>
      </c>
      <c r="C41" s="46">
        <f>VLOOKUP($B$8&amp;$D$8&amp;$A41,MOTIVOS_DATOS!$A:$M,C$9,0)</f>
        <v>0.69149447537987896</v>
      </c>
      <c r="D41" s="46">
        <f>VLOOKUP($B$8&amp;$D$8&amp;$A41,MOTIVOS_DATOS!$A:$M,D$9,0)</f>
        <v>0.59610349477816638</v>
      </c>
      <c r="E41" s="46">
        <f>VLOOKUP($B$8&amp;$D$8&amp;$A41,MOTIVOS_DATOS!$A:$M,E$9,0)</f>
        <v>0.60017942069345132</v>
      </c>
      <c r="F41" s="46">
        <f>VLOOKUP($B$8&amp;$D$8&amp;$A41,MOTIVOS_DATOS!$A:$M,F$9,0)</f>
        <v>0.74200156002739937</v>
      </c>
      <c r="G41" s="46">
        <f>VLOOKUP($B$8&amp;$D$8&amp;$A41,MOTIVOS_DATOS!$A:$M,G$9,0)</f>
        <v>0.77064418940430679</v>
      </c>
      <c r="H41" s="46">
        <f>VLOOKUP($B$8&amp;$D$8&amp;$A41,MOTIVOS_DATOS!$A:$M,H$9,0)</f>
        <v>0.71601983980481232</v>
      </c>
      <c r="I41" s="46">
        <f>VLOOKUP($B$8&amp;$D$8&amp;$A41,MOTIVOS_DATOS!$A:$M,I$9,0)</f>
        <v>0.62121458077413783</v>
      </c>
      <c r="J41" s="46">
        <f>VLOOKUP($B$8&amp;$D$8&amp;$A41,MOTIVOS_DATOS!$A:$M,J$9,0)</f>
        <v>0.58336799827870611</v>
      </c>
      <c r="K41" s="46">
        <f>VLOOKUP($B$8&amp;$D$8&amp;$A41,MOTIVOS_DATOS!$A:$M,K$9,0)</f>
        <v>0.84345413275268311</v>
      </c>
      <c r="O41" s="82"/>
    </row>
    <row r="42" spans="1:15" x14ac:dyDescent="0.35">
      <c r="A42" s="84" t="s">
        <v>57</v>
      </c>
      <c r="B42" s="14" t="s">
        <v>59</v>
      </c>
      <c r="C42" s="46">
        <f>VLOOKUP($B$8&amp;$D$8&amp;$A42,MOTIVOS_DATOS!$A:$M,C$9,0)</f>
        <v>10.648971424018349</v>
      </c>
      <c r="D42" s="46">
        <f>VLOOKUP($B$8&amp;$D$8&amp;$A42,MOTIVOS_DATOS!$A:$M,D$9,0)</f>
        <v>9.3520760636187319</v>
      </c>
      <c r="E42" s="46">
        <f>VLOOKUP($B$8&amp;$D$8&amp;$A42,MOTIVOS_DATOS!$A:$M,E$9,0)</f>
        <v>7.5397312306239543</v>
      </c>
      <c r="F42" s="46">
        <f>VLOOKUP($B$8&amp;$D$8&amp;$A42,MOTIVOS_DATOS!$A:$M,F$9,0)</f>
        <v>9.4316458553028415</v>
      </c>
      <c r="G42" s="46">
        <f>VLOOKUP($B$8&amp;$D$8&amp;$A42,MOTIVOS_DATOS!$A:$M,G$9,0)</f>
        <v>9.2812900742917659</v>
      </c>
      <c r="H42" s="46">
        <f>VLOOKUP($B$8&amp;$D$8&amp;$A42,MOTIVOS_DATOS!$A:$M,H$9,0)</f>
        <v>8.7107016163983371</v>
      </c>
      <c r="I42" s="46">
        <f>VLOOKUP($B$8&amp;$D$8&amp;$A42,MOTIVOS_DATOS!$A:$M,I$9,0)</f>
        <v>7.4813098305198276</v>
      </c>
      <c r="J42" s="46">
        <f>VLOOKUP($B$8&amp;$D$8&amp;$A42,MOTIVOS_DATOS!$A:$M,J$9,0)</f>
        <v>9.9262340587736855</v>
      </c>
      <c r="K42" s="46">
        <f>VLOOKUP($B$8&amp;$D$8&amp;$A42,MOTIVOS_DATOS!$A:$M,K$9,0)</f>
        <v>9.2082112246002925</v>
      </c>
      <c r="O42" s="82"/>
    </row>
    <row r="43" spans="1:15" x14ac:dyDescent="0.35">
      <c r="A43" s="84" t="s">
        <v>58</v>
      </c>
      <c r="B43" s="14" t="s">
        <v>60</v>
      </c>
      <c r="C43" s="46">
        <f>VLOOKUP($B$8&amp;$D$8&amp;$A43,MOTIVOS_DATOS!$A:$M,C$9,0)</f>
        <v>0.34695594019120318</v>
      </c>
      <c r="D43" s="46">
        <f>VLOOKUP($B$8&amp;$D$8&amp;$A43,MOTIVOS_DATOS!$A:$M,D$9,0)</f>
        <v>0.34804569058116924</v>
      </c>
      <c r="E43" s="46">
        <f>VLOOKUP($B$8&amp;$D$8&amp;$A43,MOTIVOS_DATOS!$A:$M,E$9,0)</f>
        <v>0.27250955653361686</v>
      </c>
      <c r="F43" s="46">
        <f>VLOOKUP($B$8&amp;$D$8&amp;$A43,MOTIVOS_DATOS!$A:$M,F$9,0)</f>
        <v>0.44305207086378268</v>
      </c>
      <c r="G43" s="46">
        <f>VLOOKUP($B$8&amp;$D$8&amp;$A43,MOTIVOS_DATOS!$A:$M,G$9,0)</f>
        <v>0.356550889388563</v>
      </c>
      <c r="H43" s="46">
        <f>VLOOKUP($B$8&amp;$D$8&amp;$A43,MOTIVOS_DATOS!$A:$M,H$9,0)</f>
        <v>0.44309276232363282</v>
      </c>
      <c r="I43" s="46">
        <f>VLOOKUP($B$8&amp;$D$8&amp;$A43,MOTIVOS_DATOS!$A:$M,I$9,0)</f>
        <v>0.17999759991850886</v>
      </c>
      <c r="J43" s="46">
        <f>VLOOKUP($B$8&amp;$D$8&amp;$A43,MOTIVOS_DATOS!$A:$M,J$9,0)</f>
        <v>0.36500600327789601</v>
      </c>
      <c r="K43" s="46">
        <f>VLOOKUP($B$8&amp;$D$8&amp;$A43,MOTIVOS_DATOS!$A:$M,K$9,0)</f>
        <v>0.3155800282646225</v>
      </c>
      <c r="O43" s="82"/>
    </row>
    <row r="44" spans="1:15" x14ac:dyDescent="0.35">
      <c r="A44" s="84" t="s">
        <v>59</v>
      </c>
      <c r="B44" s="14" t="s">
        <v>61</v>
      </c>
      <c r="C44" s="46">
        <f>VLOOKUP($B$8&amp;$D$8&amp;$A44,MOTIVOS_DATOS!$A:$M,C$9,0)</f>
        <v>22.133088549361069</v>
      </c>
      <c r="D44" s="46">
        <f>VLOOKUP($B$8&amp;$D$8&amp;$A44,MOTIVOS_DATOS!$A:$M,D$9,0)</f>
        <v>24.37658141400507</v>
      </c>
      <c r="E44" s="46">
        <f>VLOOKUP($B$8&amp;$D$8&amp;$A44,MOTIVOS_DATOS!$A:$M,E$9,0)</f>
        <v>27.334561815236381</v>
      </c>
      <c r="F44" s="46">
        <f>VLOOKUP($B$8&amp;$D$8&amp;$A44,MOTIVOS_DATOS!$A:$M,F$9,0)</f>
        <v>22.528617000075229</v>
      </c>
      <c r="G44" s="46">
        <f>VLOOKUP($B$8&amp;$D$8&amp;$A44,MOTIVOS_DATOS!$A:$M,G$9,0)</f>
        <v>22.170016591513704</v>
      </c>
      <c r="H44" s="46">
        <f>VLOOKUP($B$8&amp;$D$8&amp;$A44,MOTIVOS_DATOS!$A:$M,H$9,0)</f>
        <v>23.787405897365929</v>
      </c>
      <c r="I44" s="46">
        <f>VLOOKUP($B$8&amp;$D$8&amp;$A44,MOTIVOS_DATOS!$A:$M,I$9,0)</f>
        <v>26.322540253692335</v>
      </c>
      <c r="J44" s="46">
        <f>VLOOKUP($B$8&amp;$D$8&amp;$A44,MOTIVOS_DATOS!$A:$M,J$9,0)</f>
        <v>22.382371613527031</v>
      </c>
      <c r="K44" s="46">
        <f>VLOOKUP($B$8&amp;$D$8&amp;$A44,MOTIVOS_DATOS!$A:$M,K$9,0)</f>
        <v>22.123129744825224</v>
      </c>
      <c r="O44" s="82"/>
    </row>
    <row r="45" spans="1:15" x14ac:dyDescent="0.35">
      <c r="A45" s="84" t="s">
        <v>60</v>
      </c>
      <c r="B45" s="14" t="s">
        <v>62</v>
      </c>
      <c r="C45" s="46">
        <f>VLOOKUP($B$8&amp;$D$8&amp;$A45,MOTIVOS_DATOS!$A:$M,C$9,0)</f>
        <v>16.685005871419182</v>
      </c>
      <c r="D45" s="46">
        <f>VLOOKUP($B$8&amp;$D$8&amp;$A45,MOTIVOS_DATOS!$A:$M,D$9,0)</f>
        <v>17.307835408099066</v>
      </c>
      <c r="E45" s="46">
        <f>VLOOKUP($B$8&amp;$D$8&amp;$A45,MOTIVOS_DATOS!$A:$M,E$9,0)</f>
        <v>18.057047665127243</v>
      </c>
      <c r="F45" s="46">
        <f>VLOOKUP($B$8&amp;$D$8&amp;$A45,MOTIVOS_DATOS!$A:$M,F$9,0)</f>
        <v>16.903959328422722</v>
      </c>
      <c r="G45" s="46">
        <f>VLOOKUP($B$8&amp;$D$8&amp;$A45,MOTIVOS_DATOS!$A:$M,G$9,0)</f>
        <v>16.253406104546723</v>
      </c>
      <c r="H45" s="46">
        <f>VLOOKUP($B$8&amp;$D$8&amp;$A45,MOTIVOS_DATOS!$A:$M,H$9,0)</f>
        <v>17.506091590555226</v>
      </c>
      <c r="I45" s="46">
        <f>VLOOKUP($B$8&amp;$D$8&amp;$A45,MOTIVOS_DATOS!$A:$M,I$9,0)</f>
        <v>17.748653791500825</v>
      </c>
      <c r="J45" s="46">
        <f>VLOOKUP($B$8&amp;$D$8&amp;$A45,MOTIVOS_DATOS!$A:$M,J$9,0)</f>
        <v>16.21965489121051</v>
      </c>
      <c r="K45" s="46">
        <f>VLOOKUP($B$8&amp;$D$8&amp;$A45,MOTIVOS_DATOS!$A:$M,K$9,0)</f>
        <v>16.486289450977985</v>
      </c>
      <c r="O45" s="82"/>
    </row>
    <row r="46" spans="1:15" x14ac:dyDescent="0.35">
      <c r="A46" s="84" t="s">
        <v>61</v>
      </c>
      <c r="B46" s="14" t="s">
        <v>63</v>
      </c>
      <c r="C46" s="46">
        <f>VLOOKUP($B$8&amp;$D$8&amp;$A46,MOTIVOS_DATOS!$A:$M,C$9,0)</f>
        <v>19.317628756500032</v>
      </c>
      <c r="D46" s="46">
        <f>VLOOKUP($B$8&amp;$D$8&amp;$A46,MOTIVOS_DATOS!$A:$M,D$9,0)</f>
        <v>17.846693539116472</v>
      </c>
      <c r="E46" s="46">
        <f>VLOOKUP($B$8&amp;$D$8&amp;$A46,MOTIVOS_DATOS!$A:$M,E$9,0)</f>
        <v>16.952878251062828</v>
      </c>
      <c r="F46" s="46">
        <f>VLOOKUP($B$8&amp;$D$8&amp;$A46,MOTIVOS_DATOS!$A:$M,F$9,0)</f>
        <v>18.975687593294786</v>
      </c>
      <c r="G46" s="46">
        <f>VLOOKUP($B$8&amp;$D$8&amp;$A46,MOTIVOS_DATOS!$A:$M,G$9,0)</f>
        <v>19.775415763418202</v>
      </c>
      <c r="H46" s="46">
        <f>VLOOKUP($B$8&amp;$D$8&amp;$A46,MOTIVOS_DATOS!$A:$M,H$9,0)</f>
        <v>18.576843930079136</v>
      </c>
      <c r="I46" s="46">
        <f>VLOOKUP($B$8&amp;$D$8&amp;$A46,MOTIVOS_DATOS!$A:$M,I$9,0)</f>
        <v>17.548879566608537</v>
      </c>
      <c r="J46" s="46">
        <f>VLOOKUP($B$8&amp;$D$8&amp;$A46,MOTIVOS_DATOS!$A:$M,J$9,0)</f>
        <v>19.652918894653098</v>
      </c>
      <c r="K46" s="46">
        <f>VLOOKUP($B$8&amp;$D$8&amp;$A46,MOTIVOS_DATOS!$A:$M,K$9,0)</f>
        <v>20.274948978149059</v>
      </c>
      <c r="O46" s="82"/>
    </row>
    <row r="47" spans="1:15" x14ac:dyDescent="0.35">
      <c r="A47" s="86" t="s">
        <v>62</v>
      </c>
      <c r="B47" s="53" t="s">
        <v>64</v>
      </c>
      <c r="C47" s="70">
        <f>VLOOKUP($B$8&amp;$D$8&amp;$A47,MOTIVOS_DATOS!$A:$M,C$9,0)</f>
        <v>0.48208198303754179</v>
      </c>
      <c r="D47" s="70">
        <f>VLOOKUP($B$8&amp;$D$8&amp;$A47,MOTIVOS_DATOS!$A:$M,D$9,0)</f>
        <v>0.56768816586259441</v>
      </c>
      <c r="E47" s="70">
        <f>VLOOKUP($B$8&amp;$D$8&amp;$A47,MOTIVOS_DATOS!$A:$M,E$9,0)</f>
        <v>0.45491525812454214</v>
      </c>
      <c r="F47" s="70">
        <f>VLOOKUP($B$8&amp;$D$8&amp;$A47,MOTIVOS_DATOS!$A:$M,F$9,0)</f>
        <v>0.5010097943852212</v>
      </c>
      <c r="G47" s="70">
        <f>VLOOKUP($B$8&amp;$D$8&amp;$A47,MOTIVOS_DATOS!$A:$M,G$9,0)</f>
        <v>0.46986514180832695</v>
      </c>
      <c r="H47" s="70">
        <f>VLOOKUP($B$8&amp;$D$8&amp;$A47,MOTIVOS_DATOS!$A:$M,H$9,0)</f>
        <v>0.50725995601855567</v>
      </c>
      <c r="I47" s="70">
        <f>VLOOKUP($B$8&amp;$D$8&amp;$A47,MOTIVOS_DATOS!$A:$M,I$9,0)</f>
        <v>0.43853158735157061</v>
      </c>
      <c r="J47" s="70">
        <f>VLOOKUP($B$8&amp;$D$8&amp;$A47,MOTIVOS_DATOS!$A:$M,J$9,0)</f>
        <v>0.67004616680081075</v>
      </c>
      <c r="K47" s="70">
        <f>VLOOKUP($B$8&amp;$D$8&amp;$A47,MOTIVOS_DATOS!$A:$M,K$9,0)</f>
        <v>0.51373255100978088</v>
      </c>
      <c r="O47" s="82"/>
    </row>
    <row r="48" spans="1:15" ht="15" customHeight="1" x14ac:dyDescent="0.35">
      <c r="A48" s="84" t="s">
        <v>63</v>
      </c>
      <c r="B48" s="14" t="s">
        <v>65</v>
      </c>
      <c r="C48" s="46">
        <f>VLOOKUP($B$8&amp;$D$8&amp;$A48,MOTIVOS_DATOS!$A:$M,C$9,0)</f>
        <v>15.569468881478315</v>
      </c>
      <c r="D48" s="46">
        <f>VLOOKUP($B$8&amp;$D$8&amp;$A48,MOTIVOS_DATOS!$A:$M,D$9,0)</f>
        <v>13.438851579776195</v>
      </c>
      <c r="E48" s="46">
        <f>VLOOKUP($B$8&amp;$D$8&amp;$A48,MOTIVOS_DATOS!$A:$M,E$9,0)</f>
        <v>11.50416112225262</v>
      </c>
      <c r="F48" s="46">
        <f>VLOOKUP($B$8&amp;$D$8&amp;$A48,MOTIVOS_DATOS!$A:$M,F$9,0)</f>
        <v>13.767789525643446</v>
      </c>
      <c r="G48" s="46">
        <f>VLOOKUP($B$8&amp;$D$8&amp;$A48,MOTIVOS_DATOS!$A:$M,G$9,0)</f>
        <v>14.153173446580841</v>
      </c>
      <c r="H48" s="46">
        <f>VLOOKUP($B$8&amp;$D$8&amp;$A48,MOTIVOS_DATOS!$A:$M,H$9,0)</f>
        <v>13.441249458257756</v>
      </c>
      <c r="I48" s="46">
        <f>VLOOKUP($B$8&amp;$D$8&amp;$A48,MOTIVOS_DATOS!$A:$M,I$9,0)</f>
        <v>11.509311711513925</v>
      </c>
      <c r="J48" s="46">
        <f>VLOOKUP($B$8&amp;$D$8&amp;$A48,MOTIVOS_DATOS!$A:$M,J$9,0)</f>
        <v>13.841878707223326</v>
      </c>
      <c r="K48" s="46">
        <f>VLOOKUP($B$8&amp;$D$8&amp;$A48,MOTIVOS_DATOS!$A:$M,K$9,0)</f>
        <v>14.051400505838805</v>
      </c>
      <c r="O48" s="82"/>
    </row>
    <row r="49" spans="1:15" x14ac:dyDescent="0.35">
      <c r="A49" s="84" t="s">
        <v>64</v>
      </c>
      <c r="B49" s="14" t="s">
        <v>66</v>
      </c>
      <c r="C49" s="46">
        <f>VLOOKUP($B$8&amp;$D$8&amp;$A49,MOTIVOS_DATOS!$A:$M,C$9,0)</f>
        <v>0.19116426519744034</v>
      </c>
      <c r="D49" s="46">
        <f>VLOOKUP($B$8&amp;$D$8&amp;$A49,MOTIVOS_DATOS!$A:$M,D$9,0)</f>
        <v>0.17610478030474397</v>
      </c>
      <c r="E49" s="46">
        <f>VLOOKUP($B$8&amp;$D$8&amp;$A49,MOTIVOS_DATOS!$A:$M,E$9,0)</f>
        <v>0.18202277866552113</v>
      </c>
      <c r="F49" s="46">
        <f>VLOOKUP($B$8&amp;$D$8&amp;$A49,MOTIVOS_DATOS!$A:$M,F$9,0)</f>
        <v>0.30769177976425366</v>
      </c>
      <c r="G49" s="46">
        <f>VLOOKUP($B$8&amp;$D$8&amp;$A49,MOTIVOS_DATOS!$A:$M,G$9,0)</f>
        <v>0.20770415433740921</v>
      </c>
      <c r="H49" s="46">
        <f>VLOOKUP($B$8&amp;$D$8&amp;$A49,MOTIVOS_DATOS!$A:$M,H$9,0)</f>
        <v>0.24352570667265927</v>
      </c>
      <c r="I49" s="46">
        <f>VLOOKUP($B$8&amp;$D$8&amp;$A49,MOTIVOS_DATOS!$A:$M,I$9,0)</f>
        <v>0.16876210215509643</v>
      </c>
      <c r="J49" s="46">
        <f>VLOOKUP($B$8&amp;$D$8&amp;$A49,MOTIVOS_DATOS!$A:$M,J$9,0)</f>
        <v>0.333362486419576</v>
      </c>
      <c r="K49" s="46">
        <f>VLOOKUP($B$8&amp;$D$8&amp;$A49,MOTIVOS_DATOS!$A:$M,K$9,0)</f>
        <v>0.19679136528886401</v>
      </c>
      <c r="O49" s="82"/>
    </row>
    <row r="50" spans="1:15" x14ac:dyDescent="0.35">
      <c r="A50" s="84" t="s">
        <v>65</v>
      </c>
      <c r="B50" s="14" t="s">
        <v>67</v>
      </c>
      <c r="C50" s="46">
        <f>VLOOKUP($B$8&amp;$D$8&amp;$A50,MOTIVOS_DATOS!$A:$M,C$9,0)</f>
        <v>14.199194590195841</v>
      </c>
      <c r="D50" s="46">
        <f>VLOOKUP($B$8&amp;$D$8&amp;$A50,MOTIVOS_DATOS!$A:$M,D$9,0)</f>
        <v>15.62579186583058</v>
      </c>
      <c r="E50" s="46">
        <f>VLOOKUP($B$8&amp;$D$8&amp;$A50,MOTIVOS_DATOS!$A:$M,E$9,0)</f>
        <v>17.997373083455763</v>
      </c>
      <c r="F50" s="46">
        <f>VLOOKUP($B$8&amp;$D$8&amp;$A50,MOTIVOS_DATOS!$A:$M,F$9,0)</f>
        <v>14.912278154733071</v>
      </c>
      <c r="G50" s="46">
        <f>VLOOKUP($B$8&amp;$D$8&amp;$A50,MOTIVOS_DATOS!$A:$M,G$9,0)</f>
        <v>14.087264903095061</v>
      </c>
      <c r="H50" s="46">
        <f>VLOOKUP($B$8&amp;$D$8&amp;$A50,MOTIVOS_DATOS!$A:$M,H$9,0)</f>
        <v>15.534714842934877</v>
      </c>
      <c r="I50" s="46">
        <f>VLOOKUP($B$8&amp;$D$8&amp;$A50,MOTIVOS_DATOS!$A:$M,I$9,0)</f>
        <v>17.78498060631826</v>
      </c>
      <c r="J50" s="46">
        <f>VLOOKUP($B$8&amp;$D$8&amp;$A50,MOTIVOS_DATOS!$A:$M,J$9,0)</f>
        <v>14.400070658049572</v>
      </c>
      <c r="K50" s="46">
        <f>VLOOKUP($B$8&amp;$D$8&amp;$A50,MOTIVOS_DATOS!$A:$M,K$9,0)</f>
        <v>14.572578626068974</v>
      </c>
      <c r="O50" s="82"/>
    </row>
    <row r="51" spans="1:15" x14ac:dyDescent="0.35">
      <c r="A51" s="84" t="s">
        <v>66</v>
      </c>
      <c r="B51" s="14" t="s">
        <v>68</v>
      </c>
      <c r="C51" s="46">
        <f>VLOOKUP($B$8&amp;$D$8&amp;$A51,MOTIVOS_DATOS!$A:$M,C$9,0)</f>
        <v>23.166125242138897</v>
      </c>
      <c r="D51" s="46">
        <f>VLOOKUP($B$8&amp;$D$8&amp;$A51,MOTIVOS_DATOS!$A:$M,D$9,0)</f>
        <v>23.097235252599795</v>
      </c>
      <c r="E51" s="46">
        <f>VLOOKUP($B$8&amp;$D$8&amp;$A51,MOTIVOS_DATOS!$A:$M,E$9,0)</f>
        <v>23.277528263831336</v>
      </c>
      <c r="F51" s="46">
        <f>VLOOKUP($B$8&amp;$D$8&amp;$A51,MOTIVOS_DATOS!$A:$M,F$9,0)</f>
        <v>22.82305567397275</v>
      </c>
      <c r="G51" s="46">
        <f>VLOOKUP($B$8&amp;$D$8&amp;$A51,MOTIVOS_DATOS!$A:$M,G$9,0)</f>
        <v>22.808857150161945</v>
      </c>
      <c r="H51" s="46">
        <f>VLOOKUP($B$8&amp;$D$8&amp;$A51,MOTIVOS_DATOS!$A:$M,H$9,0)</f>
        <v>23.229727603974382</v>
      </c>
      <c r="I51" s="46">
        <f>VLOOKUP($B$8&amp;$D$8&amp;$A51,MOTIVOS_DATOS!$A:$M,I$9,0)</f>
        <v>23.446303060522521</v>
      </c>
      <c r="J51" s="46">
        <f>VLOOKUP($B$8&amp;$D$8&amp;$A51,MOTIVOS_DATOS!$A:$M,J$9,0)</f>
        <v>22.556924887305723</v>
      </c>
      <c r="K51" s="46">
        <f>VLOOKUP($B$8&amp;$D$8&amp;$A51,MOTIVOS_DATOS!$A:$M,K$9,0)</f>
        <v>22.704775396949657</v>
      </c>
      <c r="O51" s="82"/>
    </row>
    <row r="52" spans="1:15" x14ac:dyDescent="0.35">
      <c r="A52" s="84" t="s">
        <v>67</v>
      </c>
      <c r="B52" s="14" t="s">
        <v>69</v>
      </c>
      <c r="C52" s="46">
        <f>VLOOKUP($B$8&amp;$D$8&amp;$A52,MOTIVOS_DATOS!$A:$M,C$9,0)</f>
        <v>2.810752860929004</v>
      </c>
      <c r="D52" s="46">
        <f>VLOOKUP($B$8&amp;$D$8&amp;$A52,MOTIVOS_DATOS!$A:$M,D$9,0)</f>
        <v>2.5146902313577013</v>
      </c>
      <c r="E52" s="46">
        <f>VLOOKUP($B$8&amp;$D$8&amp;$A52,MOTIVOS_DATOS!$A:$M,E$9,0)</f>
        <v>2.6393251523730679</v>
      </c>
      <c r="F52" s="46">
        <f>VLOOKUP($B$8&amp;$D$8&amp;$A52,MOTIVOS_DATOS!$A:$M,F$9,0)</f>
        <v>3.0318472598554269</v>
      </c>
      <c r="G52" s="46">
        <f>VLOOKUP($B$8&amp;$D$8&amp;$A52,MOTIVOS_DATOS!$A:$M,G$9,0)</f>
        <v>3.1694097161949588</v>
      </c>
      <c r="H52" s="46">
        <f>VLOOKUP($B$8&amp;$D$8&amp;$A52,MOTIVOS_DATOS!$A:$M,H$9,0)</f>
        <v>2.3397152442254292</v>
      </c>
      <c r="I52" s="46">
        <f>VLOOKUP($B$8&amp;$D$8&amp;$A52,MOTIVOS_DATOS!$A:$M,I$9,0)</f>
        <v>2.6482834068319532</v>
      </c>
      <c r="J52" s="46">
        <f>VLOOKUP($B$8&amp;$D$8&amp;$A52,MOTIVOS_DATOS!$A:$M,J$9,0)</f>
        <v>3.0902165164519033</v>
      </c>
      <c r="K52" s="46">
        <f>VLOOKUP($B$8&amp;$D$8&amp;$A52,MOTIVOS_DATOS!$A:$M,K$9,0)</f>
        <v>3.27290603495902</v>
      </c>
      <c r="O52" s="82"/>
    </row>
    <row r="53" spans="1:15" x14ac:dyDescent="0.35">
      <c r="A53" s="84" t="s">
        <v>68</v>
      </c>
      <c r="B53" s="14" t="s">
        <v>70</v>
      </c>
      <c r="C53" s="46">
        <f>VLOOKUP($B$8&amp;$D$8&amp;$A53,MOTIVOS_DATOS!$A:$M,C$9,0)</f>
        <v>2.8154565273331218</v>
      </c>
      <c r="D53" s="46">
        <f>VLOOKUP($B$8&amp;$D$8&amp;$A53,MOTIVOS_DATOS!$A:$M,D$9,0)</f>
        <v>3.164725397926099</v>
      </c>
      <c r="E53" s="46">
        <f>VLOOKUP($B$8&amp;$D$8&amp;$A53,MOTIVOS_DATOS!$A:$M,E$9,0)</f>
        <v>2.8117361774835854</v>
      </c>
      <c r="F53" s="46">
        <f>VLOOKUP($B$8&amp;$D$8&amp;$A53,MOTIVOS_DATOS!$A:$M,F$9,0)</f>
        <v>2.8101194569204111</v>
      </c>
      <c r="G53" s="46">
        <f>VLOOKUP($B$8&amp;$D$8&amp;$A53,MOTIVOS_DATOS!$A:$M,G$9,0)</f>
        <v>2.8434174212239505</v>
      </c>
      <c r="H53" s="46">
        <f>VLOOKUP($B$8&amp;$D$8&amp;$A53,MOTIVOS_DATOS!$A:$M,H$9,0)</f>
        <v>3.1464139071253152</v>
      </c>
      <c r="I53" s="46">
        <f>VLOOKUP($B$8&amp;$D$8&amp;$A53,MOTIVOS_DATOS!$A:$M,I$9,0)</f>
        <v>3.1410238580193659</v>
      </c>
      <c r="J53" s="46">
        <f>VLOOKUP($B$8&amp;$D$8&amp;$A53,MOTIVOS_DATOS!$A:$M,J$9,0)</f>
        <v>2.8616204600210913</v>
      </c>
      <c r="K53" s="46">
        <f>VLOOKUP($B$8&amp;$D$8&amp;$A53,MOTIVOS_DATOS!$A:$M,K$9,0)</f>
        <v>2.7685687465557236</v>
      </c>
      <c r="O53" s="82"/>
    </row>
    <row r="54" spans="1:15" x14ac:dyDescent="0.35">
      <c r="A54" s="84" t="s">
        <v>69</v>
      </c>
      <c r="B54" s="14" t="s">
        <v>71</v>
      </c>
      <c r="C54" s="46">
        <f>VLOOKUP($B$8&amp;$D$8&amp;$A54,MOTIVOS_DATOS!$A:$M,C$9,0)</f>
        <v>33.986863434316518</v>
      </c>
      <c r="D54" s="46">
        <f>VLOOKUP($B$8&amp;$D$8&amp;$A54,MOTIVOS_DATOS!$A:$M,D$9,0)</f>
        <v>35.005037039234523</v>
      </c>
      <c r="E54" s="46">
        <f>VLOOKUP($B$8&amp;$D$8&amp;$A54,MOTIVOS_DATOS!$A:$M,E$9,0)</f>
        <v>34.266617915517905</v>
      </c>
      <c r="F54" s="46">
        <f>VLOOKUP($B$8&amp;$D$8&amp;$A54,MOTIVOS_DATOS!$A:$M,F$9,0)</f>
        <v>35.240820980916723</v>
      </c>
      <c r="G54" s="46">
        <f>VLOOKUP($B$8&amp;$D$8&amp;$A54,MOTIVOS_DATOS!$A:$M,G$9,0)</f>
        <v>35.482876292974105</v>
      </c>
      <c r="H54" s="46">
        <f>VLOOKUP($B$8&amp;$D$8&amp;$A54,MOTIVOS_DATOS!$A:$M,H$9,0)</f>
        <v>34.738894685307947</v>
      </c>
      <c r="I54" s="46">
        <f>VLOOKUP($B$8&amp;$D$8&amp;$A54,MOTIVOS_DATOS!$A:$M,I$9,0)</f>
        <v>34.611807749751499</v>
      </c>
      <c r="J54" s="46">
        <f>VLOOKUP($B$8&amp;$D$8&amp;$A54,MOTIVOS_DATOS!$A:$M,J$9,0)</f>
        <v>35.610840166710496</v>
      </c>
      <c r="K54" s="46">
        <f>VLOOKUP($B$8&amp;$D$8&amp;$A54,MOTIVOS_DATOS!$A:$M,K$9,0)</f>
        <v>34.827498208458827</v>
      </c>
      <c r="O54" s="82"/>
    </row>
    <row r="55" spans="1:15" x14ac:dyDescent="0.35">
      <c r="A55" s="84" t="s">
        <v>70</v>
      </c>
      <c r="B55" s="14"/>
      <c r="C55" s="46">
        <f>VLOOKUP($B$8&amp;$D$8&amp;$A55,MOTIVOS_DATOS!$A:$M,C$9,0)</f>
        <v>1.3769150688438596</v>
      </c>
      <c r="D55" s="46">
        <f>VLOOKUP($B$8&amp;$D$8&amp;$A55,MOTIVOS_DATOS!$A:$M,D$9,0)</f>
        <v>1.3688682545392068</v>
      </c>
      <c r="E55" s="46">
        <f>VLOOKUP($B$8&amp;$D$8&amp;$A55,MOTIVOS_DATOS!$A:$M,E$9,0)</f>
        <v>1.5740919694243849</v>
      </c>
      <c r="F55" s="46">
        <f>VLOOKUP($B$8&amp;$D$8&amp;$A55,MOTIVOS_DATOS!$A:$M,F$9,0)</f>
        <v>1.5101236803448426</v>
      </c>
      <c r="G55" s="46">
        <f>VLOOKUP($B$8&amp;$D$8&amp;$A55,MOTIVOS_DATOS!$A:$M,G$9,0)</f>
        <v>1.6752113635048596</v>
      </c>
      <c r="H55" s="46">
        <f>VLOOKUP($B$8&amp;$D$8&amp;$A55,MOTIVOS_DATOS!$A:$M,H$9,0)</f>
        <v>1.6660344467808472</v>
      </c>
      <c r="I55" s="46">
        <f>VLOOKUP($B$8&amp;$D$8&amp;$A55,MOTIVOS_DATOS!$A:$M,I$9,0)</f>
        <v>1.02156910443936</v>
      </c>
      <c r="J55" s="46">
        <f>VLOOKUP($B$8&amp;$D$8&amp;$A55,MOTIVOS_DATOS!$A:$M,J$9,0)</f>
        <v>1.4833488727916038</v>
      </c>
      <c r="K55" s="46">
        <f>VLOOKUP($B$8&amp;$D$8&amp;$A55,MOTIVOS_DATOS!$A:$M,K$9,0)</f>
        <v>1.7698192043557037</v>
      </c>
      <c r="O55" s="82"/>
    </row>
    <row r="56" spans="1:15" x14ac:dyDescent="0.35">
      <c r="A56" s="86" t="s">
        <v>71</v>
      </c>
      <c r="B56" s="53"/>
      <c r="C56" s="70">
        <f>VLOOKUP($B$8&amp;$D$8&amp;$A56,MOTIVOS_DATOS!$A:$M,C$9,0)</f>
        <v>5.8840704936041375</v>
      </c>
      <c r="D56" s="70">
        <f>VLOOKUP($B$8&amp;$D$8&amp;$A56,MOTIVOS_DATOS!$A:$M,D$9,0)</f>
        <v>5.6087203200961184</v>
      </c>
      <c r="E56" s="70">
        <f>VLOOKUP($B$8&amp;$D$8&amp;$A56,MOTIVOS_DATOS!$A:$M,E$9,0)</f>
        <v>5.7471341425494771</v>
      </c>
      <c r="F56" s="70">
        <f>VLOOKUP($B$8&amp;$D$8&amp;$A56,MOTIVOS_DATOS!$A:$M,F$9,0)</f>
        <v>5.5963026558740578</v>
      </c>
      <c r="G56" s="70">
        <f>VLOOKUP($B$8&amp;$D$8&amp;$A56,MOTIVOS_DATOS!$A:$M,G$9,0)</f>
        <v>5.5721132044497006</v>
      </c>
      <c r="H56" s="70">
        <f>VLOOKUP($B$8&amp;$D$8&amp;$A56,MOTIVOS_DATOS!$A:$M,H$9,0)</f>
        <v>5.6597280855230432</v>
      </c>
      <c r="I56" s="70">
        <f>VLOOKUP($B$8&amp;$D$8&amp;$A56,MOTIVOS_DATOS!$A:$M,I$9,0)</f>
        <v>5.6679784941535223</v>
      </c>
      <c r="J56" s="70">
        <f>VLOOKUP($B$8&amp;$D$8&amp;$A56,MOTIVOS_DATOS!$A:$M,J$9,0)</f>
        <v>5.8217338582217009</v>
      </c>
      <c r="K56" s="70">
        <f>VLOOKUP($B$8&amp;$D$8&amp;$A56,MOTIVOS_DATOS!$A:$M,K$9,0)</f>
        <v>5.8356817064162358</v>
      </c>
      <c r="O56" s="82"/>
    </row>
    <row r="57" spans="1:15" x14ac:dyDescent="0.35">
      <c r="B57" s="14"/>
    </row>
    <row r="58" spans="1:15" x14ac:dyDescent="0.35">
      <c r="B58" s="14"/>
    </row>
    <row r="59" spans="1:15" x14ac:dyDescent="0.35">
      <c r="B59" s="14"/>
    </row>
    <row r="60" spans="1:15" x14ac:dyDescent="0.35">
      <c r="B60" s="14"/>
    </row>
    <row r="61" spans="1:15" x14ac:dyDescent="0.35">
      <c r="B61" s="14"/>
    </row>
    <row r="62" spans="1:15" x14ac:dyDescent="0.35">
      <c r="B62" s="14"/>
    </row>
    <row r="63" spans="1:15" x14ac:dyDescent="0.35">
      <c r="B63" s="14"/>
    </row>
    <row r="64" spans="1:15" x14ac:dyDescent="0.35">
      <c r="B64" s="14"/>
    </row>
    <row r="65" spans="2:2" x14ac:dyDescent="0.35">
      <c r="B65" s="14"/>
    </row>
    <row r="66" spans="2:2" x14ac:dyDescent="0.35">
      <c r="B66" s="14"/>
    </row>
    <row r="67" spans="2:2" x14ac:dyDescent="0.35">
      <c r="B67" s="14"/>
    </row>
    <row r="68" spans="2:2" x14ac:dyDescent="0.35">
      <c r="B68" s="14"/>
    </row>
    <row r="69" spans="2:2" x14ac:dyDescent="0.35">
      <c r="B69" s="14"/>
    </row>
    <row r="70" spans="2:2" x14ac:dyDescent="0.35">
      <c r="B70" s="14"/>
    </row>
    <row r="71" spans="2:2" x14ac:dyDescent="0.35">
      <c r="B71" s="14"/>
    </row>
    <row r="72" spans="2:2" x14ac:dyDescent="0.35">
      <c r="B72" s="14"/>
    </row>
    <row r="73" spans="2:2" x14ac:dyDescent="0.35">
      <c r="B73" s="14"/>
    </row>
    <row r="74" spans="2:2" x14ac:dyDescent="0.35">
      <c r="B74" s="14"/>
    </row>
    <row r="75" spans="2:2" x14ac:dyDescent="0.35">
      <c r="B75" s="14"/>
    </row>
    <row r="76" spans="2:2" x14ac:dyDescent="0.35">
      <c r="B76" s="14"/>
    </row>
    <row r="77" spans="2:2" x14ac:dyDescent="0.35">
      <c r="B77" s="14"/>
    </row>
    <row r="78" spans="2:2" x14ac:dyDescent="0.35">
      <c r="B78" s="14"/>
    </row>
    <row r="79" spans="2:2" x14ac:dyDescent="0.35">
      <c r="B79" s="14"/>
    </row>
    <row r="80" spans="2:2" x14ac:dyDescent="0.35">
      <c r="B80" s="14"/>
    </row>
    <row r="81" spans="2:2" x14ac:dyDescent="0.35">
      <c r="B81" s="14"/>
    </row>
    <row r="82" spans="2:2" x14ac:dyDescent="0.35">
      <c r="B82" s="14"/>
    </row>
    <row r="83" spans="2:2" x14ac:dyDescent="0.35">
      <c r="B83" s="14"/>
    </row>
    <row r="84" spans="2:2" x14ac:dyDescent="0.35">
      <c r="B84" s="14"/>
    </row>
    <row r="85" spans="2:2" x14ac:dyDescent="0.35">
      <c r="B85" s="14"/>
    </row>
    <row r="86" spans="2:2" x14ac:dyDescent="0.35">
      <c r="B86" s="14"/>
    </row>
    <row r="87" spans="2:2" x14ac:dyDescent="0.35">
      <c r="B87" s="14"/>
    </row>
    <row r="88" spans="2:2" x14ac:dyDescent="0.35">
      <c r="B88" s="14"/>
    </row>
    <row r="89" spans="2:2" x14ac:dyDescent="0.35">
      <c r="B89" s="14"/>
    </row>
    <row r="90" spans="2:2" x14ac:dyDescent="0.35">
      <c r="B90" s="14"/>
    </row>
    <row r="91" spans="2:2" x14ac:dyDescent="0.35">
      <c r="B91" s="14"/>
    </row>
    <row r="92" spans="2:2" x14ac:dyDescent="0.35">
      <c r="B92" s="14"/>
    </row>
    <row r="93" spans="2:2" x14ac:dyDescent="0.35">
      <c r="B93" s="14"/>
    </row>
    <row r="94" spans="2:2" x14ac:dyDescent="0.35">
      <c r="B94" s="14"/>
    </row>
    <row r="95" spans="2:2" x14ac:dyDescent="0.35">
      <c r="B95" s="14"/>
    </row>
    <row r="96" spans="2:2" x14ac:dyDescent="0.35">
      <c r="B96" s="14"/>
    </row>
    <row r="97" spans="2:2" x14ac:dyDescent="0.35">
      <c r="B97" s="14"/>
    </row>
    <row r="98" spans="2:2" x14ac:dyDescent="0.35">
      <c r="B98" s="14"/>
    </row>
    <row r="99" spans="2:2" x14ac:dyDescent="0.35">
      <c r="B99" s="14"/>
    </row>
    <row r="100" spans="2:2" x14ac:dyDescent="0.35">
      <c r="B100" s="14"/>
    </row>
    <row r="101" spans="2:2" x14ac:dyDescent="0.35">
      <c r="B101" s="14"/>
    </row>
    <row r="102" spans="2:2" x14ac:dyDescent="0.35">
      <c r="B102" s="14"/>
    </row>
    <row r="103" spans="2:2" x14ac:dyDescent="0.35">
      <c r="B103" s="14"/>
    </row>
    <row r="104" spans="2:2" x14ac:dyDescent="0.35">
      <c r="B104" s="14"/>
    </row>
    <row r="105" spans="2:2" x14ac:dyDescent="0.35">
      <c r="B105" s="14"/>
    </row>
    <row r="106" spans="2:2" x14ac:dyDescent="0.35">
      <c r="B106" s="14"/>
    </row>
    <row r="107" spans="2:2" x14ac:dyDescent="0.35">
      <c r="B107" s="14"/>
    </row>
    <row r="108" spans="2:2" x14ac:dyDescent="0.35">
      <c r="B108" s="14"/>
    </row>
    <row r="109" spans="2:2" x14ac:dyDescent="0.35">
      <c r="B109" s="14"/>
    </row>
    <row r="110" spans="2:2" x14ac:dyDescent="0.35">
      <c r="B110" s="14"/>
    </row>
    <row r="111" spans="2:2" x14ac:dyDescent="0.35">
      <c r="B111" s="14"/>
    </row>
    <row r="112" spans="2:2" x14ac:dyDescent="0.35">
      <c r="B112" s="14"/>
    </row>
    <row r="113" spans="2:2" x14ac:dyDescent="0.35">
      <c r="B113" s="14"/>
    </row>
    <row r="114" spans="2:2" x14ac:dyDescent="0.35">
      <c r="B114" s="14"/>
    </row>
    <row r="115" spans="2:2" x14ac:dyDescent="0.35">
      <c r="B115" s="14"/>
    </row>
    <row r="116" spans="2:2" x14ac:dyDescent="0.35">
      <c r="B116" s="14"/>
    </row>
    <row r="117" spans="2:2" x14ac:dyDescent="0.35">
      <c r="B117" s="14"/>
    </row>
    <row r="118" spans="2:2" x14ac:dyDescent="0.35">
      <c r="B118" s="14"/>
    </row>
    <row r="119" spans="2:2" x14ac:dyDescent="0.35">
      <c r="B119" s="14"/>
    </row>
    <row r="120" spans="2:2" x14ac:dyDescent="0.35">
      <c r="B120" s="14"/>
    </row>
    <row r="121" spans="2:2" x14ac:dyDescent="0.35">
      <c r="B121" s="14"/>
    </row>
    <row r="122" spans="2:2" x14ac:dyDescent="0.35">
      <c r="B122" s="14"/>
    </row>
    <row r="123" spans="2:2" x14ac:dyDescent="0.35">
      <c r="B123" s="14"/>
    </row>
    <row r="124" spans="2:2" x14ac:dyDescent="0.35">
      <c r="B124" s="14"/>
    </row>
    <row r="125" spans="2:2" x14ac:dyDescent="0.35">
      <c r="B125" s="14"/>
    </row>
    <row r="126" spans="2:2" x14ac:dyDescent="0.35">
      <c r="B126" s="14"/>
    </row>
    <row r="127" spans="2:2" x14ac:dyDescent="0.35">
      <c r="B127" s="14"/>
    </row>
    <row r="128" spans="2:2" x14ac:dyDescent="0.35">
      <c r="B128" s="14"/>
    </row>
    <row r="129" spans="2:2" x14ac:dyDescent="0.35">
      <c r="B129" s="14"/>
    </row>
    <row r="130" spans="2:2" x14ac:dyDescent="0.35">
      <c r="B130" s="14"/>
    </row>
    <row r="131" spans="2:2" x14ac:dyDescent="0.35">
      <c r="B131" s="14"/>
    </row>
    <row r="132" spans="2:2" x14ac:dyDescent="0.35">
      <c r="B132" s="14"/>
    </row>
    <row r="133" spans="2:2" x14ac:dyDescent="0.35">
      <c r="B133" s="14"/>
    </row>
    <row r="134" spans="2:2" x14ac:dyDescent="0.35">
      <c r="B134" s="14"/>
    </row>
    <row r="135" spans="2:2" x14ac:dyDescent="0.35">
      <c r="B135" s="14"/>
    </row>
    <row r="136" spans="2:2" x14ac:dyDescent="0.35">
      <c r="B136" s="14"/>
    </row>
    <row r="137" spans="2:2" x14ac:dyDescent="0.35">
      <c r="B137" s="14"/>
    </row>
    <row r="138" spans="2:2" x14ac:dyDescent="0.35">
      <c r="B138" s="14"/>
    </row>
    <row r="139" spans="2:2" x14ac:dyDescent="0.35">
      <c r="B139" s="14"/>
    </row>
    <row r="140" spans="2:2" x14ac:dyDescent="0.35">
      <c r="B140" s="14"/>
    </row>
    <row r="141" spans="2:2" x14ac:dyDescent="0.35">
      <c r="B141" s="14"/>
    </row>
    <row r="142" spans="2:2" x14ac:dyDescent="0.35">
      <c r="B142" s="14"/>
    </row>
    <row r="143" spans="2:2" x14ac:dyDescent="0.35">
      <c r="B143" s="14"/>
    </row>
    <row r="144" spans="2:2" x14ac:dyDescent="0.35">
      <c r="B144" s="14"/>
    </row>
    <row r="145" spans="2:2" x14ac:dyDescent="0.35">
      <c r="B145" s="14"/>
    </row>
    <row r="146" spans="2:2" x14ac:dyDescent="0.35">
      <c r="B146" s="14"/>
    </row>
    <row r="147" spans="2:2" x14ac:dyDescent="0.35">
      <c r="B147" s="14"/>
    </row>
    <row r="148" spans="2:2" x14ac:dyDescent="0.35">
      <c r="B148" s="14"/>
    </row>
    <row r="149" spans="2:2" x14ac:dyDescent="0.35">
      <c r="B149" s="14"/>
    </row>
    <row r="150" spans="2:2" x14ac:dyDescent="0.35">
      <c r="B150" s="14"/>
    </row>
    <row r="151" spans="2:2" x14ac:dyDescent="0.35">
      <c r="B151" s="14"/>
    </row>
    <row r="152" spans="2:2" x14ac:dyDescent="0.35">
      <c r="B152" s="14"/>
    </row>
    <row r="153" spans="2:2" x14ac:dyDescent="0.35">
      <c r="B153" s="14"/>
    </row>
    <row r="154" spans="2:2" x14ac:dyDescent="0.35">
      <c r="B154" s="14"/>
    </row>
    <row r="155" spans="2:2" x14ac:dyDescent="0.35">
      <c r="B155" s="14"/>
    </row>
    <row r="156" spans="2:2" x14ac:dyDescent="0.35">
      <c r="B156" s="14"/>
    </row>
    <row r="157" spans="2:2" x14ac:dyDescent="0.35">
      <c r="B157" s="14"/>
    </row>
    <row r="158" spans="2:2" x14ac:dyDescent="0.35">
      <c r="B158" s="14"/>
    </row>
    <row r="159" spans="2:2" x14ac:dyDescent="0.35">
      <c r="B159" s="14"/>
    </row>
    <row r="160" spans="2:2" x14ac:dyDescent="0.35">
      <c r="B160" s="14"/>
    </row>
    <row r="161" spans="2:2" x14ac:dyDescent="0.35">
      <c r="B161" s="14"/>
    </row>
    <row r="162" spans="2:2" x14ac:dyDescent="0.35">
      <c r="B162" s="14"/>
    </row>
    <row r="163" spans="2:2" x14ac:dyDescent="0.35">
      <c r="B163" s="14"/>
    </row>
    <row r="164" spans="2:2" x14ac:dyDescent="0.35">
      <c r="B164" s="14"/>
    </row>
    <row r="165" spans="2:2" x14ac:dyDescent="0.35">
      <c r="B165" s="14"/>
    </row>
    <row r="166" spans="2:2" x14ac:dyDescent="0.35">
      <c r="B166" s="14"/>
    </row>
    <row r="167" spans="2:2" x14ac:dyDescent="0.35">
      <c r="B167" s="14"/>
    </row>
    <row r="168" spans="2:2" x14ac:dyDescent="0.35">
      <c r="B168" s="14"/>
    </row>
    <row r="169" spans="2:2" x14ac:dyDescent="0.35">
      <c r="B169" s="14"/>
    </row>
    <row r="170" spans="2:2" x14ac:dyDescent="0.35">
      <c r="B170" s="14"/>
    </row>
    <row r="171" spans="2:2" x14ac:dyDescent="0.35">
      <c r="B171" s="14"/>
    </row>
    <row r="172" spans="2:2" x14ac:dyDescent="0.35">
      <c r="B172" s="14"/>
    </row>
    <row r="173" spans="2:2" x14ac:dyDescent="0.35">
      <c r="B173" s="14"/>
    </row>
    <row r="174" spans="2:2" x14ac:dyDescent="0.35">
      <c r="B174" s="14"/>
    </row>
    <row r="175" spans="2:2" x14ac:dyDescent="0.35">
      <c r="B175" s="14"/>
    </row>
    <row r="176" spans="2:2" x14ac:dyDescent="0.35">
      <c r="B176" s="14"/>
    </row>
    <row r="177" spans="2:2" x14ac:dyDescent="0.35">
      <c r="B177" s="14"/>
    </row>
    <row r="178" spans="2:2" x14ac:dyDescent="0.35">
      <c r="B178" s="14"/>
    </row>
    <row r="179" spans="2:2" x14ac:dyDescent="0.35">
      <c r="B179" s="14"/>
    </row>
    <row r="180" spans="2:2" x14ac:dyDescent="0.35">
      <c r="B180" s="14"/>
    </row>
    <row r="181" spans="2:2" x14ac:dyDescent="0.35">
      <c r="B181" s="14"/>
    </row>
    <row r="182" spans="2:2" x14ac:dyDescent="0.35">
      <c r="B182" s="14"/>
    </row>
    <row r="183" spans="2:2" x14ac:dyDescent="0.35">
      <c r="B183" s="14"/>
    </row>
    <row r="184" spans="2:2" x14ac:dyDescent="0.35">
      <c r="B184" s="14"/>
    </row>
    <row r="185" spans="2:2" x14ac:dyDescent="0.35">
      <c r="B185" s="14"/>
    </row>
    <row r="186" spans="2:2" x14ac:dyDescent="0.35">
      <c r="B186" s="14"/>
    </row>
    <row r="187" spans="2:2" x14ac:dyDescent="0.35">
      <c r="B187" s="14"/>
    </row>
    <row r="188" spans="2:2" x14ac:dyDescent="0.35">
      <c r="B188" s="14"/>
    </row>
    <row r="189" spans="2:2" x14ac:dyDescent="0.35">
      <c r="B189" s="14"/>
    </row>
    <row r="190" spans="2:2" x14ac:dyDescent="0.35">
      <c r="B190" s="14"/>
    </row>
    <row r="191" spans="2:2" x14ac:dyDescent="0.35">
      <c r="B191" s="14"/>
    </row>
    <row r="192" spans="2:2" x14ac:dyDescent="0.35">
      <c r="B192" s="14"/>
    </row>
    <row r="193" spans="2:2" x14ac:dyDescent="0.35">
      <c r="B193" s="14"/>
    </row>
    <row r="194" spans="2:2" x14ac:dyDescent="0.35">
      <c r="B194" s="14"/>
    </row>
    <row r="195" spans="2:2" x14ac:dyDescent="0.35">
      <c r="B195" s="14"/>
    </row>
    <row r="196" spans="2:2" x14ac:dyDescent="0.35">
      <c r="B196" s="14"/>
    </row>
    <row r="197" spans="2:2" x14ac:dyDescent="0.35">
      <c r="B197" s="14"/>
    </row>
    <row r="198" spans="2:2" x14ac:dyDescent="0.35">
      <c r="B198" s="14"/>
    </row>
    <row r="199" spans="2:2" x14ac:dyDescent="0.35">
      <c r="B199" s="14"/>
    </row>
    <row r="200" spans="2:2" x14ac:dyDescent="0.35">
      <c r="B200" s="14"/>
    </row>
    <row r="201" spans="2:2" x14ac:dyDescent="0.35">
      <c r="B201" s="14"/>
    </row>
    <row r="202" spans="2:2" x14ac:dyDescent="0.35">
      <c r="B202" s="14"/>
    </row>
    <row r="203" spans="2:2" x14ac:dyDescent="0.35">
      <c r="B203" s="14"/>
    </row>
    <row r="204" spans="2:2" x14ac:dyDescent="0.35">
      <c r="B204" s="14"/>
    </row>
    <row r="205" spans="2:2" x14ac:dyDescent="0.35">
      <c r="B205" s="14"/>
    </row>
    <row r="206" spans="2:2" x14ac:dyDescent="0.35">
      <c r="B206" s="14"/>
    </row>
    <row r="207" spans="2:2" x14ac:dyDescent="0.35">
      <c r="B207" s="14"/>
    </row>
    <row r="208" spans="2:2" x14ac:dyDescent="0.35">
      <c r="B208" s="14"/>
    </row>
    <row r="209" spans="2:2" x14ac:dyDescent="0.35">
      <c r="B209" s="14"/>
    </row>
    <row r="210" spans="2:2" x14ac:dyDescent="0.35">
      <c r="B210" s="14"/>
    </row>
    <row r="211" spans="2:2" x14ac:dyDescent="0.35">
      <c r="B211" s="14"/>
    </row>
    <row r="212" spans="2:2" x14ac:dyDescent="0.35">
      <c r="B212" s="14"/>
    </row>
    <row r="213" spans="2:2" x14ac:dyDescent="0.35">
      <c r="B213" s="14"/>
    </row>
    <row r="214" spans="2:2" x14ac:dyDescent="0.35">
      <c r="B214" s="14"/>
    </row>
    <row r="215" spans="2:2" x14ac:dyDescent="0.35">
      <c r="B215" s="14"/>
    </row>
    <row r="216" spans="2:2" x14ac:dyDescent="0.35">
      <c r="B216" s="14"/>
    </row>
    <row r="217" spans="2:2" x14ac:dyDescent="0.35">
      <c r="B217" s="14"/>
    </row>
    <row r="218" spans="2:2" x14ac:dyDescent="0.35">
      <c r="B218" s="14"/>
    </row>
    <row r="219" spans="2:2" x14ac:dyDescent="0.35">
      <c r="B219" s="14"/>
    </row>
    <row r="220" spans="2:2" x14ac:dyDescent="0.35">
      <c r="B220" s="14"/>
    </row>
    <row r="221" spans="2:2" x14ac:dyDescent="0.35">
      <c r="B221" s="14"/>
    </row>
    <row r="222" spans="2:2" x14ac:dyDescent="0.35">
      <c r="B222" s="14"/>
    </row>
    <row r="223" spans="2:2" x14ac:dyDescent="0.35">
      <c r="B223" s="14"/>
    </row>
    <row r="224" spans="2:2" x14ac:dyDescent="0.35">
      <c r="B224" s="14"/>
    </row>
    <row r="225" spans="2:2" x14ac:dyDescent="0.35">
      <c r="B225" s="14"/>
    </row>
    <row r="226" spans="2:2" x14ac:dyDescent="0.35">
      <c r="B226" s="14"/>
    </row>
    <row r="227" spans="2:2" x14ac:dyDescent="0.35">
      <c r="B227" s="14"/>
    </row>
    <row r="228" spans="2:2" x14ac:dyDescent="0.35">
      <c r="B228" s="14"/>
    </row>
    <row r="229" spans="2:2" x14ac:dyDescent="0.35">
      <c r="B229" s="14"/>
    </row>
    <row r="230" spans="2:2" x14ac:dyDescent="0.35">
      <c r="B230" s="14"/>
    </row>
    <row r="231" spans="2:2" x14ac:dyDescent="0.35">
      <c r="B231" s="14"/>
    </row>
    <row r="232" spans="2:2" x14ac:dyDescent="0.35">
      <c r="B232" s="14"/>
    </row>
    <row r="233" spans="2:2" x14ac:dyDescent="0.35">
      <c r="B233" s="14"/>
    </row>
    <row r="234" spans="2:2" x14ac:dyDescent="0.35">
      <c r="B234" s="14"/>
    </row>
    <row r="235" spans="2:2" x14ac:dyDescent="0.35">
      <c r="B235" s="14"/>
    </row>
    <row r="236" spans="2:2" x14ac:dyDescent="0.35">
      <c r="B236" s="14"/>
    </row>
    <row r="237" spans="2:2" x14ac:dyDescent="0.35">
      <c r="B237" s="14"/>
    </row>
    <row r="238" spans="2:2" x14ac:dyDescent="0.35">
      <c r="B238" s="14"/>
    </row>
    <row r="239" spans="2:2" x14ac:dyDescent="0.35">
      <c r="B239" s="14"/>
    </row>
    <row r="240" spans="2:2" x14ac:dyDescent="0.35">
      <c r="B240" s="14"/>
    </row>
    <row r="241" spans="2:2" x14ac:dyDescent="0.35">
      <c r="B241" s="14"/>
    </row>
    <row r="242" spans="2:2" x14ac:dyDescent="0.35">
      <c r="B242" s="14"/>
    </row>
    <row r="243" spans="2:2" x14ac:dyDescent="0.35">
      <c r="B243" s="14"/>
    </row>
    <row r="244" spans="2:2" x14ac:dyDescent="0.35">
      <c r="B244" s="14"/>
    </row>
    <row r="245" spans="2:2" x14ac:dyDescent="0.35">
      <c r="B245" s="14"/>
    </row>
    <row r="246" spans="2:2" x14ac:dyDescent="0.35">
      <c r="B246" s="14"/>
    </row>
    <row r="247" spans="2:2" x14ac:dyDescent="0.35">
      <c r="B247" s="14"/>
    </row>
    <row r="248" spans="2:2" x14ac:dyDescent="0.35">
      <c r="B248" s="14"/>
    </row>
    <row r="249" spans="2:2" x14ac:dyDescent="0.35">
      <c r="B249" s="14"/>
    </row>
    <row r="250" spans="2:2" x14ac:dyDescent="0.35">
      <c r="B250" s="14"/>
    </row>
    <row r="251" spans="2:2" x14ac:dyDescent="0.35">
      <c r="B251" s="14"/>
    </row>
    <row r="252" spans="2:2" x14ac:dyDescent="0.35">
      <c r="B252" s="14"/>
    </row>
    <row r="253" spans="2:2" x14ac:dyDescent="0.35">
      <c r="B253" s="14"/>
    </row>
    <row r="254" spans="2:2" x14ac:dyDescent="0.35">
      <c r="B254" s="14"/>
    </row>
    <row r="255" spans="2:2" x14ac:dyDescent="0.35">
      <c r="B255" s="14"/>
    </row>
    <row r="256" spans="2:2" x14ac:dyDescent="0.35">
      <c r="B256" s="14"/>
    </row>
    <row r="257" spans="2:2" x14ac:dyDescent="0.35">
      <c r="B257" s="14"/>
    </row>
    <row r="258" spans="2:2" x14ac:dyDescent="0.35">
      <c r="B258" s="14"/>
    </row>
    <row r="259" spans="2:2" x14ac:dyDescent="0.35">
      <c r="B259" s="14"/>
    </row>
    <row r="260" spans="2:2" x14ac:dyDescent="0.35">
      <c r="B260" s="14"/>
    </row>
    <row r="261" spans="2:2" x14ac:dyDescent="0.35">
      <c r="B261" s="14"/>
    </row>
    <row r="262" spans="2:2" x14ac:dyDescent="0.35">
      <c r="B262" s="14"/>
    </row>
    <row r="263" spans="2:2" x14ac:dyDescent="0.35">
      <c r="B263" s="14"/>
    </row>
    <row r="264" spans="2:2" x14ac:dyDescent="0.35">
      <c r="B264" s="14"/>
    </row>
    <row r="265" spans="2:2" x14ac:dyDescent="0.35">
      <c r="B265" s="14"/>
    </row>
    <row r="266" spans="2:2" x14ac:dyDescent="0.35">
      <c r="B266" s="14"/>
    </row>
    <row r="267" spans="2:2" x14ac:dyDescent="0.35">
      <c r="B267" s="14"/>
    </row>
    <row r="268" spans="2:2" x14ac:dyDescent="0.35">
      <c r="B268" s="14"/>
    </row>
    <row r="269" spans="2:2" x14ac:dyDescent="0.35">
      <c r="B269" s="14"/>
    </row>
    <row r="270" spans="2:2" x14ac:dyDescent="0.35">
      <c r="B270" s="14"/>
    </row>
    <row r="271" spans="2:2" x14ac:dyDescent="0.35">
      <c r="B271" s="14"/>
    </row>
    <row r="272" spans="2:2" x14ac:dyDescent="0.35">
      <c r="B272" s="14"/>
    </row>
    <row r="273" spans="2:2" x14ac:dyDescent="0.35">
      <c r="B273" s="14"/>
    </row>
    <row r="274" spans="2:2" x14ac:dyDescent="0.35">
      <c r="B274" s="14"/>
    </row>
    <row r="275" spans="2:2" x14ac:dyDescent="0.35">
      <c r="B275" s="14"/>
    </row>
    <row r="276" spans="2:2" x14ac:dyDescent="0.35">
      <c r="B276" s="14"/>
    </row>
    <row r="277" spans="2:2" x14ac:dyDescent="0.35">
      <c r="B277" s="14"/>
    </row>
    <row r="278" spans="2:2" x14ac:dyDescent="0.35">
      <c r="B278" s="14"/>
    </row>
    <row r="279" spans="2:2" x14ac:dyDescent="0.35">
      <c r="B279" s="14"/>
    </row>
    <row r="280" spans="2:2" x14ac:dyDescent="0.35">
      <c r="B280" s="14"/>
    </row>
    <row r="281" spans="2:2" x14ac:dyDescent="0.35">
      <c r="B281" s="14"/>
    </row>
    <row r="282" spans="2:2" x14ac:dyDescent="0.35">
      <c r="B282" s="14"/>
    </row>
    <row r="283" spans="2:2" x14ac:dyDescent="0.35">
      <c r="B283" s="14"/>
    </row>
    <row r="284" spans="2:2" x14ac:dyDescent="0.35">
      <c r="B284" s="14"/>
    </row>
    <row r="285" spans="2:2" x14ac:dyDescent="0.35">
      <c r="B285" s="14"/>
    </row>
    <row r="286" spans="2:2" x14ac:dyDescent="0.35">
      <c r="B286" s="14"/>
    </row>
    <row r="287" spans="2:2" x14ac:dyDescent="0.35">
      <c r="B287" s="14"/>
    </row>
    <row r="288" spans="2:2" x14ac:dyDescent="0.35">
      <c r="B288" s="14"/>
    </row>
    <row r="289" spans="2:2" x14ac:dyDescent="0.35">
      <c r="B289" s="14"/>
    </row>
    <row r="290" spans="2:2" x14ac:dyDescent="0.35">
      <c r="B290" s="14"/>
    </row>
    <row r="291" spans="2:2" x14ac:dyDescent="0.35">
      <c r="B291" s="14"/>
    </row>
    <row r="292" spans="2:2" x14ac:dyDescent="0.35">
      <c r="B292" s="14"/>
    </row>
    <row r="293" spans="2:2" x14ac:dyDescent="0.35">
      <c r="B293" s="14"/>
    </row>
    <row r="294" spans="2:2" x14ac:dyDescent="0.35">
      <c r="B294" s="14"/>
    </row>
    <row r="295" spans="2:2" x14ac:dyDescent="0.35">
      <c r="B295" s="14"/>
    </row>
    <row r="296" spans="2:2" x14ac:dyDescent="0.35">
      <c r="B296" s="14"/>
    </row>
    <row r="297" spans="2:2" x14ac:dyDescent="0.35">
      <c r="B297" s="14"/>
    </row>
    <row r="298" spans="2:2" x14ac:dyDescent="0.35">
      <c r="B298" s="14"/>
    </row>
    <row r="299" spans="2:2" x14ac:dyDescent="0.35">
      <c r="B299" s="14"/>
    </row>
    <row r="300" spans="2:2" x14ac:dyDescent="0.35">
      <c r="B300" s="14"/>
    </row>
    <row r="301" spans="2:2" x14ac:dyDescent="0.35">
      <c r="B301" s="14"/>
    </row>
    <row r="302" spans="2:2" x14ac:dyDescent="0.35">
      <c r="B302" s="14"/>
    </row>
    <row r="303" spans="2:2" x14ac:dyDescent="0.35">
      <c r="B303" s="14"/>
    </row>
    <row r="304" spans="2:2" x14ac:dyDescent="0.35">
      <c r="B304" s="14"/>
    </row>
    <row r="305" spans="2:2" x14ac:dyDescent="0.35">
      <c r="B305" s="14"/>
    </row>
    <row r="306" spans="2:2" x14ac:dyDescent="0.35">
      <c r="B306" s="14"/>
    </row>
    <row r="307" spans="2:2" x14ac:dyDescent="0.35">
      <c r="B307" s="14"/>
    </row>
    <row r="308" spans="2:2" x14ac:dyDescent="0.35">
      <c r="B308" s="14"/>
    </row>
    <row r="309" spans="2:2" x14ac:dyDescent="0.35">
      <c r="B309" s="14"/>
    </row>
    <row r="310" spans="2:2" x14ac:dyDescent="0.35">
      <c r="B310" s="14"/>
    </row>
    <row r="311" spans="2:2" x14ac:dyDescent="0.35">
      <c r="B311" s="14"/>
    </row>
    <row r="312" spans="2:2" x14ac:dyDescent="0.35">
      <c r="B312" s="14"/>
    </row>
    <row r="313" spans="2:2" x14ac:dyDescent="0.35">
      <c r="B313" s="14"/>
    </row>
    <row r="314" spans="2:2" x14ac:dyDescent="0.35">
      <c r="B314" s="14"/>
    </row>
    <row r="315" spans="2:2" x14ac:dyDescent="0.35">
      <c r="B315" s="14"/>
    </row>
    <row r="316" spans="2:2" x14ac:dyDescent="0.35">
      <c r="B316" s="14"/>
    </row>
    <row r="317" spans="2:2" x14ac:dyDescent="0.35">
      <c r="B317" s="14"/>
    </row>
    <row r="318" spans="2:2" x14ac:dyDescent="0.35">
      <c r="B318" s="14"/>
    </row>
    <row r="319" spans="2:2" x14ac:dyDescent="0.35">
      <c r="B319" s="14"/>
    </row>
    <row r="320" spans="2:2" x14ac:dyDescent="0.35">
      <c r="B320" s="14"/>
    </row>
    <row r="321" spans="2:2" x14ac:dyDescent="0.35">
      <c r="B321" s="14"/>
    </row>
    <row r="322" spans="2:2" x14ac:dyDescent="0.35">
      <c r="B322" s="14"/>
    </row>
    <row r="323" spans="2:2" x14ac:dyDescent="0.35">
      <c r="B323" s="14"/>
    </row>
    <row r="324" spans="2:2" x14ac:dyDescent="0.35">
      <c r="B324" s="14"/>
    </row>
    <row r="325" spans="2:2" x14ac:dyDescent="0.35">
      <c r="B325" s="14"/>
    </row>
    <row r="326" spans="2:2" x14ac:dyDescent="0.35">
      <c r="B326" s="14"/>
    </row>
    <row r="327" spans="2:2" x14ac:dyDescent="0.35">
      <c r="B327" s="14"/>
    </row>
    <row r="328" spans="2:2" x14ac:dyDescent="0.35">
      <c r="B328" s="14"/>
    </row>
    <row r="329" spans="2:2" x14ac:dyDescent="0.35">
      <c r="B329" s="14"/>
    </row>
    <row r="330" spans="2:2" x14ac:dyDescent="0.35">
      <c r="B330" s="14"/>
    </row>
    <row r="331" spans="2:2" x14ac:dyDescent="0.35">
      <c r="B331" s="14"/>
    </row>
    <row r="332" spans="2:2" x14ac:dyDescent="0.35">
      <c r="B332" s="14"/>
    </row>
    <row r="333" spans="2:2" x14ac:dyDescent="0.35">
      <c r="B333" s="14"/>
    </row>
    <row r="334" spans="2:2" x14ac:dyDescent="0.35">
      <c r="B334" s="14"/>
    </row>
    <row r="335" spans="2:2" x14ac:dyDescent="0.35">
      <c r="B335" s="14"/>
    </row>
    <row r="336" spans="2:2" x14ac:dyDescent="0.35">
      <c r="B336" s="14"/>
    </row>
    <row r="337" spans="2:2" x14ac:dyDescent="0.35">
      <c r="B337" s="14"/>
    </row>
    <row r="338" spans="2:2" x14ac:dyDescent="0.35">
      <c r="B338" s="14"/>
    </row>
    <row r="339" spans="2:2" x14ac:dyDescent="0.35">
      <c r="B339" s="14"/>
    </row>
    <row r="340" spans="2:2" x14ac:dyDescent="0.35">
      <c r="B340" s="14"/>
    </row>
    <row r="341" spans="2:2" x14ac:dyDescent="0.35">
      <c r="B341" s="14"/>
    </row>
    <row r="342" spans="2:2" x14ac:dyDescent="0.35">
      <c r="B342" s="14"/>
    </row>
    <row r="343" spans="2:2" x14ac:dyDescent="0.35">
      <c r="B343" s="14"/>
    </row>
    <row r="344" spans="2:2" x14ac:dyDescent="0.35">
      <c r="B344" s="14"/>
    </row>
    <row r="345" spans="2:2" x14ac:dyDescent="0.35">
      <c r="B345" s="14"/>
    </row>
    <row r="346" spans="2:2" x14ac:dyDescent="0.35">
      <c r="B346" s="14"/>
    </row>
    <row r="347" spans="2:2" x14ac:dyDescent="0.35">
      <c r="B347" s="14"/>
    </row>
    <row r="348" spans="2:2" x14ac:dyDescent="0.35">
      <c r="B348" s="14"/>
    </row>
    <row r="349" spans="2:2" x14ac:dyDescent="0.35">
      <c r="B349" s="14"/>
    </row>
    <row r="350" spans="2:2" x14ac:dyDescent="0.35">
      <c r="B350" s="14"/>
    </row>
    <row r="351" spans="2:2" x14ac:dyDescent="0.35">
      <c r="B351" s="14"/>
    </row>
    <row r="352" spans="2:2" x14ac:dyDescent="0.35">
      <c r="B352" s="14"/>
    </row>
    <row r="353" spans="2:2" x14ac:dyDescent="0.35">
      <c r="B353" s="14"/>
    </row>
    <row r="354" spans="2:2" x14ac:dyDescent="0.35">
      <c r="B354" s="14"/>
    </row>
    <row r="355" spans="2:2" x14ac:dyDescent="0.35">
      <c r="B355" s="14"/>
    </row>
    <row r="356" spans="2:2" x14ac:dyDescent="0.35">
      <c r="B356" s="14"/>
    </row>
    <row r="357" spans="2:2" x14ac:dyDescent="0.35">
      <c r="B357" s="14"/>
    </row>
    <row r="358" spans="2:2" x14ac:dyDescent="0.35">
      <c r="B358" s="14"/>
    </row>
    <row r="359" spans="2:2" x14ac:dyDescent="0.35">
      <c r="B359" s="14"/>
    </row>
    <row r="360" spans="2:2" x14ac:dyDescent="0.35">
      <c r="B360" s="14"/>
    </row>
    <row r="361" spans="2:2" x14ac:dyDescent="0.35">
      <c r="B361" s="14"/>
    </row>
    <row r="362" spans="2:2" x14ac:dyDescent="0.35">
      <c r="B362" s="14"/>
    </row>
    <row r="363" spans="2:2" x14ac:dyDescent="0.35">
      <c r="B363" s="14"/>
    </row>
    <row r="364" spans="2:2" x14ac:dyDescent="0.35">
      <c r="B364" s="14"/>
    </row>
    <row r="365" spans="2:2" x14ac:dyDescent="0.35">
      <c r="B365" s="14"/>
    </row>
    <row r="366" spans="2:2" x14ac:dyDescent="0.35">
      <c r="B366" s="14"/>
    </row>
    <row r="367" spans="2:2" x14ac:dyDescent="0.35">
      <c r="B367" s="14"/>
    </row>
    <row r="368" spans="2:2" x14ac:dyDescent="0.35">
      <c r="B368" s="14"/>
    </row>
    <row r="369" spans="2:2" x14ac:dyDescent="0.35">
      <c r="B369" s="14"/>
    </row>
    <row r="370" spans="2:2" x14ac:dyDescent="0.35">
      <c r="B370" s="14"/>
    </row>
    <row r="371" spans="2:2" x14ac:dyDescent="0.35">
      <c r="B371" s="14"/>
    </row>
    <row r="372" spans="2:2" x14ac:dyDescent="0.35">
      <c r="B372" s="14"/>
    </row>
    <row r="373" spans="2:2" x14ac:dyDescent="0.35">
      <c r="B373" s="14"/>
    </row>
    <row r="374" spans="2:2" x14ac:dyDescent="0.35">
      <c r="B374" s="14"/>
    </row>
    <row r="375" spans="2:2" x14ac:dyDescent="0.35">
      <c r="B375" s="14"/>
    </row>
    <row r="376" spans="2:2" x14ac:dyDescent="0.35">
      <c r="B376" s="14"/>
    </row>
    <row r="377" spans="2:2" x14ac:dyDescent="0.35">
      <c r="B377" s="14"/>
    </row>
    <row r="378" spans="2:2" x14ac:dyDescent="0.35">
      <c r="B378" s="14"/>
    </row>
    <row r="379" spans="2:2" x14ac:dyDescent="0.35">
      <c r="B379" s="14"/>
    </row>
    <row r="380" spans="2:2" x14ac:dyDescent="0.35">
      <c r="B380" s="14"/>
    </row>
    <row r="381" spans="2:2" x14ac:dyDescent="0.35">
      <c r="B381" s="14"/>
    </row>
    <row r="382" spans="2:2" x14ac:dyDescent="0.35">
      <c r="B382" s="14"/>
    </row>
    <row r="383" spans="2:2" x14ac:dyDescent="0.35">
      <c r="B383" s="14"/>
    </row>
    <row r="384" spans="2:2" x14ac:dyDescent="0.35">
      <c r="B384" s="14"/>
    </row>
    <row r="385" spans="2:2" x14ac:dyDescent="0.35">
      <c r="B385" s="14"/>
    </row>
    <row r="386" spans="2:2" x14ac:dyDescent="0.35">
      <c r="B386" s="14"/>
    </row>
    <row r="387" spans="2:2" x14ac:dyDescent="0.35">
      <c r="B387" s="14"/>
    </row>
    <row r="388" spans="2:2" x14ac:dyDescent="0.35">
      <c r="B388" s="14"/>
    </row>
    <row r="389" spans="2:2" x14ac:dyDescent="0.35">
      <c r="B389" s="14"/>
    </row>
    <row r="390" spans="2:2" x14ac:dyDescent="0.35">
      <c r="B390" s="14"/>
    </row>
    <row r="391" spans="2:2" x14ac:dyDescent="0.35">
      <c r="B391" s="14"/>
    </row>
    <row r="392" spans="2:2" x14ac:dyDescent="0.35">
      <c r="B392" s="14"/>
    </row>
    <row r="393" spans="2:2" x14ac:dyDescent="0.35">
      <c r="B393" s="14"/>
    </row>
    <row r="394" spans="2:2" x14ac:dyDescent="0.35">
      <c r="B394" s="14"/>
    </row>
    <row r="395" spans="2:2" x14ac:dyDescent="0.35">
      <c r="B395" s="14"/>
    </row>
    <row r="396" spans="2:2" x14ac:dyDescent="0.35">
      <c r="B396" s="14"/>
    </row>
    <row r="397" spans="2:2" x14ac:dyDescent="0.35">
      <c r="B397" s="14"/>
    </row>
    <row r="398" spans="2:2" x14ac:dyDescent="0.35">
      <c r="B398" s="14"/>
    </row>
    <row r="399" spans="2:2" x14ac:dyDescent="0.35">
      <c r="B399" s="14"/>
    </row>
    <row r="400" spans="2:2" x14ac:dyDescent="0.35">
      <c r="B400" s="14"/>
    </row>
    <row r="401" spans="2:2" x14ac:dyDescent="0.35">
      <c r="B401" s="14"/>
    </row>
    <row r="402" spans="2:2" x14ac:dyDescent="0.35">
      <c r="B402" s="14"/>
    </row>
    <row r="403" spans="2:2" x14ac:dyDescent="0.35">
      <c r="B403" s="14"/>
    </row>
    <row r="404" spans="2:2" x14ac:dyDescent="0.35">
      <c r="B404" s="14"/>
    </row>
    <row r="405" spans="2:2" x14ac:dyDescent="0.35">
      <c r="B405" s="14"/>
    </row>
    <row r="406" spans="2:2" x14ac:dyDescent="0.35">
      <c r="B406" s="14"/>
    </row>
    <row r="407" spans="2:2" x14ac:dyDescent="0.35">
      <c r="B407" s="14"/>
    </row>
    <row r="408" spans="2:2" x14ac:dyDescent="0.35">
      <c r="B408" s="14"/>
    </row>
    <row r="409" spans="2:2" x14ac:dyDescent="0.35">
      <c r="B409" s="14"/>
    </row>
    <row r="410" spans="2:2" x14ac:dyDescent="0.35">
      <c r="B410" s="14"/>
    </row>
    <row r="411" spans="2:2" x14ac:dyDescent="0.35">
      <c r="B411" s="14"/>
    </row>
    <row r="412" spans="2:2" x14ac:dyDescent="0.35">
      <c r="B412" s="14"/>
    </row>
    <row r="413" spans="2:2" x14ac:dyDescent="0.35">
      <c r="B413" s="14"/>
    </row>
    <row r="414" spans="2:2" x14ac:dyDescent="0.35">
      <c r="B414" s="14"/>
    </row>
    <row r="415" spans="2:2" x14ac:dyDescent="0.35">
      <c r="B415" s="14"/>
    </row>
    <row r="416" spans="2:2" x14ac:dyDescent="0.35">
      <c r="B416" s="14"/>
    </row>
    <row r="417" spans="2:2" x14ac:dyDescent="0.35">
      <c r="B417" s="14"/>
    </row>
    <row r="418" spans="2:2" x14ac:dyDescent="0.35">
      <c r="B418" s="14"/>
    </row>
    <row r="419" spans="2:2" x14ac:dyDescent="0.35">
      <c r="B419" s="14"/>
    </row>
    <row r="420" spans="2:2" x14ac:dyDescent="0.35">
      <c r="B420" s="14"/>
    </row>
    <row r="421" spans="2:2" x14ac:dyDescent="0.35">
      <c r="B421" s="14"/>
    </row>
    <row r="422" spans="2:2" x14ac:dyDescent="0.35">
      <c r="B422" s="14"/>
    </row>
    <row r="423" spans="2:2" x14ac:dyDescent="0.35">
      <c r="B423" s="14"/>
    </row>
    <row r="424" spans="2:2" x14ac:dyDescent="0.35">
      <c r="B424" s="14"/>
    </row>
    <row r="425" spans="2:2" x14ac:dyDescent="0.35">
      <c r="B425" s="14"/>
    </row>
    <row r="426" spans="2:2" x14ac:dyDescent="0.35">
      <c r="B426" s="14"/>
    </row>
    <row r="427" spans="2:2" x14ac:dyDescent="0.35">
      <c r="B427" s="14"/>
    </row>
    <row r="428" spans="2:2" x14ac:dyDescent="0.35">
      <c r="B428" s="14"/>
    </row>
    <row r="429" spans="2:2" x14ac:dyDescent="0.35">
      <c r="B429" s="14"/>
    </row>
    <row r="430" spans="2:2" x14ac:dyDescent="0.35">
      <c r="B430" s="14"/>
    </row>
    <row r="431" spans="2:2" x14ac:dyDescent="0.35">
      <c r="B431" s="14"/>
    </row>
    <row r="432" spans="2:2" x14ac:dyDescent="0.35">
      <c r="B432" s="14"/>
    </row>
    <row r="433" spans="2:2" x14ac:dyDescent="0.35">
      <c r="B433" s="14"/>
    </row>
    <row r="434" spans="2:2" x14ac:dyDescent="0.35">
      <c r="B434" s="14"/>
    </row>
    <row r="435" spans="2:2" x14ac:dyDescent="0.35">
      <c r="B435" s="14"/>
    </row>
    <row r="436" spans="2:2" x14ac:dyDescent="0.35">
      <c r="B436" s="14"/>
    </row>
    <row r="437" spans="2:2" x14ac:dyDescent="0.35">
      <c r="B437" s="14"/>
    </row>
    <row r="438" spans="2:2" x14ac:dyDescent="0.35">
      <c r="B438" s="14"/>
    </row>
    <row r="439" spans="2:2" x14ac:dyDescent="0.35">
      <c r="B439" s="14"/>
    </row>
    <row r="440" spans="2:2" x14ac:dyDescent="0.35">
      <c r="B440" s="14"/>
    </row>
    <row r="441" spans="2:2" x14ac:dyDescent="0.35">
      <c r="B441" s="14"/>
    </row>
    <row r="442" spans="2:2" x14ac:dyDescent="0.35">
      <c r="B442" s="14"/>
    </row>
    <row r="443" spans="2:2" x14ac:dyDescent="0.35">
      <c r="B443" s="14"/>
    </row>
    <row r="444" spans="2:2" x14ac:dyDescent="0.35">
      <c r="B444" s="14"/>
    </row>
    <row r="445" spans="2:2" x14ac:dyDescent="0.35">
      <c r="B445" s="14"/>
    </row>
    <row r="446" spans="2:2" x14ac:dyDescent="0.35">
      <c r="B446" s="14"/>
    </row>
    <row r="447" spans="2:2" x14ac:dyDescent="0.35">
      <c r="B447" s="14"/>
    </row>
    <row r="448" spans="2:2" x14ac:dyDescent="0.35">
      <c r="B448" s="14"/>
    </row>
    <row r="449" spans="2:2" x14ac:dyDescent="0.35">
      <c r="B449" s="14"/>
    </row>
    <row r="450" spans="2:2" x14ac:dyDescent="0.35">
      <c r="B450" s="14"/>
    </row>
    <row r="451" spans="2:2" x14ac:dyDescent="0.35">
      <c r="B451" s="14"/>
    </row>
    <row r="452" spans="2:2" x14ac:dyDescent="0.35">
      <c r="B452" s="14"/>
    </row>
    <row r="453" spans="2:2" x14ac:dyDescent="0.35">
      <c r="B453" s="14"/>
    </row>
    <row r="454" spans="2:2" x14ac:dyDescent="0.35">
      <c r="B454" s="14"/>
    </row>
    <row r="455" spans="2:2" x14ac:dyDescent="0.35">
      <c r="B455" s="14"/>
    </row>
    <row r="456" spans="2:2" x14ac:dyDescent="0.35">
      <c r="B456" s="14"/>
    </row>
    <row r="457" spans="2:2" x14ac:dyDescent="0.35">
      <c r="B457" s="14"/>
    </row>
    <row r="458" spans="2:2" x14ac:dyDescent="0.35">
      <c r="B458" s="14"/>
    </row>
    <row r="459" spans="2:2" x14ac:dyDescent="0.35">
      <c r="B459" s="14"/>
    </row>
    <row r="460" spans="2:2" x14ac:dyDescent="0.35">
      <c r="B460" s="14"/>
    </row>
    <row r="461" spans="2:2" x14ac:dyDescent="0.35">
      <c r="B461" s="14"/>
    </row>
    <row r="462" spans="2:2" x14ac:dyDescent="0.35">
      <c r="B462" s="14"/>
    </row>
    <row r="463" spans="2:2" x14ac:dyDescent="0.35">
      <c r="B463" s="14"/>
    </row>
    <row r="464" spans="2:2" x14ac:dyDescent="0.35">
      <c r="B464" s="14"/>
    </row>
    <row r="465" spans="2:2" x14ac:dyDescent="0.35">
      <c r="B465" s="14"/>
    </row>
    <row r="466" spans="2:2" x14ac:dyDescent="0.35">
      <c r="B466" s="14"/>
    </row>
    <row r="467" spans="2:2" x14ac:dyDescent="0.35">
      <c r="B467" s="14"/>
    </row>
    <row r="468" spans="2:2" x14ac:dyDescent="0.35">
      <c r="B468" s="14"/>
    </row>
    <row r="469" spans="2:2" x14ac:dyDescent="0.35">
      <c r="B469" s="14"/>
    </row>
    <row r="470" spans="2:2" x14ac:dyDescent="0.35">
      <c r="B470" s="14"/>
    </row>
    <row r="471" spans="2:2" x14ac:dyDescent="0.35">
      <c r="B471" s="14"/>
    </row>
    <row r="472" spans="2:2" x14ac:dyDescent="0.35">
      <c r="B472" s="14"/>
    </row>
    <row r="473" spans="2:2" x14ac:dyDescent="0.35">
      <c r="B473" s="14"/>
    </row>
    <row r="474" spans="2:2" x14ac:dyDescent="0.35">
      <c r="B474" s="14"/>
    </row>
    <row r="475" spans="2:2" x14ac:dyDescent="0.35">
      <c r="B475" s="14"/>
    </row>
    <row r="476" spans="2:2" x14ac:dyDescent="0.35">
      <c r="B476" s="14"/>
    </row>
    <row r="477" spans="2:2" x14ac:dyDescent="0.35">
      <c r="B477" s="14"/>
    </row>
    <row r="478" spans="2:2" x14ac:dyDescent="0.35">
      <c r="B478" s="14"/>
    </row>
    <row r="479" spans="2:2" x14ac:dyDescent="0.35">
      <c r="B479" s="14"/>
    </row>
    <row r="480" spans="2:2" x14ac:dyDescent="0.35">
      <c r="B480" s="14"/>
    </row>
    <row r="481" spans="2:2" x14ac:dyDescent="0.35">
      <c r="B481" s="14"/>
    </row>
    <row r="482" spans="2:2" x14ac:dyDescent="0.35">
      <c r="B482" s="14"/>
    </row>
    <row r="483" spans="2:2" x14ac:dyDescent="0.35">
      <c r="B483" s="14"/>
    </row>
    <row r="484" spans="2:2" x14ac:dyDescent="0.35">
      <c r="B484" s="14"/>
    </row>
    <row r="485" spans="2:2" x14ac:dyDescent="0.35">
      <c r="B485" s="14"/>
    </row>
    <row r="486" spans="2:2" x14ac:dyDescent="0.35">
      <c r="B486" s="14"/>
    </row>
    <row r="487" spans="2:2" x14ac:dyDescent="0.35">
      <c r="B487" s="14"/>
    </row>
    <row r="488" spans="2:2" x14ac:dyDescent="0.35">
      <c r="B488" s="14"/>
    </row>
    <row r="489" spans="2:2" x14ac:dyDescent="0.35">
      <c r="B489" s="14"/>
    </row>
    <row r="490" spans="2:2" x14ac:dyDescent="0.35">
      <c r="B490" s="14"/>
    </row>
    <row r="491" spans="2:2" x14ac:dyDescent="0.35">
      <c r="B491" s="14"/>
    </row>
    <row r="492" spans="2:2" x14ac:dyDescent="0.35">
      <c r="B492" s="14"/>
    </row>
    <row r="493" spans="2:2" x14ac:dyDescent="0.35">
      <c r="B493" s="14"/>
    </row>
    <row r="494" spans="2:2" x14ac:dyDescent="0.35">
      <c r="B494" s="14"/>
    </row>
    <row r="495" spans="2:2" x14ac:dyDescent="0.35">
      <c r="B495" s="14"/>
    </row>
    <row r="496" spans="2:2" x14ac:dyDescent="0.35">
      <c r="B496" s="14"/>
    </row>
    <row r="497" spans="2:2" x14ac:dyDescent="0.35">
      <c r="B497" s="14"/>
    </row>
    <row r="498" spans="2:2" x14ac:dyDescent="0.35">
      <c r="B498" s="14"/>
    </row>
    <row r="499" spans="2:2" x14ac:dyDescent="0.35">
      <c r="B499" s="14"/>
    </row>
    <row r="500" spans="2:2" x14ac:dyDescent="0.35">
      <c r="B500" s="14"/>
    </row>
    <row r="501" spans="2:2" x14ac:dyDescent="0.35">
      <c r="B501" s="14"/>
    </row>
    <row r="502" spans="2:2" x14ac:dyDescent="0.35">
      <c r="B502" s="14"/>
    </row>
    <row r="503" spans="2:2" x14ac:dyDescent="0.35">
      <c r="B503" s="14"/>
    </row>
    <row r="504" spans="2:2" x14ac:dyDescent="0.35">
      <c r="B504" s="14"/>
    </row>
  </sheetData>
  <sheetProtection sheet="1" objects="1" scenarios="1"/>
  <mergeCells count="1">
    <mergeCell ref="A2:M2"/>
  </mergeCells>
  <pageMargins left="0.70866141732283472" right="0.70866141732283472" top="0.74803149606299213" bottom="0.74803149606299213" header="0.31496062992125984" footer="0.31496062992125984"/>
  <pageSetup paperSize="9" scale="50" orientation="landscape" r:id="rId1"/>
  <ignoredErrors>
    <ignoredError sqref="C10:K10"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1267" r:id="rId4" name="Drop Down 3">
              <controlPr defaultSize="0" autoLine="0" autoPict="0">
                <anchor moveWithCells="1">
                  <from>
                    <xdr:col>0</xdr:col>
                    <xdr:colOff>107950</xdr:colOff>
                    <xdr:row>6</xdr:row>
                    <xdr:rowOff>298450</xdr:rowOff>
                  </from>
                  <to>
                    <xdr:col>1</xdr:col>
                    <xdr:colOff>317500</xdr:colOff>
                    <xdr:row>7</xdr:row>
                    <xdr:rowOff>222250</xdr:rowOff>
                  </to>
                </anchor>
              </controlPr>
            </control>
          </mc:Choice>
        </mc:AlternateContent>
        <mc:AlternateContent xmlns:mc="http://schemas.openxmlformats.org/markup-compatibility/2006">
          <mc:Choice Requires="x14">
            <control shapeId="11268" r:id="rId5" name="Drop Down 4">
              <controlPr defaultSize="0" autoLine="0" autoPict="0">
                <anchor moveWithCells="1">
                  <from>
                    <xdr:col>2</xdr:col>
                    <xdr:colOff>31750</xdr:colOff>
                    <xdr:row>6</xdr:row>
                    <xdr:rowOff>285750</xdr:rowOff>
                  </from>
                  <to>
                    <xdr:col>5</xdr:col>
                    <xdr:colOff>546100</xdr:colOff>
                    <xdr:row>7</xdr:row>
                    <xdr:rowOff>260350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87147-B314-4AFE-BDAD-9E2B5F16AE3B}">
  <sheetPr>
    <pageSetUpPr fitToPage="1"/>
  </sheetPr>
  <dimension ref="A2:F37"/>
  <sheetViews>
    <sheetView showGridLines="0" showRowColHeaders="0" zoomScale="60" zoomScaleNormal="60" zoomScaleSheetLayoutView="100" workbookViewId="0">
      <selection activeCell="F39" sqref="F39"/>
    </sheetView>
  </sheetViews>
  <sheetFormatPr baseColWidth="10" defaultColWidth="11.453125" defaultRowHeight="14.5" x14ac:dyDescent="0.35"/>
  <cols>
    <col min="1" max="1" width="156.7265625" customWidth="1"/>
    <col min="2" max="2" width="4.1796875" customWidth="1"/>
  </cols>
  <sheetData>
    <row r="2" spans="1:6" ht="91.5" customHeight="1" x14ac:dyDescent="0.35">
      <c r="A2" s="94"/>
      <c r="B2" s="15"/>
      <c r="C2" s="15"/>
      <c r="D2" s="15"/>
      <c r="E2" s="15"/>
      <c r="F2" s="15"/>
    </row>
    <row r="3" spans="1:6" ht="15" thickBot="1" x14ac:dyDescent="0.4"/>
    <row r="4" spans="1:6" ht="18.75" customHeight="1" thickTop="1" thickBot="1" x14ac:dyDescent="0.4">
      <c r="A4" s="89"/>
      <c r="B4" s="16"/>
      <c r="C4" s="16"/>
      <c r="D4" s="16"/>
      <c r="E4" s="16"/>
      <c r="F4" s="17"/>
    </row>
    <row r="5" spans="1:6" ht="3" customHeight="1" thickTop="1" x14ac:dyDescent="0.35"/>
    <row r="6" spans="1:6" s="18" customFormat="1" ht="18.75" customHeight="1" thickBot="1" x14ac:dyDescent="0.4">
      <c r="A6" s="30" t="s">
        <v>76</v>
      </c>
    </row>
    <row r="7" spans="1:6" ht="5.25" customHeight="1" thickTop="1" x14ac:dyDescent="0.35"/>
    <row r="8" spans="1:6" s="19" customFormat="1" ht="25" customHeight="1" x14ac:dyDescent="0.35">
      <c r="A8" s="20" t="s">
        <v>180</v>
      </c>
    </row>
    <row r="9" spans="1:6" s="19" customFormat="1" ht="25" customHeight="1" x14ac:dyDescent="0.35">
      <c r="A9" s="20" t="s">
        <v>181</v>
      </c>
    </row>
    <row r="10" spans="1:6" s="19" customFormat="1" ht="25" customHeight="1" x14ac:dyDescent="0.35">
      <c r="A10" s="20" t="s">
        <v>182</v>
      </c>
    </row>
    <row r="11" spans="1:6" s="19" customFormat="1" ht="25" customHeight="1" x14ac:dyDescent="0.35">
      <c r="A11" s="20" t="s">
        <v>189</v>
      </c>
    </row>
    <row r="12" spans="1:6" s="19" customFormat="1" ht="25" customHeight="1" x14ac:dyDescent="0.35">
      <c r="A12" s="20" t="s">
        <v>176</v>
      </c>
    </row>
    <row r="13" spans="1:6" s="19" customFormat="1" x14ac:dyDescent="0.35">
      <c r="A13" s="20"/>
    </row>
    <row r="14" spans="1:6" s="18" customFormat="1" ht="22.5" customHeight="1" thickBot="1" x14ac:dyDescent="0.4">
      <c r="A14" s="30" t="s">
        <v>77</v>
      </c>
    </row>
    <row r="15" spans="1:6" ht="5.25" customHeight="1" thickTop="1" x14ac:dyDescent="0.35"/>
    <row r="16" spans="1:6" s="21" customFormat="1" ht="25" customHeight="1" x14ac:dyDescent="0.35">
      <c r="A16" s="22" t="s">
        <v>78</v>
      </c>
    </row>
    <row r="17" spans="1:1" s="21" customFormat="1" ht="25" customHeight="1" x14ac:dyDescent="0.35">
      <c r="A17" s="22" t="s">
        <v>199</v>
      </c>
    </row>
    <row r="18" spans="1:1" s="21" customFormat="1" ht="25" customHeight="1" x14ac:dyDescent="0.35">
      <c r="A18" s="22" t="s">
        <v>79</v>
      </c>
    </row>
    <row r="19" spans="1:1" s="21" customFormat="1" ht="25" customHeight="1" x14ac:dyDescent="0.35">
      <c r="A19" s="22" t="s">
        <v>177</v>
      </c>
    </row>
    <row r="20" spans="1:1" s="21" customFormat="1" ht="25" customHeight="1" x14ac:dyDescent="0.35">
      <c r="A20" s="22" t="s">
        <v>80</v>
      </c>
    </row>
    <row r="21" spans="1:1" s="21" customFormat="1" ht="25" customHeight="1" x14ac:dyDescent="0.35">
      <c r="A21" s="22" t="s">
        <v>178</v>
      </c>
    </row>
    <row r="22" spans="1:1" s="21" customFormat="1" ht="25" customHeight="1" x14ac:dyDescent="0.35">
      <c r="A22" s="22" t="s">
        <v>200</v>
      </c>
    </row>
    <row r="23" spans="1:1" s="21" customFormat="1" ht="25" customHeight="1" x14ac:dyDescent="0.35">
      <c r="A23" s="22" t="s">
        <v>81</v>
      </c>
    </row>
    <row r="24" spans="1:1" s="21" customFormat="1" ht="25" customHeight="1" x14ac:dyDescent="0.35">
      <c r="A24" s="22" t="s">
        <v>192</v>
      </c>
    </row>
    <row r="25" spans="1:1" s="21" customFormat="1" ht="25" customHeight="1" x14ac:dyDescent="0.35">
      <c r="A25" s="22" t="s">
        <v>82</v>
      </c>
    </row>
    <row r="26" spans="1:1" s="21" customFormat="1" ht="25" customHeight="1" x14ac:dyDescent="0.35">
      <c r="A26" s="22" t="s">
        <v>201</v>
      </c>
    </row>
    <row r="27" spans="1:1" s="18" customFormat="1" ht="22.5" customHeight="1" thickBot="1" x14ac:dyDescent="0.4">
      <c r="A27" s="30" t="s">
        <v>83</v>
      </c>
    </row>
    <row r="28" spans="1:1" ht="5.25" customHeight="1" thickTop="1" x14ac:dyDescent="0.35"/>
    <row r="29" spans="1:1" s="19" customFormat="1" ht="25" customHeight="1" x14ac:dyDescent="0.35">
      <c r="A29" s="20" t="s">
        <v>84</v>
      </c>
    </row>
    <row r="30" spans="1:1" s="19" customFormat="1" ht="25" customHeight="1" x14ac:dyDescent="0.35">
      <c r="A30" s="20" t="s">
        <v>179</v>
      </c>
    </row>
    <row r="31" spans="1:1" s="19" customFormat="1" ht="25" customHeight="1" x14ac:dyDescent="0.35">
      <c r="A31" s="20" t="s">
        <v>85</v>
      </c>
    </row>
    <row r="32" spans="1:1" s="19" customFormat="1" ht="25" customHeight="1" x14ac:dyDescent="0.35">
      <c r="A32" s="20" t="s">
        <v>86</v>
      </c>
    </row>
    <row r="33" spans="1:1" s="19" customFormat="1" ht="25" customHeight="1" x14ac:dyDescent="0.35">
      <c r="A33" s="20" t="s">
        <v>87</v>
      </c>
    </row>
    <row r="34" spans="1:1" s="19" customFormat="1" ht="25" customHeight="1" x14ac:dyDescent="0.35">
      <c r="A34" s="20" t="s">
        <v>202</v>
      </c>
    </row>
    <row r="35" spans="1:1" s="19" customFormat="1" ht="25" customHeight="1" x14ac:dyDescent="0.35">
      <c r="A35" s="20" t="s">
        <v>203</v>
      </c>
    </row>
    <row r="36" spans="1:1" s="19" customFormat="1" ht="25" customHeight="1" x14ac:dyDescent="0.35">
      <c r="A36" s="20" t="s">
        <v>88</v>
      </c>
    </row>
    <row r="37" spans="1:1" ht="19.5" customHeight="1" x14ac:dyDescent="0.35">
      <c r="A37" s="23" t="s">
        <v>89</v>
      </c>
    </row>
  </sheetData>
  <pageMargins left="0.70866141732283472" right="0.70866141732283472" top="0.74803149606299213" bottom="0.74803149606299213" header="0.31496062992125984" footer="0.31496062992125984"/>
  <pageSetup paperSize="9" scale="65" fitToWidth="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D9D10-3C7C-499B-8305-B473015BFE92}">
  <sheetPr>
    <pageSetUpPr fitToPage="1"/>
  </sheetPr>
  <dimension ref="A1:F21"/>
  <sheetViews>
    <sheetView showGridLines="0" showRowColHeaders="0" topLeftCell="A7" zoomScale="90" zoomScaleNormal="90" zoomScaleSheetLayoutView="80" workbookViewId="0">
      <selection activeCell="H7" sqref="H7"/>
    </sheetView>
  </sheetViews>
  <sheetFormatPr baseColWidth="10" defaultColWidth="11.453125" defaultRowHeight="14.5" x14ac:dyDescent="0.35"/>
  <cols>
    <col min="1" max="1" width="117.81640625" customWidth="1"/>
    <col min="2" max="2" width="4.1796875" customWidth="1"/>
  </cols>
  <sheetData>
    <row r="1" spans="1:6" ht="48.75" customHeight="1" x14ac:dyDescent="0.35">
      <c r="A1" s="88"/>
      <c r="B1" s="15"/>
      <c r="C1" s="15"/>
      <c r="D1" s="15"/>
      <c r="E1" s="15"/>
      <c r="F1" s="15"/>
    </row>
    <row r="2" spans="1:6" ht="54" customHeight="1" thickBot="1" x14ac:dyDescent="0.4"/>
    <row r="3" spans="1:6" ht="18.75" customHeight="1" thickTop="1" thickBot="1" x14ac:dyDescent="0.4">
      <c r="A3" s="89"/>
      <c r="B3" s="16"/>
      <c r="C3" s="16"/>
      <c r="D3" s="16"/>
      <c r="E3" s="16"/>
      <c r="F3" s="17"/>
    </row>
    <row r="4" spans="1:6" ht="3" customHeight="1" thickTop="1" x14ac:dyDescent="0.35"/>
    <row r="5" spans="1:6" s="18" customFormat="1" ht="18.75" customHeight="1" thickBot="1" x14ac:dyDescent="0.4">
      <c r="A5" s="30"/>
    </row>
    <row r="6" spans="1:6" s="19" customFormat="1" ht="15" thickTop="1" x14ac:dyDescent="0.35">
      <c r="A6" s="97"/>
    </row>
    <row r="7" spans="1:6" s="19" customFormat="1" ht="393.5" customHeight="1" x14ac:dyDescent="0.35">
      <c r="A7" s="108" t="s">
        <v>259</v>
      </c>
    </row>
    <row r="8" spans="1:6" s="19" customFormat="1" ht="353" customHeight="1" x14ac:dyDescent="0.35">
      <c r="A8" s="109" t="s">
        <v>260</v>
      </c>
    </row>
    <row r="9" spans="1:6" x14ac:dyDescent="0.35">
      <c r="A9" s="27"/>
    </row>
    <row r="10" spans="1:6" x14ac:dyDescent="0.35">
      <c r="A10" s="27"/>
    </row>
    <row r="11" spans="1:6" x14ac:dyDescent="0.35">
      <c r="A11" s="27"/>
    </row>
    <row r="12" spans="1:6" x14ac:dyDescent="0.35">
      <c r="A12" s="27"/>
    </row>
    <row r="13" spans="1:6" x14ac:dyDescent="0.35">
      <c r="A13" s="27"/>
    </row>
    <row r="14" spans="1:6" x14ac:dyDescent="0.35">
      <c r="A14" s="27"/>
    </row>
    <row r="15" spans="1:6" x14ac:dyDescent="0.35">
      <c r="A15" s="27"/>
    </row>
    <row r="16" spans="1:6" x14ac:dyDescent="0.35">
      <c r="A16" s="27"/>
    </row>
    <row r="17" spans="1:1" x14ac:dyDescent="0.35">
      <c r="A17" s="27"/>
    </row>
    <row r="18" spans="1:1" x14ac:dyDescent="0.35">
      <c r="A18" s="27"/>
    </row>
    <row r="19" spans="1:1" x14ac:dyDescent="0.35">
      <c r="A19" s="27"/>
    </row>
    <row r="20" spans="1:1" s="18" customFormat="1" ht="18.75" customHeight="1" x14ac:dyDescent="0.35">
      <c r="A20" s="27"/>
    </row>
    <row r="21" spans="1:1" x14ac:dyDescent="0.35">
      <c r="A21" s="27"/>
    </row>
  </sheetData>
  <pageMargins left="0.70866141732283472" right="0.70866141732283472" top="0.74803149606299213" bottom="0.74803149606299213" header="0.31496062992125984" footer="0.31496062992125984"/>
  <pageSetup paperSize="9" scale="80" fitToWidth="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7E270-E901-4D9A-B608-EEC1F8C187E1}">
  <sheetPr>
    <pageSetUpPr fitToPage="1"/>
  </sheetPr>
  <dimension ref="A1:L41"/>
  <sheetViews>
    <sheetView showGridLines="0" showRowColHeaders="0" zoomScale="70" zoomScaleNormal="70" zoomScaleSheetLayoutView="85" workbookViewId="0"/>
  </sheetViews>
  <sheetFormatPr baseColWidth="10" defaultColWidth="11.453125" defaultRowHeight="14.5" x14ac:dyDescent="0.35"/>
  <cols>
    <col min="1" max="1" width="6.1796875" customWidth="1"/>
    <col min="9" max="9" width="40.26953125" customWidth="1"/>
  </cols>
  <sheetData>
    <row r="1" spans="1:12" ht="78.5" customHeight="1" x14ac:dyDescent="0.35"/>
    <row r="2" spans="1:12" ht="44" customHeight="1" x14ac:dyDescent="0.6">
      <c r="A2" s="100" t="s">
        <v>91</v>
      </c>
      <c r="B2" s="100"/>
      <c r="C2" s="100"/>
      <c r="D2" s="100"/>
      <c r="E2" s="100"/>
      <c r="F2" s="100"/>
      <c r="G2" s="100"/>
      <c r="H2" s="100"/>
      <c r="I2" s="100"/>
      <c r="J2" s="100"/>
      <c r="K2" s="15"/>
      <c r="L2" s="15"/>
    </row>
    <row r="4" spans="1:12" ht="32.5" customHeight="1" x14ac:dyDescent="0.35">
      <c r="A4" s="101" t="s">
        <v>194</v>
      </c>
      <c r="B4" s="102"/>
      <c r="C4" s="102"/>
      <c r="D4" s="102"/>
      <c r="E4" s="102"/>
      <c r="F4" s="102"/>
      <c r="G4" s="102"/>
      <c r="H4" s="102"/>
      <c r="I4" s="102"/>
      <c r="J4" s="103"/>
      <c r="K4" s="17"/>
      <c r="L4" s="17"/>
    </row>
    <row r="6" spans="1:12" ht="15" customHeight="1" x14ac:dyDescent="0.35">
      <c r="B6" s="104" t="s">
        <v>193</v>
      </c>
      <c r="C6" s="104"/>
      <c r="D6" s="104"/>
      <c r="E6" s="104"/>
      <c r="F6" s="104"/>
      <c r="G6" s="104"/>
      <c r="H6" s="104"/>
      <c r="I6" s="104"/>
    </row>
    <row r="7" spans="1:12" ht="14.5" customHeight="1" x14ac:dyDescent="0.35">
      <c r="B7" s="104"/>
      <c r="C7" s="104"/>
      <c r="D7" s="104"/>
      <c r="E7" s="104"/>
      <c r="F7" s="104"/>
      <c r="G7" s="104"/>
      <c r="H7" s="104"/>
      <c r="I7" s="104"/>
    </row>
    <row r="8" spans="1:12" ht="14.5" customHeight="1" x14ac:dyDescent="0.35">
      <c r="B8" s="104"/>
      <c r="C8" s="104"/>
      <c r="D8" s="104"/>
      <c r="E8" s="104"/>
      <c r="F8" s="104"/>
      <c r="G8" s="104"/>
      <c r="H8" s="104"/>
      <c r="I8" s="104"/>
    </row>
    <row r="9" spans="1:12" ht="14.5" customHeight="1" x14ac:dyDescent="0.35">
      <c r="B9" s="104"/>
      <c r="C9" s="104"/>
      <c r="D9" s="104"/>
      <c r="E9" s="104"/>
      <c r="F9" s="104"/>
      <c r="G9" s="104"/>
      <c r="H9" s="104"/>
      <c r="I9" s="104"/>
    </row>
    <row r="10" spans="1:12" ht="14.5" customHeight="1" x14ac:dyDescent="0.35">
      <c r="B10" s="104"/>
      <c r="C10" s="104"/>
      <c r="D10" s="104"/>
      <c r="E10" s="104"/>
      <c r="F10" s="104"/>
      <c r="G10" s="104"/>
      <c r="H10" s="104"/>
      <c r="I10" s="104"/>
    </row>
    <row r="11" spans="1:12" ht="14.5" customHeight="1" x14ac:dyDescent="0.35">
      <c r="B11" s="104"/>
      <c r="C11" s="104"/>
      <c r="D11" s="104"/>
      <c r="E11" s="104"/>
      <c r="F11" s="104"/>
      <c r="G11" s="104"/>
      <c r="H11" s="104"/>
      <c r="I11" s="104"/>
    </row>
    <row r="12" spans="1:12" ht="14.5" customHeight="1" x14ac:dyDescent="0.35">
      <c r="B12" s="104"/>
      <c r="C12" s="104"/>
      <c r="D12" s="104"/>
      <c r="E12" s="104"/>
      <c r="F12" s="104"/>
      <c r="G12" s="104"/>
      <c r="H12" s="104"/>
      <c r="I12" s="104"/>
    </row>
    <row r="13" spans="1:12" ht="14.5" customHeight="1" x14ac:dyDescent="0.35">
      <c r="B13" s="104"/>
      <c r="C13" s="104"/>
      <c r="D13" s="104"/>
      <c r="E13" s="104"/>
      <c r="F13" s="104"/>
      <c r="G13" s="104"/>
      <c r="H13" s="104"/>
      <c r="I13" s="104"/>
    </row>
    <row r="14" spans="1:12" ht="14.5" customHeight="1" x14ac:dyDescent="0.35">
      <c r="B14" s="104"/>
      <c r="C14" s="104"/>
      <c r="D14" s="104"/>
      <c r="E14" s="104"/>
      <c r="F14" s="104"/>
      <c r="G14" s="104"/>
      <c r="H14" s="104"/>
      <c r="I14" s="104"/>
    </row>
    <row r="15" spans="1:12" ht="14.5" customHeight="1" x14ac:dyDescent="0.35">
      <c r="B15" s="104"/>
      <c r="C15" s="104"/>
      <c r="D15" s="104"/>
      <c r="E15" s="104"/>
      <c r="F15" s="104"/>
      <c r="G15" s="104"/>
      <c r="H15" s="104"/>
      <c r="I15" s="104"/>
    </row>
    <row r="16" spans="1:12" ht="14.5" customHeight="1" x14ac:dyDescent="0.35">
      <c r="B16" s="104"/>
      <c r="C16" s="104"/>
      <c r="D16" s="104"/>
      <c r="E16" s="104"/>
      <c r="F16" s="104"/>
      <c r="G16" s="104"/>
      <c r="H16" s="104"/>
      <c r="I16" s="104"/>
    </row>
    <row r="17" spans="2:9" ht="14.5" customHeight="1" x14ac:dyDescent="0.35">
      <c r="B17" s="104"/>
      <c r="C17" s="104"/>
      <c r="D17" s="104"/>
      <c r="E17" s="104"/>
      <c r="F17" s="104"/>
      <c r="G17" s="104"/>
      <c r="H17" s="104"/>
      <c r="I17" s="104"/>
    </row>
    <row r="18" spans="2:9" ht="14.5" customHeight="1" x14ac:dyDescent="0.35">
      <c r="B18" s="104"/>
      <c r="C18" s="104"/>
      <c r="D18" s="104"/>
      <c r="E18" s="104"/>
      <c r="F18" s="104"/>
      <c r="G18" s="104"/>
      <c r="H18" s="104"/>
      <c r="I18" s="104"/>
    </row>
    <row r="19" spans="2:9" ht="14.5" customHeight="1" x14ac:dyDescent="0.35">
      <c r="B19" s="104"/>
      <c r="C19" s="104"/>
      <c r="D19" s="104"/>
      <c r="E19" s="104"/>
      <c r="F19" s="104"/>
      <c r="G19" s="104"/>
      <c r="H19" s="104"/>
      <c r="I19" s="104"/>
    </row>
    <row r="20" spans="2:9" ht="14.5" customHeight="1" x14ac:dyDescent="0.35">
      <c r="B20" s="104"/>
      <c r="C20" s="104"/>
      <c r="D20" s="104"/>
      <c r="E20" s="104"/>
      <c r="F20" s="104"/>
      <c r="G20" s="104"/>
      <c r="H20" s="104"/>
      <c r="I20" s="104"/>
    </row>
    <row r="21" spans="2:9" ht="14.5" customHeight="1" x14ac:dyDescent="0.35">
      <c r="B21" s="104"/>
      <c r="C21" s="104"/>
      <c r="D21" s="104"/>
      <c r="E21" s="104"/>
      <c r="F21" s="104"/>
      <c r="G21" s="104"/>
      <c r="H21" s="104"/>
      <c r="I21" s="104"/>
    </row>
    <row r="22" spans="2:9" ht="14.5" customHeight="1" x14ac:dyDescent="0.35">
      <c r="B22" s="104"/>
      <c r="C22" s="104"/>
      <c r="D22" s="104"/>
      <c r="E22" s="104"/>
      <c r="F22" s="104"/>
      <c r="G22" s="104"/>
      <c r="H22" s="104"/>
      <c r="I22" s="104"/>
    </row>
    <row r="23" spans="2:9" ht="14.5" customHeight="1" x14ac:dyDescent="0.35">
      <c r="B23" s="104"/>
      <c r="C23" s="104"/>
      <c r="D23" s="104"/>
      <c r="E23" s="104"/>
      <c r="F23" s="104"/>
      <c r="G23" s="104"/>
      <c r="H23" s="104"/>
      <c r="I23" s="104"/>
    </row>
    <row r="24" spans="2:9" ht="14.5" customHeight="1" x14ac:dyDescent="0.35">
      <c r="B24" s="104"/>
      <c r="C24" s="104"/>
      <c r="D24" s="104"/>
      <c r="E24" s="104"/>
      <c r="F24" s="104"/>
      <c r="G24" s="104"/>
      <c r="H24" s="104"/>
      <c r="I24" s="104"/>
    </row>
    <row r="25" spans="2:9" ht="14.5" customHeight="1" x14ac:dyDescent="0.35">
      <c r="B25" s="104"/>
      <c r="C25" s="104"/>
      <c r="D25" s="104"/>
      <c r="E25" s="104"/>
      <c r="F25" s="104"/>
      <c r="G25" s="104"/>
      <c r="H25" s="104"/>
      <c r="I25" s="104"/>
    </row>
    <row r="26" spans="2:9" ht="14.5" customHeight="1" x14ac:dyDescent="0.35">
      <c r="B26" s="104"/>
      <c r="C26" s="104"/>
      <c r="D26" s="104"/>
      <c r="E26" s="104"/>
      <c r="F26" s="104"/>
      <c r="G26" s="104"/>
      <c r="H26" s="104"/>
      <c r="I26" s="104"/>
    </row>
    <row r="27" spans="2:9" ht="14.5" customHeight="1" x14ac:dyDescent="0.35">
      <c r="B27" s="104"/>
      <c r="C27" s="104"/>
      <c r="D27" s="104"/>
      <c r="E27" s="104"/>
      <c r="F27" s="104"/>
      <c r="G27" s="104"/>
      <c r="H27" s="104"/>
      <c r="I27" s="104"/>
    </row>
    <row r="28" spans="2:9" ht="14.5" customHeight="1" x14ac:dyDescent="0.35">
      <c r="B28" s="104"/>
      <c r="C28" s="104"/>
      <c r="D28" s="104"/>
      <c r="E28" s="104"/>
      <c r="F28" s="104"/>
      <c r="G28" s="104"/>
      <c r="H28" s="104"/>
      <c r="I28" s="104"/>
    </row>
    <row r="29" spans="2:9" ht="14.5" customHeight="1" x14ac:dyDescent="0.35">
      <c r="B29" s="104"/>
      <c r="C29" s="104"/>
      <c r="D29" s="104"/>
      <c r="E29" s="104"/>
      <c r="F29" s="104"/>
      <c r="G29" s="104"/>
      <c r="H29" s="104"/>
      <c r="I29" s="104"/>
    </row>
    <row r="30" spans="2:9" ht="14.5" customHeight="1" x14ac:dyDescent="0.35">
      <c r="B30" s="104"/>
      <c r="C30" s="104"/>
      <c r="D30" s="104"/>
      <c r="E30" s="104"/>
      <c r="F30" s="104"/>
      <c r="G30" s="104"/>
      <c r="H30" s="104"/>
      <c r="I30" s="104"/>
    </row>
    <row r="31" spans="2:9" ht="14.5" customHeight="1" x14ac:dyDescent="0.35">
      <c r="B31" s="104"/>
      <c r="C31" s="104"/>
      <c r="D31" s="104"/>
      <c r="E31" s="104"/>
      <c r="F31" s="104"/>
      <c r="G31" s="104"/>
      <c r="H31" s="104"/>
      <c r="I31" s="104"/>
    </row>
    <row r="32" spans="2:9" ht="14.5" customHeight="1" x14ac:dyDescent="0.35">
      <c r="B32" s="104"/>
      <c r="C32" s="104"/>
      <c r="D32" s="104"/>
      <c r="E32" s="104"/>
      <c r="F32" s="104"/>
      <c r="G32" s="104"/>
      <c r="H32" s="104"/>
      <c r="I32" s="104"/>
    </row>
    <row r="33" spans="2:9" ht="14.5" customHeight="1" x14ac:dyDescent="0.35">
      <c r="B33" s="104"/>
      <c r="C33" s="104"/>
      <c r="D33" s="104"/>
      <c r="E33" s="104"/>
      <c r="F33" s="104"/>
      <c r="G33" s="104"/>
      <c r="H33" s="104"/>
      <c r="I33" s="104"/>
    </row>
    <row r="34" spans="2:9" ht="14.5" customHeight="1" x14ac:dyDescent="0.35">
      <c r="B34" s="104"/>
      <c r="C34" s="104"/>
      <c r="D34" s="104"/>
      <c r="E34" s="104"/>
      <c r="F34" s="104"/>
      <c r="G34" s="104"/>
      <c r="H34" s="104"/>
      <c r="I34" s="104"/>
    </row>
    <row r="35" spans="2:9" ht="14.5" customHeight="1" x14ac:dyDescent="0.35">
      <c r="B35" s="104"/>
      <c r="C35" s="104"/>
      <c r="D35" s="104"/>
      <c r="E35" s="104"/>
      <c r="F35" s="104"/>
      <c r="G35" s="104"/>
      <c r="H35" s="104"/>
      <c r="I35" s="104"/>
    </row>
    <row r="36" spans="2:9" ht="14.5" customHeight="1" x14ac:dyDescent="0.35">
      <c r="B36" s="104"/>
      <c r="C36" s="104"/>
      <c r="D36" s="104"/>
      <c r="E36" s="104"/>
      <c r="F36" s="104"/>
      <c r="G36" s="104"/>
      <c r="H36" s="104"/>
      <c r="I36" s="104"/>
    </row>
    <row r="37" spans="2:9" ht="45.65" customHeight="1" x14ac:dyDescent="0.35">
      <c r="B37" s="104"/>
      <c r="C37" s="104"/>
      <c r="D37" s="104"/>
      <c r="E37" s="104"/>
      <c r="F37" s="104"/>
      <c r="G37" s="104"/>
      <c r="H37" s="104"/>
      <c r="I37" s="104"/>
    </row>
    <row r="38" spans="2:9" ht="45.65" customHeight="1" x14ac:dyDescent="0.35">
      <c r="B38" s="104"/>
      <c r="C38" s="104"/>
      <c r="D38" s="104"/>
      <c r="E38" s="104"/>
      <c r="F38" s="104"/>
      <c r="G38" s="104"/>
      <c r="H38" s="104"/>
      <c r="I38" s="104"/>
    </row>
    <row r="39" spans="2:9" ht="45.65" customHeight="1" x14ac:dyDescent="0.35">
      <c r="B39" s="104"/>
      <c r="C39" s="104"/>
      <c r="D39" s="104"/>
      <c r="E39" s="104"/>
      <c r="F39" s="104"/>
      <c r="G39" s="104"/>
      <c r="H39" s="104"/>
      <c r="I39" s="104"/>
    </row>
    <row r="40" spans="2:9" ht="45.65" customHeight="1" x14ac:dyDescent="0.35">
      <c r="B40" s="104"/>
      <c r="C40" s="104"/>
      <c r="D40" s="104"/>
      <c r="E40" s="104"/>
      <c r="F40" s="104"/>
      <c r="G40" s="104"/>
      <c r="H40" s="104"/>
      <c r="I40" s="104"/>
    </row>
    <row r="41" spans="2:9" ht="45.65" customHeight="1" x14ac:dyDescent="0.35">
      <c r="B41" s="104"/>
      <c r="C41" s="104"/>
      <c r="D41" s="104"/>
      <c r="E41" s="104"/>
      <c r="F41" s="104"/>
      <c r="G41" s="104"/>
      <c r="H41" s="104"/>
      <c r="I41" s="104"/>
    </row>
  </sheetData>
  <mergeCells count="3">
    <mergeCell ref="A2:J2"/>
    <mergeCell ref="A4:J4"/>
    <mergeCell ref="B6:I41"/>
  </mergeCells>
  <pageMargins left="0.70866141732283472" right="0.70866141732283472" top="0.74803149606299213" bottom="0.74803149606299213" header="0.31496062992125984" footer="0.31496062992125984"/>
  <pageSetup paperSize="9" scale="6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A3093-920C-4842-9C51-98AEDC11F5CC}">
  <sheetPr>
    <tabColor rgb="FFFFFF00"/>
  </sheetPr>
  <dimension ref="A1:O563"/>
  <sheetViews>
    <sheetView topLeftCell="B1" zoomScale="80" zoomScaleNormal="80" workbookViewId="0">
      <selection activeCell="L14" sqref="L14"/>
    </sheetView>
  </sheetViews>
  <sheetFormatPr baseColWidth="10" defaultRowHeight="14.5" x14ac:dyDescent="0.35"/>
  <cols>
    <col min="2" max="2" width="54.6328125" style="11" customWidth="1"/>
    <col min="3" max="3" width="41.54296875" bestFit="1" customWidth="1"/>
    <col min="5" max="5" width="49.26953125" bestFit="1" customWidth="1"/>
    <col min="8" max="8" width="22.26953125" bestFit="1" customWidth="1"/>
    <col min="12" max="12" width="49.26953125" bestFit="1" customWidth="1"/>
    <col min="15" max="15" width="35.7265625" customWidth="1"/>
  </cols>
  <sheetData>
    <row r="1" spans="1:15" x14ac:dyDescent="0.35">
      <c r="B1" s="1" t="s">
        <v>30</v>
      </c>
      <c r="D1" s="105" t="s">
        <v>94</v>
      </c>
      <c r="E1" s="105"/>
      <c r="G1" s="105" t="s">
        <v>144</v>
      </c>
      <c r="H1" s="105"/>
      <c r="K1" s="105" t="s">
        <v>145</v>
      </c>
      <c r="L1" s="105"/>
      <c r="N1" s="105" t="s">
        <v>146</v>
      </c>
      <c r="O1" s="105"/>
    </row>
    <row r="2" spans="1:15" x14ac:dyDescent="0.35">
      <c r="A2">
        <v>1</v>
      </c>
      <c r="B2" t="s">
        <v>183</v>
      </c>
      <c r="C2" t="s">
        <v>185</v>
      </c>
      <c r="D2">
        <v>1</v>
      </c>
      <c r="E2" t="s">
        <v>207</v>
      </c>
      <c r="G2">
        <v>1</v>
      </c>
      <c r="H2" t="s">
        <v>96</v>
      </c>
      <c r="K2">
        <v>1</v>
      </c>
      <c r="L2" t="s">
        <v>207</v>
      </c>
      <c r="N2">
        <v>1</v>
      </c>
      <c r="O2" t="s">
        <v>96</v>
      </c>
    </row>
    <row r="3" spans="1:15" x14ac:dyDescent="0.35">
      <c r="A3">
        <v>2</v>
      </c>
      <c r="B3" t="s">
        <v>211</v>
      </c>
      <c r="C3" t="s">
        <v>186</v>
      </c>
      <c r="D3">
        <v>2</v>
      </c>
      <c r="E3" t="s">
        <v>210</v>
      </c>
      <c r="G3">
        <v>2</v>
      </c>
      <c r="H3" t="s">
        <v>97</v>
      </c>
      <c r="K3">
        <v>2</v>
      </c>
      <c r="L3" t="s">
        <v>210</v>
      </c>
      <c r="N3">
        <v>2</v>
      </c>
      <c r="O3" t="s">
        <v>105</v>
      </c>
    </row>
    <row r="4" spans="1:15" x14ac:dyDescent="0.35">
      <c r="A4">
        <v>3</v>
      </c>
      <c r="B4" t="s">
        <v>184</v>
      </c>
      <c r="C4" t="s">
        <v>187</v>
      </c>
      <c r="D4">
        <v>3</v>
      </c>
      <c r="E4" t="s">
        <v>208</v>
      </c>
      <c r="G4">
        <v>3</v>
      </c>
      <c r="H4" t="s">
        <v>98</v>
      </c>
      <c r="K4">
        <v>3</v>
      </c>
      <c r="L4" t="s">
        <v>208</v>
      </c>
      <c r="N4">
        <v>3</v>
      </c>
      <c r="O4" t="s">
        <v>97</v>
      </c>
    </row>
    <row r="5" spans="1:15" x14ac:dyDescent="0.35">
      <c r="A5">
        <v>4</v>
      </c>
      <c r="B5" t="s">
        <v>161</v>
      </c>
      <c r="C5" t="s">
        <v>157</v>
      </c>
      <c r="G5">
        <v>4</v>
      </c>
      <c r="H5" t="s">
        <v>149</v>
      </c>
    </row>
    <row r="6" spans="1:15" x14ac:dyDescent="0.35">
      <c r="A6">
        <v>5</v>
      </c>
      <c r="B6" t="s">
        <v>162</v>
      </c>
      <c r="C6" t="s">
        <v>198</v>
      </c>
      <c r="G6">
        <v>5</v>
      </c>
      <c r="H6" t="s">
        <v>99</v>
      </c>
    </row>
    <row r="7" spans="1:15" x14ac:dyDescent="0.35">
      <c r="A7">
        <v>6</v>
      </c>
      <c r="B7" t="s">
        <v>163</v>
      </c>
      <c r="C7" t="s">
        <v>188</v>
      </c>
      <c r="G7">
        <v>6</v>
      </c>
      <c r="H7" t="s">
        <v>100</v>
      </c>
    </row>
    <row r="8" spans="1:15" x14ac:dyDescent="0.35">
      <c r="A8">
        <v>7</v>
      </c>
      <c r="B8" t="s">
        <v>204</v>
      </c>
      <c r="C8" t="s">
        <v>158</v>
      </c>
      <c r="G8">
        <v>7</v>
      </c>
      <c r="H8" t="s">
        <v>101</v>
      </c>
    </row>
    <row r="9" spans="1:15" x14ac:dyDescent="0.35">
      <c r="A9">
        <v>8</v>
      </c>
      <c r="B9" t="s">
        <v>164</v>
      </c>
      <c r="C9" t="s">
        <v>169</v>
      </c>
      <c r="G9">
        <v>8</v>
      </c>
      <c r="H9" t="s">
        <v>102</v>
      </c>
    </row>
    <row r="10" spans="1:15" x14ac:dyDescent="0.35">
      <c r="A10">
        <v>9</v>
      </c>
      <c r="B10" t="s">
        <v>205</v>
      </c>
      <c r="C10" t="s">
        <v>95</v>
      </c>
      <c r="G10">
        <v>9</v>
      </c>
      <c r="H10" t="s">
        <v>150</v>
      </c>
    </row>
    <row r="11" spans="1:15" x14ac:dyDescent="0.35">
      <c r="A11">
        <v>10</v>
      </c>
      <c r="B11" t="s">
        <v>165</v>
      </c>
      <c r="C11" t="s">
        <v>159</v>
      </c>
      <c r="G11">
        <v>10</v>
      </c>
      <c r="H11" t="s">
        <v>103</v>
      </c>
    </row>
    <row r="12" spans="1:15" x14ac:dyDescent="0.35">
      <c r="A12">
        <v>11</v>
      </c>
      <c r="B12" t="s">
        <v>206</v>
      </c>
      <c r="C12" t="s">
        <v>160</v>
      </c>
      <c r="G12">
        <v>11</v>
      </c>
      <c r="H12" t="s">
        <v>104</v>
      </c>
    </row>
    <row r="13" spans="1:15" x14ac:dyDescent="0.35">
      <c r="B13"/>
      <c r="G13">
        <v>12</v>
      </c>
      <c r="H13" t="s">
        <v>105</v>
      </c>
    </row>
    <row r="14" spans="1:15" x14ac:dyDescent="0.35">
      <c r="B14"/>
      <c r="G14">
        <v>13</v>
      </c>
      <c r="H14" t="s">
        <v>106</v>
      </c>
    </row>
    <row r="15" spans="1:15" x14ac:dyDescent="0.35">
      <c r="B15"/>
      <c r="G15">
        <v>14</v>
      </c>
      <c r="H15" t="s">
        <v>107</v>
      </c>
    </row>
    <row r="16" spans="1:15" x14ac:dyDescent="0.35">
      <c r="B16"/>
      <c r="G16">
        <v>15</v>
      </c>
      <c r="H16" t="s">
        <v>108</v>
      </c>
    </row>
    <row r="17" spans="2:8" x14ac:dyDescent="0.35">
      <c r="B17"/>
      <c r="G17">
        <v>16</v>
      </c>
      <c r="H17" t="s">
        <v>109</v>
      </c>
    </row>
    <row r="18" spans="2:8" x14ac:dyDescent="0.35">
      <c r="B18"/>
      <c r="G18">
        <v>17</v>
      </c>
      <c r="H18" t="s">
        <v>110</v>
      </c>
    </row>
    <row r="19" spans="2:8" x14ac:dyDescent="0.35">
      <c r="B19"/>
      <c r="G19">
        <v>18</v>
      </c>
      <c r="H19" t="s">
        <v>111</v>
      </c>
    </row>
    <row r="20" spans="2:8" x14ac:dyDescent="0.35">
      <c r="B20"/>
      <c r="G20">
        <v>19</v>
      </c>
      <c r="H20" t="s">
        <v>112</v>
      </c>
    </row>
    <row r="21" spans="2:8" x14ac:dyDescent="0.35">
      <c r="B21"/>
      <c r="G21">
        <v>20</v>
      </c>
      <c r="H21" t="s">
        <v>113</v>
      </c>
    </row>
    <row r="22" spans="2:8" x14ac:dyDescent="0.35">
      <c r="B22"/>
      <c r="G22">
        <v>21</v>
      </c>
      <c r="H22" t="s">
        <v>114</v>
      </c>
    </row>
    <row r="23" spans="2:8" x14ac:dyDescent="0.35">
      <c r="B23"/>
      <c r="G23">
        <v>22</v>
      </c>
      <c r="H23" t="s">
        <v>115</v>
      </c>
    </row>
    <row r="24" spans="2:8" x14ac:dyDescent="0.35">
      <c r="B24"/>
      <c r="G24">
        <v>23</v>
      </c>
      <c r="H24" t="s">
        <v>116</v>
      </c>
    </row>
    <row r="25" spans="2:8" x14ac:dyDescent="0.35">
      <c r="B25"/>
      <c r="G25">
        <v>24</v>
      </c>
      <c r="H25" t="s">
        <v>117</v>
      </c>
    </row>
    <row r="26" spans="2:8" x14ac:dyDescent="0.35">
      <c r="B26"/>
      <c r="G26">
        <v>25</v>
      </c>
      <c r="H26" t="s">
        <v>151</v>
      </c>
    </row>
    <row r="27" spans="2:8" x14ac:dyDescent="0.35">
      <c r="B27"/>
      <c r="G27">
        <v>26</v>
      </c>
      <c r="H27" t="s">
        <v>152</v>
      </c>
    </row>
    <row r="28" spans="2:8" x14ac:dyDescent="0.35">
      <c r="B28"/>
      <c r="G28">
        <v>27</v>
      </c>
      <c r="H28" t="s">
        <v>118</v>
      </c>
    </row>
    <row r="29" spans="2:8" x14ac:dyDescent="0.35">
      <c r="B29"/>
      <c r="G29">
        <v>28</v>
      </c>
      <c r="H29" t="s">
        <v>119</v>
      </c>
    </row>
    <row r="30" spans="2:8" x14ac:dyDescent="0.35">
      <c r="B30"/>
      <c r="G30">
        <v>29</v>
      </c>
      <c r="H30" t="s">
        <v>120</v>
      </c>
    </row>
    <row r="31" spans="2:8" x14ac:dyDescent="0.35">
      <c r="B31"/>
      <c r="G31">
        <v>30</v>
      </c>
      <c r="H31" t="s">
        <v>121</v>
      </c>
    </row>
    <row r="32" spans="2:8" x14ac:dyDescent="0.35">
      <c r="B32"/>
      <c r="G32">
        <v>31</v>
      </c>
      <c r="H32" t="s">
        <v>153</v>
      </c>
    </row>
    <row r="33" spans="2:8" x14ac:dyDescent="0.35">
      <c r="B33"/>
      <c r="G33">
        <v>32</v>
      </c>
      <c r="H33" t="s">
        <v>154</v>
      </c>
    </row>
    <row r="34" spans="2:8" x14ac:dyDescent="0.35">
      <c r="B34"/>
      <c r="G34">
        <v>33</v>
      </c>
      <c r="H34" t="s">
        <v>122</v>
      </c>
    </row>
    <row r="35" spans="2:8" x14ac:dyDescent="0.35">
      <c r="B35"/>
      <c r="G35">
        <v>34</v>
      </c>
      <c r="H35" t="s">
        <v>123</v>
      </c>
    </row>
    <row r="36" spans="2:8" x14ac:dyDescent="0.35">
      <c r="B36"/>
      <c r="G36">
        <v>35</v>
      </c>
      <c r="H36" t="s">
        <v>124</v>
      </c>
    </row>
    <row r="37" spans="2:8" x14ac:dyDescent="0.35">
      <c r="B37"/>
      <c r="G37">
        <v>36</v>
      </c>
      <c r="H37" t="s">
        <v>125</v>
      </c>
    </row>
    <row r="38" spans="2:8" x14ac:dyDescent="0.35">
      <c r="B38"/>
      <c r="G38">
        <v>37</v>
      </c>
      <c r="H38" t="s">
        <v>126</v>
      </c>
    </row>
    <row r="39" spans="2:8" x14ac:dyDescent="0.35">
      <c r="B39"/>
      <c r="G39">
        <v>38</v>
      </c>
      <c r="H39" t="s">
        <v>127</v>
      </c>
    </row>
    <row r="40" spans="2:8" x14ac:dyDescent="0.35">
      <c r="B40"/>
      <c r="G40">
        <v>39</v>
      </c>
      <c r="H40" t="s">
        <v>128</v>
      </c>
    </row>
    <row r="41" spans="2:8" x14ac:dyDescent="0.35">
      <c r="B41"/>
      <c r="G41">
        <v>40</v>
      </c>
      <c r="H41" t="s">
        <v>129</v>
      </c>
    </row>
    <row r="42" spans="2:8" x14ac:dyDescent="0.35">
      <c r="B42"/>
      <c r="G42">
        <v>41</v>
      </c>
      <c r="H42" t="s">
        <v>130</v>
      </c>
    </row>
    <row r="43" spans="2:8" x14ac:dyDescent="0.35">
      <c r="B43"/>
      <c r="G43">
        <v>42</v>
      </c>
      <c r="H43" t="s">
        <v>131</v>
      </c>
    </row>
    <row r="44" spans="2:8" x14ac:dyDescent="0.35">
      <c r="B44"/>
      <c r="G44">
        <v>43</v>
      </c>
      <c r="H44" t="s">
        <v>132</v>
      </c>
    </row>
    <row r="45" spans="2:8" x14ac:dyDescent="0.35">
      <c r="B45"/>
      <c r="G45">
        <v>44</v>
      </c>
      <c r="H45" t="s">
        <v>133</v>
      </c>
    </row>
    <row r="46" spans="2:8" x14ac:dyDescent="0.35">
      <c r="B46"/>
      <c r="G46">
        <v>45</v>
      </c>
      <c r="H46" t="s">
        <v>134</v>
      </c>
    </row>
    <row r="47" spans="2:8" x14ac:dyDescent="0.35">
      <c r="B47"/>
      <c r="G47">
        <v>46</v>
      </c>
      <c r="H47" t="s">
        <v>135</v>
      </c>
    </row>
    <row r="48" spans="2:8" x14ac:dyDescent="0.35">
      <c r="B48"/>
      <c r="G48">
        <v>47</v>
      </c>
      <c r="H48" t="s">
        <v>136</v>
      </c>
    </row>
    <row r="49" spans="2:8" x14ac:dyDescent="0.35">
      <c r="B49"/>
      <c r="G49">
        <v>48</v>
      </c>
      <c r="H49" t="s">
        <v>137</v>
      </c>
    </row>
    <row r="50" spans="2:8" x14ac:dyDescent="0.35">
      <c r="B50"/>
      <c r="G50">
        <v>49</v>
      </c>
      <c r="H50" t="s">
        <v>138</v>
      </c>
    </row>
    <row r="51" spans="2:8" x14ac:dyDescent="0.35">
      <c r="B51"/>
      <c r="G51">
        <v>50</v>
      </c>
      <c r="H51" t="s">
        <v>139</v>
      </c>
    </row>
    <row r="52" spans="2:8" x14ac:dyDescent="0.35">
      <c r="B52"/>
      <c r="G52">
        <v>51</v>
      </c>
      <c r="H52" t="s">
        <v>140</v>
      </c>
    </row>
    <row r="53" spans="2:8" x14ac:dyDescent="0.35">
      <c r="B53"/>
      <c r="G53">
        <v>52</v>
      </c>
      <c r="H53" t="s">
        <v>141</v>
      </c>
    </row>
    <row r="54" spans="2:8" x14ac:dyDescent="0.35">
      <c r="B54"/>
      <c r="G54">
        <v>53</v>
      </c>
      <c r="H54" t="s">
        <v>155</v>
      </c>
    </row>
    <row r="55" spans="2:8" x14ac:dyDescent="0.35">
      <c r="B55"/>
      <c r="G55">
        <v>54</v>
      </c>
      <c r="H55" t="s">
        <v>156</v>
      </c>
    </row>
    <row r="56" spans="2:8" x14ac:dyDescent="0.35">
      <c r="B56"/>
      <c r="G56">
        <v>55</v>
      </c>
      <c r="H56" t="s">
        <v>142</v>
      </c>
    </row>
    <row r="57" spans="2:8" x14ac:dyDescent="0.35">
      <c r="B57"/>
      <c r="G57">
        <v>56</v>
      </c>
      <c r="H57" t="s">
        <v>143</v>
      </c>
    </row>
    <row r="58" spans="2:8" x14ac:dyDescent="0.35">
      <c r="B58"/>
      <c r="G58">
        <v>57</v>
      </c>
      <c r="H58" t="s">
        <v>72</v>
      </c>
    </row>
    <row r="59" spans="2:8" x14ac:dyDescent="0.35">
      <c r="B59"/>
    </row>
    <row r="60" spans="2:8" x14ac:dyDescent="0.35">
      <c r="B60"/>
    </row>
    <row r="61" spans="2:8" x14ac:dyDescent="0.35">
      <c r="B61"/>
    </row>
    <row r="62" spans="2:8" x14ac:dyDescent="0.35">
      <c r="B62"/>
    </row>
    <row r="63" spans="2:8" x14ac:dyDescent="0.35">
      <c r="B63"/>
    </row>
    <row r="64" spans="2:8" x14ac:dyDescent="0.35">
      <c r="B64"/>
    </row>
    <row r="65" spans="2:2" x14ac:dyDescent="0.35">
      <c r="B65"/>
    </row>
    <row r="66" spans="2:2" x14ac:dyDescent="0.35">
      <c r="B66"/>
    </row>
    <row r="67" spans="2:2" x14ac:dyDescent="0.35">
      <c r="B67"/>
    </row>
    <row r="68" spans="2:2" x14ac:dyDescent="0.35">
      <c r="B68"/>
    </row>
    <row r="69" spans="2:2" x14ac:dyDescent="0.35">
      <c r="B69"/>
    </row>
    <row r="70" spans="2:2" x14ac:dyDescent="0.35">
      <c r="B70"/>
    </row>
    <row r="71" spans="2:2" x14ac:dyDescent="0.35">
      <c r="B71"/>
    </row>
    <row r="72" spans="2:2" x14ac:dyDescent="0.35">
      <c r="B72"/>
    </row>
    <row r="73" spans="2:2" x14ac:dyDescent="0.35">
      <c r="B73"/>
    </row>
    <row r="74" spans="2:2" x14ac:dyDescent="0.35">
      <c r="B74"/>
    </row>
    <row r="75" spans="2:2" x14ac:dyDescent="0.35">
      <c r="B75"/>
    </row>
    <row r="76" spans="2:2" x14ac:dyDescent="0.35">
      <c r="B76"/>
    </row>
    <row r="77" spans="2:2" x14ac:dyDescent="0.35">
      <c r="B77"/>
    </row>
    <row r="78" spans="2:2" x14ac:dyDescent="0.35">
      <c r="B78"/>
    </row>
    <row r="79" spans="2:2" x14ac:dyDescent="0.35">
      <c r="B79"/>
    </row>
    <row r="80" spans="2:2" x14ac:dyDescent="0.35">
      <c r="B80"/>
    </row>
    <row r="81" spans="2:2" x14ac:dyDescent="0.35">
      <c r="B81"/>
    </row>
    <row r="82" spans="2:2" x14ac:dyDescent="0.35">
      <c r="B82"/>
    </row>
    <row r="83" spans="2:2" x14ac:dyDescent="0.35">
      <c r="B83"/>
    </row>
    <row r="84" spans="2:2" x14ac:dyDescent="0.35">
      <c r="B84"/>
    </row>
    <row r="85" spans="2:2" x14ac:dyDescent="0.35">
      <c r="B85"/>
    </row>
    <row r="86" spans="2:2" x14ac:dyDescent="0.35">
      <c r="B86"/>
    </row>
    <row r="87" spans="2:2" x14ac:dyDescent="0.35">
      <c r="B87"/>
    </row>
    <row r="88" spans="2:2" x14ac:dyDescent="0.35">
      <c r="B88"/>
    </row>
    <row r="89" spans="2:2" x14ac:dyDescent="0.35">
      <c r="B89"/>
    </row>
    <row r="90" spans="2:2" x14ac:dyDescent="0.35">
      <c r="B90"/>
    </row>
    <row r="91" spans="2:2" x14ac:dyDescent="0.35">
      <c r="B91"/>
    </row>
    <row r="92" spans="2:2" x14ac:dyDescent="0.35">
      <c r="B92"/>
    </row>
    <row r="93" spans="2:2" x14ac:dyDescent="0.35">
      <c r="B93"/>
    </row>
    <row r="94" spans="2:2" x14ac:dyDescent="0.35">
      <c r="B94"/>
    </row>
    <row r="95" spans="2:2" x14ac:dyDescent="0.35">
      <c r="B95"/>
    </row>
    <row r="96" spans="2:2" x14ac:dyDescent="0.35">
      <c r="B96"/>
    </row>
    <row r="97" spans="2:2" x14ac:dyDescent="0.35">
      <c r="B97"/>
    </row>
    <row r="98" spans="2:2" x14ac:dyDescent="0.35">
      <c r="B98"/>
    </row>
    <row r="99" spans="2:2" x14ac:dyDescent="0.35">
      <c r="B99"/>
    </row>
    <row r="100" spans="2:2" x14ac:dyDescent="0.35">
      <c r="B100"/>
    </row>
    <row r="101" spans="2:2" x14ac:dyDescent="0.35">
      <c r="B101"/>
    </row>
    <row r="102" spans="2:2" x14ac:dyDescent="0.35">
      <c r="B102"/>
    </row>
    <row r="103" spans="2:2" x14ac:dyDescent="0.35">
      <c r="B103"/>
    </row>
    <row r="104" spans="2:2" x14ac:dyDescent="0.35">
      <c r="B104"/>
    </row>
    <row r="105" spans="2:2" x14ac:dyDescent="0.35">
      <c r="B105"/>
    </row>
    <row r="106" spans="2:2" x14ac:dyDescent="0.35">
      <c r="B106"/>
    </row>
    <row r="107" spans="2:2" x14ac:dyDescent="0.35">
      <c r="B107"/>
    </row>
    <row r="108" spans="2:2" x14ac:dyDescent="0.35">
      <c r="B108"/>
    </row>
    <row r="109" spans="2:2" x14ac:dyDescent="0.35">
      <c r="B109"/>
    </row>
    <row r="110" spans="2:2" x14ac:dyDescent="0.35">
      <c r="B110"/>
    </row>
    <row r="111" spans="2:2" x14ac:dyDescent="0.35">
      <c r="B111"/>
    </row>
    <row r="112" spans="2:2" x14ac:dyDescent="0.35">
      <c r="B112"/>
    </row>
    <row r="113" spans="2:2" x14ac:dyDescent="0.35">
      <c r="B113"/>
    </row>
    <row r="114" spans="2:2" x14ac:dyDescent="0.35">
      <c r="B114"/>
    </row>
    <row r="115" spans="2:2" x14ac:dyDescent="0.35">
      <c r="B115"/>
    </row>
    <row r="116" spans="2:2" x14ac:dyDescent="0.35">
      <c r="B116"/>
    </row>
    <row r="117" spans="2:2" x14ac:dyDescent="0.35">
      <c r="B117"/>
    </row>
    <row r="118" spans="2:2" x14ac:dyDescent="0.35">
      <c r="B118"/>
    </row>
    <row r="119" spans="2:2" x14ac:dyDescent="0.35">
      <c r="B119"/>
    </row>
    <row r="120" spans="2:2" x14ac:dyDescent="0.35">
      <c r="B120"/>
    </row>
    <row r="121" spans="2:2" x14ac:dyDescent="0.35">
      <c r="B121"/>
    </row>
    <row r="122" spans="2:2" x14ac:dyDescent="0.35">
      <c r="B122"/>
    </row>
    <row r="123" spans="2:2" x14ac:dyDescent="0.35">
      <c r="B123"/>
    </row>
    <row r="124" spans="2:2" x14ac:dyDescent="0.35">
      <c r="B124"/>
    </row>
    <row r="125" spans="2:2" x14ac:dyDescent="0.35">
      <c r="B125"/>
    </row>
    <row r="126" spans="2:2" x14ac:dyDescent="0.35">
      <c r="B126"/>
    </row>
    <row r="127" spans="2:2" x14ac:dyDescent="0.35">
      <c r="B127"/>
    </row>
    <row r="128" spans="2:2" x14ac:dyDescent="0.35">
      <c r="B128"/>
    </row>
    <row r="129" spans="2:2" x14ac:dyDescent="0.35">
      <c r="B129"/>
    </row>
    <row r="130" spans="2:2" x14ac:dyDescent="0.35">
      <c r="B130"/>
    </row>
    <row r="131" spans="2:2" x14ac:dyDescent="0.35">
      <c r="B131"/>
    </row>
    <row r="132" spans="2:2" x14ac:dyDescent="0.35">
      <c r="B132"/>
    </row>
    <row r="133" spans="2:2" x14ac:dyDescent="0.35">
      <c r="B133"/>
    </row>
    <row r="134" spans="2:2" x14ac:dyDescent="0.35">
      <c r="B134"/>
    </row>
    <row r="135" spans="2:2" x14ac:dyDescent="0.35">
      <c r="B135"/>
    </row>
    <row r="136" spans="2:2" x14ac:dyDescent="0.35">
      <c r="B136"/>
    </row>
    <row r="137" spans="2:2" x14ac:dyDescent="0.35">
      <c r="B137"/>
    </row>
    <row r="138" spans="2:2" x14ac:dyDescent="0.35">
      <c r="B138"/>
    </row>
    <row r="139" spans="2:2" x14ac:dyDescent="0.35">
      <c r="B139"/>
    </row>
    <row r="140" spans="2:2" x14ac:dyDescent="0.35">
      <c r="B140"/>
    </row>
    <row r="141" spans="2:2" x14ac:dyDescent="0.35">
      <c r="B141"/>
    </row>
    <row r="142" spans="2:2" x14ac:dyDescent="0.35">
      <c r="B142"/>
    </row>
    <row r="143" spans="2:2" x14ac:dyDescent="0.35">
      <c r="B143"/>
    </row>
    <row r="144" spans="2:2" x14ac:dyDescent="0.35">
      <c r="B144"/>
    </row>
    <row r="145" spans="2:2" x14ac:dyDescent="0.35">
      <c r="B145"/>
    </row>
    <row r="146" spans="2:2" x14ac:dyDescent="0.35">
      <c r="B146"/>
    </row>
    <row r="147" spans="2:2" x14ac:dyDescent="0.35">
      <c r="B147"/>
    </row>
    <row r="148" spans="2:2" x14ac:dyDescent="0.35">
      <c r="B148"/>
    </row>
    <row r="149" spans="2:2" x14ac:dyDescent="0.35">
      <c r="B149"/>
    </row>
    <row r="150" spans="2:2" x14ac:dyDescent="0.35">
      <c r="B150"/>
    </row>
    <row r="151" spans="2:2" x14ac:dyDescent="0.35">
      <c r="B151"/>
    </row>
    <row r="152" spans="2:2" x14ac:dyDescent="0.35">
      <c r="B152"/>
    </row>
    <row r="153" spans="2:2" x14ac:dyDescent="0.35">
      <c r="B153"/>
    </row>
    <row r="154" spans="2:2" x14ac:dyDescent="0.35">
      <c r="B154"/>
    </row>
    <row r="155" spans="2:2" x14ac:dyDescent="0.35">
      <c r="B155"/>
    </row>
    <row r="156" spans="2:2" x14ac:dyDescent="0.35">
      <c r="B156"/>
    </row>
    <row r="157" spans="2:2" x14ac:dyDescent="0.35">
      <c r="B157"/>
    </row>
    <row r="158" spans="2:2" x14ac:dyDescent="0.35">
      <c r="B158"/>
    </row>
    <row r="159" spans="2:2" x14ac:dyDescent="0.35">
      <c r="B159"/>
    </row>
    <row r="160" spans="2:2" x14ac:dyDescent="0.35">
      <c r="B160"/>
    </row>
    <row r="161" spans="2:2" x14ac:dyDescent="0.35">
      <c r="B161"/>
    </row>
    <row r="162" spans="2:2" x14ac:dyDescent="0.35">
      <c r="B162"/>
    </row>
    <row r="163" spans="2:2" x14ac:dyDescent="0.35">
      <c r="B163"/>
    </row>
    <row r="164" spans="2:2" x14ac:dyDescent="0.35">
      <c r="B164"/>
    </row>
    <row r="165" spans="2:2" x14ac:dyDescent="0.35">
      <c r="B165"/>
    </row>
    <row r="166" spans="2:2" x14ac:dyDescent="0.35">
      <c r="B166"/>
    </row>
    <row r="167" spans="2:2" x14ac:dyDescent="0.35">
      <c r="B167"/>
    </row>
    <row r="168" spans="2:2" x14ac:dyDescent="0.35">
      <c r="B168"/>
    </row>
    <row r="169" spans="2:2" x14ac:dyDescent="0.35">
      <c r="B169"/>
    </row>
    <row r="170" spans="2:2" x14ac:dyDescent="0.35">
      <c r="B170"/>
    </row>
    <row r="171" spans="2:2" x14ac:dyDescent="0.35">
      <c r="B171"/>
    </row>
    <row r="172" spans="2:2" x14ac:dyDescent="0.35">
      <c r="B172"/>
    </row>
    <row r="173" spans="2:2" x14ac:dyDescent="0.35">
      <c r="B173"/>
    </row>
    <row r="174" spans="2:2" x14ac:dyDescent="0.35">
      <c r="B174"/>
    </row>
    <row r="175" spans="2:2" x14ac:dyDescent="0.35">
      <c r="B175"/>
    </row>
    <row r="176" spans="2:2" x14ac:dyDescent="0.35">
      <c r="B176"/>
    </row>
    <row r="177" spans="2:2" x14ac:dyDescent="0.35">
      <c r="B177"/>
    </row>
    <row r="178" spans="2:2" x14ac:dyDescent="0.35">
      <c r="B178"/>
    </row>
    <row r="179" spans="2:2" x14ac:dyDescent="0.35">
      <c r="B179"/>
    </row>
    <row r="180" spans="2:2" x14ac:dyDescent="0.35">
      <c r="B180"/>
    </row>
    <row r="181" spans="2:2" x14ac:dyDescent="0.35">
      <c r="B181"/>
    </row>
    <row r="182" spans="2:2" x14ac:dyDescent="0.35">
      <c r="B182"/>
    </row>
    <row r="183" spans="2:2" x14ac:dyDescent="0.35">
      <c r="B183"/>
    </row>
    <row r="184" spans="2:2" x14ac:dyDescent="0.35">
      <c r="B184"/>
    </row>
    <row r="185" spans="2:2" x14ac:dyDescent="0.35">
      <c r="B185"/>
    </row>
    <row r="186" spans="2:2" x14ac:dyDescent="0.35">
      <c r="B186"/>
    </row>
    <row r="187" spans="2:2" x14ac:dyDescent="0.35">
      <c r="B187"/>
    </row>
    <row r="188" spans="2:2" x14ac:dyDescent="0.35">
      <c r="B188"/>
    </row>
    <row r="189" spans="2:2" x14ac:dyDescent="0.35">
      <c r="B189"/>
    </row>
    <row r="190" spans="2:2" x14ac:dyDescent="0.35">
      <c r="B190"/>
    </row>
    <row r="191" spans="2:2" x14ac:dyDescent="0.35">
      <c r="B191"/>
    </row>
    <row r="192" spans="2:2" x14ac:dyDescent="0.35">
      <c r="B192"/>
    </row>
    <row r="193" spans="2:2" x14ac:dyDescent="0.35">
      <c r="B193"/>
    </row>
    <row r="194" spans="2:2" x14ac:dyDescent="0.35">
      <c r="B194"/>
    </row>
    <row r="195" spans="2:2" x14ac:dyDescent="0.35">
      <c r="B195"/>
    </row>
    <row r="196" spans="2:2" x14ac:dyDescent="0.35">
      <c r="B196"/>
    </row>
    <row r="197" spans="2:2" x14ac:dyDescent="0.35">
      <c r="B197"/>
    </row>
    <row r="198" spans="2:2" x14ac:dyDescent="0.35">
      <c r="B198"/>
    </row>
    <row r="199" spans="2:2" x14ac:dyDescent="0.35">
      <c r="B199"/>
    </row>
    <row r="200" spans="2:2" x14ac:dyDescent="0.35">
      <c r="B200"/>
    </row>
    <row r="201" spans="2:2" x14ac:dyDescent="0.35">
      <c r="B201"/>
    </row>
    <row r="202" spans="2:2" x14ac:dyDescent="0.35">
      <c r="B202"/>
    </row>
    <row r="203" spans="2:2" x14ac:dyDescent="0.35">
      <c r="B203"/>
    </row>
    <row r="204" spans="2:2" x14ac:dyDescent="0.35">
      <c r="B204"/>
    </row>
    <row r="205" spans="2:2" x14ac:dyDescent="0.35">
      <c r="B205"/>
    </row>
    <row r="206" spans="2:2" x14ac:dyDescent="0.35">
      <c r="B206"/>
    </row>
    <row r="207" spans="2:2" x14ac:dyDescent="0.35">
      <c r="B207"/>
    </row>
    <row r="208" spans="2:2" x14ac:dyDescent="0.35">
      <c r="B208"/>
    </row>
    <row r="209" spans="2:2" x14ac:dyDescent="0.35">
      <c r="B209"/>
    </row>
    <row r="210" spans="2:2" x14ac:dyDescent="0.35">
      <c r="B210"/>
    </row>
    <row r="211" spans="2:2" x14ac:dyDescent="0.35">
      <c r="B211"/>
    </row>
    <row r="212" spans="2:2" x14ac:dyDescent="0.35">
      <c r="B212"/>
    </row>
    <row r="213" spans="2:2" x14ac:dyDescent="0.35">
      <c r="B213"/>
    </row>
    <row r="214" spans="2:2" x14ac:dyDescent="0.35">
      <c r="B214"/>
    </row>
    <row r="215" spans="2:2" x14ac:dyDescent="0.35">
      <c r="B215"/>
    </row>
    <row r="216" spans="2:2" x14ac:dyDescent="0.35">
      <c r="B216"/>
    </row>
    <row r="217" spans="2:2" x14ac:dyDescent="0.35">
      <c r="B217"/>
    </row>
    <row r="218" spans="2:2" x14ac:dyDescent="0.35">
      <c r="B218"/>
    </row>
    <row r="219" spans="2:2" x14ac:dyDescent="0.35">
      <c r="B219"/>
    </row>
    <row r="220" spans="2:2" x14ac:dyDescent="0.35">
      <c r="B220"/>
    </row>
    <row r="221" spans="2:2" x14ac:dyDescent="0.35">
      <c r="B221"/>
    </row>
    <row r="222" spans="2:2" x14ac:dyDescent="0.35">
      <c r="B222"/>
    </row>
    <row r="223" spans="2:2" x14ac:dyDescent="0.35">
      <c r="B223"/>
    </row>
    <row r="224" spans="2:2" x14ac:dyDescent="0.35">
      <c r="B224"/>
    </row>
    <row r="225" spans="2:2" x14ac:dyDescent="0.35">
      <c r="B225"/>
    </row>
    <row r="226" spans="2:2" x14ac:dyDescent="0.35">
      <c r="B226"/>
    </row>
    <row r="227" spans="2:2" x14ac:dyDescent="0.35">
      <c r="B227"/>
    </row>
    <row r="228" spans="2:2" x14ac:dyDescent="0.35">
      <c r="B228"/>
    </row>
    <row r="229" spans="2:2" x14ac:dyDescent="0.35">
      <c r="B229"/>
    </row>
    <row r="230" spans="2:2" x14ac:dyDescent="0.35">
      <c r="B230"/>
    </row>
    <row r="231" spans="2:2" x14ac:dyDescent="0.35">
      <c r="B231"/>
    </row>
    <row r="232" spans="2:2" x14ac:dyDescent="0.35">
      <c r="B232"/>
    </row>
    <row r="233" spans="2:2" x14ac:dyDescent="0.35">
      <c r="B233"/>
    </row>
    <row r="234" spans="2:2" x14ac:dyDescent="0.35">
      <c r="B234"/>
    </row>
    <row r="235" spans="2:2" x14ac:dyDescent="0.35">
      <c r="B235"/>
    </row>
    <row r="236" spans="2:2" x14ac:dyDescent="0.35">
      <c r="B236"/>
    </row>
    <row r="237" spans="2:2" x14ac:dyDescent="0.35">
      <c r="B237"/>
    </row>
    <row r="238" spans="2:2" x14ac:dyDescent="0.35">
      <c r="B238"/>
    </row>
    <row r="239" spans="2:2" x14ac:dyDescent="0.35">
      <c r="B239"/>
    </row>
    <row r="240" spans="2:2" x14ac:dyDescent="0.35">
      <c r="B240"/>
    </row>
    <row r="241" spans="2:2" x14ac:dyDescent="0.35">
      <c r="B241"/>
    </row>
    <row r="242" spans="2:2" x14ac:dyDescent="0.35">
      <c r="B242"/>
    </row>
    <row r="243" spans="2:2" x14ac:dyDescent="0.35">
      <c r="B243"/>
    </row>
    <row r="244" spans="2:2" x14ac:dyDescent="0.35">
      <c r="B244"/>
    </row>
    <row r="245" spans="2:2" x14ac:dyDescent="0.35">
      <c r="B245"/>
    </row>
    <row r="246" spans="2:2" x14ac:dyDescent="0.35">
      <c r="B246"/>
    </row>
    <row r="247" spans="2:2" x14ac:dyDescent="0.35">
      <c r="B247"/>
    </row>
    <row r="248" spans="2:2" x14ac:dyDescent="0.35">
      <c r="B248"/>
    </row>
    <row r="249" spans="2:2" x14ac:dyDescent="0.35">
      <c r="B249"/>
    </row>
    <row r="250" spans="2:2" x14ac:dyDescent="0.35">
      <c r="B250"/>
    </row>
    <row r="251" spans="2:2" x14ac:dyDescent="0.35">
      <c r="B251"/>
    </row>
    <row r="252" spans="2:2" x14ac:dyDescent="0.35">
      <c r="B252"/>
    </row>
    <row r="253" spans="2:2" x14ac:dyDescent="0.35">
      <c r="B253"/>
    </row>
    <row r="254" spans="2:2" x14ac:dyDescent="0.35">
      <c r="B254"/>
    </row>
    <row r="255" spans="2:2" x14ac:dyDescent="0.35">
      <c r="B255"/>
    </row>
    <row r="256" spans="2:2" x14ac:dyDescent="0.35">
      <c r="B256"/>
    </row>
    <row r="257" spans="2:2" x14ac:dyDescent="0.35">
      <c r="B257"/>
    </row>
    <row r="258" spans="2:2" x14ac:dyDescent="0.35">
      <c r="B258"/>
    </row>
    <row r="259" spans="2:2" x14ac:dyDescent="0.35">
      <c r="B259"/>
    </row>
    <row r="260" spans="2:2" x14ac:dyDescent="0.35">
      <c r="B260"/>
    </row>
    <row r="261" spans="2:2" x14ac:dyDescent="0.35">
      <c r="B261"/>
    </row>
    <row r="262" spans="2:2" x14ac:dyDescent="0.35">
      <c r="B262"/>
    </row>
    <row r="263" spans="2:2" x14ac:dyDescent="0.35">
      <c r="B263"/>
    </row>
    <row r="264" spans="2:2" x14ac:dyDescent="0.35">
      <c r="B264"/>
    </row>
    <row r="265" spans="2:2" x14ac:dyDescent="0.35">
      <c r="B265"/>
    </row>
    <row r="266" spans="2:2" x14ac:dyDescent="0.35">
      <c r="B266"/>
    </row>
    <row r="267" spans="2:2" x14ac:dyDescent="0.35">
      <c r="B267"/>
    </row>
    <row r="268" spans="2:2" x14ac:dyDescent="0.35">
      <c r="B268"/>
    </row>
    <row r="269" spans="2:2" x14ac:dyDescent="0.35">
      <c r="B269"/>
    </row>
    <row r="270" spans="2:2" x14ac:dyDescent="0.35">
      <c r="B270"/>
    </row>
    <row r="271" spans="2:2" x14ac:dyDescent="0.35">
      <c r="B271"/>
    </row>
    <row r="272" spans="2:2" x14ac:dyDescent="0.35">
      <c r="B272"/>
    </row>
    <row r="273" spans="2:2" x14ac:dyDescent="0.35">
      <c r="B273"/>
    </row>
    <row r="274" spans="2:2" x14ac:dyDescent="0.35">
      <c r="B274"/>
    </row>
    <row r="275" spans="2:2" x14ac:dyDescent="0.35">
      <c r="B275"/>
    </row>
    <row r="276" spans="2:2" x14ac:dyDescent="0.35">
      <c r="B276"/>
    </row>
    <row r="277" spans="2:2" x14ac:dyDescent="0.35">
      <c r="B277"/>
    </row>
    <row r="278" spans="2:2" x14ac:dyDescent="0.35">
      <c r="B278"/>
    </row>
    <row r="279" spans="2:2" x14ac:dyDescent="0.35">
      <c r="B279"/>
    </row>
    <row r="280" spans="2:2" x14ac:dyDescent="0.35">
      <c r="B280"/>
    </row>
    <row r="281" spans="2:2" x14ac:dyDescent="0.35">
      <c r="B281"/>
    </row>
    <row r="282" spans="2:2" x14ac:dyDescent="0.35">
      <c r="B282"/>
    </row>
    <row r="283" spans="2:2" x14ac:dyDescent="0.35">
      <c r="B283"/>
    </row>
    <row r="284" spans="2:2" x14ac:dyDescent="0.35">
      <c r="B284"/>
    </row>
    <row r="285" spans="2:2" x14ac:dyDescent="0.35">
      <c r="B285"/>
    </row>
    <row r="286" spans="2:2" x14ac:dyDescent="0.35">
      <c r="B286"/>
    </row>
    <row r="287" spans="2:2" x14ac:dyDescent="0.35">
      <c r="B287"/>
    </row>
    <row r="288" spans="2:2" x14ac:dyDescent="0.35">
      <c r="B288"/>
    </row>
    <row r="289" spans="2:2" x14ac:dyDescent="0.35">
      <c r="B289"/>
    </row>
    <row r="290" spans="2:2" x14ac:dyDescent="0.35">
      <c r="B290"/>
    </row>
    <row r="291" spans="2:2" x14ac:dyDescent="0.35">
      <c r="B291"/>
    </row>
    <row r="292" spans="2:2" x14ac:dyDescent="0.35">
      <c r="B292"/>
    </row>
    <row r="293" spans="2:2" x14ac:dyDescent="0.35">
      <c r="B293"/>
    </row>
    <row r="294" spans="2:2" x14ac:dyDescent="0.35">
      <c r="B294"/>
    </row>
    <row r="295" spans="2:2" x14ac:dyDescent="0.35">
      <c r="B295"/>
    </row>
    <row r="296" spans="2:2" x14ac:dyDescent="0.35">
      <c r="B296"/>
    </row>
    <row r="297" spans="2:2" x14ac:dyDescent="0.35">
      <c r="B297"/>
    </row>
    <row r="298" spans="2:2" x14ac:dyDescent="0.35">
      <c r="B298"/>
    </row>
    <row r="299" spans="2:2" x14ac:dyDescent="0.35">
      <c r="B299"/>
    </row>
    <row r="300" spans="2:2" x14ac:dyDescent="0.35">
      <c r="B300"/>
    </row>
    <row r="301" spans="2:2" x14ac:dyDescent="0.35">
      <c r="B301"/>
    </row>
    <row r="302" spans="2:2" x14ac:dyDescent="0.35">
      <c r="B302"/>
    </row>
    <row r="303" spans="2:2" x14ac:dyDescent="0.35">
      <c r="B303"/>
    </row>
    <row r="304" spans="2:2" x14ac:dyDescent="0.35">
      <c r="B304"/>
    </row>
    <row r="305" spans="2:2" x14ac:dyDescent="0.35">
      <c r="B305"/>
    </row>
    <row r="306" spans="2:2" x14ac:dyDescent="0.35">
      <c r="B306"/>
    </row>
    <row r="307" spans="2:2" x14ac:dyDescent="0.35">
      <c r="B307"/>
    </row>
    <row r="308" spans="2:2" x14ac:dyDescent="0.35">
      <c r="B308"/>
    </row>
    <row r="309" spans="2:2" x14ac:dyDescent="0.35">
      <c r="B309"/>
    </row>
    <row r="310" spans="2:2" x14ac:dyDescent="0.35">
      <c r="B310"/>
    </row>
    <row r="311" spans="2:2" x14ac:dyDescent="0.35">
      <c r="B311"/>
    </row>
    <row r="312" spans="2:2" x14ac:dyDescent="0.35">
      <c r="B312"/>
    </row>
    <row r="313" spans="2:2" x14ac:dyDescent="0.35">
      <c r="B313"/>
    </row>
    <row r="314" spans="2:2" x14ac:dyDescent="0.35">
      <c r="B314"/>
    </row>
    <row r="315" spans="2:2" x14ac:dyDescent="0.35">
      <c r="B315"/>
    </row>
    <row r="316" spans="2:2" x14ac:dyDescent="0.35">
      <c r="B316"/>
    </row>
    <row r="317" spans="2:2" x14ac:dyDescent="0.35">
      <c r="B317"/>
    </row>
    <row r="318" spans="2:2" x14ac:dyDescent="0.35">
      <c r="B318"/>
    </row>
    <row r="319" spans="2:2" x14ac:dyDescent="0.35">
      <c r="B319"/>
    </row>
    <row r="320" spans="2:2" x14ac:dyDescent="0.35">
      <c r="B320"/>
    </row>
    <row r="321" spans="2:2" x14ac:dyDescent="0.35">
      <c r="B321"/>
    </row>
    <row r="322" spans="2:2" x14ac:dyDescent="0.35">
      <c r="B322"/>
    </row>
    <row r="323" spans="2:2" x14ac:dyDescent="0.35">
      <c r="B323"/>
    </row>
    <row r="324" spans="2:2" x14ac:dyDescent="0.35">
      <c r="B324"/>
    </row>
    <row r="325" spans="2:2" x14ac:dyDescent="0.35">
      <c r="B325"/>
    </row>
    <row r="326" spans="2:2" x14ac:dyDescent="0.35">
      <c r="B326"/>
    </row>
    <row r="327" spans="2:2" x14ac:dyDescent="0.35">
      <c r="B327"/>
    </row>
    <row r="328" spans="2:2" x14ac:dyDescent="0.35">
      <c r="B328"/>
    </row>
    <row r="329" spans="2:2" x14ac:dyDescent="0.35">
      <c r="B329"/>
    </row>
    <row r="330" spans="2:2" x14ac:dyDescent="0.35">
      <c r="B330"/>
    </row>
    <row r="331" spans="2:2" x14ac:dyDescent="0.35">
      <c r="B331"/>
    </row>
    <row r="332" spans="2:2" x14ac:dyDescent="0.35">
      <c r="B332"/>
    </row>
    <row r="333" spans="2:2" x14ac:dyDescent="0.35">
      <c r="B333"/>
    </row>
    <row r="334" spans="2:2" x14ac:dyDescent="0.35">
      <c r="B334"/>
    </row>
    <row r="335" spans="2:2" x14ac:dyDescent="0.35">
      <c r="B335"/>
    </row>
    <row r="336" spans="2:2" x14ac:dyDescent="0.35">
      <c r="B336"/>
    </row>
    <row r="337" spans="2:2" x14ac:dyDescent="0.35">
      <c r="B337"/>
    </row>
    <row r="338" spans="2:2" x14ac:dyDescent="0.35">
      <c r="B338"/>
    </row>
    <row r="339" spans="2:2" x14ac:dyDescent="0.35">
      <c r="B339"/>
    </row>
    <row r="340" spans="2:2" x14ac:dyDescent="0.35">
      <c r="B340"/>
    </row>
    <row r="341" spans="2:2" x14ac:dyDescent="0.35">
      <c r="B341"/>
    </row>
    <row r="342" spans="2:2" x14ac:dyDescent="0.35">
      <c r="B342"/>
    </row>
    <row r="343" spans="2:2" x14ac:dyDescent="0.35">
      <c r="B343"/>
    </row>
    <row r="344" spans="2:2" x14ac:dyDescent="0.35">
      <c r="B344"/>
    </row>
    <row r="345" spans="2:2" x14ac:dyDescent="0.35">
      <c r="B345"/>
    </row>
    <row r="346" spans="2:2" x14ac:dyDescent="0.35">
      <c r="B346"/>
    </row>
    <row r="347" spans="2:2" x14ac:dyDescent="0.35">
      <c r="B347"/>
    </row>
    <row r="348" spans="2:2" x14ac:dyDescent="0.35">
      <c r="B348"/>
    </row>
    <row r="349" spans="2:2" x14ac:dyDescent="0.35">
      <c r="B349"/>
    </row>
    <row r="350" spans="2:2" x14ac:dyDescent="0.35">
      <c r="B350"/>
    </row>
    <row r="351" spans="2:2" x14ac:dyDescent="0.35">
      <c r="B351"/>
    </row>
    <row r="352" spans="2:2" x14ac:dyDescent="0.35">
      <c r="B352"/>
    </row>
    <row r="353" spans="2:2" x14ac:dyDescent="0.35">
      <c r="B353"/>
    </row>
    <row r="354" spans="2:2" x14ac:dyDescent="0.35">
      <c r="B354"/>
    </row>
    <row r="355" spans="2:2" x14ac:dyDescent="0.35">
      <c r="B355"/>
    </row>
    <row r="356" spans="2:2" x14ac:dyDescent="0.35">
      <c r="B356"/>
    </row>
    <row r="357" spans="2:2" x14ac:dyDescent="0.35">
      <c r="B357"/>
    </row>
    <row r="358" spans="2:2" x14ac:dyDescent="0.35">
      <c r="B358"/>
    </row>
    <row r="359" spans="2:2" x14ac:dyDescent="0.35">
      <c r="B359"/>
    </row>
    <row r="360" spans="2:2" x14ac:dyDescent="0.35">
      <c r="B360"/>
    </row>
    <row r="361" spans="2:2" x14ac:dyDescent="0.35">
      <c r="B361"/>
    </row>
    <row r="362" spans="2:2" x14ac:dyDescent="0.35">
      <c r="B362"/>
    </row>
    <row r="363" spans="2:2" x14ac:dyDescent="0.35">
      <c r="B363"/>
    </row>
    <row r="364" spans="2:2" x14ac:dyDescent="0.35">
      <c r="B364"/>
    </row>
    <row r="365" spans="2:2" x14ac:dyDescent="0.35">
      <c r="B365"/>
    </row>
    <row r="366" spans="2:2" x14ac:dyDescent="0.35">
      <c r="B366"/>
    </row>
    <row r="367" spans="2:2" x14ac:dyDescent="0.35">
      <c r="B367"/>
    </row>
    <row r="368" spans="2:2" x14ac:dyDescent="0.35">
      <c r="B368"/>
    </row>
    <row r="369" spans="2:2" x14ac:dyDescent="0.35">
      <c r="B369"/>
    </row>
    <row r="370" spans="2:2" x14ac:dyDescent="0.35">
      <c r="B370"/>
    </row>
    <row r="371" spans="2:2" x14ac:dyDescent="0.35">
      <c r="B371"/>
    </row>
    <row r="372" spans="2:2" x14ac:dyDescent="0.35">
      <c r="B372"/>
    </row>
    <row r="373" spans="2:2" x14ac:dyDescent="0.35">
      <c r="B373"/>
    </row>
    <row r="374" spans="2:2" x14ac:dyDescent="0.35">
      <c r="B374"/>
    </row>
    <row r="375" spans="2:2" x14ac:dyDescent="0.35">
      <c r="B375"/>
    </row>
    <row r="376" spans="2:2" x14ac:dyDescent="0.35">
      <c r="B376"/>
    </row>
    <row r="377" spans="2:2" x14ac:dyDescent="0.35">
      <c r="B377"/>
    </row>
    <row r="378" spans="2:2" x14ac:dyDescent="0.35">
      <c r="B378"/>
    </row>
    <row r="379" spans="2:2" x14ac:dyDescent="0.35">
      <c r="B379"/>
    </row>
    <row r="380" spans="2:2" x14ac:dyDescent="0.35">
      <c r="B380"/>
    </row>
    <row r="381" spans="2:2" x14ac:dyDescent="0.35">
      <c r="B381"/>
    </row>
    <row r="382" spans="2:2" x14ac:dyDescent="0.35">
      <c r="B382"/>
    </row>
    <row r="383" spans="2:2" x14ac:dyDescent="0.35">
      <c r="B383"/>
    </row>
    <row r="384" spans="2:2" x14ac:dyDescent="0.35">
      <c r="B384"/>
    </row>
    <row r="385" spans="2:2" x14ac:dyDescent="0.35">
      <c r="B385"/>
    </row>
    <row r="386" spans="2:2" x14ac:dyDescent="0.35">
      <c r="B386"/>
    </row>
    <row r="387" spans="2:2" x14ac:dyDescent="0.35">
      <c r="B387"/>
    </row>
    <row r="388" spans="2:2" x14ac:dyDescent="0.35">
      <c r="B388"/>
    </row>
    <row r="389" spans="2:2" x14ac:dyDescent="0.35">
      <c r="B389"/>
    </row>
    <row r="390" spans="2:2" x14ac:dyDescent="0.35">
      <c r="B390"/>
    </row>
    <row r="391" spans="2:2" x14ac:dyDescent="0.35">
      <c r="B391"/>
    </row>
    <row r="392" spans="2:2" x14ac:dyDescent="0.35">
      <c r="B392"/>
    </row>
    <row r="393" spans="2:2" x14ac:dyDescent="0.35">
      <c r="B393"/>
    </row>
    <row r="394" spans="2:2" x14ac:dyDescent="0.35">
      <c r="B394"/>
    </row>
    <row r="395" spans="2:2" x14ac:dyDescent="0.35">
      <c r="B395"/>
    </row>
    <row r="396" spans="2:2" x14ac:dyDescent="0.35">
      <c r="B396"/>
    </row>
    <row r="397" spans="2:2" x14ac:dyDescent="0.35">
      <c r="B397"/>
    </row>
    <row r="398" spans="2:2" x14ac:dyDescent="0.35">
      <c r="B398"/>
    </row>
    <row r="399" spans="2:2" x14ac:dyDescent="0.35">
      <c r="B399"/>
    </row>
    <row r="400" spans="2:2" x14ac:dyDescent="0.35">
      <c r="B400"/>
    </row>
    <row r="401" spans="2:2" x14ac:dyDescent="0.35">
      <c r="B401"/>
    </row>
    <row r="402" spans="2:2" x14ac:dyDescent="0.35">
      <c r="B402"/>
    </row>
    <row r="403" spans="2:2" x14ac:dyDescent="0.35">
      <c r="B403"/>
    </row>
    <row r="404" spans="2:2" x14ac:dyDescent="0.35">
      <c r="B404"/>
    </row>
    <row r="405" spans="2:2" x14ac:dyDescent="0.35">
      <c r="B405"/>
    </row>
    <row r="406" spans="2:2" x14ac:dyDescent="0.35">
      <c r="B406"/>
    </row>
    <row r="407" spans="2:2" x14ac:dyDescent="0.35">
      <c r="B407"/>
    </row>
    <row r="408" spans="2:2" x14ac:dyDescent="0.35">
      <c r="B408"/>
    </row>
    <row r="409" spans="2:2" x14ac:dyDescent="0.35">
      <c r="B409"/>
    </row>
    <row r="410" spans="2:2" x14ac:dyDescent="0.35">
      <c r="B410"/>
    </row>
    <row r="411" spans="2:2" x14ac:dyDescent="0.35">
      <c r="B411"/>
    </row>
    <row r="412" spans="2:2" x14ac:dyDescent="0.35">
      <c r="B412"/>
    </row>
    <row r="413" spans="2:2" x14ac:dyDescent="0.35">
      <c r="B413"/>
    </row>
    <row r="414" spans="2:2" x14ac:dyDescent="0.35">
      <c r="B414"/>
    </row>
    <row r="415" spans="2:2" x14ac:dyDescent="0.35">
      <c r="B415"/>
    </row>
    <row r="416" spans="2:2" x14ac:dyDescent="0.35">
      <c r="B416"/>
    </row>
    <row r="417" spans="2:2" x14ac:dyDescent="0.35">
      <c r="B417"/>
    </row>
    <row r="418" spans="2:2" x14ac:dyDescent="0.35">
      <c r="B418"/>
    </row>
    <row r="419" spans="2:2" x14ac:dyDescent="0.35">
      <c r="B419"/>
    </row>
    <row r="420" spans="2:2" x14ac:dyDescent="0.35">
      <c r="B420"/>
    </row>
    <row r="421" spans="2:2" x14ac:dyDescent="0.35">
      <c r="B421"/>
    </row>
    <row r="422" spans="2:2" x14ac:dyDescent="0.35">
      <c r="B422"/>
    </row>
    <row r="423" spans="2:2" x14ac:dyDescent="0.35">
      <c r="B423"/>
    </row>
    <row r="424" spans="2:2" x14ac:dyDescent="0.35">
      <c r="B424"/>
    </row>
    <row r="425" spans="2:2" x14ac:dyDescent="0.35">
      <c r="B425"/>
    </row>
    <row r="426" spans="2:2" x14ac:dyDescent="0.35">
      <c r="B426"/>
    </row>
    <row r="427" spans="2:2" x14ac:dyDescent="0.35">
      <c r="B427"/>
    </row>
    <row r="428" spans="2:2" x14ac:dyDescent="0.35">
      <c r="B428"/>
    </row>
    <row r="429" spans="2:2" x14ac:dyDescent="0.35">
      <c r="B429"/>
    </row>
    <row r="430" spans="2:2" x14ac:dyDescent="0.35">
      <c r="B430"/>
    </row>
    <row r="431" spans="2:2" x14ac:dyDescent="0.35">
      <c r="B431"/>
    </row>
    <row r="432" spans="2:2" x14ac:dyDescent="0.35">
      <c r="B432"/>
    </row>
    <row r="433" spans="2:2" x14ac:dyDescent="0.35">
      <c r="B433"/>
    </row>
    <row r="434" spans="2:2" x14ac:dyDescent="0.35">
      <c r="B434"/>
    </row>
    <row r="435" spans="2:2" x14ac:dyDescent="0.35">
      <c r="B435"/>
    </row>
    <row r="436" spans="2:2" x14ac:dyDescent="0.35">
      <c r="B436"/>
    </row>
    <row r="437" spans="2:2" x14ac:dyDescent="0.35">
      <c r="B437"/>
    </row>
    <row r="438" spans="2:2" x14ac:dyDescent="0.35">
      <c r="B438"/>
    </row>
    <row r="439" spans="2:2" x14ac:dyDescent="0.35">
      <c r="B439"/>
    </row>
    <row r="440" spans="2:2" x14ac:dyDescent="0.35">
      <c r="B440"/>
    </row>
    <row r="441" spans="2:2" x14ac:dyDescent="0.35">
      <c r="B441"/>
    </row>
    <row r="442" spans="2:2" x14ac:dyDescent="0.35">
      <c r="B442"/>
    </row>
    <row r="443" spans="2:2" x14ac:dyDescent="0.35">
      <c r="B443"/>
    </row>
    <row r="444" spans="2:2" x14ac:dyDescent="0.35">
      <c r="B444"/>
    </row>
    <row r="445" spans="2:2" x14ac:dyDescent="0.35">
      <c r="B445"/>
    </row>
    <row r="446" spans="2:2" x14ac:dyDescent="0.35">
      <c r="B446"/>
    </row>
    <row r="447" spans="2:2" x14ac:dyDescent="0.35">
      <c r="B447"/>
    </row>
    <row r="448" spans="2:2" x14ac:dyDescent="0.35">
      <c r="B448"/>
    </row>
    <row r="449" spans="2:2" x14ac:dyDescent="0.35">
      <c r="B449"/>
    </row>
    <row r="450" spans="2:2" x14ac:dyDescent="0.35">
      <c r="B450"/>
    </row>
    <row r="451" spans="2:2" x14ac:dyDescent="0.35">
      <c r="B451"/>
    </row>
    <row r="452" spans="2:2" x14ac:dyDescent="0.35">
      <c r="B452"/>
    </row>
    <row r="453" spans="2:2" x14ac:dyDescent="0.35">
      <c r="B453"/>
    </row>
    <row r="454" spans="2:2" x14ac:dyDescent="0.35">
      <c r="B454"/>
    </row>
    <row r="455" spans="2:2" x14ac:dyDescent="0.35">
      <c r="B455"/>
    </row>
    <row r="456" spans="2:2" x14ac:dyDescent="0.35">
      <c r="B456"/>
    </row>
    <row r="457" spans="2:2" x14ac:dyDescent="0.35">
      <c r="B457"/>
    </row>
    <row r="458" spans="2:2" x14ac:dyDescent="0.35">
      <c r="B458"/>
    </row>
    <row r="459" spans="2:2" x14ac:dyDescent="0.35">
      <c r="B459"/>
    </row>
    <row r="460" spans="2:2" x14ac:dyDescent="0.35">
      <c r="B460"/>
    </row>
    <row r="461" spans="2:2" x14ac:dyDescent="0.35">
      <c r="B461"/>
    </row>
    <row r="462" spans="2:2" x14ac:dyDescent="0.35">
      <c r="B462"/>
    </row>
    <row r="463" spans="2:2" x14ac:dyDescent="0.35">
      <c r="B463"/>
    </row>
    <row r="464" spans="2:2" x14ac:dyDescent="0.35">
      <c r="B464"/>
    </row>
    <row r="465" spans="2:2" x14ac:dyDescent="0.35">
      <c r="B465"/>
    </row>
    <row r="466" spans="2:2" x14ac:dyDescent="0.35">
      <c r="B466"/>
    </row>
    <row r="467" spans="2:2" x14ac:dyDescent="0.35">
      <c r="B467"/>
    </row>
    <row r="468" spans="2:2" x14ac:dyDescent="0.35">
      <c r="B468"/>
    </row>
    <row r="469" spans="2:2" x14ac:dyDescent="0.35">
      <c r="B469"/>
    </row>
    <row r="470" spans="2:2" x14ac:dyDescent="0.35">
      <c r="B470"/>
    </row>
    <row r="471" spans="2:2" x14ac:dyDescent="0.35">
      <c r="B471"/>
    </row>
    <row r="472" spans="2:2" x14ac:dyDescent="0.35">
      <c r="B472"/>
    </row>
    <row r="473" spans="2:2" x14ac:dyDescent="0.35">
      <c r="B473"/>
    </row>
    <row r="474" spans="2:2" x14ac:dyDescent="0.35">
      <c r="B474"/>
    </row>
    <row r="475" spans="2:2" x14ac:dyDescent="0.35">
      <c r="B475"/>
    </row>
    <row r="476" spans="2:2" x14ac:dyDescent="0.35">
      <c r="B476"/>
    </row>
    <row r="477" spans="2:2" x14ac:dyDescent="0.35">
      <c r="B477"/>
    </row>
    <row r="478" spans="2:2" x14ac:dyDescent="0.35">
      <c r="B478"/>
    </row>
    <row r="479" spans="2:2" x14ac:dyDescent="0.35">
      <c r="B479"/>
    </row>
    <row r="480" spans="2:2" x14ac:dyDescent="0.35">
      <c r="B480"/>
    </row>
    <row r="481" spans="2:2" x14ac:dyDescent="0.35">
      <c r="B481"/>
    </row>
    <row r="482" spans="2:2" x14ac:dyDescent="0.35">
      <c r="B482"/>
    </row>
    <row r="483" spans="2:2" x14ac:dyDescent="0.35">
      <c r="B483"/>
    </row>
    <row r="484" spans="2:2" x14ac:dyDescent="0.35">
      <c r="B484"/>
    </row>
    <row r="485" spans="2:2" x14ac:dyDescent="0.35">
      <c r="B485"/>
    </row>
    <row r="486" spans="2:2" x14ac:dyDescent="0.35">
      <c r="B486"/>
    </row>
    <row r="487" spans="2:2" x14ac:dyDescent="0.35">
      <c r="B487"/>
    </row>
    <row r="488" spans="2:2" x14ac:dyDescent="0.35">
      <c r="B488"/>
    </row>
    <row r="489" spans="2:2" x14ac:dyDescent="0.35">
      <c r="B489"/>
    </row>
    <row r="490" spans="2:2" x14ac:dyDescent="0.35">
      <c r="B490"/>
    </row>
    <row r="491" spans="2:2" x14ac:dyDescent="0.35">
      <c r="B491"/>
    </row>
    <row r="492" spans="2:2" x14ac:dyDescent="0.35">
      <c r="B492"/>
    </row>
    <row r="493" spans="2:2" x14ac:dyDescent="0.35">
      <c r="B493"/>
    </row>
    <row r="494" spans="2:2" x14ac:dyDescent="0.35">
      <c r="B494"/>
    </row>
    <row r="495" spans="2:2" x14ac:dyDescent="0.35">
      <c r="B495"/>
    </row>
    <row r="496" spans="2:2" x14ac:dyDescent="0.35">
      <c r="B496"/>
    </row>
    <row r="497" spans="2:2" x14ac:dyDescent="0.35">
      <c r="B497"/>
    </row>
    <row r="498" spans="2:2" x14ac:dyDescent="0.35">
      <c r="B498"/>
    </row>
    <row r="499" spans="2:2" x14ac:dyDescent="0.35">
      <c r="B499"/>
    </row>
    <row r="500" spans="2:2" x14ac:dyDescent="0.35">
      <c r="B500"/>
    </row>
    <row r="501" spans="2:2" x14ac:dyDescent="0.35">
      <c r="B501"/>
    </row>
    <row r="502" spans="2:2" x14ac:dyDescent="0.35">
      <c r="B502"/>
    </row>
    <row r="503" spans="2:2" x14ac:dyDescent="0.35">
      <c r="B503"/>
    </row>
    <row r="504" spans="2:2" x14ac:dyDescent="0.35">
      <c r="B504"/>
    </row>
    <row r="505" spans="2:2" x14ac:dyDescent="0.35">
      <c r="B505"/>
    </row>
    <row r="506" spans="2:2" x14ac:dyDescent="0.35">
      <c r="B506"/>
    </row>
    <row r="507" spans="2:2" x14ac:dyDescent="0.35">
      <c r="B507"/>
    </row>
    <row r="508" spans="2:2" x14ac:dyDescent="0.35">
      <c r="B508"/>
    </row>
    <row r="509" spans="2:2" x14ac:dyDescent="0.35">
      <c r="B509"/>
    </row>
    <row r="510" spans="2:2" x14ac:dyDescent="0.35">
      <c r="B510"/>
    </row>
    <row r="511" spans="2:2" x14ac:dyDescent="0.35">
      <c r="B511"/>
    </row>
    <row r="512" spans="2:2" x14ac:dyDescent="0.35">
      <c r="B512"/>
    </row>
    <row r="513" spans="2:2" x14ac:dyDescent="0.35">
      <c r="B513"/>
    </row>
    <row r="514" spans="2:2" x14ac:dyDescent="0.35">
      <c r="B514"/>
    </row>
    <row r="515" spans="2:2" x14ac:dyDescent="0.35">
      <c r="B515"/>
    </row>
    <row r="516" spans="2:2" x14ac:dyDescent="0.35">
      <c r="B516"/>
    </row>
    <row r="517" spans="2:2" x14ac:dyDescent="0.35">
      <c r="B517"/>
    </row>
    <row r="518" spans="2:2" x14ac:dyDescent="0.35">
      <c r="B518"/>
    </row>
    <row r="519" spans="2:2" x14ac:dyDescent="0.35">
      <c r="B519"/>
    </row>
    <row r="520" spans="2:2" x14ac:dyDescent="0.35">
      <c r="B520"/>
    </row>
    <row r="521" spans="2:2" x14ac:dyDescent="0.35">
      <c r="B521"/>
    </row>
    <row r="522" spans="2:2" x14ac:dyDescent="0.35">
      <c r="B522"/>
    </row>
    <row r="523" spans="2:2" x14ac:dyDescent="0.35">
      <c r="B523"/>
    </row>
    <row r="524" spans="2:2" x14ac:dyDescent="0.35">
      <c r="B524"/>
    </row>
    <row r="525" spans="2:2" x14ac:dyDescent="0.35">
      <c r="B525"/>
    </row>
    <row r="526" spans="2:2" x14ac:dyDescent="0.35">
      <c r="B526"/>
    </row>
    <row r="527" spans="2:2" x14ac:dyDescent="0.35">
      <c r="B527"/>
    </row>
    <row r="528" spans="2:2" x14ac:dyDescent="0.35">
      <c r="B528"/>
    </row>
    <row r="529" spans="2:2" x14ac:dyDescent="0.35">
      <c r="B529"/>
    </row>
    <row r="530" spans="2:2" x14ac:dyDescent="0.35">
      <c r="B530"/>
    </row>
    <row r="531" spans="2:2" x14ac:dyDescent="0.35">
      <c r="B531"/>
    </row>
    <row r="532" spans="2:2" x14ac:dyDescent="0.35">
      <c r="B532"/>
    </row>
    <row r="533" spans="2:2" x14ac:dyDescent="0.35">
      <c r="B533"/>
    </row>
    <row r="534" spans="2:2" x14ac:dyDescent="0.35">
      <c r="B534"/>
    </row>
    <row r="535" spans="2:2" x14ac:dyDescent="0.35">
      <c r="B535"/>
    </row>
    <row r="536" spans="2:2" x14ac:dyDescent="0.35">
      <c r="B536"/>
    </row>
    <row r="537" spans="2:2" x14ac:dyDescent="0.35">
      <c r="B537"/>
    </row>
    <row r="538" spans="2:2" x14ac:dyDescent="0.35">
      <c r="B538"/>
    </row>
    <row r="539" spans="2:2" x14ac:dyDescent="0.35">
      <c r="B539"/>
    </row>
    <row r="540" spans="2:2" x14ac:dyDescent="0.35">
      <c r="B540"/>
    </row>
    <row r="541" spans="2:2" x14ac:dyDescent="0.35">
      <c r="B541"/>
    </row>
    <row r="542" spans="2:2" x14ac:dyDescent="0.35">
      <c r="B542"/>
    </row>
    <row r="543" spans="2:2" x14ac:dyDescent="0.35">
      <c r="B543"/>
    </row>
    <row r="544" spans="2:2" x14ac:dyDescent="0.35">
      <c r="B544"/>
    </row>
    <row r="545" spans="2:2" x14ac:dyDescent="0.35">
      <c r="B545"/>
    </row>
    <row r="546" spans="2:2" x14ac:dyDescent="0.35">
      <c r="B546"/>
    </row>
    <row r="547" spans="2:2" x14ac:dyDescent="0.35">
      <c r="B547"/>
    </row>
    <row r="548" spans="2:2" x14ac:dyDescent="0.35">
      <c r="B548"/>
    </row>
    <row r="549" spans="2:2" x14ac:dyDescent="0.35">
      <c r="B549"/>
    </row>
    <row r="550" spans="2:2" x14ac:dyDescent="0.35">
      <c r="B550"/>
    </row>
    <row r="551" spans="2:2" x14ac:dyDescent="0.35">
      <c r="B551"/>
    </row>
    <row r="552" spans="2:2" x14ac:dyDescent="0.35">
      <c r="B552"/>
    </row>
    <row r="553" spans="2:2" x14ac:dyDescent="0.35">
      <c r="B553"/>
    </row>
    <row r="554" spans="2:2" x14ac:dyDescent="0.35">
      <c r="B554"/>
    </row>
    <row r="555" spans="2:2" x14ac:dyDescent="0.35">
      <c r="B555"/>
    </row>
    <row r="556" spans="2:2" x14ac:dyDescent="0.35">
      <c r="B556"/>
    </row>
    <row r="557" spans="2:2" x14ac:dyDescent="0.35">
      <c r="B557"/>
    </row>
    <row r="558" spans="2:2" x14ac:dyDescent="0.35">
      <c r="B558"/>
    </row>
    <row r="559" spans="2:2" x14ac:dyDescent="0.35">
      <c r="B559"/>
    </row>
    <row r="560" spans="2:2" x14ac:dyDescent="0.35">
      <c r="B560"/>
    </row>
    <row r="561" spans="2:2" x14ac:dyDescent="0.35">
      <c r="B561"/>
    </row>
    <row r="562" spans="2:2" x14ac:dyDescent="0.35">
      <c r="B562"/>
    </row>
    <row r="563" spans="2:2" x14ac:dyDescent="0.35">
      <c r="B563"/>
    </row>
  </sheetData>
  <mergeCells count="4">
    <mergeCell ref="D1:E1"/>
    <mergeCell ref="G1:H1"/>
    <mergeCell ref="K1:L1"/>
    <mergeCell ref="N1:O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3">
    <tabColor rgb="FFFFFF00"/>
  </sheetPr>
  <dimension ref="A2:N629"/>
  <sheetViews>
    <sheetView topLeftCell="A40" zoomScale="75" zoomScaleNormal="60" workbookViewId="0">
      <selection activeCell="H247" sqref="H247"/>
    </sheetView>
  </sheetViews>
  <sheetFormatPr baseColWidth="10" defaultColWidth="11.453125" defaultRowHeight="14.5" x14ac:dyDescent="0.35"/>
  <cols>
    <col min="1" max="1" width="53.453125" style="11" customWidth="1"/>
    <col min="2" max="2" width="30.36328125" style="11" customWidth="1"/>
    <col min="3" max="3" width="31.26953125" style="11" customWidth="1"/>
    <col min="4" max="8" width="18.453125" style="11" bestFit="1" customWidth="1"/>
    <col min="9" max="12" width="16.90625" style="11" bestFit="1" customWidth="1"/>
    <col min="13" max="14" width="12" style="11" bestFit="1" customWidth="1"/>
    <col min="15" max="16384" width="11.453125" style="11"/>
  </cols>
  <sheetData>
    <row r="2" spans="1:14" x14ac:dyDescent="0.35">
      <c r="D2" s="11" t="s">
        <v>212</v>
      </c>
      <c r="E2" s="11" t="s">
        <v>213</v>
      </c>
      <c r="F2" s="11" t="s">
        <v>214</v>
      </c>
      <c r="G2" s="11" t="s">
        <v>215</v>
      </c>
      <c r="H2" s="11" t="s">
        <v>216</v>
      </c>
      <c r="I2" s="11" t="s">
        <v>217</v>
      </c>
      <c r="J2" s="11" t="s">
        <v>218</v>
      </c>
      <c r="K2" s="11" t="s">
        <v>219</v>
      </c>
      <c r="L2" s="11" t="s">
        <v>220</v>
      </c>
    </row>
    <row r="3" spans="1:14" x14ac:dyDescent="0.35">
      <c r="A3" s="11" t="str">
        <f>B3&amp;C3</f>
        <v>VOLUMEN (miles Consumiciones)TOTAL BEBIDAS</v>
      </c>
      <c r="B3" s="11" t="s">
        <v>221</v>
      </c>
      <c r="C3" s="11" t="s">
        <v>96</v>
      </c>
      <c r="D3" s="12">
        <v>1531146</v>
      </c>
      <c r="E3" s="12">
        <v>1618014</v>
      </c>
      <c r="F3" s="12">
        <v>2267297</v>
      </c>
      <c r="G3" s="12">
        <v>1515358</v>
      </c>
      <c r="H3" s="12">
        <v>1486302</v>
      </c>
      <c r="I3" s="12">
        <v>1557475</v>
      </c>
      <c r="J3" s="12">
        <v>2149927</v>
      </c>
      <c r="K3" s="12">
        <v>1505844</v>
      </c>
      <c r="L3" s="12">
        <v>1449869</v>
      </c>
      <c r="M3" s="12"/>
      <c r="N3" s="12"/>
    </row>
    <row r="4" spans="1:14" x14ac:dyDescent="0.35">
      <c r="A4" s="11" t="str">
        <f t="shared" ref="A4:A67" si="0">B4&amp;C4</f>
        <v>VOLUMEN (miles Consumiciones).Total Bebidas Caliente</v>
      </c>
      <c r="B4" s="11" t="s">
        <v>221</v>
      </c>
      <c r="C4" s="11" t="s">
        <v>97</v>
      </c>
      <c r="D4" s="12">
        <v>677507.5</v>
      </c>
      <c r="E4" s="12">
        <v>633856.5</v>
      </c>
      <c r="F4" s="12">
        <v>776264.6</v>
      </c>
      <c r="G4" s="12">
        <v>625143.6</v>
      </c>
      <c r="H4" s="12">
        <v>634139.5</v>
      </c>
      <c r="I4" s="12">
        <v>592854.69999999995</v>
      </c>
      <c r="J4" s="12">
        <v>737836.9</v>
      </c>
      <c r="K4" s="12">
        <v>651537.30000000005</v>
      </c>
      <c r="L4" s="12">
        <v>650534.19999999995</v>
      </c>
      <c r="M4" s="12"/>
      <c r="N4" s="12"/>
    </row>
    <row r="5" spans="1:14" x14ac:dyDescent="0.35">
      <c r="A5" s="11" t="str">
        <f t="shared" si="0"/>
        <v>VOLUMEN (miles Consumiciones)Cafe</v>
      </c>
      <c r="B5" s="11" t="s">
        <v>221</v>
      </c>
      <c r="C5" s="11" t="s">
        <v>98</v>
      </c>
      <c r="D5" s="12">
        <v>274965.90000000002</v>
      </c>
      <c r="E5" s="12">
        <v>263958.40000000002</v>
      </c>
      <c r="F5" s="12">
        <v>331646.3</v>
      </c>
      <c r="G5" s="12">
        <v>248452</v>
      </c>
      <c r="H5" s="12">
        <v>255828.3</v>
      </c>
      <c r="I5" s="12">
        <v>248944.5</v>
      </c>
      <c r="J5" s="12">
        <v>324769.3</v>
      </c>
      <c r="K5" s="12">
        <v>259082.6</v>
      </c>
      <c r="L5" s="12">
        <v>248950.8</v>
      </c>
      <c r="M5" s="12"/>
      <c r="N5" s="12"/>
    </row>
    <row r="6" spans="1:14" x14ac:dyDescent="0.35">
      <c r="A6" s="11" t="str">
        <f t="shared" si="0"/>
        <v>VOLUMEN (miles Consumiciones)Leche+bebidas vegetales</v>
      </c>
      <c r="B6" s="11" t="s">
        <v>221</v>
      </c>
      <c r="C6" s="11" t="s">
        <v>149</v>
      </c>
      <c r="D6" s="12">
        <v>350993.6</v>
      </c>
      <c r="E6" s="12">
        <v>335529.5</v>
      </c>
      <c r="F6" s="12">
        <v>405396.9</v>
      </c>
      <c r="G6" s="12">
        <v>329086.5</v>
      </c>
      <c r="H6" s="12">
        <v>328505.2</v>
      </c>
      <c r="I6" s="12">
        <v>308512.40000000002</v>
      </c>
      <c r="J6" s="12">
        <v>376143.7</v>
      </c>
      <c r="K6" s="12">
        <v>345758.3</v>
      </c>
      <c r="L6" s="12">
        <v>352039.4</v>
      </c>
      <c r="M6" s="12"/>
      <c r="N6" s="12"/>
    </row>
    <row r="7" spans="1:14" x14ac:dyDescent="0.35">
      <c r="A7" s="11" t="str">
        <f t="shared" si="0"/>
        <v>VOLUMEN (miles Consumiciones)Leche</v>
      </c>
      <c r="B7" s="11" t="s">
        <v>221</v>
      </c>
      <c r="C7" s="11" t="s">
        <v>99</v>
      </c>
      <c r="D7" s="12">
        <v>335126.8</v>
      </c>
      <c r="E7" s="12">
        <v>319338.2</v>
      </c>
      <c r="F7" s="12">
        <v>386712.6</v>
      </c>
      <c r="G7" s="12">
        <v>312074.3</v>
      </c>
      <c r="H7" s="12">
        <v>310883.20000000001</v>
      </c>
      <c r="I7" s="12">
        <v>292543.3</v>
      </c>
      <c r="J7" s="12">
        <v>357594.6</v>
      </c>
      <c r="K7" s="12">
        <v>328394.09999999998</v>
      </c>
      <c r="L7" s="12">
        <v>331288</v>
      </c>
      <c r="M7" s="12"/>
      <c r="N7" s="12"/>
    </row>
    <row r="8" spans="1:14" x14ac:dyDescent="0.35">
      <c r="A8" s="11" t="str">
        <f t="shared" si="0"/>
        <v>VOLUMEN (miles Consumiciones)Leche Sola</v>
      </c>
      <c r="B8" s="11" t="s">
        <v>221</v>
      </c>
      <c r="C8" s="11" t="s">
        <v>100</v>
      </c>
      <c r="D8" s="12">
        <v>2739.1640000000002</v>
      </c>
      <c r="E8" s="12">
        <v>2010.2739999999999</v>
      </c>
      <c r="F8" s="12">
        <v>4248.473</v>
      </c>
      <c r="G8" s="12">
        <v>2741.5360000000001</v>
      </c>
      <c r="H8" s="12">
        <v>2975.306</v>
      </c>
      <c r="I8" s="12">
        <v>2780.5830000000001</v>
      </c>
      <c r="J8" s="12">
        <v>4106.74</v>
      </c>
      <c r="K8" s="12">
        <v>2689.0059999999999</v>
      </c>
      <c r="L8" s="12">
        <v>2141.788</v>
      </c>
      <c r="M8" s="12"/>
      <c r="N8" s="12"/>
    </row>
    <row r="9" spans="1:14" x14ac:dyDescent="0.35">
      <c r="A9" s="11" t="str">
        <f t="shared" si="0"/>
        <v>VOLUMEN (miles Consumiciones)Leche Con Cacao</v>
      </c>
      <c r="B9" s="11" t="s">
        <v>221</v>
      </c>
      <c r="C9" s="11" t="s">
        <v>101</v>
      </c>
      <c r="D9" s="12">
        <v>10586.4</v>
      </c>
      <c r="E9" s="12">
        <v>8792.2739999999994</v>
      </c>
      <c r="F9" s="12">
        <v>11297.53</v>
      </c>
      <c r="G9" s="12">
        <v>8430.8220000000001</v>
      </c>
      <c r="H9" s="12">
        <v>8425.8880000000008</v>
      </c>
      <c r="I9" s="12">
        <v>7457.8490000000002</v>
      </c>
      <c r="J9" s="12">
        <v>10247.200000000001</v>
      </c>
      <c r="K9" s="12">
        <v>8340.5329999999994</v>
      </c>
      <c r="L9" s="12">
        <v>9714.3410000000003</v>
      </c>
      <c r="M9" s="12"/>
      <c r="N9" s="12"/>
    </row>
    <row r="10" spans="1:14" x14ac:dyDescent="0.35">
      <c r="A10" s="11" t="str">
        <f t="shared" si="0"/>
        <v>VOLUMEN (miles Consumiciones)Leche Con Cafe</v>
      </c>
      <c r="B10" s="11" t="s">
        <v>221</v>
      </c>
      <c r="C10" s="11" t="s">
        <v>102</v>
      </c>
      <c r="D10" s="12">
        <v>321801.2</v>
      </c>
      <c r="E10" s="12">
        <v>308535.59999999998</v>
      </c>
      <c r="F10" s="12">
        <v>371166.6</v>
      </c>
      <c r="G10" s="12">
        <v>300901.90000000002</v>
      </c>
      <c r="H10" s="12">
        <v>299482</v>
      </c>
      <c r="I10" s="12">
        <v>282304.90000000002</v>
      </c>
      <c r="J10" s="12">
        <v>343240.6</v>
      </c>
      <c r="K10" s="12">
        <v>317364.5</v>
      </c>
      <c r="L10" s="12">
        <v>319431.8</v>
      </c>
      <c r="M10" s="12"/>
      <c r="N10" s="12"/>
    </row>
    <row r="11" spans="1:14" x14ac:dyDescent="0.35">
      <c r="A11" s="11" t="str">
        <f t="shared" si="0"/>
        <v>VOLUMEN (miles Consumiciones)Bebidas Vegetales</v>
      </c>
      <c r="B11" s="11" t="s">
        <v>221</v>
      </c>
      <c r="C11" s="11" t="s">
        <v>150</v>
      </c>
      <c r="D11" s="12">
        <v>15866.82</v>
      </c>
      <c r="E11" s="12">
        <v>16191.33</v>
      </c>
      <c r="F11" s="12">
        <v>18684.29</v>
      </c>
      <c r="G11" s="12">
        <v>17012.240000000002</v>
      </c>
      <c r="H11" s="12">
        <v>17621.93</v>
      </c>
      <c r="I11" s="12">
        <v>15969.08</v>
      </c>
      <c r="J11" s="12">
        <v>18549.12</v>
      </c>
      <c r="K11" s="12">
        <v>17364.21</v>
      </c>
      <c r="L11" s="12">
        <v>20751.43</v>
      </c>
      <c r="M11" s="12"/>
      <c r="N11" s="12"/>
    </row>
    <row r="12" spans="1:14" x14ac:dyDescent="0.35">
      <c r="A12" s="11" t="str">
        <f t="shared" si="0"/>
        <v>VOLUMEN (miles Consumiciones)Infusiones</v>
      </c>
      <c r="B12" s="11" t="s">
        <v>221</v>
      </c>
      <c r="C12" s="11" t="s">
        <v>103</v>
      </c>
      <c r="D12" s="12">
        <v>27601.040000000001</v>
      </c>
      <c r="E12" s="12">
        <v>23205.119999999999</v>
      </c>
      <c r="F12" s="12">
        <v>25458.28</v>
      </c>
      <c r="G12" s="12">
        <v>26971.7</v>
      </c>
      <c r="H12" s="12">
        <v>28913.87</v>
      </c>
      <c r="I12" s="12">
        <v>23257.79</v>
      </c>
      <c r="J12" s="12">
        <v>24534.43</v>
      </c>
      <c r="K12" s="12">
        <v>26830.36</v>
      </c>
      <c r="L12" s="12">
        <v>27890.33</v>
      </c>
      <c r="M12" s="12"/>
      <c r="N12" s="12"/>
    </row>
    <row r="13" spans="1:14" x14ac:dyDescent="0.35">
      <c r="A13" s="11" t="str">
        <f t="shared" si="0"/>
        <v>VOLUMEN (miles Consumiciones)Resto Bebidas Caliente</v>
      </c>
      <c r="B13" s="11" t="s">
        <v>221</v>
      </c>
      <c r="C13" s="11" t="s">
        <v>104</v>
      </c>
      <c r="D13" s="12">
        <v>23946.92</v>
      </c>
      <c r="E13" s="12">
        <v>11163.45</v>
      </c>
      <c r="F13" s="12">
        <v>13763.26</v>
      </c>
      <c r="G13" s="12">
        <v>20633.43</v>
      </c>
      <c r="H13" s="12">
        <v>20892.22</v>
      </c>
      <c r="I13" s="12">
        <v>12139.93</v>
      </c>
      <c r="J13" s="12">
        <v>12389.38</v>
      </c>
      <c r="K13" s="12">
        <v>19866.080000000002</v>
      </c>
      <c r="L13" s="12">
        <v>21653.69</v>
      </c>
      <c r="M13" s="12"/>
      <c r="N13" s="12"/>
    </row>
    <row r="14" spans="1:14" x14ac:dyDescent="0.35">
      <c r="A14" s="11" t="str">
        <f t="shared" si="0"/>
        <v>VOLUMEN (miles Consumiciones).Total Bebidas Frias</v>
      </c>
      <c r="B14" s="11" t="s">
        <v>221</v>
      </c>
      <c r="C14" s="11" t="s">
        <v>105</v>
      </c>
      <c r="D14" s="12">
        <v>853638.7</v>
      </c>
      <c r="E14" s="12">
        <v>984158</v>
      </c>
      <c r="F14" s="12">
        <v>1491032</v>
      </c>
      <c r="G14" s="12">
        <v>890214.9</v>
      </c>
      <c r="H14" s="12">
        <v>852162.9</v>
      </c>
      <c r="I14" s="12">
        <v>964620.4</v>
      </c>
      <c r="J14" s="12">
        <v>1412090</v>
      </c>
      <c r="K14" s="12">
        <v>854306.8</v>
      </c>
      <c r="L14" s="12">
        <v>799335.1</v>
      </c>
      <c r="M14" s="12"/>
      <c r="N14" s="12"/>
    </row>
    <row r="15" spans="1:14" x14ac:dyDescent="0.35">
      <c r="A15" s="11" t="str">
        <f t="shared" si="0"/>
        <v>VOLUMEN (miles Consumiciones)Total bebidas de vino</v>
      </c>
      <c r="B15" s="11" t="s">
        <v>221</v>
      </c>
      <c r="C15" s="11" t="s">
        <v>106</v>
      </c>
      <c r="D15" s="12">
        <v>72105.429999999993</v>
      </c>
      <c r="E15" s="12">
        <v>75431.92</v>
      </c>
      <c r="F15" s="12">
        <v>101788.2</v>
      </c>
      <c r="G15" s="12">
        <v>75507.070000000007</v>
      </c>
      <c r="H15" s="12">
        <v>70643.78</v>
      </c>
      <c r="I15" s="12">
        <v>72836.11</v>
      </c>
      <c r="J15" s="12">
        <v>94912.6</v>
      </c>
      <c r="K15" s="12">
        <v>72911.520000000004</v>
      </c>
      <c r="L15" s="12">
        <v>63940.81</v>
      </c>
      <c r="M15" s="12"/>
      <c r="N15" s="12"/>
    </row>
    <row r="16" spans="1:14" x14ac:dyDescent="0.35">
      <c r="A16" s="11" t="str">
        <f t="shared" si="0"/>
        <v>VOLUMEN (miles Consumiciones)Vino</v>
      </c>
      <c r="B16" s="11" t="s">
        <v>221</v>
      </c>
      <c r="C16" s="11" t="s">
        <v>107</v>
      </c>
      <c r="D16" s="12">
        <v>60392.24</v>
      </c>
      <c r="E16" s="12">
        <v>57023</v>
      </c>
      <c r="F16" s="12">
        <v>65896.17</v>
      </c>
      <c r="G16" s="12">
        <v>62251.32</v>
      </c>
      <c r="H16" s="12">
        <v>58759.5</v>
      </c>
      <c r="I16" s="12">
        <v>55497.53</v>
      </c>
      <c r="J16" s="12">
        <v>58172.09</v>
      </c>
      <c r="K16" s="12">
        <v>59674.06</v>
      </c>
      <c r="L16" s="12">
        <v>53685.7</v>
      </c>
      <c r="M16" s="12"/>
      <c r="N16" s="12"/>
    </row>
    <row r="17" spans="1:14" x14ac:dyDescent="0.35">
      <c r="A17" s="11" t="str">
        <f t="shared" si="0"/>
        <v>VOLUMEN (miles Consumiciones)Tinto</v>
      </c>
      <c r="B17" s="11" t="s">
        <v>221</v>
      </c>
      <c r="C17" s="11" t="s">
        <v>108</v>
      </c>
      <c r="D17" s="12">
        <v>31388.37</v>
      </c>
      <c r="E17" s="12">
        <v>28659.279999999999</v>
      </c>
      <c r="F17" s="12">
        <v>32213.62</v>
      </c>
      <c r="G17" s="12">
        <v>34221.35</v>
      </c>
      <c r="H17" s="12">
        <v>34691.82</v>
      </c>
      <c r="I17" s="12">
        <v>29817.02</v>
      </c>
      <c r="J17" s="12">
        <v>28450.69</v>
      </c>
      <c r="K17" s="12">
        <v>33918.269999999997</v>
      </c>
      <c r="L17" s="12">
        <v>30185.66</v>
      </c>
      <c r="M17" s="12"/>
      <c r="N17" s="12"/>
    </row>
    <row r="18" spans="1:14" x14ac:dyDescent="0.35">
      <c r="A18" s="11" t="str">
        <f t="shared" si="0"/>
        <v>VOLUMEN (miles Consumiciones)Blanco</v>
      </c>
      <c r="B18" s="11" t="s">
        <v>221</v>
      </c>
      <c r="C18" s="11" t="s">
        <v>109</v>
      </c>
      <c r="D18" s="12">
        <v>25754.23</v>
      </c>
      <c r="E18" s="12">
        <v>25037.02</v>
      </c>
      <c r="F18" s="12">
        <v>30256.52</v>
      </c>
      <c r="G18" s="12">
        <v>25877.16</v>
      </c>
      <c r="H18" s="12">
        <v>22025.18</v>
      </c>
      <c r="I18" s="12">
        <v>23120.85</v>
      </c>
      <c r="J18" s="12">
        <v>27202.53</v>
      </c>
      <c r="K18" s="12">
        <v>23099.63</v>
      </c>
      <c r="L18" s="12">
        <v>20837.73</v>
      </c>
      <c r="M18" s="12"/>
      <c r="N18" s="12"/>
    </row>
    <row r="19" spans="1:14" x14ac:dyDescent="0.35">
      <c r="A19" s="11" t="str">
        <f t="shared" si="0"/>
        <v>VOLUMEN (miles Consumiciones)Rosado</v>
      </c>
      <c r="B19" s="11" t="s">
        <v>221</v>
      </c>
      <c r="C19" s="11" t="s">
        <v>110</v>
      </c>
      <c r="D19" s="12">
        <v>2230.3960000000002</v>
      </c>
      <c r="E19" s="12">
        <v>2660.9009999999998</v>
      </c>
      <c r="F19" s="12">
        <v>2821.8589999999999</v>
      </c>
      <c r="G19" s="12">
        <v>1720.6759999999999</v>
      </c>
      <c r="H19" s="12">
        <v>1655.4970000000001</v>
      </c>
      <c r="I19" s="12">
        <v>1959.646</v>
      </c>
      <c r="J19" s="12">
        <v>1997.3530000000001</v>
      </c>
      <c r="K19" s="12">
        <v>2057.0970000000002</v>
      </c>
      <c r="L19" s="12">
        <v>1952.05</v>
      </c>
      <c r="M19" s="12"/>
      <c r="N19" s="12"/>
    </row>
    <row r="20" spans="1:14" x14ac:dyDescent="0.35">
      <c r="A20" s="11" t="str">
        <f t="shared" si="0"/>
        <v>VOLUMEN (miles Consumiciones)Resto vino</v>
      </c>
      <c r="B20" s="11" t="s">
        <v>221</v>
      </c>
      <c r="C20" s="11" t="s">
        <v>111</v>
      </c>
      <c r="D20" s="12">
        <v>1019.246</v>
      </c>
      <c r="E20" s="12">
        <v>665.79840000000002</v>
      </c>
      <c r="F20" s="12">
        <v>604.17140000000006</v>
      </c>
      <c r="G20" s="12">
        <v>432.12849999999997</v>
      </c>
      <c r="H20" s="12">
        <v>387.00840000000005</v>
      </c>
      <c r="I20" s="12">
        <v>600.01869999999997</v>
      </c>
      <c r="J20" s="12">
        <v>521.52390000000003</v>
      </c>
      <c r="K20" s="12">
        <v>599.06349999999998</v>
      </c>
      <c r="L20" s="12">
        <v>710.2573000000001</v>
      </c>
      <c r="M20" s="12"/>
      <c r="N20" s="12"/>
    </row>
    <row r="21" spans="1:14" x14ac:dyDescent="0.35">
      <c r="A21" s="11" t="str">
        <f t="shared" si="0"/>
        <v>VOLUMEN (miles Consumiciones)Cava</v>
      </c>
      <c r="B21" s="11" t="s">
        <v>221</v>
      </c>
      <c r="C21" s="11" t="s">
        <v>112</v>
      </c>
      <c r="D21" s="12">
        <v>1250.502</v>
      </c>
      <c r="E21" s="12">
        <v>1207.729</v>
      </c>
      <c r="F21" s="12">
        <v>2128.6509999999998</v>
      </c>
      <c r="G21" s="12">
        <v>1954.1479999999999</v>
      </c>
      <c r="H21" s="12">
        <v>1881.2</v>
      </c>
      <c r="I21" s="12">
        <v>1332.569</v>
      </c>
      <c r="J21" s="12">
        <v>1706.136</v>
      </c>
      <c r="K21" s="12">
        <v>2152.04</v>
      </c>
      <c r="L21" s="12">
        <v>1804.9359999999999</v>
      </c>
      <c r="M21" s="12"/>
      <c r="N21" s="12"/>
    </row>
    <row r="22" spans="1:14" x14ac:dyDescent="0.35">
      <c r="A22" s="11" t="str">
        <f t="shared" si="0"/>
        <v>VOLUMEN (miles Consumiciones)Otr.Bebidas Deri.Vino</v>
      </c>
      <c r="B22" s="11" t="s">
        <v>221</v>
      </c>
      <c r="C22" s="11" t="s">
        <v>113</v>
      </c>
      <c r="D22" s="12">
        <v>10462.69</v>
      </c>
      <c r="E22" s="12">
        <v>17201.18</v>
      </c>
      <c r="F22" s="12">
        <v>33763.379999999997</v>
      </c>
      <c r="G22" s="12">
        <v>11301.6</v>
      </c>
      <c r="H22" s="12">
        <v>10003.08</v>
      </c>
      <c r="I22" s="12">
        <v>16006.01</v>
      </c>
      <c r="J22" s="12">
        <v>35034.370000000003</v>
      </c>
      <c r="K22" s="12">
        <v>11085.42</v>
      </c>
      <c r="L22" s="12">
        <v>8450.1740000000009</v>
      </c>
      <c r="M22" s="12"/>
      <c r="N22" s="12"/>
    </row>
    <row r="23" spans="1:14" x14ac:dyDescent="0.35">
      <c r="A23" s="11" t="str">
        <f t="shared" si="0"/>
        <v>VOLUMEN (miles Consumiciones)Tinto de Verano</v>
      </c>
      <c r="B23" s="11" t="s">
        <v>221</v>
      </c>
      <c r="C23" s="11" t="s">
        <v>114</v>
      </c>
      <c r="D23" s="12">
        <v>6877.8860000000004</v>
      </c>
      <c r="E23" s="12">
        <v>12443.8</v>
      </c>
      <c r="F23" s="12">
        <v>26844.6</v>
      </c>
      <c r="G23" s="12">
        <v>7598.067</v>
      </c>
      <c r="H23" s="12">
        <v>6194.5429999999997</v>
      </c>
      <c r="I23" s="12">
        <v>11291.66</v>
      </c>
      <c r="J23" s="12">
        <v>27819.74</v>
      </c>
      <c r="K23" s="12">
        <v>7451.4350000000004</v>
      </c>
      <c r="L23" s="12">
        <v>5272.3140000000003</v>
      </c>
      <c r="M23" s="12"/>
      <c r="N23" s="12"/>
    </row>
    <row r="24" spans="1:14" x14ac:dyDescent="0.35">
      <c r="A24" s="11" t="str">
        <f t="shared" si="0"/>
        <v>VOLUMEN (miles Consumiciones)Sangria de Vino</v>
      </c>
      <c r="B24" s="11" t="s">
        <v>221</v>
      </c>
      <c r="C24" s="11" t="s">
        <v>115</v>
      </c>
      <c r="D24" s="12">
        <v>681.02260000000001</v>
      </c>
      <c r="E24" s="12">
        <v>1104.7339999999999</v>
      </c>
      <c r="F24" s="12">
        <v>2248.98</v>
      </c>
      <c r="G24" s="12">
        <v>638.24440000000004</v>
      </c>
      <c r="H24" s="12">
        <v>730.98559999999998</v>
      </c>
      <c r="I24" s="12">
        <v>1428.9970000000001</v>
      </c>
      <c r="J24" s="12">
        <v>2023.6220000000001</v>
      </c>
      <c r="K24" s="12">
        <v>515.38409999999999</v>
      </c>
      <c r="L24" s="12">
        <v>581.8931</v>
      </c>
      <c r="M24" s="12"/>
      <c r="N24" s="12"/>
    </row>
    <row r="25" spans="1:14" x14ac:dyDescent="0.35">
      <c r="A25" s="11" t="str">
        <f t="shared" si="0"/>
        <v>VOLUMEN (miles Consumiciones)Sangria de Cava</v>
      </c>
      <c r="B25" s="11" t="s">
        <v>221</v>
      </c>
      <c r="C25" s="11" t="s">
        <v>116</v>
      </c>
      <c r="D25" s="12">
        <v>633.60090000000002</v>
      </c>
      <c r="E25" s="12">
        <v>546.92369999999994</v>
      </c>
      <c r="F25" s="12">
        <v>950.97440000000006</v>
      </c>
      <c r="G25" s="12">
        <v>390.8408</v>
      </c>
      <c r="H25" s="12">
        <v>525.76609999999994</v>
      </c>
      <c r="I25" s="12">
        <v>611.4769</v>
      </c>
      <c r="J25" s="12">
        <v>865.03039999999999</v>
      </c>
      <c r="K25" s="12">
        <v>538.24990000000003</v>
      </c>
      <c r="L25" s="12">
        <v>316.76499999999999</v>
      </c>
      <c r="M25" s="12"/>
      <c r="N25" s="12"/>
    </row>
    <row r="26" spans="1:14" x14ac:dyDescent="0.35">
      <c r="A26" s="11" t="str">
        <f t="shared" si="0"/>
        <v>VOLUMEN (miles Consumiciones)Calimocho</v>
      </c>
      <c r="B26" s="11" t="s">
        <v>221</v>
      </c>
      <c r="C26" s="11" t="s">
        <v>117</v>
      </c>
      <c r="D26" s="12">
        <v>712.99840000000006</v>
      </c>
      <c r="E26" s="12">
        <v>1238.0419999999999</v>
      </c>
      <c r="F26" s="12">
        <v>1833.789</v>
      </c>
      <c r="G26" s="12">
        <v>956.04859999999996</v>
      </c>
      <c r="H26" s="12">
        <v>1002.357</v>
      </c>
      <c r="I26" s="12">
        <v>932.51059999999995</v>
      </c>
      <c r="J26" s="12">
        <v>2557.674</v>
      </c>
      <c r="K26" s="12">
        <v>1060.2449999999999</v>
      </c>
      <c r="L26" s="12">
        <v>717.28469999999993</v>
      </c>
      <c r="M26" s="12"/>
      <c r="N26" s="12"/>
    </row>
    <row r="27" spans="1:14" x14ac:dyDescent="0.35">
      <c r="A27" s="11" t="str">
        <f t="shared" si="0"/>
        <v>VOLUMEN (miles Consumiciones)Rebujito</v>
      </c>
      <c r="B27" s="11" t="s">
        <v>221</v>
      </c>
      <c r="C27" s="11" t="s">
        <v>151</v>
      </c>
      <c r="D27" s="12">
        <v>17.04326</v>
      </c>
      <c r="E27" s="12">
        <v>600.06060000000002</v>
      </c>
      <c r="F27" s="12">
        <v>234.82149999999999</v>
      </c>
      <c r="G27" s="12">
        <v>34.178820000000002</v>
      </c>
      <c r="H27" s="12">
        <v>41.195769999999996</v>
      </c>
      <c r="I27" s="12">
        <v>387.3854</v>
      </c>
      <c r="J27" s="12">
        <v>260.32679999999999</v>
      </c>
      <c r="K27" s="12">
        <v>37.954440000000005</v>
      </c>
      <c r="L27" s="12">
        <v>10.632160000000001</v>
      </c>
      <c r="M27" s="12"/>
      <c r="N27" s="12"/>
    </row>
    <row r="28" spans="1:14" x14ac:dyDescent="0.35">
      <c r="A28" s="11" t="str">
        <f t="shared" si="0"/>
        <v>VOLUMEN (miles Consumiciones)Espum/Lambrusc/Mosca</v>
      </c>
      <c r="B28" s="11" t="s">
        <v>221</v>
      </c>
      <c r="C28" s="11" t="s">
        <v>152</v>
      </c>
      <c r="D28" s="12">
        <v>1540.1420000000001</v>
      </c>
      <c r="E28" s="12">
        <v>1267.6220000000001</v>
      </c>
      <c r="F28" s="12">
        <v>1650.22</v>
      </c>
      <c r="G28" s="12">
        <v>1684.2190000000001</v>
      </c>
      <c r="H28" s="12">
        <v>1508.232</v>
      </c>
      <c r="I28" s="12">
        <v>1353.9839999999999</v>
      </c>
      <c r="J28" s="12">
        <v>1507.982</v>
      </c>
      <c r="K28" s="12">
        <v>1482.154</v>
      </c>
      <c r="L28" s="12">
        <v>1551.2850000000001</v>
      </c>
      <c r="M28" s="12"/>
      <c r="N28" s="12"/>
    </row>
    <row r="29" spans="1:14" x14ac:dyDescent="0.35">
      <c r="A29" s="11" t="str">
        <f t="shared" si="0"/>
        <v>VOLUMEN (miles Consumiciones)Sidra</v>
      </c>
      <c r="B29" s="11" t="s">
        <v>221</v>
      </c>
      <c r="C29" s="11" t="s">
        <v>118</v>
      </c>
      <c r="D29" s="12">
        <v>7576.9790000000003</v>
      </c>
      <c r="E29" s="12">
        <v>6578.6450000000004</v>
      </c>
      <c r="F29" s="12">
        <v>9033.7289999999994</v>
      </c>
      <c r="G29" s="12">
        <v>5912.3209999999999</v>
      </c>
      <c r="H29" s="12">
        <v>5702.4070000000002</v>
      </c>
      <c r="I29" s="12">
        <v>5674.2650000000003</v>
      </c>
      <c r="J29" s="12">
        <v>8825.74</v>
      </c>
      <c r="K29" s="12">
        <v>6997.5249999999996</v>
      </c>
      <c r="L29" s="12">
        <v>6382.8810000000003</v>
      </c>
      <c r="M29" s="12"/>
      <c r="N29" s="12"/>
    </row>
    <row r="30" spans="1:14" x14ac:dyDescent="0.35">
      <c r="A30" s="11" t="str">
        <f t="shared" si="0"/>
        <v>VOLUMEN (miles Consumiciones)Cerveza</v>
      </c>
      <c r="B30" s="11" t="s">
        <v>221</v>
      </c>
      <c r="C30" s="11" t="s">
        <v>119</v>
      </c>
      <c r="D30" s="12">
        <v>362644.6</v>
      </c>
      <c r="E30" s="12">
        <v>428028.4</v>
      </c>
      <c r="F30" s="12">
        <v>627171.1</v>
      </c>
      <c r="G30" s="12">
        <v>369965.3</v>
      </c>
      <c r="H30" s="12">
        <v>354507.2</v>
      </c>
      <c r="I30" s="12">
        <v>403652.5</v>
      </c>
      <c r="J30" s="12">
        <v>581169.19999999995</v>
      </c>
      <c r="K30" s="12">
        <v>339179.3</v>
      </c>
      <c r="L30" s="12">
        <v>315485.2</v>
      </c>
      <c r="M30" s="12"/>
      <c r="N30" s="12"/>
    </row>
    <row r="31" spans="1:14" x14ac:dyDescent="0.35">
      <c r="A31" s="11" t="str">
        <f t="shared" si="0"/>
        <v>VOLUMEN (miles Consumiciones)Con alcohol</v>
      </c>
      <c r="B31" s="11" t="s">
        <v>221</v>
      </c>
      <c r="C31" s="11" t="s">
        <v>120</v>
      </c>
      <c r="D31" s="12">
        <v>319942.2</v>
      </c>
      <c r="E31" s="12">
        <v>375117.1</v>
      </c>
      <c r="F31" s="12">
        <v>549894.69999999995</v>
      </c>
      <c r="G31" s="12">
        <v>326691.90000000002</v>
      </c>
      <c r="H31" s="12">
        <v>312640.7</v>
      </c>
      <c r="I31" s="12">
        <v>349908.7</v>
      </c>
      <c r="J31" s="12">
        <v>510940.5</v>
      </c>
      <c r="K31" s="12">
        <v>300050.8</v>
      </c>
      <c r="L31" s="12">
        <v>276225.7</v>
      </c>
      <c r="M31" s="12"/>
      <c r="N31" s="12"/>
    </row>
    <row r="32" spans="1:14" x14ac:dyDescent="0.35">
      <c r="A32" s="11" t="str">
        <f t="shared" si="0"/>
        <v>VOLUMEN (miles Consumiciones)Sin alcohol</v>
      </c>
      <c r="B32" s="11" t="s">
        <v>221</v>
      </c>
      <c r="C32" s="11" t="s">
        <v>121</v>
      </c>
      <c r="D32" s="12">
        <v>42345.05</v>
      </c>
      <c r="E32" s="12">
        <v>52579.79</v>
      </c>
      <c r="F32" s="12">
        <v>76354.34</v>
      </c>
      <c r="G32" s="12">
        <v>42681.56</v>
      </c>
      <c r="H32" s="12">
        <v>41447.46</v>
      </c>
      <c r="I32" s="12">
        <v>53116.46</v>
      </c>
      <c r="J32" s="12">
        <v>69304.070000000007</v>
      </c>
      <c r="K32" s="12">
        <v>38729.11</v>
      </c>
      <c r="L32" s="12">
        <v>38895.39</v>
      </c>
      <c r="M32" s="12"/>
      <c r="N32" s="12"/>
    </row>
    <row r="33" spans="1:14" x14ac:dyDescent="0.35">
      <c r="A33" s="11" t="str">
        <f t="shared" si="0"/>
        <v>VOLUMEN (miles Consumiciones)Cerveza Envasada</v>
      </c>
      <c r="B33" s="11" t="s">
        <v>221</v>
      </c>
      <c r="C33" s="11" t="s">
        <v>153</v>
      </c>
      <c r="D33" s="12">
        <v>184249.60000000001</v>
      </c>
      <c r="E33" s="12">
        <v>213976</v>
      </c>
      <c r="F33" s="12">
        <v>302017.3</v>
      </c>
      <c r="G33" s="12">
        <v>183852.4</v>
      </c>
      <c r="H33" s="12">
        <v>187351.4</v>
      </c>
      <c r="I33" s="12">
        <v>198726.8</v>
      </c>
      <c r="J33" s="12">
        <v>279725.7</v>
      </c>
      <c r="K33" s="12">
        <v>169277</v>
      </c>
      <c r="L33" s="12">
        <v>160592.9</v>
      </c>
      <c r="M33" s="12"/>
      <c r="N33" s="12"/>
    </row>
    <row r="34" spans="1:14" x14ac:dyDescent="0.35">
      <c r="A34" s="11" t="str">
        <f t="shared" si="0"/>
        <v>VOLUMEN (miles Consumiciones)Cerveza Surtidor</v>
      </c>
      <c r="B34" s="11" t="s">
        <v>221</v>
      </c>
      <c r="C34" s="11" t="s">
        <v>154</v>
      </c>
      <c r="D34" s="12">
        <v>178395</v>
      </c>
      <c r="E34" s="12">
        <v>214052.4</v>
      </c>
      <c r="F34" s="12">
        <v>325153.7</v>
      </c>
      <c r="G34" s="12">
        <v>186113</v>
      </c>
      <c r="H34" s="12">
        <v>167155.79999999999</v>
      </c>
      <c r="I34" s="12">
        <v>204925.7</v>
      </c>
      <c r="J34" s="12">
        <v>301443.5</v>
      </c>
      <c r="K34" s="12">
        <v>169902.3</v>
      </c>
      <c r="L34" s="12">
        <v>154892.29999999999</v>
      </c>
      <c r="M34" s="12"/>
      <c r="N34" s="12"/>
    </row>
    <row r="35" spans="1:14" x14ac:dyDescent="0.35">
      <c r="A35" s="11" t="str">
        <f t="shared" si="0"/>
        <v>VOLUMEN (miles Consumiciones)Otras Cervezas</v>
      </c>
      <c r="B35" s="11" t="s">
        <v>221</v>
      </c>
      <c r="C35" s="11" t="s">
        <v>122</v>
      </c>
      <c r="D35" s="12">
        <v>357.31440000000003</v>
      </c>
      <c r="E35" s="12">
        <v>331.46770000000004</v>
      </c>
      <c r="F35" s="12">
        <v>921.95809999999994</v>
      </c>
      <c r="G35" s="12">
        <v>591.89589999999998</v>
      </c>
      <c r="H35" s="12">
        <v>419.03129999999999</v>
      </c>
      <c r="I35" s="12">
        <v>627.33960000000002</v>
      </c>
      <c r="J35" s="12">
        <v>924.61680000000001</v>
      </c>
      <c r="K35" s="12">
        <v>399.39959999999996</v>
      </c>
      <c r="L35" s="12">
        <v>364.12220000000002</v>
      </c>
      <c r="M35" s="12"/>
      <c r="N35" s="12"/>
    </row>
    <row r="36" spans="1:14" x14ac:dyDescent="0.35">
      <c r="A36" s="11" t="str">
        <f t="shared" si="0"/>
        <v>VOLUMEN (miles Consumiciones)Espirituosas</v>
      </c>
      <c r="B36" s="11" t="s">
        <v>221</v>
      </c>
      <c r="C36" s="11" t="s">
        <v>123</v>
      </c>
      <c r="D36" s="12">
        <v>57467.47</v>
      </c>
      <c r="E36" s="12">
        <v>61185.1</v>
      </c>
      <c r="F36" s="12">
        <v>89904.56</v>
      </c>
      <c r="G36" s="12">
        <v>58821.52</v>
      </c>
      <c r="H36" s="12">
        <v>52984.49</v>
      </c>
      <c r="I36" s="12">
        <v>55652.3</v>
      </c>
      <c r="J36" s="12">
        <v>80368.490000000005</v>
      </c>
      <c r="K36" s="12">
        <v>52260.57</v>
      </c>
      <c r="L36" s="12">
        <v>51166.52</v>
      </c>
      <c r="M36" s="12"/>
      <c r="N36" s="12"/>
    </row>
    <row r="37" spans="1:14" x14ac:dyDescent="0.35">
      <c r="A37" s="11" t="str">
        <f t="shared" si="0"/>
        <v>VOLUMEN (miles Consumiciones)Whisky</v>
      </c>
      <c r="B37" s="11" t="s">
        <v>221</v>
      </c>
      <c r="C37" s="11" t="s">
        <v>124</v>
      </c>
      <c r="D37" s="12">
        <v>7252.9229999999998</v>
      </c>
      <c r="E37" s="12">
        <v>8614.7829999999994</v>
      </c>
      <c r="F37" s="12">
        <v>11843.46</v>
      </c>
      <c r="G37" s="12">
        <v>9071.0249999999996</v>
      </c>
      <c r="H37" s="12">
        <v>8642.8850000000002</v>
      </c>
      <c r="I37" s="12">
        <v>7849.4340000000002</v>
      </c>
      <c r="J37" s="12">
        <v>11334.7</v>
      </c>
      <c r="K37" s="12">
        <v>8644.8549999999996</v>
      </c>
      <c r="L37" s="12">
        <v>7776.69</v>
      </c>
      <c r="M37" s="12"/>
      <c r="N37" s="12"/>
    </row>
    <row r="38" spans="1:14" x14ac:dyDescent="0.35">
      <c r="A38" s="11" t="str">
        <f t="shared" si="0"/>
        <v>VOLUMEN (miles Consumiciones)Brandy</v>
      </c>
      <c r="B38" s="11" t="s">
        <v>221</v>
      </c>
      <c r="C38" s="11" t="s">
        <v>125</v>
      </c>
      <c r="D38" s="12">
        <v>836.89469999999994</v>
      </c>
      <c r="E38" s="12">
        <v>1154.8530000000001</v>
      </c>
      <c r="F38" s="12">
        <v>835.05459999999994</v>
      </c>
      <c r="G38" s="12">
        <v>884.42859999999996</v>
      </c>
      <c r="H38" s="12">
        <v>1315.8109999999999</v>
      </c>
      <c r="I38" s="12">
        <v>1464.693</v>
      </c>
      <c r="J38" s="12">
        <v>921.64400000000001</v>
      </c>
      <c r="K38" s="12">
        <v>1413.604</v>
      </c>
      <c r="L38" s="12">
        <v>1550.105</v>
      </c>
      <c r="M38" s="12"/>
      <c r="N38" s="12"/>
    </row>
    <row r="39" spans="1:14" x14ac:dyDescent="0.35">
      <c r="A39" s="11" t="str">
        <f t="shared" si="0"/>
        <v>VOLUMEN (miles Consumiciones)Ginebra</v>
      </c>
      <c r="B39" s="11" t="s">
        <v>221</v>
      </c>
      <c r="C39" s="11" t="s">
        <v>126</v>
      </c>
      <c r="D39" s="12">
        <v>14235.2</v>
      </c>
      <c r="E39" s="12">
        <v>14046.35</v>
      </c>
      <c r="F39" s="12">
        <v>23778.13</v>
      </c>
      <c r="G39" s="12">
        <v>13904.39</v>
      </c>
      <c r="H39" s="12">
        <v>11661</v>
      </c>
      <c r="I39" s="12">
        <v>11236.08</v>
      </c>
      <c r="J39" s="12">
        <v>18098.05</v>
      </c>
      <c r="K39" s="12">
        <v>9365.7690000000002</v>
      </c>
      <c r="L39" s="12">
        <v>9223.6959999999999</v>
      </c>
      <c r="M39" s="12"/>
      <c r="N39" s="12"/>
    </row>
    <row r="40" spans="1:14" x14ac:dyDescent="0.35">
      <c r="A40" s="11" t="str">
        <f t="shared" si="0"/>
        <v>VOLUMEN (miles Consumiciones)Ron</v>
      </c>
      <c r="B40" s="11" t="s">
        <v>221</v>
      </c>
      <c r="C40" s="11" t="s">
        <v>127</v>
      </c>
      <c r="D40" s="12">
        <v>6060.6930000000002</v>
      </c>
      <c r="E40" s="12">
        <v>5828.5860000000002</v>
      </c>
      <c r="F40" s="12">
        <v>9731.3269999999993</v>
      </c>
      <c r="G40" s="12">
        <v>7175.2629999999999</v>
      </c>
      <c r="H40" s="12">
        <v>5771.2920000000004</v>
      </c>
      <c r="I40" s="12">
        <v>5843.1189999999997</v>
      </c>
      <c r="J40" s="12">
        <v>8518.1679999999997</v>
      </c>
      <c r="K40" s="12">
        <v>6466.9449999999997</v>
      </c>
      <c r="L40" s="12">
        <v>4932.5519999999997</v>
      </c>
      <c r="M40" s="12"/>
      <c r="N40" s="12"/>
    </row>
    <row r="41" spans="1:14" x14ac:dyDescent="0.35">
      <c r="A41" s="11" t="str">
        <f t="shared" si="0"/>
        <v>VOLUMEN (miles Consumiciones)Anis</v>
      </c>
      <c r="B41" s="11" t="s">
        <v>221</v>
      </c>
      <c r="C41" s="11" t="s">
        <v>128</v>
      </c>
      <c r="D41" s="12">
        <v>885.76080000000002</v>
      </c>
      <c r="E41" s="12">
        <v>816.59930000000008</v>
      </c>
      <c r="F41" s="12">
        <v>1181.7049999999999</v>
      </c>
      <c r="G41" s="12">
        <v>995.11380000000008</v>
      </c>
      <c r="H41" s="12">
        <v>1229.442</v>
      </c>
      <c r="I41" s="12">
        <v>772.00900000000001</v>
      </c>
      <c r="J41" s="12">
        <v>2031.4860000000001</v>
      </c>
      <c r="K41" s="12">
        <v>1369.8689999999999</v>
      </c>
      <c r="L41" s="12">
        <v>806.49390000000005</v>
      </c>
      <c r="M41" s="12"/>
      <c r="N41" s="12"/>
    </row>
    <row r="42" spans="1:14" x14ac:dyDescent="0.35">
      <c r="A42" s="11" t="str">
        <f t="shared" si="0"/>
        <v>VOLUMEN (miles Consumiciones)Otras Espirituosas</v>
      </c>
      <c r="B42" s="11" t="s">
        <v>221</v>
      </c>
      <c r="C42" s="11" t="s">
        <v>129</v>
      </c>
      <c r="D42" s="12">
        <v>28196</v>
      </c>
      <c r="E42" s="12">
        <v>30723.93</v>
      </c>
      <c r="F42" s="12">
        <v>42534.89</v>
      </c>
      <c r="G42" s="12">
        <v>26791.3</v>
      </c>
      <c r="H42" s="12">
        <v>24364.07</v>
      </c>
      <c r="I42" s="12">
        <v>28486.97</v>
      </c>
      <c r="J42" s="12">
        <v>39464.44</v>
      </c>
      <c r="K42" s="12">
        <v>24999.53</v>
      </c>
      <c r="L42" s="12">
        <v>26876.99</v>
      </c>
      <c r="M42" s="12"/>
      <c r="N42" s="12"/>
    </row>
    <row r="43" spans="1:14" x14ac:dyDescent="0.35">
      <c r="A43" s="11" t="str">
        <f t="shared" si="0"/>
        <v>VOLUMEN (miles Consumiciones)T.Zumo+Horchata+Mosto</v>
      </c>
      <c r="B43" s="11" t="s">
        <v>221</v>
      </c>
      <c r="C43" s="11" t="s">
        <v>130</v>
      </c>
      <c r="D43" s="12">
        <v>25183.360000000001</v>
      </c>
      <c r="E43" s="12">
        <v>28905.69</v>
      </c>
      <c r="F43" s="12">
        <v>44446.92</v>
      </c>
      <c r="G43" s="12">
        <v>22717.77</v>
      </c>
      <c r="H43" s="12">
        <v>24535.1</v>
      </c>
      <c r="I43" s="12">
        <v>27144.89</v>
      </c>
      <c r="J43" s="12">
        <v>41427.699999999997</v>
      </c>
      <c r="K43" s="12">
        <v>23213.599999999999</v>
      </c>
      <c r="L43" s="12">
        <v>21919.77</v>
      </c>
      <c r="M43" s="12"/>
      <c r="N43" s="12"/>
    </row>
    <row r="44" spans="1:14" x14ac:dyDescent="0.35">
      <c r="A44" s="11" t="str">
        <f t="shared" si="0"/>
        <v>VOLUMEN (miles Consumiciones)Agua Envasada</v>
      </c>
      <c r="B44" s="11" t="s">
        <v>221</v>
      </c>
      <c r="C44" s="11" t="s">
        <v>131</v>
      </c>
      <c r="D44" s="12">
        <v>124465.5</v>
      </c>
      <c r="E44" s="12">
        <v>142076.79999999999</v>
      </c>
      <c r="F44" s="12">
        <v>235087.7</v>
      </c>
      <c r="G44" s="12">
        <v>136368.70000000001</v>
      </c>
      <c r="H44" s="12">
        <v>130552.1</v>
      </c>
      <c r="I44" s="12">
        <v>153240.70000000001</v>
      </c>
      <c r="J44" s="12">
        <v>228746.9</v>
      </c>
      <c r="K44" s="12">
        <v>139505.9</v>
      </c>
      <c r="L44" s="12">
        <v>133265.29999999999</v>
      </c>
      <c r="M44" s="12"/>
      <c r="N44" s="12"/>
    </row>
    <row r="45" spans="1:14" x14ac:dyDescent="0.35">
      <c r="A45" s="11" t="str">
        <f t="shared" si="0"/>
        <v>VOLUMEN (miles Consumiciones)Bebidas Refrescantes</v>
      </c>
      <c r="B45" s="11" t="s">
        <v>221</v>
      </c>
      <c r="C45" s="11" t="s">
        <v>132</v>
      </c>
      <c r="D45" s="12">
        <v>204195.4</v>
      </c>
      <c r="E45" s="12">
        <v>241951.5</v>
      </c>
      <c r="F45" s="12">
        <v>383600.1</v>
      </c>
      <c r="G45" s="12">
        <v>220922.2</v>
      </c>
      <c r="H45" s="12">
        <v>213237.8</v>
      </c>
      <c r="I45" s="12">
        <v>246419.7</v>
      </c>
      <c r="J45" s="12">
        <v>376639.9</v>
      </c>
      <c r="K45" s="12">
        <v>220238.4</v>
      </c>
      <c r="L45" s="12">
        <v>207174.6</v>
      </c>
      <c r="M45" s="12"/>
      <c r="N45" s="12"/>
    </row>
    <row r="46" spans="1:14" x14ac:dyDescent="0.35">
      <c r="A46" s="11" t="str">
        <f t="shared" si="0"/>
        <v>VOLUMEN (miles Consumiciones)Colas</v>
      </c>
      <c r="B46" s="11" t="s">
        <v>221</v>
      </c>
      <c r="C46" s="11" t="s">
        <v>133</v>
      </c>
      <c r="D46" s="12">
        <v>125992.4</v>
      </c>
      <c r="E46" s="12">
        <v>147570.29999999999</v>
      </c>
      <c r="F46" s="12">
        <v>222383.7</v>
      </c>
      <c r="G46" s="12">
        <v>135524.9</v>
      </c>
      <c r="H46" s="12">
        <v>129270.8</v>
      </c>
      <c r="I46" s="12">
        <v>146231.20000000001</v>
      </c>
      <c r="J46" s="12">
        <v>215620.8</v>
      </c>
      <c r="K46" s="12">
        <v>130290.8</v>
      </c>
      <c r="L46" s="12">
        <v>124453</v>
      </c>
      <c r="M46" s="12"/>
      <c r="N46" s="12"/>
    </row>
    <row r="47" spans="1:14" x14ac:dyDescent="0.35">
      <c r="A47" s="11" t="str">
        <f t="shared" si="0"/>
        <v>VOLUMEN (miles Consumiciones)Cola Regular</v>
      </c>
      <c r="B47" s="11" t="s">
        <v>221</v>
      </c>
      <c r="C47" s="11" t="s">
        <v>134</v>
      </c>
      <c r="D47" s="12">
        <v>61428.36</v>
      </c>
      <c r="E47" s="12">
        <v>67724.37</v>
      </c>
      <c r="F47" s="12">
        <v>104565.2</v>
      </c>
      <c r="G47" s="12">
        <v>63176.71</v>
      </c>
      <c r="H47" s="12">
        <v>60185.55</v>
      </c>
      <c r="I47" s="12">
        <v>68437.75</v>
      </c>
      <c r="J47" s="12">
        <v>100717</v>
      </c>
      <c r="K47" s="12">
        <v>62881.88</v>
      </c>
      <c r="L47" s="12">
        <v>54036.58</v>
      </c>
      <c r="M47" s="12"/>
      <c r="N47" s="12"/>
    </row>
    <row r="48" spans="1:14" x14ac:dyDescent="0.35">
      <c r="A48" s="11" t="str">
        <f t="shared" si="0"/>
        <v>VOLUMEN (miles Consumiciones)Light/Zero</v>
      </c>
      <c r="B48" s="11" t="s">
        <v>221</v>
      </c>
      <c r="C48" s="11" t="s">
        <v>135</v>
      </c>
      <c r="D48" s="12">
        <v>64564.02</v>
      </c>
      <c r="E48" s="12">
        <v>79845.97</v>
      </c>
      <c r="F48" s="12">
        <v>117818.5</v>
      </c>
      <c r="G48" s="12">
        <v>72348.149999999994</v>
      </c>
      <c r="H48" s="12">
        <v>69085.3</v>
      </c>
      <c r="I48" s="12">
        <v>77793.440000000002</v>
      </c>
      <c r="J48" s="12">
        <v>114903.8</v>
      </c>
      <c r="K48" s="12">
        <v>67408.95</v>
      </c>
      <c r="L48" s="12">
        <v>70416.38</v>
      </c>
      <c r="M48" s="12"/>
      <c r="N48" s="12"/>
    </row>
    <row r="49" spans="1:14" x14ac:dyDescent="0.35">
      <c r="A49" s="11" t="str">
        <f t="shared" si="0"/>
        <v>VOLUMEN (miles Consumiciones)Otra Variedad Cola</v>
      </c>
      <c r="B49" s="11" t="s">
        <v>221</v>
      </c>
      <c r="C49" s="11" t="s">
        <v>136</v>
      </c>
      <c r="D49" s="12" t="s">
        <v>222</v>
      </c>
      <c r="E49" s="12" t="s">
        <v>222</v>
      </c>
      <c r="F49" s="12" t="s">
        <v>222</v>
      </c>
      <c r="G49" s="12" t="s">
        <v>222</v>
      </c>
      <c r="H49" s="12" t="s">
        <v>222</v>
      </c>
      <c r="I49" s="12" t="s">
        <v>222</v>
      </c>
      <c r="J49" s="12" t="s">
        <v>222</v>
      </c>
      <c r="K49" s="12" t="s">
        <v>222</v>
      </c>
      <c r="L49" s="12" t="s">
        <v>222</v>
      </c>
      <c r="M49" s="12"/>
      <c r="N49" s="12"/>
    </row>
    <row r="50" spans="1:14" x14ac:dyDescent="0.35">
      <c r="A50" s="11" t="str">
        <f t="shared" si="0"/>
        <v>VOLUMEN (miles Consumiciones)Con Cafeina</v>
      </c>
      <c r="B50" s="11" t="s">
        <v>221</v>
      </c>
      <c r="C50" s="11" t="s">
        <v>137</v>
      </c>
      <c r="D50" s="12">
        <v>102727.8</v>
      </c>
      <c r="E50" s="12">
        <v>119848.7</v>
      </c>
      <c r="F50" s="12">
        <v>183033.7</v>
      </c>
      <c r="G50" s="12">
        <v>112545.3</v>
      </c>
      <c r="H50" s="12">
        <v>108209.4</v>
      </c>
      <c r="I50" s="12">
        <v>121103.6</v>
      </c>
      <c r="J50" s="12">
        <v>178616.7</v>
      </c>
      <c r="K50" s="12">
        <v>110322.9</v>
      </c>
      <c r="L50" s="12">
        <v>102438.5</v>
      </c>
      <c r="M50" s="12"/>
      <c r="N50" s="12"/>
    </row>
    <row r="51" spans="1:14" x14ac:dyDescent="0.35">
      <c r="A51" s="11" t="str">
        <f t="shared" si="0"/>
        <v>VOLUMEN (miles Consumiciones)Sin Cafeina</v>
      </c>
      <c r="B51" s="11" t="s">
        <v>221</v>
      </c>
      <c r="C51" s="11" t="s">
        <v>138</v>
      </c>
      <c r="D51" s="12">
        <v>19057.47</v>
      </c>
      <c r="E51" s="12">
        <v>22859.54</v>
      </c>
      <c r="F51" s="12">
        <v>32712.63</v>
      </c>
      <c r="G51" s="12">
        <v>19782.759999999998</v>
      </c>
      <c r="H51" s="12">
        <v>18666.03</v>
      </c>
      <c r="I51" s="12">
        <v>22629.97</v>
      </c>
      <c r="J51" s="12">
        <v>32849.480000000003</v>
      </c>
      <c r="K51" s="12">
        <v>17726.79</v>
      </c>
      <c r="L51" s="12">
        <v>19224.87</v>
      </c>
      <c r="M51" s="12"/>
      <c r="N51" s="12"/>
    </row>
    <row r="52" spans="1:14" x14ac:dyDescent="0.35">
      <c r="A52" s="11" t="str">
        <f t="shared" si="0"/>
        <v>VOLUMEN (miles Consumiciones)Frutas con gas</v>
      </c>
      <c r="B52" s="11" t="s">
        <v>221</v>
      </c>
      <c r="C52" s="11" t="s">
        <v>139</v>
      </c>
      <c r="D52" s="12">
        <v>22133.34</v>
      </c>
      <c r="E52" s="12">
        <v>28852.5</v>
      </c>
      <c r="F52" s="12">
        <v>49297.82</v>
      </c>
      <c r="G52" s="12">
        <v>27599.83</v>
      </c>
      <c r="H52" s="12">
        <v>24907.9</v>
      </c>
      <c r="I52" s="12">
        <v>27662.85</v>
      </c>
      <c r="J52" s="12">
        <v>41696.230000000003</v>
      </c>
      <c r="K52" s="12">
        <v>23380.67</v>
      </c>
      <c r="L52" s="12">
        <v>21891.5</v>
      </c>
      <c r="M52" s="12"/>
      <c r="N52" s="12"/>
    </row>
    <row r="53" spans="1:14" x14ac:dyDescent="0.35">
      <c r="A53" s="11" t="str">
        <f t="shared" si="0"/>
        <v>VOLUMEN (miles Consumiciones)Frutas sin gas</v>
      </c>
      <c r="B53" s="11" t="s">
        <v>221</v>
      </c>
      <c r="C53" s="11" t="s">
        <v>140</v>
      </c>
      <c r="D53" s="12">
        <v>5331.2929999999997</v>
      </c>
      <c r="E53" s="12">
        <v>6481.134</v>
      </c>
      <c r="F53" s="12">
        <v>21076.76</v>
      </c>
      <c r="G53" s="12">
        <v>12413.96</v>
      </c>
      <c r="H53" s="12">
        <v>15526.38</v>
      </c>
      <c r="I53" s="12">
        <v>21481.87</v>
      </c>
      <c r="J53" s="12">
        <v>31360.06</v>
      </c>
      <c r="K53" s="12">
        <v>18207.849999999999</v>
      </c>
      <c r="L53" s="12">
        <v>15667.81</v>
      </c>
      <c r="M53" s="12"/>
      <c r="N53" s="12"/>
    </row>
    <row r="54" spans="1:14" x14ac:dyDescent="0.35">
      <c r="A54" s="11" t="str">
        <f t="shared" si="0"/>
        <v>VOLUMEN (miles Consumiciones)Mixers</v>
      </c>
      <c r="B54" s="11" t="s">
        <v>221</v>
      </c>
      <c r="C54" s="11" t="s">
        <v>141</v>
      </c>
      <c r="D54" s="12">
        <v>2858.962</v>
      </c>
      <c r="E54" s="12">
        <v>3628.6790000000001</v>
      </c>
      <c r="F54" s="12">
        <v>5378.4449999999997</v>
      </c>
      <c r="G54" s="12">
        <v>2537.2510000000002</v>
      </c>
      <c r="H54" s="12">
        <v>2172.0729999999999</v>
      </c>
      <c r="I54" s="12">
        <v>2969.1729999999998</v>
      </c>
      <c r="J54" s="12">
        <v>4630.4639999999999</v>
      </c>
      <c r="K54" s="12">
        <v>2628.8519999999999</v>
      </c>
      <c r="L54" s="12">
        <v>2845.8739999999998</v>
      </c>
      <c r="M54" s="12"/>
      <c r="N54" s="12"/>
    </row>
    <row r="55" spans="1:14" x14ac:dyDescent="0.35">
      <c r="A55" s="11" t="str">
        <f t="shared" si="0"/>
        <v>VOLUMEN (miles Consumiciones)Isotonicas</v>
      </c>
      <c r="B55" s="11" t="s">
        <v>221</v>
      </c>
      <c r="C55" s="11" t="s">
        <v>155</v>
      </c>
      <c r="D55" s="12">
        <v>21751.119999999999</v>
      </c>
      <c r="E55" s="12">
        <v>25048.240000000002</v>
      </c>
      <c r="F55" s="12">
        <v>46413.38</v>
      </c>
      <c r="G55" s="12">
        <v>23622.28</v>
      </c>
      <c r="H55" s="12">
        <v>24006.98</v>
      </c>
      <c r="I55" s="12">
        <v>27020.53</v>
      </c>
      <c r="J55" s="12">
        <v>51734.27</v>
      </c>
      <c r="K55" s="12">
        <v>28040.67</v>
      </c>
      <c r="L55" s="12">
        <v>24547.52</v>
      </c>
      <c r="M55" s="12"/>
      <c r="N55" s="12"/>
    </row>
    <row r="56" spans="1:14" x14ac:dyDescent="0.35">
      <c r="A56" s="11" t="str">
        <f t="shared" si="0"/>
        <v>VOLUMEN (miles Consumiciones)Energeticas</v>
      </c>
      <c r="B56" s="11" t="s">
        <v>221</v>
      </c>
      <c r="C56" s="11" t="s">
        <v>156</v>
      </c>
      <c r="D56" s="12">
        <v>7396.72</v>
      </c>
      <c r="E56" s="12">
        <v>7097.9769999999999</v>
      </c>
      <c r="F56" s="12">
        <v>10561.69</v>
      </c>
      <c r="G56" s="12">
        <v>6115.9989999999998</v>
      </c>
      <c r="H56" s="12">
        <v>6207.1149999999998</v>
      </c>
      <c r="I56" s="12">
        <v>8501.0419999999995</v>
      </c>
      <c r="J56" s="12">
        <v>14914.77</v>
      </c>
      <c r="K56" s="12">
        <v>7352.8680000000004</v>
      </c>
      <c r="L56" s="12">
        <v>7744.34</v>
      </c>
      <c r="M56" s="12"/>
      <c r="N56" s="12"/>
    </row>
    <row r="57" spans="1:14" x14ac:dyDescent="0.35">
      <c r="A57" s="11" t="str">
        <f t="shared" si="0"/>
        <v>VOLUMEN (miles Consumiciones)Gaseosas</v>
      </c>
      <c r="B57" s="11" t="s">
        <v>221</v>
      </c>
      <c r="C57" s="11" t="s">
        <v>142</v>
      </c>
      <c r="D57" s="12">
        <v>3009.0509999999999</v>
      </c>
      <c r="E57" s="12">
        <v>3239.92</v>
      </c>
      <c r="F57" s="12">
        <v>5440.79</v>
      </c>
      <c r="G57" s="12">
        <v>3300.886</v>
      </c>
      <c r="H57" s="12">
        <v>2267.2660000000001</v>
      </c>
      <c r="I57" s="12">
        <v>3511.0129999999999</v>
      </c>
      <c r="J57" s="12">
        <v>4647.5020000000004</v>
      </c>
      <c r="K57" s="12">
        <v>2980.377</v>
      </c>
      <c r="L57" s="12">
        <v>3241.9140000000002</v>
      </c>
      <c r="M57" s="12"/>
      <c r="N57" s="12"/>
    </row>
    <row r="58" spans="1:14" x14ac:dyDescent="0.35">
      <c r="A58" s="11" t="str">
        <f t="shared" si="0"/>
        <v>VOLUMEN (miles Consumiciones)Bebidas Zumo+Leche</v>
      </c>
      <c r="B58" s="11" t="s">
        <v>221</v>
      </c>
      <c r="C58" s="11" t="s">
        <v>143</v>
      </c>
      <c r="D58" s="12">
        <v>1928.7929999999999</v>
      </c>
      <c r="E58" s="12">
        <v>1298.1310000000001</v>
      </c>
      <c r="F58" s="12">
        <v>2267.1590000000001</v>
      </c>
      <c r="G58" s="12">
        <v>1417.4079999999999</v>
      </c>
      <c r="H58" s="12">
        <v>1799.9670000000001</v>
      </c>
      <c r="I58" s="12">
        <v>1630.8720000000001</v>
      </c>
      <c r="J58" s="12">
        <v>2191.0619999999999</v>
      </c>
      <c r="K58" s="12">
        <v>1102.6859999999999</v>
      </c>
      <c r="L58" s="12">
        <v>1606.94</v>
      </c>
      <c r="M58" s="12"/>
      <c r="N58" s="12"/>
    </row>
    <row r="59" spans="1:14" x14ac:dyDescent="0.35">
      <c r="A59" s="11" t="str">
        <f t="shared" si="0"/>
        <v>VOLUMEN (miles Consumiciones)Resto</v>
      </c>
      <c r="B59" s="11" t="s">
        <v>221</v>
      </c>
      <c r="C59" s="11" t="s">
        <v>72</v>
      </c>
      <c r="D59" s="12">
        <v>13793.79</v>
      </c>
      <c r="E59" s="12">
        <v>18734.59</v>
      </c>
      <c r="F59" s="12">
        <v>20780.349999999999</v>
      </c>
      <c r="G59" s="12">
        <v>8389.7180000000008</v>
      </c>
      <c r="H59" s="12">
        <v>7079.2809999999999</v>
      </c>
      <c r="I59" s="12">
        <v>7411.1580000000004</v>
      </c>
      <c r="J59" s="12">
        <v>9844.7520000000004</v>
      </c>
      <c r="K59" s="12">
        <v>6253.549</v>
      </c>
      <c r="L59" s="12">
        <v>5175.7209999999995</v>
      </c>
      <c r="M59" s="12"/>
      <c r="N59" s="12"/>
    </row>
    <row r="60" spans="1:14" x14ac:dyDescent="0.35">
      <c r="A60" s="11" t="str">
        <f t="shared" si="0"/>
        <v>VOLUMEN (Miles kg ó litros)TOTAL BEBIDAS</v>
      </c>
      <c r="B60" s="11" t="s">
        <v>223</v>
      </c>
      <c r="C60" s="11" t="s">
        <v>96</v>
      </c>
      <c r="D60" s="12">
        <v>443938.90018660005</v>
      </c>
      <c r="E60" s="12">
        <v>499115.49383925</v>
      </c>
      <c r="F60" s="12">
        <v>767143.07991168997</v>
      </c>
      <c r="G60" s="12">
        <v>459500.00067536999</v>
      </c>
      <c r="H60" s="12">
        <v>442214.76659409399</v>
      </c>
      <c r="I60" s="12">
        <v>491381.02043824998</v>
      </c>
      <c r="J60" s="12">
        <v>718314.39904704003</v>
      </c>
      <c r="K60" s="12">
        <v>442961.09171315999</v>
      </c>
      <c r="L60" s="12">
        <v>426830.03846946004</v>
      </c>
      <c r="M60" s="12"/>
      <c r="N60" s="12"/>
    </row>
    <row r="61" spans="1:14" x14ac:dyDescent="0.35">
      <c r="A61" s="11" t="str">
        <f t="shared" si="0"/>
        <v>VOLUMEN (Miles kg ó litros).Total Bebidas Caliente</v>
      </c>
      <c r="B61" s="11" t="s">
        <v>223</v>
      </c>
      <c r="C61" s="11" t="s">
        <v>97</v>
      </c>
      <c r="D61" s="12">
        <v>68938.310280000005</v>
      </c>
      <c r="E61" s="12">
        <v>64039.979070000001</v>
      </c>
      <c r="F61" s="12">
        <v>78469.285625000004</v>
      </c>
      <c r="G61" s="12">
        <v>64204.336674999999</v>
      </c>
      <c r="H61" s="12">
        <v>64900.056982499998</v>
      </c>
      <c r="I61" s="12">
        <v>60185.021310000004</v>
      </c>
      <c r="J61" s="12">
        <v>74008.404834999994</v>
      </c>
      <c r="K61" s="12">
        <v>66771.730522500002</v>
      </c>
      <c r="L61" s="12">
        <v>67735.492180000001</v>
      </c>
      <c r="M61" s="12"/>
      <c r="N61" s="12"/>
    </row>
    <row r="62" spans="1:14" x14ac:dyDescent="0.35">
      <c r="A62" s="11" t="str">
        <f t="shared" si="0"/>
        <v>VOLUMEN (Miles kg ó litros)Cafe</v>
      </c>
      <c r="B62" s="11" t="s">
        <v>223</v>
      </c>
      <c r="C62" s="11" t="s">
        <v>98</v>
      </c>
      <c r="D62" s="12">
        <v>16355.693300000001</v>
      </c>
      <c r="E62" s="12">
        <v>15714.7601</v>
      </c>
      <c r="F62" s="12">
        <v>20197.988399999998</v>
      </c>
      <c r="G62" s="12">
        <v>14913.80905</v>
      </c>
      <c r="H62" s="12">
        <v>15351.698400000001</v>
      </c>
      <c r="I62" s="12">
        <v>15164.23575</v>
      </c>
      <c r="J62" s="12">
        <v>19819.929</v>
      </c>
      <c r="K62" s="12">
        <v>15525.391</v>
      </c>
      <c r="L62" s="12">
        <v>14964.880300000001</v>
      </c>
      <c r="M62" s="12"/>
      <c r="N62" s="12"/>
    </row>
    <row r="63" spans="1:14" x14ac:dyDescent="0.35">
      <c r="A63" s="11" t="str">
        <f t="shared" si="0"/>
        <v>VOLUMEN (Miles kg ó litros)Leche+bebidas vegetales</v>
      </c>
      <c r="B63" s="11" t="s">
        <v>223</v>
      </c>
      <c r="C63" s="11" t="s">
        <v>149</v>
      </c>
      <c r="D63" s="12">
        <v>46063.626400000001</v>
      </c>
      <c r="E63" s="12">
        <v>43965.724999999999</v>
      </c>
      <c r="F63" s="12">
        <v>53241.884399999995</v>
      </c>
      <c r="G63" s="12">
        <v>43249.656299999995</v>
      </c>
      <c r="H63" s="12">
        <v>43239.875399999997</v>
      </c>
      <c r="I63" s="12">
        <v>40529.6155</v>
      </c>
      <c r="J63" s="12">
        <v>49485.686200000004</v>
      </c>
      <c r="K63" s="12">
        <v>45349.311500000003</v>
      </c>
      <c r="L63" s="12">
        <v>46450.487799999995</v>
      </c>
      <c r="M63" s="12"/>
      <c r="N63" s="12"/>
    </row>
    <row r="64" spans="1:14" x14ac:dyDescent="0.35">
      <c r="A64" s="11" t="str">
        <f t="shared" si="0"/>
        <v>VOLUMEN (Miles kg ó litros)Leche</v>
      </c>
      <c r="B64" s="11" t="s">
        <v>223</v>
      </c>
      <c r="C64" s="11" t="s">
        <v>99</v>
      </c>
      <c r="D64" s="12">
        <v>42890.262799999997</v>
      </c>
      <c r="E64" s="12">
        <v>40727.459600000002</v>
      </c>
      <c r="F64" s="12">
        <v>49505.025600000001</v>
      </c>
      <c r="G64" s="12">
        <v>39847.2091</v>
      </c>
      <c r="H64" s="12">
        <v>39715.488799999999</v>
      </c>
      <c r="I64" s="12">
        <v>37335.798900000002</v>
      </c>
      <c r="J64" s="12">
        <v>45775.862999999998</v>
      </c>
      <c r="K64" s="12">
        <v>41876.470299999994</v>
      </c>
      <c r="L64" s="12">
        <v>42300.200799999999</v>
      </c>
      <c r="M64" s="12"/>
      <c r="N64" s="12"/>
    </row>
    <row r="65" spans="1:14" x14ac:dyDescent="0.35">
      <c r="A65" s="11" t="str">
        <f t="shared" si="0"/>
        <v>VOLUMEN (Miles kg ó litros)Leche Sola</v>
      </c>
      <c r="B65" s="11" t="s">
        <v>223</v>
      </c>
      <c r="C65" s="11" t="s">
        <v>100</v>
      </c>
      <c r="D65" s="12">
        <v>547.83280000000002</v>
      </c>
      <c r="E65" s="12">
        <v>402.0548</v>
      </c>
      <c r="F65" s="12">
        <v>849.69459999999992</v>
      </c>
      <c r="G65" s="12">
        <v>548.30719999999997</v>
      </c>
      <c r="H65" s="12">
        <v>595.06119999999999</v>
      </c>
      <c r="I65" s="12">
        <v>556.11659999999995</v>
      </c>
      <c r="J65" s="12">
        <v>821.34799999999996</v>
      </c>
      <c r="K65" s="12">
        <v>537.80119999999999</v>
      </c>
      <c r="L65" s="12">
        <v>428.35759999999999</v>
      </c>
      <c r="M65" s="12"/>
      <c r="N65" s="12"/>
    </row>
    <row r="66" spans="1:14" x14ac:dyDescent="0.35">
      <c r="A66" s="11" t="str">
        <f t="shared" si="0"/>
        <v>VOLUMEN (Miles kg ó litros)Leche Con Cacao</v>
      </c>
      <c r="B66" s="11" t="s">
        <v>223</v>
      </c>
      <c r="C66" s="11" t="s">
        <v>101</v>
      </c>
      <c r="D66" s="12">
        <v>2117.2800000000002</v>
      </c>
      <c r="E66" s="12">
        <v>1758.4548</v>
      </c>
      <c r="F66" s="12">
        <v>2259.5059999999999</v>
      </c>
      <c r="G66" s="12">
        <v>1686.1643999999999</v>
      </c>
      <c r="H66" s="12">
        <v>1685.1776</v>
      </c>
      <c r="I66" s="12">
        <v>1491.5698</v>
      </c>
      <c r="J66" s="12">
        <v>2049.44</v>
      </c>
      <c r="K66" s="12">
        <v>1668.1066000000001</v>
      </c>
      <c r="L66" s="12">
        <v>1942.8681999999999</v>
      </c>
      <c r="M66" s="12"/>
      <c r="N66" s="12"/>
    </row>
    <row r="67" spans="1:14" x14ac:dyDescent="0.35">
      <c r="A67" s="11" t="str">
        <f t="shared" si="0"/>
        <v>VOLUMEN (Miles kg ó litros)Leche Con Cafe</v>
      </c>
      <c r="B67" s="11" t="s">
        <v>223</v>
      </c>
      <c r="C67" s="11" t="s">
        <v>102</v>
      </c>
      <c r="D67" s="12">
        <v>40225.15</v>
      </c>
      <c r="E67" s="12">
        <v>38566.949999999997</v>
      </c>
      <c r="F67" s="12">
        <v>46395.824999999997</v>
      </c>
      <c r="G67" s="12">
        <v>37612.737500000003</v>
      </c>
      <c r="H67" s="12">
        <v>37435.25</v>
      </c>
      <c r="I67" s="12">
        <v>35288.112500000003</v>
      </c>
      <c r="J67" s="12">
        <v>42905.074999999997</v>
      </c>
      <c r="K67" s="12">
        <v>39670.5625</v>
      </c>
      <c r="L67" s="12">
        <v>39928.974999999999</v>
      </c>
      <c r="M67" s="12"/>
      <c r="N67" s="12"/>
    </row>
    <row r="68" spans="1:14" x14ac:dyDescent="0.35">
      <c r="A68" s="11" t="str">
        <f t="shared" ref="A68:A131" si="1">B68&amp;C68</f>
        <v>VOLUMEN (Miles kg ó litros)Bebidas Vegetales</v>
      </c>
      <c r="B68" s="11" t="s">
        <v>223</v>
      </c>
      <c r="C68" s="11" t="s">
        <v>150</v>
      </c>
      <c r="D68" s="12">
        <v>3173.3636000000001</v>
      </c>
      <c r="E68" s="12">
        <v>3238.2653999999998</v>
      </c>
      <c r="F68" s="12">
        <v>3736.8588</v>
      </c>
      <c r="G68" s="12">
        <v>3402.4472000000001</v>
      </c>
      <c r="H68" s="12">
        <v>3524.3866000000003</v>
      </c>
      <c r="I68" s="12">
        <v>3193.8166000000001</v>
      </c>
      <c r="J68" s="12">
        <v>3709.8232000000003</v>
      </c>
      <c r="K68" s="12">
        <v>3472.8412000000003</v>
      </c>
      <c r="L68" s="12">
        <v>4150.2870000000003</v>
      </c>
      <c r="M68" s="12"/>
      <c r="N68" s="12"/>
    </row>
    <row r="69" spans="1:14" x14ac:dyDescent="0.35">
      <c r="A69" s="11" t="str">
        <f t="shared" si="1"/>
        <v>VOLUMEN (Miles kg ó litros)Infusiones</v>
      </c>
      <c r="B69" s="11" t="s">
        <v>223</v>
      </c>
      <c r="C69" s="11" t="s">
        <v>103</v>
      </c>
      <c r="D69" s="12">
        <v>3450.12995</v>
      </c>
      <c r="E69" s="12">
        <v>2900.63985</v>
      </c>
      <c r="F69" s="12">
        <v>3182.2846249999998</v>
      </c>
      <c r="G69" s="12">
        <v>3371.4631749999999</v>
      </c>
      <c r="H69" s="12">
        <v>3614.2337625</v>
      </c>
      <c r="I69" s="12">
        <v>2907.2237999999998</v>
      </c>
      <c r="J69" s="12">
        <v>3066.8030750000003</v>
      </c>
      <c r="K69" s="12">
        <v>3353.7950125000002</v>
      </c>
      <c r="L69" s="12">
        <v>3486.29115</v>
      </c>
      <c r="M69" s="12"/>
      <c r="N69" s="12"/>
    </row>
    <row r="70" spans="1:14" x14ac:dyDescent="0.35">
      <c r="A70" s="11" t="str">
        <f t="shared" si="1"/>
        <v>VOLUMEN (Miles kg ó litros)Resto Bebidas Caliente</v>
      </c>
      <c r="B70" s="11" t="s">
        <v>223</v>
      </c>
      <c r="C70" s="11" t="s">
        <v>104</v>
      </c>
      <c r="D70" s="12">
        <v>3068.8606299999997</v>
      </c>
      <c r="E70" s="12">
        <v>1458.8541200000002</v>
      </c>
      <c r="F70" s="12">
        <v>1847.1281999999999</v>
      </c>
      <c r="G70" s="12">
        <v>2669.4081499999998</v>
      </c>
      <c r="H70" s="12">
        <v>2694.2494200000001</v>
      </c>
      <c r="I70" s="12">
        <v>1583.9462599999999</v>
      </c>
      <c r="J70" s="12">
        <v>1635.9865600000001</v>
      </c>
      <c r="K70" s="12">
        <v>2543.2330099999999</v>
      </c>
      <c r="L70" s="12">
        <v>2833.83293</v>
      </c>
      <c r="M70" s="12"/>
      <c r="N70" s="12"/>
    </row>
    <row r="71" spans="1:14" x14ac:dyDescent="0.35">
      <c r="A71" s="11" t="str">
        <f t="shared" si="1"/>
        <v>VOLUMEN (Miles kg ó litros).Total Bebidas Frias</v>
      </c>
      <c r="B71" s="11" t="s">
        <v>223</v>
      </c>
      <c r="C71" s="11" t="s">
        <v>105</v>
      </c>
      <c r="D71" s="12">
        <v>375000.58990660001</v>
      </c>
      <c r="E71" s="12">
        <v>435075.51476925</v>
      </c>
      <c r="F71" s="12">
        <v>688673.79428668995</v>
      </c>
      <c r="G71" s="12">
        <v>395295.66400037002</v>
      </c>
      <c r="H71" s="12">
        <v>377314.70961159404</v>
      </c>
      <c r="I71" s="12">
        <v>431195.99912825</v>
      </c>
      <c r="J71" s="12">
        <v>644305.99421203998</v>
      </c>
      <c r="K71" s="12">
        <v>376189.36119065998</v>
      </c>
      <c r="L71" s="12">
        <v>359094.54628945998</v>
      </c>
      <c r="M71" s="12"/>
      <c r="N71" s="12"/>
    </row>
    <row r="72" spans="1:14" x14ac:dyDescent="0.35">
      <c r="A72" s="11" t="str">
        <f t="shared" si="1"/>
        <v>VOLUMEN (Miles kg ó litros)Total bebidas de vino</v>
      </c>
      <c r="B72" s="11" t="s">
        <v>223</v>
      </c>
      <c r="C72" s="11" t="s">
        <v>106</v>
      </c>
      <c r="D72" s="12">
        <v>28149.337778000001</v>
      </c>
      <c r="E72" s="12">
        <v>30766.642485249999</v>
      </c>
      <c r="F72" s="12">
        <v>45354.856879999999</v>
      </c>
      <c r="G72" s="12">
        <v>30092.245035</v>
      </c>
      <c r="H72" s="12">
        <v>26989.161395499999</v>
      </c>
      <c r="I72" s="12">
        <v>29407.321627500001</v>
      </c>
      <c r="J72" s="12">
        <v>41538.700284250001</v>
      </c>
      <c r="K72" s="12">
        <v>28714.928104999999</v>
      </c>
      <c r="L72" s="12">
        <v>24899.94693975</v>
      </c>
      <c r="M72" s="12"/>
      <c r="N72" s="12"/>
    </row>
    <row r="73" spans="1:14" x14ac:dyDescent="0.35">
      <c r="A73" s="11" t="str">
        <f t="shared" si="1"/>
        <v>VOLUMEN (Miles kg ó litros)Vino</v>
      </c>
      <c r="B73" s="11" t="s">
        <v>223</v>
      </c>
      <c r="C73" s="11" t="s">
        <v>107</v>
      </c>
      <c r="D73" s="12">
        <v>21750.767807999997</v>
      </c>
      <c r="E73" s="12">
        <v>21202.51986</v>
      </c>
      <c r="F73" s="12">
        <v>25647.859885000002</v>
      </c>
      <c r="G73" s="12">
        <v>23280.965219999998</v>
      </c>
      <c r="H73" s="12">
        <v>20942.669550000002</v>
      </c>
      <c r="I73" s="12">
        <v>20573.875915000001</v>
      </c>
      <c r="J73" s="12">
        <v>22556.890835000002</v>
      </c>
      <c r="K73" s="12">
        <v>22177.2312375</v>
      </c>
      <c r="L73" s="12">
        <v>19855.982674999999</v>
      </c>
      <c r="M73" s="12"/>
      <c r="N73" s="12"/>
    </row>
    <row r="74" spans="1:14" x14ac:dyDescent="0.35">
      <c r="A74" s="11" t="str">
        <f t="shared" si="1"/>
        <v>VOLUMEN (Miles kg ó litros)Tinto</v>
      </c>
      <c r="B74" s="11" t="s">
        <v>223</v>
      </c>
      <c r="C74" s="11" t="s">
        <v>108</v>
      </c>
      <c r="D74" s="12">
        <v>12040.365199999998</v>
      </c>
      <c r="E74" s="12">
        <v>11403.451429999999</v>
      </c>
      <c r="F74" s="12">
        <v>13673.57468</v>
      </c>
      <c r="G74" s="12">
        <v>13674.643269999999</v>
      </c>
      <c r="H74" s="12">
        <v>12934.608130000001</v>
      </c>
      <c r="I74" s="12">
        <v>11768.03089</v>
      </c>
      <c r="J74" s="12">
        <v>11556.12925</v>
      </c>
      <c r="K74" s="12">
        <v>13093.05315</v>
      </c>
      <c r="L74" s="12">
        <v>11805.95</v>
      </c>
      <c r="M74" s="12"/>
      <c r="N74" s="12"/>
    </row>
    <row r="75" spans="1:14" x14ac:dyDescent="0.35">
      <c r="A75" s="11" t="str">
        <f t="shared" si="1"/>
        <v>VOLUMEN (Miles kg ó litros)Blanco</v>
      </c>
      <c r="B75" s="11" t="s">
        <v>223</v>
      </c>
      <c r="C75" s="11" t="s">
        <v>109</v>
      </c>
      <c r="D75" s="12">
        <v>8552.6433300000008</v>
      </c>
      <c r="E75" s="12">
        <v>8629.2795999999998</v>
      </c>
      <c r="F75" s="12">
        <v>10769.09318</v>
      </c>
      <c r="G75" s="12">
        <v>8824.8994999999995</v>
      </c>
      <c r="H75" s="12">
        <v>7271.1459000000004</v>
      </c>
      <c r="I75" s="12">
        <v>7873.8931500000008</v>
      </c>
      <c r="J75" s="12">
        <v>10018.78305</v>
      </c>
      <c r="K75" s="12">
        <v>8171.6372999999994</v>
      </c>
      <c r="L75" s="12">
        <v>7162.8045499999998</v>
      </c>
      <c r="M75" s="12"/>
      <c r="N75" s="12"/>
    </row>
    <row r="76" spans="1:14" x14ac:dyDescent="0.35">
      <c r="A76" s="11" t="str">
        <f t="shared" si="1"/>
        <v>VOLUMEN (Miles kg ó litros)Rosado</v>
      </c>
      <c r="B76" s="11" t="s">
        <v>223</v>
      </c>
      <c r="C76" s="11" t="s">
        <v>110</v>
      </c>
      <c r="D76" s="12">
        <v>858.49185299999999</v>
      </c>
      <c r="E76" s="12">
        <v>946.02903000000003</v>
      </c>
      <c r="F76" s="12">
        <v>990.05505000000005</v>
      </c>
      <c r="G76" s="12">
        <v>645.46230000000003</v>
      </c>
      <c r="H76" s="12">
        <v>604.24847</v>
      </c>
      <c r="I76" s="12">
        <v>728.64864999999998</v>
      </c>
      <c r="J76" s="12">
        <v>751.92459999999994</v>
      </c>
      <c r="K76" s="12">
        <v>714.71197499999994</v>
      </c>
      <c r="L76" s="12">
        <v>657.14019999999994</v>
      </c>
      <c r="M76" s="12"/>
      <c r="N76" s="12"/>
    </row>
    <row r="77" spans="1:14" x14ac:dyDescent="0.35">
      <c r="A77" s="11" t="str">
        <f t="shared" si="1"/>
        <v>VOLUMEN (Miles kg ó litros)Resto vino</v>
      </c>
      <c r="B77" s="11" t="s">
        <v>223</v>
      </c>
      <c r="C77" s="11" t="s">
        <v>111</v>
      </c>
      <c r="D77" s="12">
        <v>299.267425</v>
      </c>
      <c r="E77" s="12">
        <v>223.75985</v>
      </c>
      <c r="F77" s="12">
        <v>215.137</v>
      </c>
      <c r="G77" s="12">
        <v>135.96020999999999</v>
      </c>
      <c r="H77" s="12">
        <v>132.66723000000002</v>
      </c>
      <c r="I77" s="12">
        <v>203.303325</v>
      </c>
      <c r="J77" s="12">
        <v>230.053935</v>
      </c>
      <c r="K77" s="12">
        <v>197.8288125</v>
      </c>
      <c r="L77" s="12">
        <v>230.08792499999998</v>
      </c>
      <c r="M77" s="12"/>
      <c r="N77" s="12"/>
    </row>
    <row r="78" spans="1:14" x14ac:dyDescent="0.35">
      <c r="A78" s="11" t="str">
        <f t="shared" si="1"/>
        <v>VOLUMEN (Miles kg ó litros)Cava</v>
      </c>
      <c r="B78" s="11" t="s">
        <v>223</v>
      </c>
      <c r="C78" s="11" t="s">
        <v>112</v>
      </c>
      <c r="D78" s="12">
        <v>725.85127499999999</v>
      </c>
      <c r="E78" s="12">
        <v>557.57730000000004</v>
      </c>
      <c r="F78" s="12">
        <v>1044.5182500000001</v>
      </c>
      <c r="G78" s="12">
        <v>1074.6482250000001</v>
      </c>
      <c r="H78" s="12">
        <v>1044.391975</v>
      </c>
      <c r="I78" s="12">
        <v>737.25850000000003</v>
      </c>
      <c r="J78" s="12">
        <v>1089.1071000000002</v>
      </c>
      <c r="K78" s="12">
        <v>1202.3279250000001</v>
      </c>
      <c r="L78" s="12">
        <v>961.6739</v>
      </c>
      <c r="M78" s="12"/>
      <c r="N78" s="12"/>
    </row>
    <row r="79" spans="1:14" x14ac:dyDescent="0.35">
      <c r="A79" s="11" t="str">
        <f t="shared" si="1"/>
        <v>VOLUMEN (Miles kg ó litros)Otr.Bebidas Deri.Vino</v>
      </c>
      <c r="B79" s="11" t="s">
        <v>223</v>
      </c>
      <c r="C79" s="11" t="s">
        <v>113</v>
      </c>
      <c r="D79" s="12">
        <v>5672.7186950000005</v>
      </c>
      <c r="E79" s="12">
        <v>9006.5453252499992</v>
      </c>
      <c r="F79" s="12">
        <v>18662.478745</v>
      </c>
      <c r="G79" s="12">
        <v>5736.63159</v>
      </c>
      <c r="H79" s="12">
        <v>5002.0998705000002</v>
      </c>
      <c r="I79" s="12">
        <v>8096.1872125</v>
      </c>
      <c r="J79" s="12">
        <v>17892.702349250001</v>
      </c>
      <c r="K79" s="12">
        <v>5335.3689425000002</v>
      </c>
      <c r="L79" s="12">
        <v>4082.2903647500002</v>
      </c>
      <c r="M79" s="12"/>
      <c r="N79" s="12"/>
    </row>
    <row r="80" spans="1:14" x14ac:dyDescent="0.35">
      <c r="A80" s="11" t="str">
        <f t="shared" si="1"/>
        <v>VOLUMEN (Miles kg ó litros)Tinto de Verano</v>
      </c>
      <c r="B80" s="11" t="s">
        <v>223</v>
      </c>
      <c r="C80" s="11" t="s">
        <v>114</v>
      </c>
      <c r="D80" s="12">
        <v>3698.9347499999999</v>
      </c>
      <c r="E80" s="12">
        <v>6360.9975000000004</v>
      </c>
      <c r="F80" s="12">
        <v>14358.88625</v>
      </c>
      <c r="G80" s="12">
        <v>3722.14</v>
      </c>
      <c r="H80" s="12">
        <v>3037.7662999999998</v>
      </c>
      <c r="I80" s="12">
        <v>5681.9870000000001</v>
      </c>
      <c r="J80" s="12">
        <v>14035.66475</v>
      </c>
      <c r="K80" s="12">
        <v>3461.0257499999998</v>
      </c>
      <c r="L80" s="12">
        <v>2577.1997249999999</v>
      </c>
      <c r="M80" s="12"/>
      <c r="N80" s="12"/>
    </row>
    <row r="81" spans="1:14" x14ac:dyDescent="0.35">
      <c r="A81" s="11" t="str">
        <f t="shared" si="1"/>
        <v>VOLUMEN (Miles kg ó litros)Sangria de Vino</v>
      </c>
      <c r="B81" s="11" t="s">
        <v>223</v>
      </c>
      <c r="C81" s="11" t="s">
        <v>115</v>
      </c>
      <c r="D81" s="12">
        <v>400.87929249999996</v>
      </c>
      <c r="E81" s="12">
        <v>646.97451749999993</v>
      </c>
      <c r="F81" s="12">
        <v>1873.5358225</v>
      </c>
      <c r="G81" s="12">
        <v>570.36547499999995</v>
      </c>
      <c r="H81" s="12">
        <v>474.92790000000002</v>
      </c>
      <c r="I81" s="12">
        <v>739.09522500000003</v>
      </c>
      <c r="J81" s="12">
        <v>1408.0485249999999</v>
      </c>
      <c r="K81" s="12">
        <v>418.63797499999998</v>
      </c>
      <c r="L81" s="12">
        <v>310.87596250000001</v>
      </c>
      <c r="M81" s="12"/>
      <c r="N81" s="12"/>
    </row>
    <row r="82" spans="1:14" x14ac:dyDescent="0.35">
      <c r="A82" s="11" t="str">
        <f t="shared" si="1"/>
        <v>VOLUMEN (Miles kg ó litros)Sangria de Cava</v>
      </c>
      <c r="B82" s="11" t="s">
        <v>223</v>
      </c>
      <c r="C82" s="11" t="s">
        <v>116</v>
      </c>
      <c r="D82" s="12">
        <v>590.99506250000002</v>
      </c>
      <c r="E82" s="12">
        <v>389.18277024999998</v>
      </c>
      <c r="F82" s="12">
        <v>784.10924499999999</v>
      </c>
      <c r="G82" s="12">
        <v>310.81374</v>
      </c>
      <c r="H82" s="12">
        <v>503.66529499999996</v>
      </c>
      <c r="I82" s="12">
        <v>491.37167749999998</v>
      </c>
      <c r="J82" s="12">
        <v>779.41449499999999</v>
      </c>
      <c r="K82" s="12">
        <v>491.54889750000001</v>
      </c>
      <c r="L82" s="12">
        <v>243.40532224999998</v>
      </c>
      <c r="M82" s="12"/>
      <c r="N82" s="12"/>
    </row>
    <row r="83" spans="1:14" x14ac:dyDescent="0.35">
      <c r="A83" s="11" t="str">
        <f t="shared" si="1"/>
        <v>VOLUMEN (Miles kg ó litros)Calimocho</v>
      </c>
      <c r="B83" s="11" t="s">
        <v>223</v>
      </c>
      <c r="C83" s="11" t="s">
        <v>117</v>
      </c>
      <c r="D83" s="12">
        <v>231.54129999999998</v>
      </c>
      <c r="E83" s="12">
        <v>487.42109999999997</v>
      </c>
      <c r="F83" s="12">
        <v>645.70050000000003</v>
      </c>
      <c r="G83" s="12">
        <v>309.33292</v>
      </c>
      <c r="H83" s="12">
        <v>348.28732500000001</v>
      </c>
      <c r="I83" s="12">
        <v>302.69403499999999</v>
      </c>
      <c r="J83" s="12">
        <v>894.81849999999997</v>
      </c>
      <c r="K83" s="12">
        <v>332.38522999999998</v>
      </c>
      <c r="L83" s="12">
        <v>240.93490499999999</v>
      </c>
      <c r="M83" s="12"/>
      <c r="N83" s="12"/>
    </row>
    <row r="84" spans="1:14" x14ac:dyDescent="0.35">
      <c r="A84" s="11" t="str">
        <f t="shared" si="1"/>
        <v>VOLUMEN (Miles kg ó litros)Rebujito</v>
      </c>
      <c r="B84" s="11" t="s">
        <v>223</v>
      </c>
      <c r="C84" s="11" t="s">
        <v>151</v>
      </c>
      <c r="D84" s="12">
        <v>4.260815</v>
      </c>
      <c r="E84" s="12">
        <v>533.5311375</v>
      </c>
      <c r="F84" s="12">
        <v>177.1153525</v>
      </c>
      <c r="G84" s="12">
        <v>8.5447050000000004</v>
      </c>
      <c r="H84" s="12">
        <v>11.7579005</v>
      </c>
      <c r="I84" s="12">
        <v>302.75329999999997</v>
      </c>
      <c r="J84" s="12">
        <v>93.660729250000003</v>
      </c>
      <c r="K84" s="12">
        <v>16.592939999999999</v>
      </c>
      <c r="L84" s="12">
        <v>2.6580400000000002</v>
      </c>
      <c r="M84" s="12"/>
      <c r="N84" s="12"/>
    </row>
    <row r="85" spans="1:14" x14ac:dyDescent="0.35">
      <c r="A85" s="11" t="str">
        <f t="shared" si="1"/>
        <v>VOLUMEN (Miles kg ó litros)Espum/Lambrusc/Mosca</v>
      </c>
      <c r="B85" s="11" t="s">
        <v>223</v>
      </c>
      <c r="C85" s="11" t="s">
        <v>152</v>
      </c>
      <c r="D85" s="12">
        <v>746.10747500000002</v>
      </c>
      <c r="E85" s="12">
        <v>588.43830000000003</v>
      </c>
      <c r="F85" s="12">
        <v>823.131575</v>
      </c>
      <c r="G85" s="12">
        <v>815.43475000000001</v>
      </c>
      <c r="H85" s="12">
        <v>625.69515000000001</v>
      </c>
      <c r="I85" s="12">
        <v>578.28597500000001</v>
      </c>
      <c r="J85" s="12">
        <v>681.09534999999994</v>
      </c>
      <c r="K85" s="12">
        <v>615.17815000000007</v>
      </c>
      <c r="L85" s="12">
        <v>707.21641</v>
      </c>
      <c r="M85" s="12"/>
      <c r="N85" s="12"/>
    </row>
    <row r="86" spans="1:14" x14ac:dyDescent="0.35">
      <c r="A86" s="11" t="str">
        <f t="shared" si="1"/>
        <v>VOLUMEN (Miles kg ó litros)Sidra</v>
      </c>
      <c r="B86" s="11" t="s">
        <v>223</v>
      </c>
      <c r="C86" s="11" t="s">
        <v>118</v>
      </c>
      <c r="D86" s="12">
        <v>5195.7131558000001</v>
      </c>
      <c r="E86" s="12">
        <v>4606.5422580000004</v>
      </c>
      <c r="F86" s="12">
        <v>6282.4506935999998</v>
      </c>
      <c r="G86" s="12">
        <v>4069.563607</v>
      </c>
      <c r="H86" s="12">
        <v>3872.4835557000001</v>
      </c>
      <c r="I86" s="12">
        <v>3885.3125420000001</v>
      </c>
      <c r="J86" s="12">
        <v>6106.0814540000001</v>
      </c>
      <c r="K86" s="12">
        <v>4770.2424170000004</v>
      </c>
      <c r="L86" s="12">
        <v>4337.3749910000006</v>
      </c>
      <c r="M86" s="12"/>
      <c r="N86" s="12"/>
    </row>
    <row r="87" spans="1:14" x14ac:dyDescent="0.35">
      <c r="A87" s="11" t="str">
        <f t="shared" si="1"/>
        <v>VOLUMEN (Miles kg ó litros)Cerveza</v>
      </c>
      <c r="B87" s="11" t="s">
        <v>223</v>
      </c>
      <c r="C87" s="11" t="s">
        <v>119</v>
      </c>
      <c r="D87" s="12">
        <v>141148.74354696</v>
      </c>
      <c r="E87" s="12">
        <v>168624.24906673</v>
      </c>
      <c r="F87" s="12">
        <v>253091.29006922999</v>
      </c>
      <c r="G87" s="12">
        <v>143880.36032770999</v>
      </c>
      <c r="H87" s="12">
        <v>136955.29005840002</v>
      </c>
      <c r="I87" s="12">
        <v>157779.77730722001</v>
      </c>
      <c r="J87" s="12">
        <v>234160.77874900002</v>
      </c>
      <c r="K87" s="12">
        <v>131955.25336859</v>
      </c>
      <c r="L87" s="12">
        <v>122478.48635600001</v>
      </c>
      <c r="M87" s="12"/>
      <c r="N87" s="12"/>
    </row>
    <row r="88" spans="1:14" x14ac:dyDescent="0.35">
      <c r="A88" s="11" t="str">
        <f t="shared" si="1"/>
        <v>VOLUMEN (Miles kg ó litros)Con alcohol</v>
      </c>
      <c r="B88" s="11" t="s">
        <v>223</v>
      </c>
      <c r="C88" s="11" t="s">
        <v>120</v>
      </c>
      <c r="D88" s="12">
        <v>126451.16033499999</v>
      </c>
      <c r="E88" s="12">
        <v>150037.51563000001</v>
      </c>
      <c r="F88" s="12">
        <v>225775.69688999999</v>
      </c>
      <c r="G88" s="12">
        <v>129026.17249</v>
      </c>
      <c r="H88" s="12">
        <v>122356.814505</v>
      </c>
      <c r="I88" s="12">
        <v>139346.69909499999</v>
      </c>
      <c r="J88" s="12">
        <v>209606.07579</v>
      </c>
      <c r="K88" s="12">
        <v>118483.19819</v>
      </c>
      <c r="L88" s="12">
        <v>108867.3634</v>
      </c>
      <c r="M88" s="12"/>
      <c r="N88" s="12"/>
    </row>
    <row r="89" spans="1:14" x14ac:dyDescent="0.35">
      <c r="A89" s="11" t="str">
        <f t="shared" si="1"/>
        <v>VOLUMEN (Miles kg ó litros)Sin alcohol</v>
      </c>
      <c r="B89" s="11" t="s">
        <v>223</v>
      </c>
      <c r="C89" s="11" t="s">
        <v>121</v>
      </c>
      <c r="D89" s="12">
        <v>14579.993435</v>
      </c>
      <c r="E89" s="12">
        <v>18480.768296999999</v>
      </c>
      <c r="F89" s="12">
        <v>27007.00448</v>
      </c>
      <c r="G89" s="12">
        <v>14615.36781</v>
      </c>
      <c r="H89" s="12">
        <v>14439.78766</v>
      </c>
      <c r="I89" s="12">
        <v>18205.952459</v>
      </c>
      <c r="J89" s="12">
        <v>24157.601272999997</v>
      </c>
      <c r="K89" s="12">
        <v>13343.396741</v>
      </c>
      <c r="L89" s="12">
        <v>13491.714076999999</v>
      </c>
      <c r="M89" s="12"/>
      <c r="N89" s="12"/>
    </row>
    <row r="90" spans="1:14" x14ac:dyDescent="0.35">
      <c r="A90" s="11" t="str">
        <f t="shared" si="1"/>
        <v>VOLUMEN (Miles kg ó litros)Cerveza Envasada</v>
      </c>
      <c r="B90" s="11" t="s">
        <v>223</v>
      </c>
      <c r="C90" s="11" t="s">
        <v>153</v>
      </c>
      <c r="D90" s="12">
        <v>59274.572784999997</v>
      </c>
      <c r="E90" s="12">
        <v>69162.157299999992</v>
      </c>
      <c r="F90" s="12">
        <v>97686.818050000002</v>
      </c>
      <c r="G90" s="12">
        <v>59277.6924</v>
      </c>
      <c r="H90" s="12">
        <v>60101.986255000003</v>
      </c>
      <c r="I90" s="12">
        <v>63917.525645000002</v>
      </c>
      <c r="J90" s="12">
        <v>90507.781450000009</v>
      </c>
      <c r="K90" s="12">
        <v>54662.548450000002</v>
      </c>
      <c r="L90" s="12">
        <v>51598.780630000001</v>
      </c>
      <c r="M90" s="12"/>
      <c r="N90" s="12"/>
    </row>
    <row r="91" spans="1:14" x14ac:dyDescent="0.35">
      <c r="A91" s="11" t="str">
        <f t="shared" si="1"/>
        <v>VOLUMEN (Miles kg ó litros)Cerveza Surtidor</v>
      </c>
      <c r="B91" s="11" t="s">
        <v>223</v>
      </c>
      <c r="C91" s="11" t="s">
        <v>154</v>
      </c>
      <c r="D91" s="12">
        <v>81874.180420000004</v>
      </c>
      <c r="E91" s="12">
        <v>99462.103640000001</v>
      </c>
      <c r="F91" s="12">
        <v>155404.46843000001</v>
      </c>
      <c r="G91" s="12">
        <v>84602.681909999999</v>
      </c>
      <c r="H91" s="12">
        <v>76853.309099999999</v>
      </c>
      <c r="I91" s="12">
        <v>93862.236739999993</v>
      </c>
      <c r="J91" s="12">
        <v>143652.99588</v>
      </c>
      <c r="K91" s="12">
        <v>77292.716390000001</v>
      </c>
      <c r="L91" s="12">
        <v>70879.695090000008</v>
      </c>
      <c r="M91" s="12"/>
      <c r="N91" s="12"/>
    </row>
    <row r="92" spans="1:14" x14ac:dyDescent="0.35">
      <c r="A92" s="11" t="str">
        <f t="shared" si="1"/>
        <v>VOLUMEN (Miles kg ó litros)Otras Cervezas</v>
      </c>
      <c r="B92" s="11" t="s">
        <v>223</v>
      </c>
      <c r="C92" s="11" t="s">
        <v>122</v>
      </c>
      <c r="D92" s="12">
        <v>117.58977696000001</v>
      </c>
      <c r="E92" s="12">
        <v>105.96513972999999</v>
      </c>
      <c r="F92" s="12">
        <v>308.58869923000003</v>
      </c>
      <c r="G92" s="12">
        <v>238.82002771000001</v>
      </c>
      <c r="H92" s="12">
        <v>158.68789340000001</v>
      </c>
      <c r="I92" s="12">
        <v>227.12575322000001</v>
      </c>
      <c r="J92" s="12">
        <v>397.10168599999997</v>
      </c>
      <c r="K92" s="12">
        <v>128.65843759000001</v>
      </c>
      <c r="L92" s="12">
        <v>119.408879</v>
      </c>
      <c r="M92" s="12"/>
      <c r="N92" s="12"/>
    </row>
    <row r="93" spans="1:14" x14ac:dyDescent="0.35">
      <c r="A93" s="11" t="str">
        <f t="shared" si="1"/>
        <v>VOLUMEN (Miles kg ó litros)Espirituosas</v>
      </c>
      <c r="B93" s="11" t="s">
        <v>223</v>
      </c>
      <c r="C93" s="11" t="s">
        <v>123</v>
      </c>
      <c r="D93" s="12">
        <v>9016.7764496999989</v>
      </c>
      <c r="E93" s="12">
        <v>10203.9796398</v>
      </c>
      <c r="F93" s="12">
        <v>18355.943447500002</v>
      </c>
      <c r="G93" s="12">
        <v>9184.5248716999995</v>
      </c>
      <c r="H93" s="12">
        <v>7706.1112808600001</v>
      </c>
      <c r="I93" s="12">
        <v>9460.1549057500015</v>
      </c>
      <c r="J93" s="12">
        <v>16530.375948879999</v>
      </c>
      <c r="K93" s="12">
        <v>7278.0273984000005</v>
      </c>
      <c r="L93" s="12">
        <v>7550.3919966000003</v>
      </c>
      <c r="M93" s="12"/>
      <c r="N93" s="12"/>
    </row>
    <row r="94" spans="1:14" x14ac:dyDescent="0.35">
      <c r="A94" s="11" t="str">
        <f t="shared" si="1"/>
        <v>VOLUMEN (Miles kg ó litros)Whisky</v>
      </c>
      <c r="B94" s="11" t="s">
        <v>223</v>
      </c>
      <c r="C94" s="11" t="s">
        <v>124</v>
      </c>
      <c r="D94" s="12">
        <v>619.36990000000003</v>
      </c>
      <c r="E94" s="12">
        <v>795.10955000000001</v>
      </c>
      <c r="F94" s="12">
        <v>1236.5777109999999</v>
      </c>
      <c r="G94" s="12">
        <v>1025.8283374</v>
      </c>
      <c r="H94" s="12">
        <v>884.82529799999998</v>
      </c>
      <c r="I94" s="12">
        <v>788.03993100000002</v>
      </c>
      <c r="J94" s="12">
        <v>1216.2605090000002</v>
      </c>
      <c r="K94" s="12">
        <v>825.06531059999998</v>
      </c>
      <c r="L94" s="12">
        <v>713.43307499999992</v>
      </c>
      <c r="M94" s="12"/>
      <c r="N94" s="12"/>
    </row>
    <row r="95" spans="1:14" x14ac:dyDescent="0.35">
      <c r="A95" s="11" t="str">
        <f t="shared" si="1"/>
        <v>VOLUMEN (Miles kg ó litros)Brandy</v>
      </c>
      <c r="B95" s="11" t="s">
        <v>223</v>
      </c>
      <c r="C95" s="11" t="s">
        <v>125</v>
      </c>
      <c r="D95" s="12">
        <v>49.313034500000001</v>
      </c>
      <c r="E95" s="12">
        <v>104.22832550000001</v>
      </c>
      <c r="F95" s="12">
        <v>97.6910065</v>
      </c>
      <c r="G95" s="12">
        <v>95.100211999999999</v>
      </c>
      <c r="H95" s="12">
        <v>243.23516800000002</v>
      </c>
      <c r="I95" s="12">
        <v>92.582022500000008</v>
      </c>
      <c r="J95" s="12">
        <v>108.485022</v>
      </c>
      <c r="K95" s="12">
        <v>124.043021</v>
      </c>
      <c r="L95" s="12">
        <v>107.648613</v>
      </c>
      <c r="M95" s="12"/>
      <c r="N95" s="12"/>
    </row>
    <row r="96" spans="1:14" x14ac:dyDescent="0.35">
      <c r="A96" s="11" t="str">
        <f t="shared" si="1"/>
        <v>VOLUMEN (Miles kg ó litros)Ginebra</v>
      </c>
      <c r="B96" s="11" t="s">
        <v>223</v>
      </c>
      <c r="C96" s="11" t="s">
        <v>126</v>
      </c>
      <c r="D96" s="12">
        <v>1214.0081253999999</v>
      </c>
      <c r="E96" s="12">
        <v>1494.9140954</v>
      </c>
      <c r="F96" s="12">
        <v>2785.6250319999999</v>
      </c>
      <c r="G96" s="12">
        <v>1882.4689578</v>
      </c>
      <c r="H96" s="12">
        <v>1578.3407973599999</v>
      </c>
      <c r="I96" s="12">
        <v>1330.9485560000001</v>
      </c>
      <c r="J96" s="12">
        <v>2314.3841663799999</v>
      </c>
      <c r="K96" s="12">
        <v>1173.6745157999999</v>
      </c>
      <c r="L96" s="12">
        <v>1041.1056976</v>
      </c>
      <c r="M96" s="12"/>
      <c r="N96" s="12"/>
    </row>
    <row r="97" spans="1:14" x14ac:dyDescent="0.35">
      <c r="A97" s="11" t="str">
        <f t="shared" si="1"/>
        <v>VOLUMEN (Miles kg ó litros)Ron</v>
      </c>
      <c r="B97" s="11" t="s">
        <v>223</v>
      </c>
      <c r="C97" s="11" t="s">
        <v>127</v>
      </c>
      <c r="D97" s="12">
        <v>603.5378657</v>
      </c>
      <c r="E97" s="12">
        <v>614.66097649999995</v>
      </c>
      <c r="F97" s="12">
        <v>1362.2903529999999</v>
      </c>
      <c r="G97" s="12">
        <v>913.97233800000004</v>
      </c>
      <c r="H97" s="12">
        <v>673.41752399999996</v>
      </c>
      <c r="I97" s="12">
        <v>670.39538100000004</v>
      </c>
      <c r="J97" s="12">
        <v>1045.7344315</v>
      </c>
      <c r="K97" s="12">
        <v>734.98955100000001</v>
      </c>
      <c r="L97" s="12">
        <v>584.48005850000004</v>
      </c>
      <c r="M97" s="12"/>
      <c r="N97" s="12"/>
    </row>
    <row r="98" spans="1:14" x14ac:dyDescent="0.35">
      <c r="A98" s="11" t="str">
        <f t="shared" si="1"/>
        <v>VOLUMEN (Miles kg ó litros)Anis</v>
      </c>
      <c r="B98" s="11" t="s">
        <v>223</v>
      </c>
      <c r="C98" s="11" t="s">
        <v>128</v>
      </c>
      <c r="D98" s="12">
        <v>70.1242065</v>
      </c>
      <c r="E98" s="12">
        <v>49.536092400000001</v>
      </c>
      <c r="F98" s="12">
        <v>78.451994999999997</v>
      </c>
      <c r="G98" s="12">
        <v>70.784951499999991</v>
      </c>
      <c r="H98" s="12">
        <v>59.8040935</v>
      </c>
      <c r="I98" s="12">
        <v>27.992215250000001</v>
      </c>
      <c r="J98" s="12">
        <v>888.12526000000003</v>
      </c>
      <c r="K98" s="12">
        <v>230.07670499999998</v>
      </c>
      <c r="L98" s="12">
        <v>79.873507500000002</v>
      </c>
      <c r="M98" s="12"/>
      <c r="N98" s="12"/>
    </row>
    <row r="99" spans="1:14" x14ac:dyDescent="0.35">
      <c r="A99" s="11" t="str">
        <f t="shared" si="1"/>
        <v>VOLUMEN (Miles kg ó litros)Otras Espirituosas</v>
      </c>
      <c r="B99" s="11" t="s">
        <v>223</v>
      </c>
      <c r="C99" s="11" t="s">
        <v>129</v>
      </c>
      <c r="D99" s="12">
        <v>6460.4233175999998</v>
      </c>
      <c r="E99" s="12">
        <v>7145.5306</v>
      </c>
      <c r="F99" s="12">
        <v>12795.307349999999</v>
      </c>
      <c r="G99" s="12">
        <v>5196.3700749999998</v>
      </c>
      <c r="H99" s="12">
        <v>4266.4884000000002</v>
      </c>
      <c r="I99" s="12">
        <v>6550.1967999999997</v>
      </c>
      <c r="J99" s="12">
        <v>10957.386560000001</v>
      </c>
      <c r="K99" s="12">
        <v>4190.1782949999997</v>
      </c>
      <c r="L99" s="12">
        <v>5023.8510450000003</v>
      </c>
      <c r="M99" s="12"/>
      <c r="N99" s="12"/>
    </row>
    <row r="100" spans="1:14" x14ac:dyDescent="0.35">
      <c r="A100" s="11" t="str">
        <f t="shared" si="1"/>
        <v>VOLUMEN (Miles kg ó litros)T.Zumo+Horchata+Mosto</v>
      </c>
      <c r="B100" s="11" t="s">
        <v>223</v>
      </c>
      <c r="C100" s="11" t="s">
        <v>130</v>
      </c>
      <c r="D100" s="12">
        <v>7961.1146775000007</v>
      </c>
      <c r="E100" s="12">
        <v>9733.2656774999996</v>
      </c>
      <c r="F100" s="12">
        <v>15627.999260000001</v>
      </c>
      <c r="G100" s="12">
        <v>7253.2621374999999</v>
      </c>
      <c r="H100" s="12">
        <v>8004.9080590000003</v>
      </c>
      <c r="I100" s="12">
        <v>8823.4522400000005</v>
      </c>
      <c r="J100" s="12">
        <v>14159.5782225</v>
      </c>
      <c r="K100" s="12">
        <v>7214.4262440000002</v>
      </c>
      <c r="L100" s="12">
        <v>6750.1774365000001</v>
      </c>
      <c r="M100" s="12"/>
      <c r="N100" s="12"/>
    </row>
    <row r="101" spans="1:14" x14ac:dyDescent="0.35">
      <c r="A101" s="11" t="str">
        <f t="shared" si="1"/>
        <v>VOLUMEN (Miles kg ó litros)Agua Envasada</v>
      </c>
      <c r="B101" s="11" t="s">
        <v>223</v>
      </c>
      <c r="C101" s="11" t="s">
        <v>131</v>
      </c>
      <c r="D101" s="12">
        <v>118982.76834000001</v>
      </c>
      <c r="E101" s="12">
        <v>134460.66903999998</v>
      </c>
      <c r="F101" s="12">
        <v>228862.52166</v>
      </c>
      <c r="G101" s="12">
        <v>130951.91567</v>
      </c>
      <c r="H101" s="12">
        <v>126366.41063</v>
      </c>
      <c r="I101" s="12">
        <v>144765.62969999999</v>
      </c>
      <c r="J101" s="12">
        <v>211268.58146000002</v>
      </c>
      <c r="K101" s="12">
        <v>125882.70660999999</v>
      </c>
      <c r="L101" s="12">
        <v>127362.89657</v>
      </c>
      <c r="M101" s="12"/>
      <c r="N101" s="12"/>
    </row>
    <row r="102" spans="1:14" x14ac:dyDescent="0.35">
      <c r="A102" s="11" t="str">
        <f t="shared" si="1"/>
        <v>VOLUMEN (Miles kg ó litros)Bebidas Refrescantes</v>
      </c>
      <c r="B102" s="11" t="s">
        <v>223</v>
      </c>
      <c r="C102" s="11" t="s">
        <v>132</v>
      </c>
      <c r="D102" s="12">
        <v>64546.135958639999</v>
      </c>
      <c r="E102" s="12">
        <v>76680.166601970006</v>
      </c>
      <c r="F102" s="12">
        <v>121098.73227636001</v>
      </c>
      <c r="G102" s="12">
        <v>69863.792351459997</v>
      </c>
      <c r="H102" s="12">
        <v>67420.344632134002</v>
      </c>
      <c r="I102" s="12">
        <v>77074.350805779992</v>
      </c>
      <c r="J102" s="12">
        <v>120541.89809341</v>
      </c>
      <c r="K102" s="12">
        <v>70373.77704767001</v>
      </c>
      <c r="L102" s="12">
        <v>65715.271999610006</v>
      </c>
      <c r="M102" s="12"/>
      <c r="N102" s="12"/>
    </row>
    <row r="103" spans="1:14" x14ac:dyDescent="0.35">
      <c r="A103" s="11" t="str">
        <f t="shared" si="1"/>
        <v>VOLUMEN (Miles kg ó litros)Colas</v>
      </c>
      <c r="B103" s="11" t="s">
        <v>223</v>
      </c>
      <c r="C103" s="11" t="s">
        <v>133</v>
      </c>
      <c r="D103" s="12">
        <v>35798.022754600002</v>
      </c>
      <c r="E103" s="12">
        <v>42118.136386099999</v>
      </c>
      <c r="F103" s="12">
        <v>62972.952500650004</v>
      </c>
      <c r="G103" s="12">
        <v>38279.395915599998</v>
      </c>
      <c r="H103" s="12">
        <v>36903.823931799998</v>
      </c>
      <c r="I103" s="12">
        <v>41589.104087</v>
      </c>
      <c r="J103" s="12">
        <v>60238.343634499994</v>
      </c>
      <c r="K103" s="12">
        <v>36155.062221</v>
      </c>
      <c r="L103" s="12">
        <v>34681.694546449995</v>
      </c>
      <c r="M103" s="12"/>
      <c r="N103" s="12"/>
    </row>
    <row r="104" spans="1:14" x14ac:dyDescent="0.35">
      <c r="A104" s="11" t="str">
        <f t="shared" si="1"/>
        <v>VOLUMEN (Miles kg ó litros)Cola Regular</v>
      </c>
      <c r="B104" s="11" t="s">
        <v>223</v>
      </c>
      <c r="C104" s="11" t="s">
        <v>134</v>
      </c>
      <c r="D104" s="12">
        <v>16142.945931</v>
      </c>
      <c r="E104" s="12">
        <v>18039.726679000003</v>
      </c>
      <c r="F104" s="12">
        <v>27337.227706500002</v>
      </c>
      <c r="G104" s="12">
        <v>16604.601720999999</v>
      </c>
      <c r="H104" s="12">
        <v>16457.6614916</v>
      </c>
      <c r="I104" s="12">
        <v>18700.838444699999</v>
      </c>
      <c r="J104" s="12">
        <v>26608.736067000002</v>
      </c>
      <c r="K104" s="12">
        <v>16174.611471300001</v>
      </c>
      <c r="L104" s="12">
        <v>14106.745798350001</v>
      </c>
      <c r="M104" s="12"/>
      <c r="N104" s="12"/>
    </row>
    <row r="105" spans="1:14" x14ac:dyDescent="0.35">
      <c r="A105" s="11" t="str">
        <f t="shared" si="1"/>
        <v>VOLUMEN (Miles kg ó litros)Light/Zero</v>
      </c>
      <c r="B105" s="11" t="s">
        <v>223</v>
      </c>
      <c r="C105" s="11" t="s">
        <v>135</v>
      </c>
      <c r="D105" s="12">
        <v>19655.0768236</v>
      </c>
      <c r="E105" s="12">
        <v>24078.4097071</v>
      </c>
      <c r="F105" s="12">
        <v>35635.724794150003</v>
      </c>
      <c r="G105" s="12">
        <v>21674.794194599999</v>
      </c>
      <c r="H105" s="12">
        <v>20446.162440200002</v>
      </c>
      <c r="I105" s="12">
        <v>22888.265642299997</v>
      </c>
      <c r="J105" s="12">
        <v>33629.607567500003</v>
      </c>
      <c r="K105" s="12">
        <v>19980.450749699998</v>
      </c>
      <c r="L105" s="12">
        <v>20574.9487481</v>
      </c>
      <c r="M105" s="12"/>
      <c r="N105" s="12"/>
    </row>
    <row r="106" spans="1:14" x14ac:dyDescent="0.35">
      <c r="A106" s="11" t="str">
        <f t="shared" si="1"/>
        <v>VOLUMEN (Miles kg ó litros)Otra Variedad Cola</v>
      </c>
      <c r="B106" s="11" t="s">
        <v>223</v>
      </c>
      <c r="C106" s="11" t="s">
        <v>136</v>
      </c>
      <c r="D106" s="12" t="s">
        <v>222</v>
      </c>
      <c r="E106" s="12" t="s">
        <v>222</v>
      </c>
      <c r="F106" s="12" t="s">
        <v>222</v>
      </c>
      <c r="G106" s="12" t="s">
        <v>222</v>
      </c>
      <c r="H106" s="12" t="s">
        <v>222</v>
      </c>
      <c r="I106" s="12" t="s">
        <v>222</v>
      </c>
      <c r="J106" s="12" t="s">
        <v>222</v>
      </c>
      <c r="K106" s="12" t="s">
        <v>222</v>
      </c>
      <c r="L106" s="12" t="s">
        <v>222</v>
      </c>
      <c r="M106" s="12"/>
      <c r="N106" s="12"/>
    </row>
    <row r="107" spans="1:14" x14ac:dyDescent="0.35">
      <c r="A107" s="11" t="str">
        <f t="shared" si="1"/>
        <v>VOLUMEN (Miles kg ó litros)Con Cafeina</v>
      </c>
      <c r="B107" s="11" t="s">
        <v>223</v>
      </c>
      <c r="C107" s="11" t="s">
        <v>137</v>
      </c>
      <c r="D107" s="12">
        <v>35666.885546400001</v>
      </c>
      <c r="E107" s="12">
        <v>41661.659296700003</v>
      </c>
      <c r="F107" s="12">
        <v>65632.117041500009</v>
      </c>
      <c r="G107" s="12">
        <v>39911.370389600001</v>
      </c>
      <c r="H107" s="12">
        <v>37378.101495800001</v>
      </c>
      <c r="I107" s="12">
        <v>41439.2737815</v>
      </c>
      <c r="J107" s="12">
        <v>60916.035723000001</v>
      </c>
      <c r="K107" s="12">
        <v>37157.971615099996</v>
      </c>
      <c r="L107" s="12">
        <v>35176.247170449999</v>
      </c>
      <c r="M107" s="12"/>
      <c r="N107" s="12"/>
    </row>
    <row r="108" spans="1:14" x14ac:dyDescent="0.35">
      <c r="A108" s="11" t="str">
        <f t="shared" si="1"/>
        <v>VOLUMEN (Miles kg ó litros)Sin Cafeina</v>
      </c>
      <c r="B108" s="11" t="s">
        <v>223</v>
      </c>
      <c r="C108" s="11" t="s">
        <v>138</v>
      </c>
      <c r="D108" s="12">
        <v>6823.5824506999998</v>
      </c>
      <c r="E108" s="12">
        <v>7885.4281856000007</v>
      </c>
      <c r="F108" s="12">
        <v>10704.577718</v>
      </c>
      <c r="G108" s="12">
        <v>7681.3385341999992</v>
      </c>
      <c r="H108" s="12">
        <v>7514.5809644000001</v>
      </c>
      <c r="I108" s="12">
        <v>8210.1955581000002</v>
      </c>
      <c r="J108" s="12">
        <v>11508.9407753</v>
      </c>
      <c r="K108" s="12">
        <v>6644.5033704000007</v>
      </c>
      <c r="L108" s="12">
        <v>6504.8739515000007</v>
      </c>
      <c r="M108" s="12"/>
      <c r="N108" s="12"/>
    </row>
    <row r="109" spans="1:14" x14ac:dyDescent="0.35">
      <c r="A109" s="11" t="str">
        <f t="shared" si="1"/>
        <v>VOLUMEN (Miles kg ó litros)Frutas con gas</v>
      </c>
      <c r="B109" s="11" t="s">
        <v>223</v>
      </c>
      <c r="C109" s="11" t="s">
        <v>139</v>
      </c>
      <c r="D109" s="12">
        <v>9216.8963406000003</v>
      </c>
      <c r="E109" s="12">
        <v>11621.5741292</v>
      </c>
      <c r="F109" s="12">
        <v>18742.736646499998</v>
      </c>
      <c r="G109" s="12">
        <v>11868.67484154</v>
      </c>
      <c r="H109" s="12">
        <v>10038.979992100001</v>
      </c>
      <c r="I109" s="12">
        <v>10552.3787577</v>
      </c>
      <c r="J109" s="12">
        <v>19639.731060499998</v>
      </c>
      <c r="K109" s="12">
        <v>11746.24383125</v>
      </c>
      <c r="L109" s="12">
        <v>10169.817584799999</v>
      </c>
      <c r="M109" s="12"/>
      <c r="N109" s="12"/>
    </row>
    <row r="110" spans="1:14" x14ac:dyDescent="0.35">
      <c r="A110" s="11" t="str">
        <f t="shared" si="1"/>
        <v>VOLUMEN (Miles kg ó litros)Frutas sin gas</v>
      </c>
      <c r="B110" s="11" t="s">
        <v>223</v>
      </c>
      <c r="C110" s="11" t="s">
        <v>140</v>
      </c>
      <c r="D110" s="12">
        <v>1893.75064604</v>
      </c>
      <c r="E110" s="12">
        <v>2500.5059850900002</v>
      </c>
      <c r="F110" s="12">
        <v>7369.4830017999993</v>
      </c>
      <c r="G110" s="12">
        <v>3957.9435769199999</v>
      </c>
      <c r="H110" s="12">
        <v>5204.2199989999999</v>
      </c>
      <c r="I110" s="12">
        <v>7262.1441095</v>
      </c>
      <c r="J110" s="12">
        <v>10586.219564200001</v>
      </c>
      <c r="K110" s="12">
        <v>5860.8516448</v>
      </c>
      <c r="L110" s="12">
        <v>5168.0110097000006</v>
      </c>
      <c r="M110" s="12"/>
      <c r="N110" s="12"/>
    </row>
    <row r="111" spans="1:14" x14ac:dyDescent="0.35">
      <c r="A111" s="11" t="str">
        <f t="shared" si="1"/>
        <v>VOLUMEN (Miles kg ó litros)Mixers</v>
      </c>
      <c r="B111" s="11" t="s">
        <v>223</v>
      </c>
      <c r="C111" s="11" t="s">
        <v>141</v>
      </c>
      <c r="D111" s="12">
        <v>733.53763128000003</v>
      </c>
      <c r="E111" s="12">
        <v>890.95538759999999</v>
      </c>
      <c r="F111" s="12">
        <v>1321.5765911999999</v>
      </c>
      <c r="G111" s="12">
        <v>642.20085675000007</v>
      </c>
      <c r="H111" s="12">
        <v>547.37700759999996</v>
      </c>
      <c r="I111" s="12">
        <v>883.59476560000007</v>
      </c>
      <c r="J111" s="12">
        <v>1161.39769824</v>
      </c>
      <c r="K111" s="12">
        <v>745.40004997000005</v>
      </c>
      <c r="L111" s="12">
        <v>766.71532561000004</v>
      </c>
      <c r="M111" s="12"/>
      <c r="N111" s="12"/>
    </row>
    <row r="112" spans="1:14" x14ac:dyDescent="0.35">
      <c r="A112" s="11" t="str">
        <f t="shared" si="1"/>
        <v>VOLUMEN (Miles kg ó litros)Isotonicas</v>
      </c>
      <c r="B112" s="11" t="s">
        <v>223</v>
      </c>
      <c r="C112" s="11" t="s">
        <v>155</v>
      </c>
      <c r="D112" s="12">
        <v>7079.0724511999997</v>
      </c>
      <c r="E112" s="12">
        <v>8212.1831882999995</v>
      </c>
      <c r="F112" s="12">
        <v>15342.583858</v>
      </c>
      <c r="G112" s="12">
        <v>8084.7497437000002</v>
      </c>
      <c r="H112" s="12">
        <v>7822.7362400000002</v>
      </c>
      <c r="I112" s="12">
        <v>8542.0150435000014</v>
      </c>
      <c r="J112" s="12">
        <v>16691.728844900001</v>
      </c>
      <c r="K112" s="12">
        <v>8951.2180263000009</v>
      </c>
      <c r="L112" s="12">
        <v>7973.4715088000003</v>
      </c>
      <c r="M112" s="12"/>
      <c r="N112" s="12"/>
    </row>
    <row r="113" spans="1:14" x14ac:dyDescent="0.35">
      <c r="A113" s="11" t="str">
        <f t="shared" si="1"/>
        <v>VOLUMEN (Miles kg ó litros)Energeticas</v>
      </c>
      <c r="B113" s="11" t="s">
        <v>223</v>
      </c>
      <c r="C113" s="11" t="s">
        <v>156</v>
      </c>
      <c r="D113" s="12">
        <v>3169.77667217</v>
      </c>
      <c r="E113" s="12">
        <v>3025.3557039500001</v>
      </c>
      <c r="F113" s="12">
        <v>4456.1598707499998</v>
      </c>
      <c r="G113" s="12">
        <v>2449.93045347</v>
      </c>
      <c r="H113" s="12">
        <v>2625.59037915</v>
      </c>
      <c r="I113" s="12">
        <v>3424.2905322299998</v>
      </c>
      <c r="J113" s="12">
        <v>5818.1964667000002</v>
      </c>
      <c r="K113" s="12">
        <v>3274.0577614500003</v>
      </c>
      <c r="L113" s="12">
        <v>3149.9008550499998</v>
      </c>
      <c r="M113" s="12"/>
      <c r="N113" s="12"/>
    </row>
    <row r="114" spans="1:14" x14ac:dyDescent="0.35">
      <c r="A114" s="11" t="str">
        <f t="shared" si="1"/>
        <v>VOLUMEN (Miles kg ó litros)Gaseosas</v>
      </c>
      <c r="B114" s="11" t="s">
        <v>223</v>
      </c>
      <c r="C114" s="11" t="s">
        <v>142</v>
      </c>
      <c r="D114" s="12">
        <v>1375.1737175799999</v>
      </c>
      <c r="E114" s="12">
        <v>1465.5806707299998</v>
      </c>
      <c r="F114" s="12">
        <v>2663.1396184</v>
      </c>
      <c r="G114" s="12">
        <v>1259.7589470999999</v>
      </c>
      <c r="H114" s="12">
        <v>1000.72186199</v>
      </c>
      <c r="I114" s="12">
        <v>1652.3252233999999</v>
      </c>
      <c r="J114" s="12">
        <v>2132.8474185999999</v>
      </c>
      <c r="K114" s="12">
        <v>1324.3050911999999</v>
      </c>
      <c r="L114" s="12">
        <v>1566.1374191800001</v>
      </c>
      <c r="M114" s="12"/>
      <c r="N114" s="12"/>
    </row>
    <row r="115" spans="1:14" x14ac:dyDescent="0.35">
      <c r="A115" s="11" t="str">
        <f t="shared" si="1"/>
        <v>VOLUMEN (Miles kg ó litros)Bebidas Zumo+Leche</v>
      </c>
      <c r="B115" s="11" t="s">
        <v>223</v>
      </c>
      <c r="C115" s="11" t="s">
        <v>143</v>
      </c>
      <c r="D115" s="12">
        <v>750.71607700000004</v>
      </c>
      <c r="E115" s="12">
        <v>496.214743</v>
      </c>
      <c r="F115" s="12">
        <v>917.58547499999997</v>
      </c>
      <c r="G115" s="12">
        <v>522.79967899999997</v>
      </c>
      <c r="H115" s="12">
        <v>721.77874499999996</v>
      </c>
      <c r="I115" s="12">
        <v>548.18924800000002</v>
      </c>
      <c r="J115" s="12">
        <v>784.69969200000003</v>
      </c>
      <c r="K115" s="12">
        <v>364.47089299999999</v>
      </c>
      <c r="L115" s="12">
        <v>612.73714300000006</v>
      </c>
      <c r="M115" s="12"/>
      <c r="N115" s="12"/>
    </row>
    <row r="116" spans="1:14" x14ac:dyDescent="0.35">
      <c r="A116" s="11" t="str">
        <f t="shared" si="1"/>
        <v>VOLUMEN (Miles kg ó litros)Resto</v>
      </c>
      <c r="B116" s="11" t="s">
        <v>223</v>
      </c>
      <c r="C116" s="11" t="s">
        <v>72</v>
      </c>
      <c r="D116" s="12">
        <v>4529.18966817</v>
      </c>
      <c r="E116" s="12">
        <v>6349.6604079999997</v>
      </c>
      <c r="F116" s="12">
        <v>7312.5147140600002</v>
      </c>
      <c r="G116" s="12">
        <v>2798.3383373799998</v>
      </c>
      <c r="H116" s="12">
        <v>2555.116475494</v>
      </c>
      <c r="I116" s="12">
        <v>2620.30903885</v>
      </c>
      <c r="J116" s="12">
        <v>3488.7337137699997</v>
      </c>
      <c r="K116" s="12">
        <v>1952.1675286999998</v>
      </c>
      <c r="L116" s="12">
        <v>1626.78660702</v>
      </c>
      <c r="M116" s="12"/>
      <c r="N116" s="12"/>
    </row>
    <row r="117" spans="1:14" x14ac:dyDescent="0.35">
      <c r="A117" s="11" t="str">
        <f t="shared" si="1"/>
        <v>VALOR (Miles Euros)TOTAL BEBIDAS</v>
      </c>
      <c r="B117" s="11" t="s">
        <v>224</v>
      </c>
      <c r="C117" s="11" t="s">
        <v>96</v>
      </c>
      <c r="D117" s="12">
        <v>2460402</v>
      </c>
      <c r="E117" s="12">
        <v>2652668</v>
      </c>
      <c r="F117" s="12">
        <v>3812512</v>
      </c>
      <c r="G117" s="12">
        <v>2512798</v>
      </c>
      <c r="H117" s="12">
        <v>2419150</v>
      </c>
      <c r="I117" s="12">
        <v>2568413</v>
      </c>
      <c r="J117" s="12">
        <v>3629556</v>
      </c>
      <c r="K117" s="12">
        <v>2465304</v>
      </c>
      <c r="L117" s="12">
        <v>2356272</v>
      </c>
      <c r="M117" s="12"/>
      <c r="N117" s="12"/>
    </row>
    <row r="118" spans="1:14" x14ac:dyDescent="0.35">
      <c r="A118" s="11" t="str">
        <f t="shared" si="1"/>
        <v>VALOR (Miles Euros).Total Bebidas Caliente</v>
      </c>
      <c r="B118" s="11" t="s">
        <v>224</v>
      </c>
      <c r="C118" s="11" t="s">
        <v>97</v>
      </c>
      <c r="D118" s="12">
        <v>784354.7</v>
      </c>
      <c r="E118" s="12">
        <v>732714.2</v>
      </c>
      <c r="F118" s="12">
        <v>898338.7</v>
      </c>
      <c r="G118" s="12">
        <v>735031.9</v>
      </c>
      <c r="H118" s="12">
        <v>744901.2</v>
      </c>
      <c r="I118" s="12">
        <v>690460.7</v>
      </c>
      <c r="J118" s="12">
        <v>854759.3</v>
      </c>
      <c r="K118" s="12">
        <v>766727.6</v>
      </c>
      <c r="L118" s="12">
        <v>766610.4</v>
      </c>
      <c r="M118" s="12"/>
      <c r="N118" s="12"/>
    </row>
    <row r="119" spans="1:14" x14ac:dyDescent="0.35">
      <c r="A119" s="11" t="str">
        <f t="shared" si="1"/>
        <v>VALOR (Miles Euros)Cafe</v>
      </c>
      <c r="B119" s="11" t="s">
        <v>224</v>
      </c>
      <c r="C119" s="11" t="s">
        <v>98</v>
      </c>
      <c r="D119" s="12">
        <v>319567.8</v>
      </c>
      <c r="E119" s="12">
        <v>312051.90000000002</v>
      </c>
      <c r="F119" s="12">
        <v>389622.2</v>
      </c>
      <c r="G119" s="12">
        <v>296751.3</v>
      </c>
      <c r="H119" s="12">
        <v>304649.90000000002</v>
      </c>
      <c r="I119" s="12">
        <v>295875.90000000002</v>
      </c>
      <c r="J119" s="12">
        <v>382455</v>
      </c>
      <c r="K119" s="12">
        <v>310145.7</v>
      </c>
      <c r="L119" s="12">
        <v>299081.5</v>
      </c>
      <c r="M119" s="12"/>
      <c r="N119" s="12"/>
    </row>
    <row r="120" spans="1:14" x14ac:dyDescent="0.35">
      <c r="A120" s="11" t="str">
        <f t="shared" si="1"/>
        <v>VALOR (Miles Euros)Leche+bebidas vegetales</v>
      </c>
      <c r="B120" s="11" t="s">
        <v>224</v>
      </c>
      <c r="C120" s="11" t="s">
        <v>149</v>
      </c>
      <c r="D120" s="12">
        <v>390632.8</v>
      </c>
      <c r="E120" s="12">
        <v>374278.40000000002</v>
      </c>
      <c r="F120" s="12">
        <v>455201.1</v>
      </c>
      <c r="G120" s="12">
        <v>369456.6</v>
      </c>
      <c r="H120" s="12">
        <v>369941</v>
      </c>
      <c r="I120" s="12">
        <v>347697.1</v>
      </c>
      <c r="J120" s="12">
        <v>422991.9</v>
      </c>
      <c r="K120" s="12">
        <v>389634.3</v>
      </c>
      <c r="L120" s="12">
        <v>396401.1</v>
      </c>
      <c r="M120" s="12"/>
      <c r="N120" s="12"/>
    </row>
    <row r="121" spans="1:14" x14ac:dyDescent="0.35">
      <c r="A121" s="11" t="str">
        <f t="shared" si="1"/>
        <v>VALOR (Miles Euros)Leche</v>
      </c>
      <c r="B121" s="11" t="s">
        <v>224</v>
      </c>
      <c r="C121" s="11" t="s">
        <v>99</v>
      </c>
      <c r="D121" s="12">
        <v>371129.2</v>
      </c>
      <c r="E121" s="12">
        <v>354433.7</v>
      </c>
      <c r="F121" s="12">
        <v>431349.3</v>
      </c>
      <c r="G121" s="12">
        <v>347355.4</v>
      </c>
      <c r="H121" s="12">
        <v>345723.6</v>
      </c>
      <c r="I121" s="12">
        <v>325816.2</v>
      </c>
      <c r="J121" s="12">
        <v>398241.8</v>
      </c>
      <c r="K121" s="12">
        <v>366269.7</v>
      </c>
      <c r="L121" s="12">
        <v>369930.3</v>
      </c>
      <c r="M121" s="12"/>
      <c r="N121" s="12"/>
    </row>
    <row r="122" spans="1:14" x14ac:dyDescent="0.35">
      <c r="A122" s="11" t="str">
        <f t="shared" si="1"/>
        <v>VALOR (Miles Euros)Leche Sola</v>
      </c>
      <c r="B122" s="11" t="s">
        <v>224</v>
      </c>
      <c r="C122" s="11" t="s">
        <v>100</v>
      </c>
      <c r="D122" s="12">
        <v>2606.0680000000002</v>
      </c>
      <c r="E122" s="12">
        <v>1893.59</v>
      </c>
      <c r="F122" s="12">
        <v>3920.9340000000002</v>
      </c>
      <c r="G122" s="12">
        <v>2560.6179999999999</v>
      </c>
      <c r="H122" s="12">
        <v>2813.4580000000001</v>
      </c>
      <c r="I122" s="12">
        <v>2522.585</v>
      </c>
      <c r="J122" s="12">
        <v>3691.0990000000002</v>
      </c>
      <c r="K122" s="12">
        <v>2379.2049999999999</v>
      </c>
      <c r="L122" s="12">
        <v>1968.171</v>
      </c>
      <c r="M122" s="12"/>
      <c r="N122" s="12"/>
    </row>
    <row r="123" spans="1:14" x14ac:dyDescent="0.35">
      <c r="A123" s="11" t="str">
        <f t="shared" si="1"/>
        <v>VALOR (Miles Euros)Leche Con Cacao</v>
      </c>
      <c r="B123" s="11" t="s">
        <v>224</v>
      </c>
      <c r="C123" s="11" t="s">
        <v>101</v>
      </c>
      <c r="D123" s="12">
        <v>12556.83</v>
      </c>
      <c r="E123" s="12">
        <v>10528.08</v>
      </c>
      <c r="F123" s="12">
        <v>13372.42</v>
      </c>
      <c r="G123" s="12">
        <v>10003.57</v>
      </c>
      <c r="H123" s="12">
        <v>10023.700000000001</v>
      </c>
      <c r="I123" s="12">
        <v>8924.7009999999991</v>
      </c>
      <c r="J123" s="12">
        <v>12269.5</v>
      </c>
      <c r="K123" s="12">
        <v>9800.5879999999997</v>
      </c>
      <c r="L123" s="12">
        <v>11378.83</v>
      </c>
      <c r="M123" s="12"/>
      <c r="N123" s="12"/>
    </row>
    <row r="124" spans="1:14" x14ac:dyDescent="0.35">
      <c r="A124" s="11" t="str">
        <f t="shared" si="1"/>
        <v>VALOR (Miles Euros)Leche Con Cafe</v>
      </c>
      <c r="B124" s="11" t="s">
        <v>224</v>
      </c>
      <c r="C124" s="11" t="s">
        <v>102</v>
      </c>
      <c r="D124" s="12">
        <v>355966.3</v>
      </c>
      <c r="E124" s="12">
        <v>342012</v>
      </c>
      <c r="F124" s="12">
        <v>414055.9</v>
      </c>
      <c r="G124" s="12">
        <v>334791.2</v>
      </c>
      <c r="H124" s="12">
        <v>332886.5</v>
      </c>
      <c r="I124" s="12">
        <v>314368.90000000002</v>
      </c>
      <c r="J124" s="12">
        <v>382281.2</v>
      </c>
      <c r="K124" s="12">
        <v>354089.9</v>
      </c>
      <c r="L124" s="12">
        <v>356583.3</v>
      </c>
      <c r="M124" s="12"/>
      <c r="N124" s="12"/>
    </row>
    <row r="125" spans="1:14" x14ac:dyDescent="0.35">
      <c r="A125" s="11" t="str">
        <f t="shared" si="1"/>
        <v>VALOR (Miles Euros)Bebidas Vegetales</v>
      </c>
      <c r="B125" s="11" t="s">
        <v>224</v>
      </c>
      <c r="C125" s="11" t="s">
        <v>150</v>
      </c>
      <c r="D125" s="12">
        <v>19503.62</v>
      </c>
      <c r="E125" s="12">
        <v>19844.75</v>
      </c>
      <c r="F125" s="12">
        <v>23851.81</v>
      </c>
      <c r="G125" s="12">
        <v>22101.23</v>
      </c>
      <c r="H125" s="12">
        <v>24217.37</v>
      </c>
      <c r="I125" s="12">
        <v>21880.87</v>
      </c>
      <c r="J125" s="12">
        <v>24750.03</v>
      </c>
      <c r="K125" s="12">
        <v>23364.6</v>
      </c>
      <c r="L125" s="12">
        <v>26470.78</v>
      </c>
      <c r="M125" s="12"/>
      <c r="N125" s="12"/>
    </row>
    <row r="126" spans="1:14" x14ac:dyDescent="0.35">
      <c r="A126" s="11" t="str">
        <f t="shared" si="1"/>
        <v>VALOR (Miles Euros)Infusiones</v>
      </c>
      <c r="B126" s="11" t="s">
        <v>224</v>
      </c>
      <c r="C126" s="11" t="s">
        <v>103</v>
      </c>
      <c r="D126" s="12">
        <v>30884.98</v>
      </c>
      <c r="E126" s="12">
        <v>26277.41</v>
      </c>
      <c r="F126" s="12">
        <v>28723.68</v>
      </c>
      <c r="G126" s="12">
        <v>30791.61</v>
      </c>
      <c r="H126" s="12">
        <v>32099.55</v>
      </c>
      <c r="I126" s="12">
        <v>26028.61</v>
      </c>
      <c r="J126" s="12">
        <v>27289.74</v>
      </c>
      <c r="K126" s="12">
        <v>30299.01</v>
      </c>
      <c r="L126" s="12">
        <v>30534.74</v>
      </c>
      <c r="M126" s="12"/>
      <c r="N126" s="12"/>
    </row>
    <row r="127" spans="1:14" x14ac:dyDescent="0.35">
      <c r="A127" s="11" t="str">
        <f t="shared" si="1"/>
        <v>VALOR (Miles Euros)Resto Bebidas Caliente</v>
      </c>
      <c r="B127" s="11" t="s">
        <v>224</v>
      </c>
      <c r="C127" s="11" t="s">
        <v>104</v>
      </c>
      <c r="D127" s="12">
        <v>43269.120000000003</v>
      </c>
      <c r="E127" s="12">
        <v>20106.43</v>
      </c>
      <c r="F127" s="12">
        <v>24791.68</v>
      </c>
      <c r="G127" s="12">
        <v>38032.379999999997</v>
      </c>
      <c r="H127" s="12">
        <v>38210.78</v>
      </c>
      <c r="I127" s="12">
        <v>20859.02</v>
      </c>
      <c r="J127" s="12">
        <v>22022.66</v>
      </c>
      <c r="K127" s="12">
        <v>36648.61</v>
      </c>
      <c r="L127" s="12">
        <v>40593.14</v>
      </c>
      <c r="M127" s="12"/>
      <c r="N127" s="12"/>
    </row>
    <row r="128" spans="1:14" x14ac:dyDescent="0.35">
      <c r="A128" s="11" t="str">
        <f t="shared" si="1"/>
        <v>VALOR (Miles Euros).Total Bebidas Frias</v>
      </c>
      <c r="B128" s="11" t="s">
        <v>224</v>
      </c>
      <c r="C128" s="11" t="s">
        <v>105</v>
      </c>
      <c r="D128" s="12">
        <v>1676047</v>
      </c>
      <c r="E128" s="12">
        <v>1919954</v>
      </c>
      <c r="F128" s="12">
        <v>2914173</v>
      </c>
      <c r="G128" s="12">
        <v>1777767</v>
      </c>
      <c r="H128" s="12">
        <v>1674249</v>
      </c>
      <c r="I128" s="12">
        <v>1877952</v>
      </c>
      <c r="J128" s="12">
        <v>2774797</v>
      </c>
      <c r="K128" s="12">
        <v>1698576</v>
      </c>
      <c r="L128" s="12">
        <v>1589661</v>
      </c>
      <c r="M128" s="12"/>
      <c r="N128" s="12"/>
    </row>
    <row r="129" spans="1:14" x14ac:dyDescent="0.35">
      <c r="A129" s="11" t="str">
        <f t="shared" si="1"/>
        <v>VALOR (Miles Euros)Total bebidas de vino</v>
      </c>
      <c r="B129" s="11" t="s">
        <v>224</v>
      </c>
      <c r="C129" s="11" t="s">
        <v>106</v>
      </c>
      <c r="D129" s="12">
        <v>239487.3</v>
      </c>
      <c r="E129" s="12">
        <v>246537</v>
      </c>
      <c r="F129" s="12">
        <v>346620.9</v>
      </c>
      <c r="G129" s="12">
        <v>264966.40000000002</v>
      </c>
      <c r="H129" s="12">
        <v>243724.5</v>
      </c>
      <c r="I129" s="12">
        <v>249069.7</v>
      </c>
      <c r="J129" s="12">
        <v>325753.7</v>
      </c>
      <c r="K129" s="12">
        <v>267135.2</v>
      </c>
      <c r="L129" s="12">
        <v>226056.7</v>
      </c>
      <c r="M129" s="12"/>
      <c r="N129" s="12"/>
    </row>
    <row r="130" spans="1:14" x14ac:dyDescent="0.35">
      <c r="A130" s="11" t="str">
        <f t="shared" si="1"/>
        <v>VALOR (Miles Euros)Vino</v>
      </c>
      <c r="B130" s="11" t="s">
        <v>224</v>
      </c>
      <c r="C130" s="11" t="s">
        <v>107</v>
      </c>
      <c r="D130" s="12">
        <v>193518.9</v>
      </c>
      <c r="E130" s="12">
        <v>186584.5</v>
      </c>
      <c r="F130" s="12">
        <v>231311.5</v>
      </c>
      <c r="G130" s="12">
        <v>208482.8</v>
      </c>
      <c r="H130" s="12">
        <v>191505.7</v>
      </c>
      <c r="I130" s="12">
        <v>185896</v>
      </c>
      <c r="J130" s="12">
        <v>207117.5</v>
      </c>
      <c r="K130" s="12">
        <v>202180.5</v>
      </c>
      <c r="L130" s="12">
        <v>178575.1</v>
      </c>
      <c r="M130" s="12"/>
      <c r="N130" s="12"/>
    </row>
    <row r="131" spans="1:14" x14ac:dyDescent="0.35">
      <c r="A131" s="11" t="str">
        <f t="shared" si="1"/>
        <v>VALOR (Miles Euros)Tinto</v>
      </c>
      <c r="B131" s="11" t="s">
        <v>224</v>
      </c>
      <c r="C131" s="11" t="s">
        <v>108</v>
      </c>
      <c r="D131" s="12">
        <v>108124.4</v>
      </c>
      <c r="E131" s="12">
        <v>99007.95</v>
      </c>
      <c r="F131" s="12">
        <v>117390.7</v>
      </c>
      <c r="G131" s="12">
        <v>119561.4</v>
      </c>
      <c r="H131" s="12">
        <v>119177.9</v>
      </c>
      <c r="I131" s="12">
        <v>104251.2</v>
      </c>
      <c r="J131" s="12">
        <v>100538.9</v>
      </c>
      <c r="K131" s="12">
        <v>118836.2</v>
      </c>
      <c r="L131" s="12">
        <v>103856.4</v>
      </c>
      <c r="M131" s="12"/>
      <c r="N131" s="12"/>
    </row>
    <row r="132" spans="1:14" x14ac:dyDescent="0.35">
      <c r="A132" s="11" t="str">
        <f t="shared" ref="A132:A195" si="2">B132&amp;C132</f>
        <v>VALOR (Miles Euros)Blanco</v>
      </c>
      <c r="B132" s="11" t="s">
        <v>224</v>
      </c>
      <c r="C132" s="11" t="s">
        <v>109</v>
      </c>
      <c r="D132" s="12">
        <v>76745.13</v>
      </c>
      <c r="E132" s="12">
        <v>78337.100000000006</v>
      </c>
      <c r="F132" s="12">
        <v>103945.7</v>
      </c>
      <c r="G132" s="12">
        <v>82100.5</v>
      </c>
      <c r="H132" s="12">
        <v>65720.289999999994</v>
      </c>
      <c r="I132" s="12">
        <v>72947.03</v>
      </c>
      <c r="J132" s="12">
        <v>97911.21</v>
      </c>
      <c r="K132" s="12">
        <v>75150.34</v>
      </c>
      <c r="L132" s="12">
        <v>67183.95</v>
      </c>
      <c r="M132" s="12"/>
      <c r="N132" s="12"/>
    </row>
    <row r="133" spans="1:14" x14ac:dyDescent="0.35">
      <c r="A133" s="11" t="str">
        <f t="shared" si="2"/>
        <v>VALOR (Miles Euros)Rosado</v>
      </c>
      <c r="B133" s="11" t="s">
        <v>224</v>
      </c>
      <c r="C133" s="11" t="s">
        <v>110</v>
      </c>
      <c r="D133" s="12">
        <v>6324.9160000000002</v>
      </c>
      <c r="E133" s="12">
        <v>7296.2690000000002</v>
      </c>
      <c r="F133" s="12">
        <v>8079.5150000000003</v>
      </c>
      <c r="G133" s="12">
        <v>5773.5410000000002</v>
      </c>
      <c r="H133" s="12">
        <v>5565.9570000000003</v>
      </c>
      <c r="I133" s="12">
        <v>6871.7740000000003</v>
      </c>
      <c r="J133" s="12">
        <v>6830.4470000000001</v>
      </c>
      <c r="K133" s="12">
        <v>6606.1480000000001</v>
      </c>
      <c r="L133" s="12">
        <v>5785.652</v>
      </c>
      <c r="M133" s="12"/>
      <c r="N133" s="12"/>
    </row>
    <row r="134" spans="1:14" x14ac:dyDescent="0.35">
      <c r="A134" s="11" t="str">
        <f t="shared" si="2"/>
        <v>VALOR (Miles Euros)Resto vino</v>
      </c>
      <c r="B134" s="11" t="s">
        <v>224</v>
      </c>
      <c r="C134" s="11" t="s">
        <v>111</v>
      </c>
      <c r="D134" s="12">
        <v>2324.4659999999999</v>
      </c>
      <c r="E134" s="12">
        <v>1943.171</v>
      </c>
      <c r="F134" s="12">
        <v>1895.6110000000001</v>
      </c>
      <c r="G134" s="12">
        <v>1047.4159999999999</v>
      </c>
      <c r="H134" s="12">
        <v>1041.479</v>
      </c>
      <c r="I134" s="12">
        <v>1826.002</v>
      </c>
      <c r="J134" s="12">
        <v>1836.9929999999999</v>
      </c>
      <c r="K134" s="12">
        <v>1587.771</v>
      </c>
      <c r="L134" s="12">
        <v>1749.1020000000001</v>
      </c>
      <c r="M134" s="12"/>
      <c r="N134" s="12"/>
    </row>
    <row r="135" spans="1:14" x14ac:dyDescent="0.35">
      <c r="A135" s="11" t="str">
        <f t="shared" si="2"/>
        <v>VALOR (Miles Euros)Cava</v>
      </c>
      <c r="B135" s="11" t="s">
        <v>224</v>
      </c>
      <c r="C135" s="11" t="s">
        <v>112</v>
      </c>
      <c r="D135" s="12">
        <v>11270.6</v>
      </c>
      <c r="E135" s="12">
        <v>10255.18</v>
      </c>
      <c r="F135" s="12">
        <v>20318</v>
      </c>
      <c r="G135" s="12">
        <v>22605.94</v>
      </c>
      <c r="H135" s="12">
        <v>20570.3</v>
      </c>
      <c r="I135" s="12">
        <v>13608.91</v>
      </c>
      <c r="J135" s="12">
        <v>20790.36</v>
      </c>
      <c r="K135" s="12">
        <v>27688.59</v>
      </c>
      <c r="L135" s="12">
        <v>21596.87</v>
      </c>
      <c r="M135" s="12"/>
      <c r="N135" s="12"/>
    </row>
    <row r="136" spans="1:14" x14ac:dyDescent="0.35">
      <c r="A136" s="11" t="str">
        <f t="shared" si="2"/>
        <v>VALOR (Miles Euros)Otr.Bebidas Deri.Vino</v>
      </c>
      <c r="B136" s="11" t="s">
        <v>224</v>
      </c>
      <c r="C136" s="11" t="s">
        <v>113</v>
      </c>
      <c r="D136" s="12">
        <v>34697.800000000003</v>
      </c>
      <c r="E136" s="12">
        <v>49697.38</v>
      </c>
      <c r="F136" s="12">
        <v>94991.39</v>
      </c>
      <c r="G136" s="12">
        <v>33877.660000000003</v>
      </c>
      <c r="H136" s="12">
        <v>31648.560000000001</v>
      </c>
      <c r="I136" s="12">
        <v>49564.85</v>
      </c>
      <c r="J136" s="12">
        <v>97845.82</v>
      </c>
      <c r="K136" s="12">
        <v>37266.129999999997</v>
      </c>
      <c r="L136" s="12">
        <v>25884.720000000001</v>
      </c>
      <c r="M136" s="12"/>
      <c r="N136" s="12"/>
    </row>
    <row r="137" spans="1:14" x14ac:dyDescent="0.35">
      <c r="A137" s="11" t="str">
        <f t="shared" si="2"/>
        <v>VALOR (Miles Euros)Tinto de Verano</v>
      </c>
      <c r="B137" s="11" t="s">
        <v>224</v>
      </c>
      <c r="C137" s="11" t="s">
        <v>114</v>
      </c>
      <c r="D137" s="12">
        <v>17229.349999999999</v>
      </c>
      <c r="E137" s="12">
        <v>29828.48</v>
      </c>
      <c r="F137" s="12">
        <v>64781.29</v>
      </c>
      <c r="G137" s="12">
        <v>17781.09</v>
      </c>
      <c r="H137" s="12">
        <v>14299.87</v>
      </c>
      <c r="I137" s="12">
        <v>28668.41</v>
      </c>
      <c r="J137" s="12">
        <v>69870.880000000005</v>
      </c>
      <c r="K137" s="12">
        <v>20226.38</v>
      </c>
      <c r="L137" s="12">
        <v>13884.8</v>
      </c>
      <c r="M137" s="12"/>
      <c r="N137" s="12"/>
    </row>
    <row r="138" spans="1:14" x14ac:dyDescent="0.35">
      <c r="A138" s="11" t="str">
        <f t="shared" si="2"/>
        <v>VALOR (Miles Euros)Sangria de Vino</v>
      </c>
      <c r="B138" s="11" t="s">
        <v>224</v>
      </c>
      <c r="C138" s="11" t="s">
        <v>115</v>
      </c>
      <c r="D138" s="12">
        <v>1511.1980000000001</v>
      </c>
      <c r="E138" s="12">
        <v>2593.7159999999999</v>
      </c>
      <c r="F138" s="12">
        <v>4329.37</v>
      </c>
      <c r="G138" s="12">
        <v>1180.5050000000001</v>
      </c>
      <c r="H138" s="12">
        <v>1564.2909999999999</v>
      </c>
      <c r="I138" s="12">
        <v>3821.1350000000002</v>
      </c>
      <c r="J138" s="12">
        <v>4841.1220000000003</v>
      </c>
      <c r="K138" s="12">
        <v>1237.3420000000001</v>
      </c>
      <c r="L138" s="12">
        <v>1570.9159999999999</v>
      </c>
      <c r="M138" s="12"/>
      <c r="N138" s="12"/>
    </row>
    <row r="139" spans="1:14" x14ac:dyDescent="0.35">
      <c r="A139" s="11" t="str">
        <f t="shared" si="2"/>
        <v>VALOR (Miles Euros)Sangria de Cava</v>
      </c>
      <c r="B139" s="11" t="s">
        <v>224</v>
      </c>
      <c r="C139" s="11" t="s">
        <v>116</v>
      </c>
      <c r="D139" s="12">
        <v>8469.5419999999995</v>
      </c>
      <c r="E139" s="12">
        <v>7681.7569999999996</v>
      </c>
      <c r="F139" s="12">
        <v>13410.69</v>
      </c>
      <c r="G139" s="12">
        <v>5547.826</v>
      </c>
      <c r="H139" s="12">
        <v>7439.2190000000001</v>
      </c>
      <c r="I139" s="12">
        <v>8756.06</v>
      </c>
      <c r="J139" s="12">
        <v>9041.4850000000006</v>
      </c>
      <c r="K139" s="12">
        <v>7227.0749999999998</v>
      </c>
      <c r="L139" s="12">
        <v>2522.0720000000001</v>
      </c>
      <c r="M139" s="12"/>
      <c r="N139" s="12"/>
    </row>
    <row r="140" spans="1:14" x14ac:dyDescent="0.35">
      <c r="A140" s="11" t="str">
        <f t="shared" si="2"/>
        <v>VALOR (Miles Euros)Calimocho</v>
      </c>
      <c r="B140" s="11" t="s">
        <v>224</v>
      </c>
      <c r="C140" s="11" t="s">
        <v>117</v>
      </c>
      <c r="D140" s="12">
        <v>2279.7330000000002</v>
      </c>
      <c r="E140" s="12">
        <v>4074.8760000000002</v>
      </c>
      <c r="F140" s="12">
        <v>6006.6890000000003</v>
      </c>
      <c r="G140" s="12">
        <v>3317.0630000000001</v>
      </c>
      <c r="H140" s="12">
        <v>3613.3209999999999</v>
      </c>
      <c r="I140" s="12">
        <v>3232.3380000000002</v>
      </c>
      <c r="J140" s="12">
        <v>8356.5750000000007</v>
      </c>
      <c r="K140" s="12">
        <v>3793.6590000000001</v>
      </c>
      <c r="L140" s="12">
        <v>2604.759</v>
      </c>
      <c r="M140" s="12"/>
      <c r="N140" s="12"/>
    </row>
    <row r="141" spans="1:14" x14ac:dyDescent="0.35">
      <c r="A141" s="11" t="str">
        <f t="shared" si="2"/>
        <v>VALOR (Miles Euros)Rebujito</v>
      </c>
      <c r="B141" s="11" t="s">
        <v>224</v>
      </c>
      <c r="C141" s="11" t="s">
        <v>151</v>
      </c>
      <c r="D141" s="12">
        <v>38.729140000000001</v>
      </c>
      <c r="E141" s="12">
        <v>1274.308</v>
      </c>
      <c r="F141" s="12">
        <v>495.05450000000002</v>
      </c>
      <c r="G141" s="12">
        <v>98.512249999999995</v>
      </c>
      <c r="H141" s="12">
        <v>130.46340000000001</v>
      </c>
      <c r="I141" s="12">
        <v>693.45859999999993</v>
      </c>
      <c r="J141" s="12">
        <v>710.40710000000001</v>
      </c>
      <c r="K141" s="12">
        <v>174.7876</v>
      </c>
      <c r="L141" s="12">
        <v>37.21255</v>
      </c>
      <c r="M141" s="12"/>
      <c r="N141" s="12"/>
    </row>
    <row r="142" spans="1:14" x14ac:dyDescent="0.35">
      <c r="A142" s="11" t="str">
        <f t="shared" si="2"/>
        <v>VALOR (Miles Euros)Espum/Lambrusc/Mosca</v>
      </c>
      <c r="B142" s="11" t="s">
        <v>224</v>
      </c>
      <c r="C142" s="11" t="s">
        <v>152</v>
      </c>
      <c r="D142" s="12">
        <v>5169.2470000000003</v>
      </c>
      <c r="E142" s="12">
        <v>4244.2430000000004</v>
      </c>
      <c r="F142" s="12">
        <v>5968.2939999999999</v>
      </c>
      <c r="G142" s="12">
        <v>5952.665</v>
      </c>
      <c r="H142" s="12">
        <v>4601.4009999999998</v>
      </c>
      <c r="I142" s="12">
        <v>4393.4440000000004</v>
      </c>
      <c r="J142" s="12">
        <v>5025.3590000000004</v>
      </c>
      <c r="K142" s="12">
        <v>4606.8879999999999</v>
      </c>
      <c r="L142" s="12">
        <v>5264.9610000000002</v>
      </c>
      <c r="M142" s="12"/>
      <c r="N142" s="12"/>
    </row>
    <row r="143" spans="1:14" x14ac:dyDescent="0.35">
      <c r="A143" s="11" t="str">
        <f t="shared" si="2"/>
        <v>VALOR (Miles Euros)Sidra</v>
      </c>
      <c r="B143" s="11" t="s">
        <v>224</v>
      </c>
      <c r="C143" s="11" t="s">
        <v>118</v>
      </c>
      <c r="D143" s="12">
        <v>21262.52</v>
      </c>
      <c r="E143" s="12">
        <v>18687.759999999998</v>
      </c>
      <c r="F143" s="12">
        <v>25483.94</v>
      </c>
      <c r="G143" s="12">
        <v>16267.65</v>
      </c>
      <c r="H143" s="12">
        <v>15713.56</v>
      </c>
      <c r="I143" s="12">
        <v>16219.4</v>
      </c>
      <c r="J143" s="12">
        <v>25201.78</v>
      </c>
      <c r="K143" s="12">
        <v>19805.64</v>
      </c>
      <c r="L143" s="12">
        <v>18029.240000000002</v>
      </c>
      <c r="M143" s="12"/>
      <c r="N143" s="12"/>
    </row>
    <row r="144" spans="1:14" x14ac:dyDescent="0.35">
      <c r="A144" s="11" t="str">
        <f t="shared" si="2"/>
        <v>VALOR (Miles Euros)Cerveza</v>
      </c>
      <c r="B144" s="11" t="s">
        <v>224</v>
      </c>
      <c r="C144" s="11" t="s">
        <v>119</v>
      </c>
      <c r="D144" s="12">
        <v>657112.19999999995</v>
      </c>
      <c r="E144" s="12">
        <v>783966.7</v>
      </c>
      <c r="F144" s="12">
        <v>1161361</v>
      </c>
      <c r="G144" s="12">
        <v>684874</v>
      </c>
      <c r="H144" s="12">
        <v>658536.4</v>
      </c>
      <c r="I144" s="12">
        <v>751672.7</v>
      </c>
      <c r="J144" s="12">
        <v>1091832</v>
      </c>
      <c r="K144" s="12">
        <v>638042</v>
      </c>
      <c r="L144" s="12">
        <v>603565</v>
      </c>
      <c r="M144" s="12"/>
      <c r="N144" s="12"/>
    </row>
    <row r="145" spans="1:14" x14ac:dyDescent="0.35">
      <c r="A145" s="11" t="str">
        <f t="shared" si="2"/>
        <v>VALOR (Miles Euros)Con alcohol</v>
      </c>
      <c r="B145" s="11" t="s">
        <v>224</v>
      </c>
      <c r="C145" s="11" t="s">
        <v>120</v>
      </c>
      <c r="D145" s="12">
        <v>577672.6</v>
      </c>
      <c r="E145" s="12">
        <v>683807.9</v>
      </c>
      <c r="F145" s="12">
        <v>1016989</v>
      </c>
      <c r="G145" s="12">
        <v>601134.5</v>
      </c>
      <c r="H145" s="12">
        <v>578975.19999999995</v>
      </c>
      <c r="I145" s="12">
        <v>648529.30000000005</v>
      </c>
      <c r="J145" s="12">
        <v>960837.3</v>
      </c>
      <c r="K145" s="12">
        <v>563166.19999999995</v>
      </c>
      <c r="L145" s="12">
        <v>529256</v>
      </c>
      <c r="M145" s="12"/>
      <c r="N145" s="12"/>
    </row>
    <row r="146" spans="1:14" x14ac:dyDescent="0.35">
      <c r="A146" s="11" t="str">
        <f t="shared" si="2"/>
        <v>VALOR (Miles Euros)Sin alcohol</v>
      </c>
      <c r="B146" s="11" t="s">
        <v>224</v>
      </c>
      <c r="C146" s="11" t="s">
        <v>121</v>
      </c>
      <c r="D146" s="12">
        <v>78712.98</v>
      </c>
      <c r="E146" s="12">
        <v>99677.13</v>
      </c>
      <c r="F146" s="12">
        <v>142770.9</v>
      </c>
      <c r="G146" s="12">
        <v>82815.05</v>
      </c>
      <c r="H146" s="12">
        <v>78899.149999999994</v>
      </c>
      <c r="I146" s="12">
        <v>102163.3</v>
      </c>
      <c r="J146" s="12">
        <v>129317.3</v>
      </c>
      <c r="K146" s="12">
        <v>74159.7</v>
      </c>
      <c r="L146" s="12">
        <v>73697.97</v>
      </c>
      <c r="M146" s="12"/>
      <c r="N146" s="12"/>
    </row>
    <row r="147" spans="1:14" x14ac:dyDescent="0.35">
      <c r="A147" s="11" t="str">
        <f t="shared" si="2"/>
        <v>VALOR (Miles Euros)Cerveza Envasada</v>
      </c>
      <c r="B147" s="11" t="s">
        <v>224</v>
      </c>
      <c r="C147" s="11" t="s">
        <v>153</v>
      </c>
      <c r="D147" s="12">
        <v>344075.4</v>
      </c>
      <c r="E147" s="12">
        <v>408753.3</v>
      </c>
      <c r="F147" s="12">
        <v>575611.4</v>
      </c>
      <c r="G147" s="12">
        <v>353198</v>
      </c>
      <c r="H147" s="12">
        <v>357422.7</v>
      </c>
      <c r="I147" s="12">
        <v>381090.5</v>
      </c>
      <c r="J147" s="12">
        <v>537532.5</v>
      </c>
      <c r="K147" s="12">
        <v>329782.5</v>
      </c>
      <c r="L147" s="12">
        <v>320452.90000000002</v>
      </c>
      <c r="M147" s="12"/>
      <c r="N147" s="12"/>
    </row>
    <row r="148" spans="1:14" x14ac:dyDescent="0.35">
      <c r="A148" s="11" t="str">
        <f t="shared" si="2"/>
        <v>VALOR (Miles Euros)Cerveza Surtidor</v>
      </c>
      <c r="B148" s="11" t="s">
        <v>224</v>
      </c>
      <c r="C148" s="11" t="s">
        <v>154</v>
      </c>
      <c r="D148" s="12">
        <v>313036.79999999999</v>
      </c>
      <c r="E148" s="12">
        <v>375213.4</v>
      </c>
      <c r="F148" s="12">
        <v>585749.80000000005</v>
      </c>
      <c r="G148" s="12">
        <v>331676</v>
      </c>
      <c r="H148" s="12">
        <v>301113.7</v>
      </c>
      <c r="I148" s="12">
        <v>370582.2</v>
      </c>
      <c r="J148" s="12">
        <v>554299.19999999995</v>
      </c>
      <c r="K148" s="12">
        <v>308259.59999999998</v>
      </c>
      <c r="L148" s="12">
        <v>283112.09999999998</v>
      </c>
      <c r="M148" s="12"/>
      <c r="N148" s="12"/>
    </row>
    <row r="149" spans="1:14" x14ac:dyDescent="0.35">
      <c r="A149" s="11" t="str">
        <f t="shared" si="2"/>
        <v>VALOR (Miles Euros)Otras Cervezas</v>
      </c>
      <c r="B149" s="11" t="s">
        <v>224</v>
      </c>
      <c r="C149" s="11" t="s">
        <v>122</v>
      </c>
      <c r="D149" s="12">
        <v>726.66160000000002</v>
      </c>
      <c r="E149" s="12">
        <v>481.67619999999999</v>
      </c>
      <c r="F149" s="12">
        <v>1600.9559999999999</v>
      </c>
      <c r="G149" s="12">
        <v>924.44819999999993</v>
      </c>
      <c r="H149" s="12">
        <v>662.05640000000005</v>
      </c>
      <c r="I149" s="12">
        <v>980.08590000000004</v>
      </c>
      <c r="J149" s="12">
        <v>1677.144</v>
      </c>
      <c r="K149" s="12">
        <v>716.1037</v>
      </c>
      <c r="L149" s="12">
        <v>611.05050000000006</v>
      </c>
      <c r="M149" s="12"/>
      <c r="N149" s="12"/>
    </row>
    <row r="150" spans="1:14" x14ac:dyDescent="0.35">
      <c r="A150" s="11" t="str">
        <f t="shared" si="2"/>
        <v>VALOR (Miles Euros)Espirituosas</v>
      </c>
      <c r="B150" s="11" t="s">
        <v>224</v>
      </c>
      <c r="C150" s="11" t="s">
        <v>123</v>
      </c>
      <c r="D150" s="12">
        <v>249485.7</v>
      </c>
      <c r="E150" s="12">
        <v>270408.7</v>
      </c>
      <c r="F150" s="12">
        <v>419067.3</v>
      </c>
      <c r="G150" s="12">
        <v>265564.79999999999</v>
      </c>
      <c r="H150" s="12">
        <v>225420.1</v>
      </c>
      <c r="I150" s="12">
        <v>245540.3</v>
      </c>
      <c r="J150" s="12">
        <v>377945</v>
      </c>
      <c r="K150" s="12">
        <v>225198.8</v>
      </c>
      <c r="L150" s="12">
        <v>222113.5</v>
      </c>
      <c r="M150" s="12"/>
      <c r="N150" s="12"/>
    </row>
    <row r="151" spans="1:14" x14ac:dyDescent="0.35">
      <c r="A151" s="11" t="str">
        <f t="shared" si="2"/>
        <v>VALOR (Miles Euros)Whisky</v>
      </c>
      <c r="B151" s="11" t="s">
        <v>224</v>
      </c>
      <c r="C151" s="11" t="s">
        <v>124</v>
      </c>
      <c r="D151" s="12">
        <v>34634.519999999997</v>
      </c>
      <c r="E151" s="12">
        <v>42997.52</v>
      </c>
      <c r="F151" s="12">
        <v>54396.72</v>
      </c>
      <c r="G151" s="12">
        <v>44275.01</v>
      </c>
      <c r="H151" s="12">
        <v>41905.660000000003</v>
      </c>
      <c r="I151" s="12">
        <v>36080.57</v>
      </c>
      <c r="J151" s="12">
        <v>55027.12</v>
      </c>
      <c r="K151" s="12">
        <v>42042.66</v>
      </c>
      <c r="L151" s="12">
        <v>36842.959999999999</v>
      </c>
      <c r="M151" s="12"/>
      <c r="N151" s="12"/>
    </row>
    <row r="152" spans="1:14" x14ac:dyDescent="0.35">
      <c r="A152" s="11" t="str">
        <f t="shared" si="2"/>
        <v>VALOR (Miles Euros)Brandy</v>
      </c>
      <c r="B152" s="11" t="s">
        <v>224</v>
      </c>
      <c r="C152" s="11" t="s">
        <v>125</v>
      </c>
      <c r="D152" s="12">
        <v>2276.8809999999999</v>
      </c>
      <c r="E152" s="12">
        <v>2940.326</v>
      </c>
      <c r="F152" s="12">
        <v>2313.62</v>
      </c>
      <c r="G152" s="12">
        <v>2125.047</v>
      </c>
      <c r="H152" s="12">
        <v>3691.6320000000001</v>
      </c>
      <c r="I152" s="12">
        <v>3364.942</v>
      </c>
      <c r="J152" s="12">
        <v>2798.9029999999998</v>
      </c>
      <c r="K152" s="12">
        <v>3631.01</v>
      </c>
      <c r="L152" s="12">
        <v>4186.26</v>
      </c>
      <c r="M152" s="12"/>
      <c r="N152" s="12"/>
    </row>
    <row r="153" spans="1:14" x14ac:dyDescent="0.35">
      <c r="A153" s="11" t="str">
        <f t="shared" si="2"/>
        <v>VALOR (Miles Euros)Ginebra</v>
      </c>
      <c r="B153" s="11" t="s">
        <v>224</v>
      </c>
      <c r="C153" s="11" t="s">
        <v>126</v>
      </c>
      <c r="D153" s="12">
        <v>86046.55</v>
      </c>
      <c r="E153" s="12">
        <v>84635.6</v>
      </c>
      <c r="F153" s="12">
        <v>138879.4</v>
      </c>
      <c r="G153" s="12">
        <v>83605.97</v>
      </c>
      <c r="H153" s="12">
        <v>66906.720000000001</v>
      </c>
      <c r="I153" s="12">
        <v>66938.58</v>
      </c>
      <c r="J153" s="12">
        <v>106413.5</v>
      </c>
      <c r="K153" s="12">
        <v>55323.3</v>
      </c>
      <c r="L153" s="12">
        <v>55473.24</v>
      </c>
      <c r="M153" s="12"/>
      <c r="N153" s="12"/>
    </row>
    <row r="154" spans="1:14" x14ac:dyDescent="0.35">
      <c r="A154" s="11" t="str">
        <f t="shared" si="2"/>
        <v>VALOR (Miles Euros)Ron</v>
      </c>
      <c r="B154" s="11" t="s">
        <v>224</v>
      </c>
      <c r="C154" s="11" t="s">
        <v>127</v>
      </c>
      <c r="D154" s="12">
        <v>34774.230000000003</v>
      </c>
      <c r="E154" s="12">
        <v>32570.18</v>
      </c>
      <c r="F154" s="12">
        <v>54719.06</v>
      </c>
      <c r="G154" s="12">
        <v>37660.6</v>
      </c>
      <c r="H154" s="12">
        <v>30493.82</v>
      </c>
      <c r="I154" s="12">
        <v>32958.21</v>
      </c>
      <c r="J154" s="12">
        <v>47491.74</v>
      </c>
      <c r="K154" s="12">
        <v>36852.22</v>
      </c>
      <c r="L154" s="12">
        <v>27797.39</v>
      </c>
      <c r="M154" s="12"/>
      <c r="N154" s="12"/>
    </row>
    <row r="155" spans="1:14" x14ac:dyDescent="0.35">
      <c r="A155" s="11" t="str">
        <f t="shared" si="2"/>
        <v>VALOR (Miles Euros)Anis</v>
      </c>
      <c r="B155" s="11" t="s">
        <v>224</v>
      </c>
      <c r="C155" s="11" t="s">
        <v>128</v>
      </c>
      <c r="D155" s="12">
        <v>1842.8309999999999</v>
      </c>
      <c r="E155" s="12">
        <v>1305.942</v>
      </c>
      <c r="F155" s="12">
        <v>3098.4409999999998</v>
      </c>
      <c r="G155" s="12">
        <v>2268.9850000000001</v>
      </c>
      <c r="H155" s="12">
        <v>2615.627</v>
      </c>
      <c r="I155" s="12">
        <v>1585.6310000000001</v>
      </c>
      <c r="J155" s="12">
        <v>6562.1989999999996</v>
      </c>
      <c r="K155" s="12">
        <v>3121.71</v>
      </c>
      <c r="L155" s="12">
        <v>1738.0250000000001</v>
      </c>
      <c r="M155" s="12"/>
      <c r="N155" s="12"/>
    </row>
    <row r="156" spans="1:14" x14ac:dyDescent="0.35">
      <c r="A156" s="11" t="str">
        <f t="shared" si="2"/>
        <v>VALOR (Miles Euros)Otras Espirituosas</v>
      </c>
      <c r="B156" s="11" t="s">
        <v>224</v>
      </c>
      <c r="C156" s="11" t="s">
        <v>129</v>
      </c>
      <c r="D156" s="12">
        <v>89910.71</v>
      </c>
      <c r="E156" s="12">
        <v>105959.2</v>
      </c>
      <c r="F156" s="12">
        <v>165660.1</v>
      </c>
      <c r="G156" s="12">
        <v>95629.22</v>
      </c>
      <c r="H156" s="12">
        <v>79806.679999999993</v>
      </c>
      <c r="I156" s="12">
        <v>104612.4</v>
      </c>
      <c r="J156" s="12">
        <v>159651.6</v>
      </c>
      <c r="K156" s="12">
        <v>84227.93</v>
      </c>
      <c r="L156" s="12">
        <v>96075.61</v>
      </c>
      <c r="M156" s="12"/>
      <c r="N156" s="12"/>
    </row>
    <row r="157" spans="1:14" x14ac:dyDescent="0.35">
      <c r="A157" s="11" t="str">
        <f t="shared" si="2"/>
        <v>VALOR (Miles Euros)T.Zumo+Horchata+Mosto</v>
      </c>
      <c r="B157" s="11" t="s">
        <v>224</v>
      </c>
      <c r="C157" s="11" t="s">
        <v>130</v>
      </c>
      <c r="D157" s="12">
        <v>43717.120000000003</v>
      </c>
      <c r="E157" s="12">
        <v>51977.79</v>
      </c>
      <c r="F157" s="12">
        <v>84706.74</v>
      </c>
      <c r="G157" s="12">
        <v>40085.21</v>
      </c>
      <c r="H157" s="12">
        <v>40782.239999999998</v>
      </c>
      <c r="I157" s="12">
        <v>48583.94</v>
      </c>
      <c r="J157" s="12">
        <v>78577.820000000007</v>
      </c>
      <c r="K157" s="12">
        <v>40942.54</v>
      </c>
      <c r="L157" s="12">
        <v>39308.300000000003</v>
      </c>
      <c r="M157" s="12"/>
      <c r="N157" s="12"/>
    </row>
    <row r="158" spans="1:14" x14ac:dyDescent="0.35">
      <c r="A158" s="11" t="str">
        <f t="shared" si="2"/>
        <v>VALOR (Miles Euros)Agua Envasada</v>
      </c>
      <c r="B158" s="11" t="s">
        <v>224</v>
      </c>
      <c r="C158" s="11" t="s">
        <v>131</v>
      </c>
      <c r="D158" s="12">
        <v>121804.5</v>
      </c>
      <c r="E158" s="12">
        <v>138861.79999999999</v>
      </c>
      <c r="F158" s="12">
        <v>229984.3</v>
      </c>
      <c r="G158" s="12">
        <v>136854.70000000001</v>
      </c>
      <c r="H158" s="12">
        <v>129783.7</v>
      </c>
      <c r="I158" s="12">
        <v>152703.1</v>
      </c>
      <c r="J158" s="12">
        <v>228832.4</v>
      </c>
      <c r="K158" s="12">
        <v>138506.9</v>
      </c>
      <c r="L158" s="12">
        <v>132770.5</v>
      </c>
      <c r="M158" s="12"/>
      <c r="N158" s="12"/>
    </row>
    <row r="159" spans="1:14" x14ac:dyDescent="0.35">
      <c r="A159" s="11" t="str">
        <f t="shared" si="2"/>
        <v>VALOR (Miles Euros)Bebidas Refrescantes</v>
      </c>
      <c r="B159" s="11" t="s">
        <v>224</v>
      </c>
      <c r="C159" s="11" t="s">
        <v>132</v>
      </c>
      <c r="D159" s="12">
        <v>343177.5</v>
      </c>
      <c r="E159" s="12">
        <v>409513.7</v>
      </c>
      <c r="F159" s="12">
        <v>646948.69999999995</v>
      </c>
      <c r="G159" s="12">
        <v>369153.6</v>
      </c>
      <c r="H159" s="12">
        <v>360288.5</v>
      </c>
      <c r="I159" s="12">
        <v>414163</v>
      </c>
      <c r="J159" s="12">
        <v>646654.4</v>
      </c>
      <c r="K159" s="12">
        <v>368944.9</v>
      </c>
      <c r="L159" s="12">
        <v>347818</v>
      </c>
      <c r="M159" s="12"/>
      <c r="N159" s="12"/>
    </row>
    <row r="160" spans="1:14" x14ac:dyDescent="0.35">
      <c r="A160" s="11" t="str">
        <f t="shared" si="2"/>
        <v>VALOR (Miles Euros)Colas</v>
      </c>
      <c r="B160" s="11" t="s">
        <v>224</v>
      </c>
      <c r="C160" s="11" t="s">
        <v>133</v>
      </c>
      <c r="D160" s="12">
        <v>207148</v>
      </c>
      <c r="E160" s="12">
        <v>243321.1</v>
      </c>
      <c r="F160" s="12">
        <v>358946.6</v>
      </c>
      <c r="G160" s="12">
        <v>219821.7</v>
      </c>
      <c r="H160" s="12">
        <v>211136</v>
      </c>
      <c r="I160" s="12">
        <v>236542.5</v>
      </c>
      <c r="J160" s="12">
        <v>354269.7</v>
      </c>
      <c r="K160" s="12">
        <v>207408</v>
      </c>
      <c r="L160" s="12">
        <v>202148.1</v>
      </c>
      <c r="M160" s="12"/>
      <c r="N160" s="12"/>
    </row>
    <row r="161" spans="1:14" x14ac:dyDescent="0.35">
      <c r="A161" s="11" t="str">
        <f t="shared" si="2"/>
        <v>VALOR (Miles Euros)Cola Regular</v>
      </c>
      <c r="B161" s="11" t="s">
        <v>224</v>
      </c>
      <c r="C161" s="11" t="s">
        <v>134</v>
      </c>
      <c r="D161" s="12">
        <v>99654.96</v>
      </c>
      <c r="E161" s="12">
        <v>110639.8</v>
      </c>
      <c r="F161" s="12">
        <v>168591.9</v>
      </c>
      <c r="G161" s="12">
        <v>103372.6</v>
      </c>
      <c r="H161" s="12">
        <v>98006.14</v>
      </c>
      <c r="I161" s="12">
        <v>109924.4</v>
      </c>
      <c r="J161" s="12">
        <v>166108.70000000001</v>
      </c>
      <c r="K161" s="12">
        <v>100158.9</v>
      </c>
      <c r="L161" s="12">
        <v>88498.54</v>
      </c>
      <c r="M161" s="12"/>
      <c r="N161" s="12"/>
    </row>
    <row r="162" spans="1:14" x14ac:dyDescent="0.35">
      <c r="A162" s="11" t="str">
        <f t="shared" si="2"/>
        <v>VALOR (Miles Euros)Light/Zero</v>
      </c>
      <c r="B162" s="11" t="s">
        <v>224</v>
      </c>
      <c r="C162" s="11" t="s">
        <v>135</v>
      </c>
      <c r="D162" s="12">
        <v>107493.1</v>
      </c>
      <c r="E162" s="12">
        <v>132681.29999999999</v>
      </c>
      <c r="F162" s="12">
        <v>190354.7</v>
      </c>
      <c r="G162" s="12">
        <v>116449.1</v>
      </c>
      <c r="H162" s="12">
        <v>113129.8</v>
      </c>
      <c r="I162" s="12">
        <v>126618.1</v>
      </c>
      <c r="J162" s="12">
        <v>188161</v>
      </c>
      <c r="K162" s="12">
        <v>107249.1</v>
      </c>
      <c r="L162" s="12">
        <v>113649.60000000001</v>
      </c>
      <c r="M162" s="12"/>
      <c r="N162" s="12"/>
    </row>
    <row r="163" spans="1:14" x14ac:dyDescent="0.35">
      <c r="A163" s="11" t="str">
        <f t="shared" si="2"/>
        <v>VALOR (Miles Euros)Otra Variedad Cola</v>
      </c>
      <c r="B163" s="11" t="s">
        <v>224</v>
      </c>
      <c r="C163" s="11" t="s">
        <v>136</v>
      </c>
      <c r="D163" s="12" t="s">
        <v>222</v>
      </c>
      <c r="E163" s="12" t="s">
        <v>222</v>
      </c>
      <c r="F163" s="12" t="s">
        <v>222</v>
      </c>
      <c r="G163" s="12" t="s">
        <v>222</v>
      </c>
      <c r="H163" s="12" t="s">
        <v>222</v>
      </c>
      <c r="I163" s="12" t="s">
        <v>222</v>
      </c>
      <c r="J163" s="12" t="s">
        <v>222</v>
      </c>
      <c r="K163" s="12" t="s">
        <v>222</v>
      </c>
      <c r="L163" s="12" t="s">
        <v>222</v>
      </c>
      <c r="M163" s="12"/>
      <c r="N163" s="12"/>
    </row>
    <row r="164" spans="1:14" x14ac:dyDescent="0.35">
      <c r="A164" s="11" t="str">
        <f t="shared" si="2"/>
        <v>VALOR (Miles Euros)Con Cafeina</v>
      </c>
      <c r="B164" s="11" t="s">
        <v>224</v>
      </c>
      <c r="C164" s="11" t="s">
        <v>137</v>
      </c>
      <c r="D164" s="12">
        <v>169043.7</v>
      </c>
      <c r="E164" s="12">
        <v>196535.5</v>
      </c>
      <c r="F164" s="12">
        <v>296056.40000000002</v>
      </c>
      <c r="G164" s="12">
        <v>180196</v>
      </c>
      <c r="H164" s="12">
        <v>174518.6</v>
      </c>
      <c r="I164" s="12">
        <v>194901.1</v>
      </c>
      <c r="J164" s="12">
        <v>292698.7</v>
      </c>
      <c r="K164" s="12">
        <v>173985.3</v>
      </c>
      <c r="L164" s="12">
        <v>164396.79999999999</v>
      </c>
      <c r="M164" s="12"/>
      <c r="N164" s="12"/>
    </row>
    <row r="165" spans="1:14" x14ac:dyDescent="0.35">
      <c r="A165" s="11" t="str">
        <f t="shared" si="2"/>
        <v>VALOR (Miles Euros)Sin Cafeina</v>
      </c>
      <c r="B165" s="11" t="s">
        <v>224</v>
      </c>
      <c r="C165" s="11" t="s">
        <v>138</v>
      </c>
      <c r="D165" s="12">
        <v>31670.92</v>
      </c>
      <c r="E165" s="12">
        <v>38983.760000000002</v>
      </c>
      <c r="F165" s="12">
        <v>52817.32</v>
      </c>
      <c r="G165" s="12">
        <v>33325.49</v>
      </c>
      <c r="H165" s="12">
        <v>31934.57</v>
      </c>
      <c r="I165" s="12">
        <v>36994.21</v>
      </c>
      <c r="J165" s="12">
        <v>53582.89</v>
      </c>
      <c r="K165" s="12">
        <v>29074.44</v>
      </c>
      <c r="L165" s="12">
        <v>32392.65</v>
      </c>
      <c r="M165" s="12"/>
      <c r="N165" s="12"/>
    </row>
    <row r="166" spans="1:14" x14ac:dyDescent="0.35">
      <c r="A166" s="11" t="str">
        <f t="shared" si="2"/>
        <v>VALOR (Miles Euros)Frutas con gas</v>
      </c>
      <c r="B166" s="11" t="s">
        <v>224</v>
      </c>
      <c r="C166" s="11" t="s">
        <v>139</v>
      </c>
      <c r="D166" s="12">
        <v>34862.32</v>
      </c>
      <c r="E166" s="12">
        <v>45326.92</v>
      </c>
      <c r="F166" s="12">
        <v>77256.62</v>
      </c>
      <c r="G166" s="12">
        <v>42584.98</v>
      </c>
      <c r="H166" s="12">
        <v>38379.120000000003</v>
      </c>
      <c r="I166" s="12">
        <v>42725.03</v>
      </c>
      <c r="J166" s="12">
        <v>65776.320000000007</v>
      </c>
      <c r="K166" s="12">
        <v>35488.71</v>
      </c>
      <c r="L166" s="12">
        <v>34490.379999999997</v>
      </c>
      <c r="M166" s="12"/>
      <c r="N166" s="12"/>
    </row>
    <row r="167" spans="1:14" x14ac:dyDescent="0.35">
      <c r="A167" s="11" t="str">
        <f t="shared" si="2"/>
        <v>VALOR (Miles Euros)Frutas sin gas</v>
      </c>
      <c r="B167" s="11" t="s">
        <v>224</v>
      </c>
      <c r="C167" s="11" t="s">
        <v>140</v>
      </c>
      <c r="D167" s="12">
        <v>9882.2549999999992</v>
      </c>
      <c r="E167" s="12">
        <v>12099.12</v>
      </c>
      <c r="F167" s="12">
        <v>42318.53</v>
      </c>
      <c r="G167" s="12">
        <v>25480.06</v>
      </c>
      <c r="H167" s="12">
        <v>32583.91</v>
      </c>
      <c r="I167" s="12">
        <v>44401.760000000002</v>
      </c>
      <c r="J167" s="12">
        <v>66566.039999999994</v>
      </c>
      <c r="K167" s="12">
        <v>38713.21</v>
      </c>
      <c r="L167" s="12">
        <v>32897.24</v>
      </c>
      <c r="M167" s="12"/>
      <c r="N167" s="12"/>
    </row>
    <row r="168" spans="1:14" x14ac:dyDescent="0.35">
      <c r="A168" s="11" t="str">
        <f t="shared" si="2"/>
        <v>VALOR (Miles Euros)Mixers</v>
      </c>
      <c r="B168" s="11" t="s">
        <v>224</v>
      </c>
      <c r="C168" s="11" t="s">
        <v>141</v>
      </c>
      <c r="D168" s="12">
        <v>5619.3280000000004</v>
      </c>
      <c r="E168" s="12">
        <v>7326.1450000000004</v>
      </c>
      <c r="F168" s="12">
        <v>10872.51</v>
      </c>
      <c r="G168" s="12">
        <v>4879.2340000000004</v>
      </c>
      <c r="H168" s="12">
        <v>4447.3069999999998</v>
      </c>
      <c r="I168" s="12">
        <v>5802.9579999999996</v>
      </c>
      <c r="J168" s="12">
        <v>9340.0249999999996</v>
      </c>
      <c r="K168" s="12">
        <v>5265.89</v>
      </c>
      <c r="L168" s="12">
        <v>5710.5330000000004</v>
      </c>
      <c r="M168" s="12"/>
      <c r="N168" s="12"/>
    </row>
    <row r="169" spans="1:14" x14ac:dyDescent="0.35">
      <c r="A169" s="11" t="str">
        <f t="shared" si="2"/>
        <v>VALOR (Miles Euros)Isotonicas</v>
      </c>
      <c r="B169" s="11" t="s">
        <v>224</v>
      </c>
      <c r="C169" s="11" t="s">
        <v>155</v>
      </c>
      <c r="D169" s="12">
        <v>40408.1</v>
      </c>
      <c r="E169" s="12">
        <v>47937.279999999999</v>
      </c>
      <c r="F169" s="12">
        <v>89454.83</v>
      </c>
      <c r="G169" s="12">
        <v>45190.78</v>
      </c>
      <c r="H169" s="12">
        <v>45242.34</v>
      </c>
      <c r="I169" s="12">
        <v>52301.61</v>
      </c>
      <c r="J169" s="12">
        <v>102208.6</v>
      </c>
      <c r="K169" s="12">
        <v>53971.8</v>
      </c>
      <c r="L169" s="12">
        <v>46998.81</v>
      </c>
      <c r="M169" s="12"/>
      <c r="N169" s="12"/>
    </row>
    <row r="170" spans="1:14" x14ac:dyDescent="0.35">
      <c r="A170" s="11" t="str">
        <f t="shared" si="2"/>
        <v>VALOR (Miles Euros)Energeticas</v>
      </c>
      <c r="B170" s="11" t="s">
        <v>224</v>
      </c>
      <c r="C170" s="11" t="s">
        <v>156</v>
      </c>
      <c r="D170" s="12">
        <v>10791.22</v>
      </c>
      <c r="E170" s="12">
        <v>9449.9660000000003</v>
      </c>
      <c r="F170" s="12">
        <v>14097.1</v>
      </c>
      <c r="G170" s="12">
        <v>8445.2579999999998</v>
      </c>
      <c r="H170" s="12">
        <v>8533.2469999999994</v>
      </c>
      <c r="I170" s="12">
        <v>10978.25</v>
      </c>
      <c r="J170" s="12">
        <v>18382.560000000001</v>
      </c>
      <c r="K170" s="12">
        <v>9766.3490000000002</v>
      </c>
      <c r="L170" s="12">
        <v>9686.4590000000007</v>
      </c>
      <c r="M170" s="12"/>
      <c r="N170" s="12"/>
    </row>
    <row r="171" spans="1:14" x14ac:dyDescent="0.35">
      <c r="A171" s="11" t="str">
        <f t="shared" si="2"/>
        <v>VALOR (Miles Euros)Gaseosas</v>
      </c>
      <c r="B171" s="11" t="s">
        <v>224</v>
      </c>
      <c r="C171" s="11" t="s">
        <v>142</v>
      </c>
      <c r="D171" s="12">
        <v>3356.7089999999998</v>
      </c>
      <c r="E171" s="12">
        <v>3853.7919999999999</v>
      </c>
      <c r="F171" s="12">
        <v>6712.6279999999997</v>
      </c>
      <c r="G171" s="12">
        <v>4032.3589999999999</v>
      </c>
      <c r="H171" s="12">
        <v>2939.971</v>
      </c>
      <c r="I171" s="12">
        <v>4500.8469999999998</v>
      </c>
      <c r="J171" s="12">
        <v>6263.4189999999999</v>
      </c>
      <c r="K171" s="12">
        <v>4169.335</v>
      </c>
      <c r="L171" s="12">
        <v>3649.6419999999998</v>
      </c>
      <c r="M171" s="12"/>
      <c r="N171" s="12"/>
    </row>
    <row r="172" spans="1:14" x14ac:dyDescent="0.35">
      <c r="A172" s="11" t="str">
        <f t="shared" si="2"/>
        <v>VALOR (Miles Euros)Bebidas Zumo+Leche</v>
      </c>
      <c r="B172" s="11" t="s">
        <v>224</v>
      </c>
      <c r="C172" s="11" t="s">
        <v>143</v>
      </c>
      <c r="D172" s="12">
        <v>2860.0459999999998</v>
      </c>
      <c r="E172" s="12">
        <v>1896.5719999999999</v>
      </c>
      <c r="F172" s="12">
        <v>3206.5459999999998</v>
      </c>
      <c r="G172" s="12">
        <v>2038.6410000000001</v>
      </c>
      <c r="H172" s="12">
        <v>2724.3020000000001</v>
      </c>
      <c r="I172" s="12">
        <v>2575.645</v>
      </c>
      <c r="J172" s="12">
        <v>3961.9209999999998</v>
      </c>
      <c r="K172" s="12">
        <v>1690.9949999999999</v>
      </c>
      <c r="L172" s="12">
        <v>2476.9029999999998</v>
      </c>
      <c r="M172" s="12"/>
      <c r="N172" s="12"/>
    </row>
    <row r="173" spans="1:14" x14ac:dyDescent="0.35">
      <c r="A173" s="11" t="str">
        <f t="shared" si="2"/>
        <v>VALOR (Miles Euros)Resto</v>
      </c>
      <c r="B173" s="11" t="s">
        <v>224</v>
      </c>
      <c r="C173" s="11" t="s">
        <v>72</v>
      </c>
      <c r="D173" s="12">
        <v>28249.46</v>
      </c>
      <c r="E173" s="12">
        <v>38302.83</v>
      </c>
      <c r="F173" s="12">
        <v>44083.4</v>
      </c>
      <c r="G173" s="12">
        <v>16680.599999999999</v>
      </c>
      <c r="H173" s="12">
        <v>14302.33</v>
      </c>
      <c r="I173" s="12">
        <v>14334.41</v>
      </c>
      <c r="J173" s="12">
        <v>19885.88</v>
      </c>
      <c r="K173" s="12">
        <v>12470.61</v>
      </c>
      <c r="L173" s="12">
        <v>9759.8580000000002</v>
      </c>
      <c r="M173" s="12"/>
      <c r="N173" s="12"/>
    </row>
    <row r="174" spans="1:14" x14ac:dyDescent="0.35">
      <c r="A174" s="11" t="str">
        <f t="shared" si="2"/>
        <v>PENETRACION (%)TOTAL BEBIDAS</v>
      </c>
      <c r="B174" s="11" t="s">
        <v>157</v>
      </c>
      <c r="C174" s="11" t="s">
        <v>96</v>
      </c>
      <c r="D174" s="12">
        <v>86.654510000000002</v>
      </c>
      <c r="E174" s="12">
        <v>86.04392</v>
      </c>
      <c r="F174" s="12">
        <v>88.393090000000001</v>
      </c>
      <c r="G174" s="12">
        <v>86.877430000000004</v>
      </c>
      <c r="H174" s="12">
        <v>85.961079999999995</v>
      </c>
      <c r="I174" s="12">
        <v>85.550399999999996</v>
      </c>
      <c r="J174" s="12">
        <v>87.709220000000002</v>
      </c>
      <c r="K174" s="12">
        <v>86.133480000000006</v>
      </c>
      <c r="L174" s="12">
        <v>86.134320000000002</v>
      </c>
      <c r="M174" s="12"/>
      <c r="N174" s="12"/>
    </row>
    <row r="175" spans="1:14" x14ac:dyDescent="0.35">
      <c r="A175" s="11" t="str">
        <f t="shared" si="2"/>
        <v>PENETRACION (%).Total Bebidas Caliente</v>
      </c>
      <c r="B175" s="11" t="s">
        <v>157</v>
      </c>
      <c r="C175" s="11" t="s">
        <v>97</v>
      </c>
      <c r="D175" s="12">
        <v>68.848920000000007</v>
      </c>
      <c r="E175" s="12">
        <v>67.109870000000001</v>
      </c>
      <c r="F175" s="12">
        <v>68.23751</v>
      </c>
      <c r="G175" s="12">
        <v>69.444149999999993</v>
      </c>
      <c r="H175" s="12">
        <v>67.688879999999997</v>
      </c>
      <c r="I175" s="12">
        <v>66.136439999999993</v>
      </c>
      <c r="J175" s="12">
        <v>67.564639999999997</v>
      </c>
      <c r="K175" s="12">
        <v>69.39255</v>
      </c>
      <c r="L175" s="12">
        <v>68.431190000000001</v>
      </c>
      <c r="M175" s="12"/>
      <c r="N175" s="12"/>
    </row>
    <row r="176" spans="1:14" x14ac:dyDescent="0.35">
      <c r="A176" s="11" t="str">
        <f t="shared" si="2"/>
        <v>PENETRACION (%)Cafe</v>
      </c>
      <c r="B176" s="11" t="s">
        <v>157</v>
      </c>
      <c r="C176" s="11" t="s">
        <v>98</v>
      </c>
      <c r="D176" s="12">
        <v>43.926639999999999</v>
      </c>
      <c r="E176" s="12">
        <v>43.576830000000001</v>
      </c>
      <c r="F176" s="12">
        <v>47.411659999999998</v>
      </c>
      <c r="G176" s="12">
        <v>43.986730000000001</v>
      </c>
      <c r="H176" s="12">
        <v>43.400649999999999</v>
      </c>
      <c r="I176" s="12">
        <v>42.477420000000002</v>
      </c>
      <c r="J176" s="12">
        <v>46.426389999999998</v>
      </c>
      <c r="K176" s="12">
        <v>43.439480000000003</v>
      </c>
      <c r="L176" s="12">
        <v>43.36356</v>
      </c>
      <c r="M176" s="12"/>
      <c r="N176" s="12"/>
    </row>
    <row r="177" spans="1:14" x14ac:dyDescent="0.35">
      <c r="A177" s="11" t="str">
        <f t="shared" si="2"/>
        <v>PENETRACION (%)Leche+bebidas vegetales</v>
      </c>
      <c r="B177" s="11" t="s">
        <v>157</v>
      </c>
      <c r="C177" s="11" t="s">
        <v>149</v>
      </c>
      <c r="D177" s="12">
        <v>53.457590000000003</v>
      </c>
      <c r="E177" s="12">
        <v>52.266910000000003</v>
      </c>
      <c r="F177" s="12">
        <v>52.539920000000002</v>
      </c>
      <c r="G177" s="12">
        <v>53.987110000000001</v>
      </c>
      <c r="H177" s="12">
        <v>52.53687</v>
      </c>
      <c r="I177" s="12">
        <v>51.544550000000001</v>
      </c>
      <c r="J177" s="12">
        <v>52.368969999999997</v>
      </c>
      <c r="K177" s="12">
        <v>53.365209999999998</v>
      </c>
      <c r="L177" s="12">
        <v>53.161230000000003</v>
      </c>
      <c r="M177" s="12"/>
      <c r="N177" s="12"/>
    </row>
    <row r="178" spans="1:14" x14ac:dyDescent="0.35">
      <c r="A178" s="11" t="str">
        <f t="shared" si="2"/>
        <v>PENETRACION (%)Leche</v>
      </c>
      <c r="B178" s="11" t="s">
        <v>157</v>
      </c>
      <c r="C178" s="11" t="s">
        <v>99</v>
      </c>
      <c r="D178" s="12">
        <v>51.880209999999998</v>
      </c>
      <c r="E178" s="12">
        <v>50.955840000000002</v>
      </c>
      <c r="F178" s="12">
        <v>51.244450000000001</v>
      </c>
      <c r="G178" s="12">
        <v>52.146259999999998</v>
      </c>
      <c r="H178" s="12">
        <v>51.009140000000002</v>
      </c>
      <c r="I178" s="12">
        <v>49.770899999999997</v>
      </c>
      <c r="J178" s="12">
        <v>50.621690000000001</v>
      </c>
      <c r="K178" s="12">
        <v>51.601120000000002</v>
      </c>
      <c r="L178" s="12">
        <v>51.156149999999997</v>
      </c>
      <c r="M178" s="12"/>
      <c r="N178" s="12"/>
    </row>
    <row r="179" spans="1:14" x14ac:dyDescent="0.35">
      <c r="A179" s="11" t="str">
        <f t="shared" si="2"/>
        <v>PENETRACION (%)Leche Sola</v>
      </c>
      <c r="B179" s="11" t="s">
        <v>157</v>
      </c>
      <c r="C179" s="11" t="s">
        <v>100</v>
      </c>
      <c r="D179" s="12">
        <v>2.3659910000000002</v>
      </c>
      <c r="E179" s="12">
        <v>2.1443439999999998</v>
      </c>
      <c r="F179" s="12">
        <v>2.9350960000000001</v>
      </c>
      <c r="G179" s="12">
        <v>2.813275</v>
      </c>
      <c r="H179" s="12">
        <v>2.4243519999999998</v>
      </c>
      <c r="I179" s="12">
        <v>1.7291179999999999</v>
      </c>
      <c r="J179" s="12">
        <v>3.0141800000000001</v>
      </c>
      <c r="K179" s="12">
        <v>2.6891250000000002</v>
      </c>
      <c r="L179" s="12">
        <v>1.9159600000000001</v>
      </c>
      <c r="M179" s="12"/>
      <c r="N179" s="12"/>
    </row>
    <row r="180" spans="1:14" x14ac:dyDescent="0.35">
      <c r="A180" s="11" t="str">
        <f t="shared" si="2"/>
        <v>PENETRACION (%)Leche Con Cacao</v>
      </c>
      <c r="B180" s="11" t="s">
        <v>157</v>
      </c>
      <c r="C180" s="11" t="s">
        <v>101</v>
      </c>
      <c r="D180" s="12">
        <v>6.713114</v>
      </c>
      <c r="E180" s="12">
        <v>6.3290139999999999</v>
      </c>
      <c r="F180" s="12">
        <v>7.65069</v>
      </c>
      <c r="G180" s="12">
        <v>7.3073980000000001</v>
      </c>
      <c r="H180" s="12">
        <v>6.4021720000000002</v>
      </c>
      <c r="I180" s="12">
        <v>5.2500929999999997</v>
      </c>
      <c r="J180" s="12">
        <v>7.114935</v>
      </c>
      <c r="K180" s="12">
        <v>6.411225</v>
      </c>
      <c r="L180" s="12">
        <v>6.5090349999999999</v>
      </c>
      <c r="M180" s="12"/>
      <c r="N180" s="12"/>
    </row>
    <row r="181" spans="1:14" x14ac:dyDescent="0.35">
      <c r="A181" s="11" t="str">
        <f t="shared" si="2"/>
        <v>PENETRACION (%)Leche Con Cafe</v>
      </c>
      <c r="B181" s="11" t="s">
        <v>157</v>
      </c>
      <c r="C181" s="11" t="s">
        <v>102</v>
      </c>
      <c r="D181" s="12">
        <v>49.889110000000002</v>
      </c>
      <c r="E181" s="12">
        <v>49.320369999999997</v>
      </c>
      <c r="F181" s="12">
        <v>49.359389999999998</v>
      </c>
      <c r="G181" s="12">
        <v>50.07761</v>
      </c>
      <c r="H181" s="12">
        <v>49.272410000000001</v>
      </c>
      <c r="I181" s="12">
        <v>48.222639999999998</v>
      </c>
      <c r="J181" s="12">
        <v>48.326169999999998</v>
      </c>
      <c r="K181" s="12">
        <v>49.910850000000003</v>
      </c>
      <c r="L181" s="12">
        <v>49.233060000000002</v>
      </c>
      <c r="M181" s="12"/>
      <c r="N181" s="12"/>
    </row>
    <row r="182" spans="1:14" x14ac:dyDescent="0.35">
      <c r="A182" s="11" t="str">
        <f t="shared" si="2"/>
        <v>PENETRACION (%)Bebidas Vegetales</v>
      </c>
      <c r="B182" s="11" t="s">
        <v>157</v>
      </c>
      <c r="C182" s="11" t="s">
        <v>150</v>
      </c>
      <c r="D182" s="12">
        <v>5.7326860000000002</v>
      </c>
      <c r="E182" s="12">
        <v>5.5593529999999998</v>
      </c>
      <c r="F182" s="12">
        <v>5.9404170000000001</v>
      </c>
      <c r="G182" s="12">
        <v>6.4501220000000004</v>
      </c>
      <c r="H182" s="12">
        <v>6.1275029999999999</v>
      </c>
      <c r="I182" s="12">
        <v>6.3447870000000002</v>
      </c>
      <c r="J182" s="12">
        <v>6.5869540000000004</v>
      </c>
      <c r="K182" s="12">
        <v>6.2287480000000004</v>
      </c>
      <c r="L182" s="12">
        <v>6.3293869999999997</v>
      </c>
      <c r="M182" s="12"/>
      <c r="N182" s="12"/>
    </row>
    <row r="183" spans="1:14" x14ac:dyDescent="0.35">
      <c r="A183" s="11" t="str">
        <f t="shared" si="2"/>
        <v>PENETRACION (%)Infusiones</v>
      </c>
      <c r="B183" s="11" t="s">
        <v>157</v>
      </c>
      <c r="C183" s="11" t="s">
        <v>103</v>
      </c>
      <c r="D183" s="12">
        <v>17.377790000000001</v>
      </c>
      <c r="E183" s="12">
        <v>15.67995</v>
      </c>
      <c r="F183" s="12">
        <v>15.399990000000001</v>
      </c>
      <c r="G183" s="12">
        <v>17.795970000000001</v>
      </c>
      <c r="H183" s="12">
        <v>17.038730000000001</v>
      </c>
      <c r="I183" s="12">
        <v>15.258850000000001</v>
      </c>
      <c r="J183" s="12">
        <v>13.64725</v>
      </c>
      <c r="K183" s="12">
        <v>17.08156</v>
      </c>
      <c r="L183" s="12">
        <v>17.700810000000001</v>
      </c>
      <c r="M183" s="12"/>
      <c r="N183" s="12"/>
    </row>
    <row r="184" spans="1:14" x14ac:dyDescent="0.35">
      <c r="A184" s="11" t="str">
        <f t="shared" si="2"/>
        <v>PENETRACION (%)Resto Bebidas Caliente</v>
      </c>
      <c r="B184" s="11" t="s">
        <v>157</v>
      </c>
      <c r="C184" s="11" t="s">
        <v>104</v>
      </c>
      <c r="D184" s="12">
        <v>14.64404</v>
      </c>
      <c r="E184" s="12">
        <v>9.2876130000000003</v>
      </c>
      <c r="F184" s="12">
        <v>9.0635879999999993</v>
      </c>
      <c r="G184" s="12">
        <v>14.66455</v>
      </c>
      <c r="H184" s="12">
        <v>14.088850000000001</v>
      </c>
      <c r="I184" s="12">
        <v>8.9093260000000001</v>
      </c>
      <c r="J184" s="12">
        <v>8.1966830000000002</v>
      </c>
      <c r="K184" s="12">
        <v>13.982379999999999</v>
      </c>
      <c r="L184" s="12">
        <v>15.1395</v>
      </c>
      <c r="M184" s="12"/>
      <c r="N184" s="12"/>
    </row>
    <row r="185" spans="1:14" x14ac:dyDescent="0.35">
      <c r="A185" s="11" t="str">
        <f t="shared" si="2"/>
        <v>PENETRACION (%).Total Bebidas Frias</v>
      </c>
      <c r="B185" s="11" t="s">
        <v>157</v>
      </c>
      <c r="C185" s="11" t="s">
        <v>105</v>
      </c>
      <c r="D185" s="12">
        <v>79.791240000000002</v>
      </c>
      <c r="E185" s="12">
        <v>80.759159999999994</v>
      </c>
      <c r="F185" s="12">
        <v>84.921570000000003</v>
      </c>
      <c r="G185" s="12">
        <v>80.110249999999994</v>
      </c>
      <c r="H185" s="12">
        <v>79.191900000000004</v>
      </c>
      <c r="I185" s="12">
        <v>80.219130000000007</v>
      </c>
      <c r="J185" s="12">
        <v>83.613600000000005</v>
      </c>
      <c r="K185" s="12">
        <v>78.746539999999996</v>
      </c>
      <c r="L185" s="12">
        <v>78.451070000000001</v>
      </c>
      <c r="M185" s="12"/>
      <c r="N185" s="12"/>
    </row>
    <row r="186" spans="1:14" x14ac:dyDescent="0.35">
      <c r="A186" s="11" t="str">
        <f t="shared" si="2"/>
        <v>PENETRACION (%)Total bebidas de vino</v>
      </c>
      <c r="B186" s="11" t="s">
        <v>157</v>
      </c>
      <c r="C186" s="11" t="s">
        <v>106</v>
      </c>
      <c r="D186" s="12">
        <v>26.542200000000001</v>
      </c>
      <c r="E186" s="12">
        <v>28.340070000000001</v>
      </c>
      <c r="F186" s="12">
        <v>32.965519999999998</v>
      </c>
      <c r="G186" s="12">
        <v>27.084869999999999</v>
      </c>
      <c r="H186" s="12">
        <v>25.557950000000002</v>
      </c>
      <c r="I186" s="12">
        <v>26.931470000000001</v>
      </c>
      <c r="J186" s="12">
        <v>31.36176</v>
      </c>
      <c r="K186" s="12">
        <v>26.24119</v>
      </c>
      <c r="L186" s="12">
        <v>24.880800000000001</v>
      </c>
      <c r="M186" s="12"/>
      <c r="N186" s="12"/>
    </row>
    <row r="187" spans="1:14" x14ac:dyDescent="0.35">
      <c r="A187" s="11" t="str">
        <f t="shared" si="2"/>
        <v>PENETRACION (%)Vino</v>
      </c>
      <c r="B187" s="11" t="s">
        <v>157</v>
      </c>
      <c r="C187" s="11" t="s">
        <v>107</v>
      </c>
      <c r="D187" s="12">
        <v>22.017489999999999</v>
      </c>
      <c r="E187" s="12">
        <v>21.649819999999998</v>
      </c>
      <c r="F187" s="12">
        <v>22.846589999999999</v>
      </c>
      <c r="G187" s="12">
        <v>22.587160000000001</v>
      </c>
      <c r="H187" s="12">
        <v>21.418769999999999</v>
      </c>
      <c r="I187" s="12">
        <v>20.935770000000002</v>
      </c>
      <c r="J187" s="12">
        <v>20.676469999999998</v>
      </c>
      <c r="K187" s="12">
        <v>21.922339999999998</v>
      </c>
      <c r="L187" s="12">
        <v>21.007989999999999</v>
      </c>
      <c r="M187" s="12"/>
      <c r="N187" s="12"/>
    </row>
    <row r="188" spans="1:14" x14ac:dyDescent="0.35">
      <c r="A188" s="11" t="str">
        <f t="shared" si="2"/>
        <v>PENETRACION (%)Tinto</v>
      </c>
      <c r="B188" s="11" t="s">
        <v>157</v>
      </c>
      <c r="C188" s="11" t="s">
        <v>108</v>
      </c>
      <c r="D188" s="12">
        <v>16.081489999999999</v>
      </c>
      <c r="E188" s="12">
        <v>14.96041</v>
      </c>
      <c r="F188" s="12">
        <v>15.03009</v>
      </c>
      <c r="G188" s="12">
        <v>16.568650000000002</v>
      </c>
      <c r="H188" s="12">
        <v>15.853</v>
      </c>
      <c r="I188" s="12">
        <v>14.685309999999999</v>
      </c>
      <c r="J188" s="12">
        <v>13.562939999999999</v>
      </c>
      <c r="K188" s="12">
        <v>15.57638</v>
      </c>
      <c r="L188" s="12">
        <v>14.546480000000001</v>
      </c>
      <c r="M188" s="12"/>
      <c r="N188" s="12"/>
    </row>
    <row r="189" spans="1:14" x14ac:dyDescent="0.35">
      <c r="A189" s="11" t="str">
        <f t="shared" si="2"/>
        <v>PENETRACION (%)Blanco</v>
      </c>
      <c r="B189" s="11" t="s">
        <v>157</v>
      </c>
      <c r="C189" s="11" t="s">
        <v>109</v>
      </c>
      <c r="D189" s="12">
        <v>11.841530000000001</v>
      </c>
      <c r="E189" s="12">
        <v>12.566409999999999</v>
      </c>
      <c r="F189" s="12">
        <v>14.29171</v>
      </c>
      <c r="G189" s="12">
        <v>12.14467</v>
      </c>
      <c r="H189" s="12">
        <v>11.07192</v>
      </c>
      <c r="I189" s="12">
        <v>11.447789999999999</v>
      </c>
      <c r="J189" s="12">
        <v>12.82315</v>
      </c>
      <c r="K189" s="12">
        <v>11.651</v>
      </c>
      <c r="L189" s="12">
        <v>10.87654</v>
      </c>
      <c r="M189" s="12"/>
      <c r="N189" s="12"/>
    </row>
    <row r="190" spans="1:14" x14ac:dyDescent="0.35">
      <c r="A190" s="11" t="str">
        <f t="shared" si="2"/>
        <v>PENETRACION (%)Rosado</v>
      </c>
      <c r="B190" s="11" t="s">
        <v>157</v>
      </c>
      <c r="C190" s="11" t="s">
        <v>110</v>
      </c>
      <c r="D190" s="12">
        <v>1.755098</v>
      </c>
      <c r="E190" s="12">
        <v>1.95238</v>
      </c>
      <c r="F190" s="12">
        <v>1.8364499999999999</v>
      </c>
      <c r="G190" s="12">
        <v>1.89462</v>
      </c>
      <c r="H190" s="12">
        <v>1.41717</v>
      </c>
      <c r="I190" s="12">
        <v>1.55786</v>
      </c>
      <c r="J190" s="12">
        <v>1.924885</v>
      </c>
      <c r="K190" s="12">
        <v>1.7297439999999999</v>
      </c>
      <c r="L190" s="12">
        <v>1.915435</v>
      </c>
      <c r="M190" s="12"/>
      <c r="N190" s="12"/>
    </row>
    <row r="191" spans="1:14" x14ac:dyDescent="0.35">
      <c r="A191" s="11" t="str">
        <f t="shared" si="2"/>
        <v>PENETRACION (%)Resto vino</v>
      </c>
      <c r="B191" s="11" t="s">
        <v>157</v>
      </c>
      <c r="C191" s="11" t="s">
        <v>111</v>
      </c>
      <c r="D191" s="12">
        <v>0.99831590000000003</v>
      </c>
      <c r="E191" s="12">
        <v>0.80662</v>
      </c>
      <c r="F191" s="12">
        <v>0.80701999999999996</v>
      </c>
      <c r="G191" s="12">
        <v>0.61012999999999995</v>
      </c>
      <c r="H191" s="12">
        <v>0.49521999999999999</v>
      </c>
      <c r="I191" s="12">
        <v>0.85072000000000003</v>
      </c>
      <c r="J191" s="12">
        <v>0.71979899999999997</v>
      </c>
      <c r="K191" s="12">
        <v>0.68890949999999995</v>
      </c>
      <c r="L191" s="12">
        <v>0.93205709999999997</v>
      </c>
      <c r="M191" s="12"/>
      <c r="N191" s="12"/>
    </row>
    <row r="192" spans="1:14" x14ac:dyDescent="0.35">
      <c r="A192" s="11" t="str">
        <f t="shared" si="2"/>
        <v>PENETRACION (%)Cava</v>
      </c>
      <c r="B192" s="11" t="s">
        <v>157</v>
      </c>
      <c r="C192" s="11" t="s">
        <v>112</v>
      </c>
      <c r="D192" s="12">
        <v>1.881642</v>
      </c>
      <c r="E192" s="12">
        <v>1.1216219999999999</v>
      </c>
      <c r="F192" s="12">
        <v>1.978194</v>
      </c>
      <c r="G192" s="12">
        <v>1.800162</v>
      </c>
      <c r="H192" s="12">
        <v>1.9848220000000001</v>
      </c>
      <c r="I192" s="12">
        <v>1.2354849999999999</v>
      </c>
      <c r="J192" s="12">
        <v>1.7483569999999999</v>
      </c>
      <c r="K192" s="12">
        <v>2.1174970000000002</v>
      </c>
      <c r="L192" s="12">
        <v>1.960629</v>
      </c>
      <c r="M192" s="12"/>
      <c r="N192" s="12"/>
    </row>
    <row r="193" spans="1:14" x14ac:dyDescent="0.35">
      <c r="A193" s="11" t="str">
        <f t="shared" si="2"/>
        <v>PENETRACION (%)Otr.Bebidas Deri.Vino</v>
      </c>
      <c r="B193" s="11" t="s">
        <v>157</v>
      </c>
      <c r="C193" s="11" t="s">
        <v>113</v>
      </c>
      <c r="D193" s="12">
        <v>8.3099129999999999</v>
      </c>
      <c r="E193" s="12">
        <v>12.13865</v>
      </c>
      <c r="F193" s="12">
        <v>19.22654</v>
      </c>
      <c r="G193" s="12">
        <v>8.7259440000000001</v>
      </c>
      <c r="H193" s="12">
        <v>7.9305099999999999</v>
      </c>
      <c r="I193" s="12">
        <v>11.733779999999999</v>
      </c>
      <c r="J193" s="12">
        <v>18.54907</v>
      </c>
      <c r="K193" s="12">
        <v>8.0517439999999993</v>
      </c>
      <c r="L193" s="12">
        <v>7.3446319999999998</v>
      </c>
      <c r="M193" s="12"/>
      <c r="N193" s="12"/>
    </row>
    <row r="194" spans="1:14" x14ac:dyDescent="0.35">
      <c r="A194" s="11" t="str">
        <f t="shared" si="2"/>
        <v>PENETRACION (%)Tinto de Verano</v>
      </c>
      <c r="B194" s="11" t="s">
        <v>157</v>
      </c>
      <c r="C194" s="11" t="s">
        <v>114</v>
      </c>
      <c r="D194" s="12">
        <v>5.1939760000000001</v>
      </c>
      <c r="E194" s="12">
        <v>8.5806360000000002</v>
      </c>
      <c r="F194" s="12">
        <v>15.165469999999999</v>
      </c>
      <c r="G194" s="12">
        <v>5.6050709999999997</v>
      </c>
      <c r="H194" s="12">
        <v>4.9125439999999996</v>
      </c>
      <c r="I194" s="12">
        <v>8.1318769999999994</v>
      </c>
      <c r="J194" s="12">
        <v>14.85074</v>
      </c>
      <c r="K194" s="12">
        <v>5.2888460000000004</v>
      </c>
      <c r="L194" s="12">
        <v>4.4711100000000004</v>
      </c>
      <c r="M194" s="12"/>
      <c r="N194" s="12"/>
    </row>
    <row r="195" spans="1:14" x14ac:dyDescent="0.35">
      <c r="A195" s="11" t="str">
        <f t="shared" si="2"/>
        <v>PENETRACION (%)Sangria de Vino</v>
      </c>
      <c r="B195" s="11" t="s">
        <v>157</v>
      </c>
      <c r="C195" s="11" t="s">
        <v>115</v>
      </c>
      <c r="D195" s="12">
        <v>0.89137429999999995</v>
      </c>
      <c r="E195" s="12">
        <v>1.3707009999999999</v>
      </c>
      <c r="F195" s="12">
        <v>3.1094560000000002</v>
      </c>
      <c r="G195" s="12">
        <v>1.0600290000000001</v>
      </c>
      <c r="H195" s="12">
        <v>0.85787310000000006</v>
      </c>
      <c r="I195" s="12">
        <v>1.8263210000000001</v>
      </c>
      <c r="J195" s="12">
        <v>2.6923710000000001</v>
      </c>
      <c r="K195" s="12">
        <v>0.66788210000000003</v>
      </c>
      <c r="L195" s="12">
        <v>0.81770920000000002</v>
      </c>
      <c r="M195" s="12"/>
      <c r="N195" s="12"/>
    </row>
    <row r="196" spans="1:14" x14ac:dyDescent="0.35">
      <c r="A196" s="11" t="str">
        <f t="shared" ref="A196:A259" si="3">B196&amp;C196</f>
        <v>PENETRACION (%)Sangria de Cava</v>
      </c>
      <c r="B196" s="11" t="s">
        <v>157</v>
      </c>
      <c r="C196" s="11" t="s">
        <v>116</v>
      </c>
      <c r="D196" s="12">
        <v>0.66805519999999996</v>
      </c>
      <c r="E196" s="12">
        <v>0.72006930000000002</v>
      </c>
      <c r="F196" s="12">
        <v>1.0795889999999999</v>
      </c>
      <c r="G196" s="12">
        <v>0.46231889999999998</v>
      </c>
      <c r="H196" s="12">
        <v>0.65787070000000003</v>
      </c>
      <c r="I196" s="12">
        <v>1.053946</v>
      </c>
      <c r="J196" s="12">
        <v>1.0972139999999999</v>
      </c>
      <c r="K196" s="12">
        <v>0.48588229999999999</v>
      </c>
      <c r="L196" s="12">
        <v>0.5911862</v>
      </c>
      <c r="M196" s="12"/>
      <c r="N196" s="12"/>
    </row>
    <row r="197" spans="1:14" x14ac:dyDescent="0.35">
      <c r="A197" s="11" t="str">
        <f t="shared" si="3"/>
        <v>PENETRACION (%)Calimocho</v>
      </c>
      <c r="B197" s="11" t="s">
        <v>157</v>
      </c>
      <c r="C197" s="11" t="s">
        <v>117</v>
      </c>
      <c r="D197" s="12">
        <v>0.51062149999999995</v>
      </c>
      <c r="E197" s="12">
        <v>1.0603899999999999</v>
      </c>
      <c r="F197" s="12">
        <v>1.312851</v>
      </c>
      <c r="G197" s="12">
        <v>0.74137529999999996</v>
      </c>
      <c r="H197" s="12">
        <v>0.62178710000000004</v>
      </c>
      <c r="I197" s="12">
        <v>0.67600950000000004</v>
      </c>
      <c r="J197" s="12">
        <v>1.429314</v>
      </c>
      <c r="K197" s="12">
        <v>0.78406529999999997</v>
      </c>
      <c r="L197" s="12">
        <v>0.66796849999999997</v>
      </c>
      <c r="M197" s="12"/>
      <c r="N197" s="12"/>
    </row>
    <row r="198" spans="1:14" x14ac:dyDescent="0.35">
      <c r="A198" s="11" t="str">
        <f t="shared" si="3"/>
        <v>PENETRACION (%)Rebujito</v>
      </c>
      <c r="B198" s="11" t="s">
        <v>157</v>
      </c>
      <c r="C198" s="11" t="s">
        <v>151</v>
      </c>
      <c r="D198" s="12">
        <v>3.5135649999999997E-2</v>
      </c>
      <c r="E198" s="12">
        <v>0.63176350000000003</v>
      </c>
      <c r="F198" s="12">
        <v>0.20543239999999999</v>
      </c>
      <c r="G198" s="12">
        <v>6.079507E-2</v>
      </c>
      <c r="H198" s="12">
        <v>0.1104271</v>
      </c>
      <c r="I198" s="12">
        <v>0.45432240000000002</v>
      </c>
      <c r="J198" s="12">
        <v>0.27946559999999998</v>
      </c>
      <c r="K198" s="12">
        <v>5.2867959999999999E-2</v>
      </c>
      <c r="L198" s="12">
        <v>1.838445E-2</v>
      </c>
      <c r="M198" s="12"/>
      <c r="N198" s="12"/>
    </row>
    <row r="199" spans="1:14" x14ac:dyDescent="0.35">
      <c r="A199" s="11" t="str">
        <f t="shared" si="3"/>
        <v>PENETRACION (%)Espum/Lambrusc/Mosca</v>
      </c>
      <c r="B199" s="11" t="s">
        <v>157</v>
      </c>
      <c r="C199" s="11" t="s">
        <v>152</v>
      </c>
      <c r="D199" s="12">
        <v>1.6672560000000001</v>
      </c>
      <c r="E199" s="12">
        <v>1.3027139999999999</v>
      </c>
      <c r="F199" s="12">
        <v>1.733053</v>
      </c>
      <c r="G199" s="12">
        <v>1.578613</v>
      </c>
      <c r="H199" s="12">
        <v>1.5857650000000001</v>
      </c>
      <c r="I199" s="12">
        <v>1.188739</v>
      </c>
      <c r="J199" s="12">
        <v>1.534721</v>
      </c>
      <c r="K199" s="12">
        <v>1.450718</v>
      </c>
      <c r="L199" s="12">
        <v>1.5543929999999999</v>
      </c>
      <c r="M199" s="12"/>
      <c r="N199" s="12"/>
    </row>
    <row r="200" spans="1:14" x14ac:dyDescent="0.35">
      <c r="A200" s="11" t="str">
        <f t="shared" si="3"/>
        <v>PENETRACION (%)Sidra</v>
      </c>
      <c r="B200" s="11" t="s">
        <v>157</v>
      </c>
      <c r="C200" s="11" t="s">
        <v>118</v>
      </c>
      <c r="D200" s="12">
        <v>2.4985200000000001</v>
      </c>
      <c r="E200" s="12">
        <v>2.6693880000000001</v>
      </c>
      <c r="F200" s="12">
        <v>3.7723339999999999</v>
      </c>
      <c r="G200" s="12">
        <v>2.666757</v>
      </c>
      <c r="H200" s="12">
        <v>2.5386060000000001</v>
      </c>
      <c r="I200" s="12">
        <v>2.701946</v>
      </c>
      <c r="J200" s="12">
        <v>2.9564370000000002</v>
      </c>
      <c r="K200" s="12">
        <v>2.735465</v>
      </c>
      <c r="L200" s="12">
        <v>2.4472299999999998</v>
      </c>
      <c r="M200" s="12"/>
      <c r="N200" s="12"/>
    </row>
    <row r="201" spans="1:14" x14ac:dyDescent="0.35">
      <c r="A201" s="11" t="str">
        <f t="shared" si="3"/>
        <v>PENETRACION (%)Cerveza</v>
      </c>
      <c r="B201" s="11" t="s">
        <v>157</v>
      </c>
      <c r="C201" s="11" t="s">
        <v>119</v>
      </c>
      <c r="D201" s="12">
        <v>53.209060000000001</v>
      </c>
      <c r="E201" s="12">
        <v>56.313960000000002</v>
      </c>
      <c r="F201" s="12">
        <v>59.836019999999998</v>
      </c>
      <c r="G201" s="12">
        <v>52.927950000000003</v>
      </c>
      <c r="H201" s="12">
        <v>50.380969999999998</v>
      </c>
      <c r="I201" s="12">
        <v>53.578409999999998</v>
      </c>
      <c r="J201" s="12">
        <v>57.912410000000001</v>
      </c>
      <c r="K201" s="12">
        <v>49.73189</v>
      </c>
      <c r="L201" s="12">
        <v>49.402810000000002</v>
      </c>
      <c r="M201" s="12"/>
      <c r="N201" s="12"/>
    </row>
    <row r="202" spans="1:14" x14ac:dyDescent="0.35">
      <c r="A202" s="11" t="str">
        <f t="shared" si="3"/>
        <v>PENETRACION (%)Con alcohol</v>
      </c>
      <c r="B202" s="11" t="s">
        <v>157</v>
      </c>
      <c r="C202" s="11" t="s">
        <v>120</v>
      </c>
      <c r="D202" s="12">
        <v>49.504390000000001</v>
      </c>
      <c r="E202" s="12">
        <v>52.631030000000003</v>
      </c>
      <c r="F202" s="12">
        <v>56.677349999999997</v>
      </c>
      <c r="G202" s="12">
        <v>49.852080000000001</v>
      </c>
      <c r="H202" s="12">
        <v>46.896790000000003</v>
      </c>
      <c r="I202" s="12">
        <v>49.703139999999998</v>
      </c>
      <c r="J202" s="12">
        <v>54.29721</v>
      </c>
      <c r="K202" s="12">
        <v>46.341380000000001</v>
      </c>
      <c r="L202" s="12">
        <v>45.894889999999997</v>
      </c>
      <c r="M202" s="12"/>
      <c r="N202" s="12"/>
    </row>
    <row r="203" spans="1:14" x14ac:dyDescent="0.35">
      <c r="A203" s="11" t="str">
        <f t="shared" si="3"/>
        <v>PENETRACION (%)Sin alcohol</v>
      </c>
      <c r="B203" s="11" t="s">
        <v>157</v>
      </c>
      <c r="C203" s="11" t="s">
        <v>121</v>
      </c>
      <c r="D203" s="12">
        <v>16.738910000000001</v>
      </c>
      <c r="E203" s="12">
        <v>19.343810000000001</v>
      </c>
      <c r="F203" s="12">
        <v>22.289709999999999</v>
      </c>
      <c r="G203" s="12">
        <v>16.450500000000002</v>
      </c>
      <c r="H203" s="12">
        <v>17.019729999999999</v>
      </c>
      <c r="I203" s="12">
        <v>20.390160000000002</v>
      </c>
      <c r="J203" s="12">
        <v>22.44547</v>
      </c>
      <c r="K203" s="12">
        <v>17.009049999999998</v>
      </c>
      <c r="L203" s="12">
        <v>15.48878</v>
      </c>
      <c r="M203" s="12"/>
      <c r="N203" s="12"/>
    </row>
    <row r="204" spans="1:14" x14ac:dyDescent="0.35">
      <c r="A204" s="11" t="str">
        <f t="shared" si="3"/>
        <v>PENETRACION (%)Cerveza Envasada</v>
      </c>
      <c r="B204" s="11" t="s">
        <v>157</v>
      </c>
      <c r="C204" s="11" t="s">
        <v>153</v>
      </c>
      <c r="D204" s="12">
        <v>39.038910000000001</v>
      </c>
      <c r="E204" s="12">
        <v>41.410530000000001</v>
      </c>
      <c r="F204" s="12">
        <v>46.231580000000001</v>
      </c>
      <c r="G204" s="12">
        <v>38.251040000000003</v>
      </c>
      <c r="H204" s="12">
        <v>36.331530000000001</v>
      </c>
      <c r="I204" s="12">
        <v>39.607439999999997</v>
      </c>
      <c r="J204" s="12">
        <v>43.382649999999998</v>
      </c>
      <c r="K204" s="12">
        <v>35.739409999999999</v>
      </c>
      <c r="L204" s="12">
        <v>35.163930000000001</v>
      </c>
      <c r="M204" s="12"/>
      <c r="N204" s="12"/>
    </row>
    <row r="205" spans="1:14" x14ac:dyDescent="0.35">
      <c r="A205" s="11" t="str">
        <f t="shared" si="3"/>
        <v>PENETRACION (%)Cerveza Surtidor</v>
      </c>
      <c r="B205" s="11" t="s">
        <v>157</v>
      </c>
      <c r="C205" s="11" t="s">
        <v>154</v>
      </c>
      <c r="D205" s="12">
        <v>40.44538</v>
      </c>
      <c r="E205" s="12">
        <v>44.229129999999998</v>
      </c>
      <c r="F205" s="12">
        <v>48.33681</v>
      </c>
      <c r="G205" s="12">
        <v>40.926380000000002</v>
      </c>
      <c r="H205" s="12">
        <v>37.571449999999999</v>
      </c>
      <c r="I205" s="12">
        <v>42.085340000000002</v>
      </c>
      <c r="J205" s="12">
        <v>46.792409999999997</v>
      </c>
      <c r="K205" s="12">
        <v>37.601149999999997</v>
      </c>
      <c r="L205" s="12">
        <v>37.230890000000002</v>
      </c>
      <c r="M205" s="12"/>
      <c r="N205" s="12"/>
    </row>
    <row r="206" spans="1:14" x14ac:dyDescent="0.35">
      <c r="A206" s="11" t="str">
        <f t="shared" si="3"/>
        <v>PENETRACION (%)Otras Cervezas</v>
      </c>
      <c r="B206" s="11" t="s">
        <v>157</v>
      </c>
      <c r="C206" s="11" t="s">
        <v>122</v>
      </c>
      <c r="D206" s="12">
        <v>0.27751710000000002</v>
      </c>
      <c r="E206" s="12">
        <v>0.42270429999999998</v>
      </c>
      <c r="F206" s="12">
        <v>0.49539070000000002</v>
      </c>
      <c r="G206" s="12">
        <v>0.52307590000000004</v>
      </c>
      <c r="H206" s="12">
        <v>0.39024989999999998</v>
      </c>
      <c r="I206" s="12">
        <v>0.46538869999999999</v>
      </c>
      <c r="J206" s="12">
        <v>0.65599379999999996</v>
      </c>
      <c r="K206" s="12">
        <v>0.31892189999999998</v>
      </c>
      <c r="L206" s="12">
        <v>0.37845709999999999</v>
      </c>
      <c r="M206" s="12"/>
      <c r="N206" s="12"/>
    </row>
    <row r="207" spans="1:14" x14ac:dyDescent="0.35">
      <c r="A207" s="11" t="str">
        <f t="shared" si="3"/>
        <v>PENETRACION (%)Espirituosas</v>
      </c>
      <c r="B207" s="11" t="s">
        <v>157</v>
      </c>
      <c r="C207" s="11" t="s">
        <v>123</v>
      </c>
      <c r="D207" s="12">
        <v>20.79429</v>
      </c>
      <c r="E207" s="12">
        <v>22.725460000000002</v>
      </c>
      <c r="F207" s="12">
        <v>28.20926</v>
      </c>
      <c r="G207" s="12">
        <v>23.163650000000001</v>
      </c>
      <c r="H207" s="12">
        <v>19.035340000000001</v>
      </c>
      <c r="I207" s="12">
        <v>21.027940000000001</v>
      </c>
      <c r="J207" s="12">
        <v>26.176359999999999</v>
      </c>
      <c r="K207" s="12">
        <v>20.015149999999998</v>
      </c>
      <c r="L207" s="12">
        <v>18.95843</v>
      </c>
      <c r="M207" s="12"/>
      <c r="N207" s="12"/>
    </row>
    <row r="208" spans="1:14" x14ac:dyDescent="0.35">
      <c r="A208" s="11" t="str">
        <f t="shared" si="3"/>
        <v>PENETRACION (%)Whisky</v>
      </c>
      <c r="B208" s="11" t="s">
        <v>157</v>
      </c>
      <c r="C208" s="11" t="s">
        <v>124</v>
      </c>
      <c r="D208" s="12">
        <v>2.7246990000000002</v>
      </c>
      <c r="E208" s="12">
        <v>3.4404880000000002</v>
      </c>
      <c r="F208" s="12">
        <v>4.0591869999999997</v>
      </c>
      <c r="G208" s="12">
        <v>3.6261540000000001</v>
      </c>
      <c r="H208" s="12">
        <v>2.9234529999999999</v>
      </c>
      <c r="I208" s="12">
        <v>3.142118</v>
      </c>
      <c r="J208" s="12">
        <v>3.6685140000000001</v>
      </c>
      <c r="K208" s="12">
        <v>2.9887570000000001</v>
      </c>
      <c r="L208" s="12">
        <v>2.7093780000000001</v>
      </c>
      <c r="M208" s="12"/>
      <c r="N208" s="12"/>
    </row>
    <row r="209" spans="1:14" x14ac:dyDescent="0.35">
      <c r="A209" s="11" t="str">
        <f t="shared" si="3"/>
        <v>PENETRACION (%)Brandy</v>
      </c>
      <c r="B209" s="11" t="s">
        <v>157</v>
      </c>
      <c r="C209" s="11" t="s">
        <v>125</v>
      </c>
      <c r="D209" s="12">
        <v>0.50557759999999996</v>
      </c>
      <c r="E209" s="12">
        <v>0.44939449999999997</v>
      </c>
      <c r="F209" s="12">
        <v>0.78929910000000003</v>
      </c>
      <c r="G209" s="12">
        <v>0.65504759999999995</v>
      </c>
      <c r="H209" s="12">
        <v>0.67506219999999995</v>
      </c>
      <c r="I209" s="12">
        <v>0.5439638</v>
      </c>
      <c r="J209" s="12">
        <v>0.68096319999999999</v>
      </c>
      <c r="K209" s="12">
        <v>0.53111699999999995</v>
      </c>
      <c r="L209" s="12">
        <v>0.46229520000000002</v>
      </c>
      <c r="M209" s="12"/>
      <c r="N209" s="12"/>
    </row>
    <row r="210" spans="1:14" x14ac:dyDescent="0.35">
      <c r="A210" s="11" t="str">
        <f t="shared" si="3"/>
        <v>PENETRACION (%)Ginebra</v>
      </c>
      <c r="B210" s="11" t="s">
        <v>157</v>
      </c>
      <c r="C210" s="11" t="s">
        <v>126</v>
      </c>
      <c r="D210" s="12">
        <v>6.752319</v>
      </c>
      <c r="E210" s="12">
        <v>7.6679310000000003</v>
      </c>
      <c r="F210" s="12">
        <v>10.59041</v>
      </c>
      <c r="G210" s="12">
        <v>7.8559349999999997</v>
      </c>
      <c r="H210" s="12">
        <v>6.5179239999999998</v>
      </c>
      <c r="I210" s="12">
        <v>6.6983779999999999</v>
      </c>
      <c r="J210" s="12">
        <v>8.9042689999999993</v>
      </c>
      <c r="K210" s="12">
        <v>5.8448099999999998</v>
      </c>
      <c r="L210" s="12">
        <v>5.4831399999999997</v>
      </c>
      <c r="M210" s="12"/>
      <c r="N210" s="12"/>
    </row>
    <row r="211" spans="1:14" x14ac:dyDescent="0.35">
      <c r="A211" s="11" t="str">
        <f t="shared" si="3"/>
        <v>PENETRACION (%)Ron</v>
      </c>
      <c r="B211" s="11" t="s">
        <v>157</v>
      </c>
      <c r="C211" s="11" t="s">
        <v>127</v>
      </c>
      <c r="D211" s="12">
        <v>3.5666910000000001</v>
      </c>
      <c r="E211" s="12">
        <v>4.1756489999999999</v>
      </c>
      <c r="F211" s="12">
        <v>5.4163009999999998</v>
      </c>
      <c r="G211" s="12">
        <v>4.1525600000000003</v>
      </c>
      <c r="H211" s="12">
        <v>3.3452820000000001</v>
      </c>
      <c r="I211" s="12">
        <v>3.880655</v>
      </c>
      <c r="J211" s="12">
        <v>4.7610409999999996</v>
      </c>
      <c r="K211" s="12">
        <v>3.8118400000000001</v>
      </c>
      <c r="L211" s="12">
        <v>3.1741549999999998</v>
      </c>
      <c r="M211" s="12"/>
      <c r="N211" s="12"/>
    </row>
    <row r="212" spans="1:14" x14ac:dyDescent="0.35">
      <c r="A212" s="11" t="str">
        <f t="shared" si="3"/>
        <v>PENETRACION (%)Anis</v>
      </c>
      <c r="B212" s="11" t="s">
        <v>157</v>
      </c>
      <c r="C212" s="11" t="s">
        <v>128</v>
      </c>
      <c r="D212" s="12">
        <v>0.92152590000000001</v>
      </c>
      <c r="E212" s="12">
        <v>0.53462330000000002</v>
      </c>
      <c r="F212" s="12">
        <v>0.66059270000000003</v>
      </c>
      <c r="G212" s="12">
        <v>0.81803760000000003</v>
      </c>
      <c r="H212" s="12">
        <v>0.69148419999999999</v>
      </c>
      <c r="I212" s="12">
        <v>0.40784419999999999</v>
      </c>
      <c r="J212" s="12">
        <v>0.64245280000000005</v>
      </c>
      <c r="K212" s="12">
        <v>0.90594010000000003</v>
      </c>
      <c r="L212" s="12">
        <v>0.7015768</v>
      </c>
      <c r="M212" s="12"/>
      <c r="N212" s="12"/>
    </row>
    <row r="213" spans="1:14" x14ac:dyDescent="0.35">
      <c r="A213" s="11" t="str">
        <f t="shared" si="3"/>
        <v>PENETRACION (%)Otras Espirituosas</v>
      </c>
      <c r="B213" s="11" t="s">
        <v>157</v>
      </c>
      <c r="C213" s="11" t="s">
        <v>129</v>
      </c>
      <c r="D213" s="12">
        <v>13.93135</v>
      </c>
      <c r="E213" s="12">
        <v>15.968360000000001</v>
      </c>
      <c r="F213" s="12">
        <v>20.510370000000002</v>
      </c>
      <c r="G213" s="12">
        <v>15.24633</v>
      </c>
      <c r="H213" s="12">
        <v>12.69383</v>
      </c>
      <c r="I213" s="12">
        <v>14.65108</v>
      </c>
      <c r="J213" s="12">
        <v>19.415559999999999</v>
      </c>
      <c r="K213" s="12">
        <v>13.63645</v>
      </c>
      <c r="L213" s="12">
        <v>13.40321</v>
      </c>
      <c r="M213" s="12"/>
      <c r="N213" s="12"/>
    </row>
    <row r="214" spans="1:14" x14ac:dyDescent="0.35">
      <c r="A214" s="11" t="str">
        <f t="shared" si="3"/>
        <v>PENETRACION (%)T.Zumo+Horchata+Mosto</v>
      </c>
      <c r="B214" s="11" t="s">
        <v>157</v>
      </c>
      <c r="C214" s="11" t="s">
        <v>130</v>
      </c>
      <c r="D214" s="12">
        <v>17.0258</v>
      </c>
      <c r="E214" s="12">
        <v>18.94491</v>
      </c>
      <c r="F214" s="12">
        <v>25.807120000000001</v>
      </c>
      <c r="G214" s="12">
        <v>16.76641</v>
      </c>
      <c r="H214" s="12">
        <v>16.025929999999999</v>
      </c>
      <c r="I214" s="12">
        <v>18.200710000000001</v>
      </c>
      <c r="J214" s="12">
        <v>24.569089999999999</v>
      </c>
      <c r="K214" s="12">
        <v>16.16347</v>
      </c>
      <c r="L214" s="12">
        <v>15.231439999999999</v>
      </c>
      <c r="M214" s="12"/>
      <c r="N214" s="12"/>
    </row>
    <row r="215" spans="1:14" x14ac:dyDescent="0.35">
      <c r="A215" s="11" t="str">
        <f t="shared" si="3"/>
        <v>PENETRACION (%)Agua Envasada</v>
      </c>
      <c r="B215" s="11" t="s">
        <v>157</v>
      </c>
      <c r="C215" s="11" t="s">
        <v>131</v>
      </c>
      <c r="D215" s="12">
        <v>46.508159999999997</v>
      </c>
      <c r="E215" s="12">
        <v>50.6447</v>
      </c>
      <c r="F215" s="12">
        <v>59.9422</v>
      </c>
      <c r="G215" s="12">
        <v>48.132869999999997</v>
      </c>
      <c r="H215" s="12">
        <v>47.783630000000002</v>
      </c>
      <c r="I215" s="12">
        <v>50.453679999999999</v>
      </c>
      <c r="J215" s="12">
        <v>57.512540000000001</v>
      </c>
      <c r="K215" s="12">
        <v>49.277160000000002</v>
      </c>
      <c r="L215" s="12">
        <v>45.689050000000002</v>
      </c>
      <c r="M215" s="12"/>
      <c r="N215" s="12"/>
    </row>
    <row r="216" spans="1:14" x14ac:dyDescent="0.35">
      <c r="A216" s="11" t="str">
        <f t="shared" si="3"/>
        <v>PENETRACION (%)Bebidas Refrescantes</v>
      </c>
      <c r="B216" s="11" t="s">
        <v>157</v>
      </c>
      <c r="C216" s="11" t="s">
        <v>132</v>
      </c>
      <c r="D216" s="12">
        <v>58.269880000000001</v>
      </c>
      <c r="E216" s="12">
        <v>60.693420000000003</v>
      </c>
      <c r="F216" s="12">
        <v>67.320580000000007</v>
      </c>
      <c r="G216" s="12">
        <v>58.422400000000003</v>
      </c>
      <c r="H216" s="12">
        <v>56.969470000000001</v>
      </c>
      <c r="I216" s="12">
        <v>59.664450000000002</v>
      </c>
      <c r="J216" s="12">
        <v>66.381969999999995</v>
      </c>
      <c r="K216" s="12">
        <v>56.773290000000003</v>
      </c>
      <c r="L216" s="12">
        <v>57.523099999999999</v>
      </c>
      <c r="M216" s="12"/>
      <c r="N216" s="12"/>
    </row>
    <row r="217" spans="1:14" x14ac:dyDescent="0.35">
      <c r="A217" s="11" t="str">
        <f t="shared" si="3"/>
        <v>PENETRACION (%)Colas</v>
      </c>
      <c r="B217" s="11" t="s">
        <v>157</v>
      </c>
      <c r="C217" s="11" t="s">
        <v>133</v>
      </c>
      <c r="D217" s="12">
        <v>45.82085</v>
      </c>
      <c r="E217" s="12">
        <v>47.645699999999998</v>
      </c>
      <c r="F217" s="12">
        <v>53.565069999999999</v>
      </c>
      <c r="G217" s="12">
        <v>45.275869999999998</v>
      </c>
      <c r="H217" s="12">
        <v>43.845889999999997</v>
      </c>
      <c r="I217" s="12">
        <v>46.263509999999997</v>
      </c>
      <c r="J217" s="12">
        <v>53.202739999999999</v>
      </c>
      <c r="K217" s="12">
        <v>42.507190000000001</v>
      </c>
      <c r="L217" s="12">
        <v>42.57985</v>
      </c>
      <c r="M217" s="12"/>
      <c r="N217" s="12"/>
    </row>
    <row r="218" spans="1:14" x14ac:dyDescent="0.35">
      <c r="A218" s="11" t="str">
        <f t="shared" si="3"/>
        <v>PENETRACION (%)Cola Regular</v>
      </c>
      <c r="B218" s="11" t="s">
        <v>157</v>
      </c>
      <c r="C218" s="11" t="s">
        <v>134</v>
      </c>
      <c r="D218" s="12">
        <v>27.548380000000002</v>
      </c>
      <c r="E218" s="12">
        <v>29.05772</v>
      </c>
      <c r="F218" s="12">
        <v>35.037170000000003</v>
      </c>
      <c r="G218" s="12">
        <v>28.096060000000001</v>
      </c>
      <c r="H218" s="12">
        <v>26.651759999999999</v>
      </c>
      <c r="I218" s="12">
        <v>29.31034</v>
      </c>
      <c r="J218" s="12">
        <v>34.776240000000001</v>
      </c>
      <c r="K218" s="12">
        <v>26.601150000000001</v>
      </c>
      <c r="L218" s="12">
        <v>26.110009999999999</v>
      </c>
      <c r="M218" s="12"/>
      <c r="N218" s="12"/>
    </row>
    <row r="219" spans="1:14" x14ac:dyDescent="0.35">
      <c r="A219" s="11" t="str">
        <f t="shared" si="3"/>
        <v>PENETRACION (%)Light/Zero</v>
      </c>
      <c r="B219" s="11" t="s">
        <v>157</v>
      </c>
      <c r="C219" s="11" t="s">
        <v>135</v>
      </c>
      <c r="D219" s="12">
        <v>28.113119999999999</v>
      </c>
      <c r="E219" s="12">
        <v>30.409120000000001</v>
      </c>
      <c r="F219" s="12">
        <v>34.312049999999999</v>
      </c>
      <c r="G219" s="12">
        <v>27.683260000000001</v>
      </c>
      <c r="H219" s="12">
        <v>27.636700000000001</v>
      </c>
      <c r="I219" s="12">
        <v>28.678290000000001</v>
      </c>
      <c r="J219" s="12">
        <v>34.206699999999998</v>
      </c>
      <c r="K219" s="12">
        <v>25.21536</v>
      </c>
      <c r="L219" s="12">
        <v>25.605149999999998</v>
      </c>
      <c r="M219" s="12"/>
      <c r="N219" s="12"/>
    </row>
    <row r="220" spans="1:14" x14ac:dyDescent="0.35">
      <c r="A220" s="11" t="str">
        <f t="shared" si="3"/>
        <v>PENETRACION (%)Otra Variedad Cola</v>
      </c>
      <c r="B220" s="11" t="s">
        <v>157</v>
      </c>
      <c r="C220" s="11" t="s">
        <v>136</v>
      </c>
      <c r="D220" s="12">
        <v>0</v>
      </c>
      <c r="E220" s="12">
        <v>0</v>
      </c>
      <c r="F220" s="12">
        <v>0</v>
      </c>
      <c r="G220" s="12">
        <v>0</v>
      </c>
      <c r="H220" s="12">
        <v>0</v>
      </c>
      <c r="I220" s="12">
        <v>0</v>
      </c>
      <c r="J220" s="12">
        <v>0</v>
      </c>
      <c r="K220" s="12">
        <v>0</v>
      </c>
      <c r="L220" s="12">
        <v>0</v>
      </c>
      <c r="M220" s="12"/>
      <c r="N220" s="12"/>
    </row>
    <row r="221" spans="1:14" x14ac:dyDescent="0.35">
      <c r="A221" s="11" t="str">
        <f t="shared" si="3"/>
        <v>PENETRACION (%)Con Cafeina</v>
      </c>
      <c r="B221" s="11" t="s">
        <v>157</v>
      </c>
      <c r="C221" s="11" t="s">
        <v>137</v>
      </c>
      <c r="D221" s="12">
        <v>39.3461</v>
      </c>
      <c r="E221" s="12">
        <v>41.816699999999997</v>
      </c>
      <c r="F221" s="12">
        <v>48.147640000000003</v>
      </c>
      <c r="G221" s="12">
        <v>40.648110000000003</v>
      </c>
      <c r="H221" s="12">
        <v>39.362369999999999</v>
      </c>
      <c r="I221" s="12">
        <v>40.931809999999999</v>
      </c>
      <c r="J221" s="12">
        <v>47.834850000000003</v>
      </c>
      <c r="K221" s="12">
        <v>37.908549999999998</v>
      </c>
      <c r="L221" s="12">
        <v>38.144359999999999</v>
      </c>
      <c r="M221" s="12"/>
      <c r="N221" s="12"/>
    </row>
    <row r="222" spans="1:14" x14ac:dyDescent="0.35">
      <c r="A222" s="11" t="str">
        <f t="shared" si="3"/>
        <v>PENETRACION (%)Sin Cafeina</v>
      </c>
      <c r="B222" s="11" t="s">
        <v>157</v>
      </c>
      <c r="C222" s="11" t="s">
        <v>138</v>
      </c>
      <c r="D222" s="12">
        <v>12.011839999999999</v>
      </c>
      <c r="E222" s="12">
        <v>13.54208</v>
      </c>
      <c r="F222" s="12">
        <v>15.7136</v>
      </c>
      <c r="G222" s="12">
        <v>10.949669999999999</v>
      </c>
      <c r="H222" s="12">
        <v>12.261240000000001</v>
      </c>
      <c r="I222" s="12">
        <v>13.7552</v>
      </c>
      <c r="J222" s="12">
        <v>16.079360000000001</v>
      </c>
      <c r="K222" s="12">
        <v>10.719440000000001</v>
      </c>
      <c r="L222" s="12">
        <v>11.512589999999999</v>
      </c>
      <c r="M222" s="12"/>
      <c r="N222" s="12"/>
    </row>
    <row r="223" spans="1:14" x14ac:dyDescent="0.35">
      <c r="A223" s="11" t="str">
        <f t="shared" si="3"/>
        <v>PENETRACION (%)Frutas con gas</v>
      </c>
      <c r="B223" s="11" t="s">
        <v>157</v>
      </c>
      <c r="C223" s="11" t="s">
        <v>139</v>
      </c>
      <c r="D223" s="12">
        <v>15.342930000000001</v>
      </c>
      <c r="E223" s="12">
        <v>18.128229999999999</v>
      </c>
      <c r="F223" s="12">
        <v>23.009180000000001</v>
      </c>
      <c r="G223" s="12">
        <v>16.711790000000001</v>
      </c>
      <c r="H223" s="12">
        <v>15.6892</v>
      </c>
      <c r="I223" s="12">
        <v>17.578230000000001</v>
      </c>
      <c r="J223" s="12">
        <v>23.469580000000001</v>
      </c>
      <c r="K223" s="12">
        <v>15.36153</v>
      </c>
      <c r="L223" s="12">
        <v>16.00459</v>
      </c>
      <c r="M223" s="12"/>
      <c r="N223" s="12"/>
    </row>
    <row r="224" spans="1:14" x14ac:dyDescent="0.35">
      <c r="A224" s="11" t="str">
        <f t="shared" si="3"/>
        <v>PENETRACION (%)Frutas sin gas</v>
      </c>
      <c r="B224" s="11" t="s">
        <v>157</v>
      </c>
      <c r="C224" s="11" t="s">
        <v>140</v>
      </c>
      <c r="D224" s="12">
        <v>5.291353</v>
      </c>
      <c r="E224" s="12">
        <v>7.3832979999999999</v>
      </c>
      <c r="F224" s="12">
        <v>15.39668</v>
      </c>
      <c r="G224" s="12">
        <v>11.035780000000001</v>
      </c>
      <c r="H224" s="12">
        <v>12.382849999999999</v>
      </c>
      <c r="I224" s="12">
        <v>16.34619</v>
      </c>
      <c r="J224" s="12">
        <v>21.428149999999999</v>
      </c>
      <c r="K224" s="12">
        <v>13.661339999999999</v>
      </c>
      <c r="L224" s="12">
        <v>13.66938</v>
      </c>
      <c r="M224" s="12"/>
      <c r="N224" s="12"/>
    </row>
    <row r="225" spans="1:14" x14ac:dyDescent="0.35">
      <c r="A225" s="11" t="str">
        <f t="shared" si="3"/>
        <v>PENETRACION (%)Mixers</v>
      </c>
      <c r="B225" s="11" t="s">
        <v>157</v>
      </c>
      <c r="C225" s="11" t="s">
        <v>141</v>
      </c>
      <c r="D225" s="12">
        <v>3.4650620000000001</v>
      </c>
      <c r="E225" s="12">
        <v>3.9774159999999998</v>
      </c>
      <c r="F225" s="12">
        <v>4.882708</v>
      </c>
      <c r="G225" s="12">
        <v>2.9154010000000001</v>
      </c>
      <c r="H225" s="12">
        <v>2.6730870000000002</v>
      </c>
      <c r="I225" s="12">
        <v>2.8515809999999999</v>
      </c>
      <c r="J225" s="12">
        <v>4.7611600000000003</v>
      </c>
      <c r="K225" s="12">
        <v>2.9112909999999999</v>
      </c>
      <c r="L225" s="12">
        <v>2.806889</v>
      </c>
      <c r="M225" s="12"/>
      <c r="N225" s="12"/>
    </row>
    <row r="226" spans="1:14" x14ac:dyDescent="0.35">
      <c r="A226" s="11" t="str">
        <f t="shared" si="3"/>
        <v>PENETRACION (%)Isotonicas</v>
      </c>
      <c r="B226" s="11" t="s">
        <v>157</v>
      </c>
      <c r="C226" s="11" t="s">
        <v>155</v>
      </c>
      <c r="D226" s="12">
        <v>14.89096</v>
      </c>
      <c r="E226" s="12">
        <v>18.164429999999999</v>
      </c>
      <c r="F226" s="12">
        <v>25.857009999999999</v>
      </c>
      <c r="G226" s="12">
        <v>15.65178</v>
      </c>
      <c r="H226" s="12">
        <v>15.636469999999999</v>
      </c>
      <c r="I226" s="12">
        <v>17.842040000000001</v>
      </c>
      <c r="J226" s="12">
        <v>24.537600000000001</v>
      </c>
      <c r="K226" s="12">
        <v>16.82376</v>
      </c>
      <c r="L226" s="12">
        <v>16.515740000000001</v>
      </c>
      <c r="M226" s="12"/>
      <c r="N226" s="12"/>
    </row>
    <row r="227" spans="1:14" x14ac:dyDescent="0.35">
      <c r="A227" s="11" t="str">
        <f t="shared" si="3"/>
        <v>PENETRACION (%)Energeticas</v>
      </c>
      <c r="B227" s="11" t="s">
        <v>157</v>
      </c>
      <c r="C227" s="11" t="s">
        <v>156</v>
      </c>
      <c r="D227" s="12">
        <v>4.0777749999999999</v>
      </c>
      <c r="E227" s="12">
        <v>3.4366940000000001</v>
      </c>
      <c r="F227" s="12">
        <v>4.2394400000000001</v>
      </c>
      <c r="G227" s="12">
        <v>3.1851829999999999</v>
      </c>
      <c r="H227" s="12">
        <v>3.363213</v>
      </c>
      <c r="I227" s="12">
        <v>3.2563900000000001</v>
      </c>
      <c r="J227" s="12">
        <v>4.1327889999999998</v>
      </c>
      <c r="K227" s="12">
        <v>2.6779449999999998</v>
      </c>
      <c r="L227" s="12">
        <v>3.1801029999999999</v>
      </c>
      <c r="M227" s="12"/>
      <c r="N227" s="12"/>
    </row>
    <row r="228" spans="1:14" x14ac:dyDescent="0.35">
      <c r="A228" s="11" t="str">
        <f t="shared" si="3"/>
        <v>PENETRACION (%)Gaseosas</v>
      </c>
      <c r="B228" s="11" t="s">
        <v>157</v>
      </c>
      <c r="C228" s="11" t="s">
        <v>142</v>
      </c>
      <c r="D228" s="12">
        <v>1.9297740000000001</v>
      </c>
      <c r="E228" s="12">
        <v>2.4803350000000002</v>
      </c>
      <c r="F228" s="12">
        <v>3.898523</v>
      </c>
      <c r="G228" s="12">
        <v>2.7741169999999999</v>
      </c>
      <c r="H228" s="12">
        <v>2.3308490000000002</v>
      </c>
      <c r="I228" s="12">
        <v>2.8552590000000002</v>
      </c>
      <c r="J228" s="12">
        <v>3.355251</v>
      </c>
      <c r="K228" s="12">
        <v>2.84958</v>
      </c>
      <c r="L228" s="12">
        <v>2.6588780000000001</v>
      </c>
      <c r="M228" s="12"/>
      <c r="N228" s="12"/>
    </row>
    <row r="229" spans="1:14" x14ac:dyDescent="0.35">
      <c r="A229" s="11" t="str">
        <f t="shared" si="3"/>
        <v>PENETRACION (%)Bebidas Zumo+Leche</v>
      </c>
      <c r="B229" s="11" t="s">
        <v>157</v>
      </c>
      <c r="C229" s="11" t="s">
        <v>143</v>
      </c>
      <c r="D229" s="12">
        <v>1.996372</v>
      </c>
      <c r="E229" s="12">
        <v>1.1841520000000001</v>
      </c>
      <c r="F229" s="12">
        <v>2.140625</v>
      </c>
      <c r="G229" s="12">
        <v>1.069151</v>
      </c>
      <c r="H229" s="12">
        <v>1.905816</v>
      </c>
      <c r="I229" s="12">
        <v>1.442534</v>
      </c>
      <c r="J229" s="12">
        <v>2.2029209999999999</v>
      </c>
      <c r="K229" s="12">
        <v>1.3572850000000001</v>
      </c>
      <c r="L229" s="12">
        <v>1.6680729999999999</v>
      </c>
      <c r="M229" s="12"/>
      <c r="N229" s="12"/>
    </row>
    <row r="230" spans="1:14" x14ac:dyDescent="0.35">
      <c r="A230" s="11" t="str">
        <f t="shared" si="3"/>
        <v>PENETRACION (%)Resto</v>
      </c>
      <c r="B230" s="11" t="s">
        <v>157</v>
      </c>
      <c r="C230" s="11" t="s">
        <v>72</v>
      </c>
      <c r="D230" s="12">
        <v>10.880940000000001</v>
      </c>
      <c r="E230" s="12">
        <v>13.5435</v>
      </c>
      <c r="F230" s="12">
        <v>14.31635</v>
      </c>
      <c r="G230" s="12">
        <v>7.0147570000000004</v>
      </c>
      <c r="H230" s="12">
        <v>5.6422840000000001</v>
      </c>
      <c r="I230" s="12">
        <v>6.1957789999999999</v>
      </c>
      <c r="J230" s="12">
        <v>7.7199210000000003</v>
      </c>
      <c r="K230" s="12">
        <v>6.119205</v>
      </c>
      <c r="L230" s="12">
        <v>5.5170320000000004</v>
      </c>
      <c r="M230" s="12"/>
      <c r="N230" s="12"/>
    </row>
    <row r="231" spans="1:14" x14ac:dyDescent="0.35">
      <c r="A231" s="11" t="str">
        <f t="shared" si="3"/>
        <v>FRECUENCIA COMPRA (Actos)TOTAL BEBIDAS</v>
      </c>
      <c r="B231" s="11" t="s">
        <v>198</v>
      </c>
      <c r="C231" s="11" t="s">
        <v>96</v>
      </c>
      <c r="D231" s="12">
        <v>22.670866270740529</v>
      </c>
      <c r="E231" s="12">
        <v>23.247697483437463</v>
      </c>
      <c r="F231" s="12">
        <v>30.906170866006729</v>
      </c>
      <c r="G231" s="12">
        <v>22.294202141974729</v>
      </c>
      <c r="H231" s="12">
        <v>22.003583070219825</v>
      </c>
      <c r="I231" s="12">
        <v>22.659302683393175</v>
      </c>
      <c r="J231" s="12">
        <v>29.623263973165887</v>
      </c>
      <c r="K231" s="12">
        <v>22.174316334156007</v>
      </c>
      <c r="L231" s="12">
        <v>21.387432969054007</v>
      </c>
      <c r="M231" s="12"/>
      <c r="N231" s="12"/>
    </row>
    <row r="232" spans="1:14" x14ac:dyDescent="0.35">
      <c r="A232" s="11" t="str">
        <f t="shared" si="3"/>
        <v>FRECUENCIA COMPRA (Actos).Total Bebidas Caliente</v>
      </c>
      <c r="B232" s="11" t="s">
        <v>198</v>
      </c>
      <c r="C232" s="11" t="s">
        <v>97</v>
      </c>
      <c r="D232" s="12">
        <v>16.691826781447414</v>
      </c>
      <c r="E232" s="12">
        <v>16.082980529243912</v>
      </c>
      <c r="F232" s="12">
        <v>19.537147313229323</v>
      </c>
      <c r="G232" s="12">
        <v>15.465592299866461</v>
      </c>
      <c r="H232" s="12">
        <v>15.998294665938706</v>
      </c>
      <c r="I232" s="12">
        <v>15.492841886995057</v>
      </c>
      <c r="J232" s="12">
        <v>18.725542326576793</v>
      </c>
      <c r="K232" s="12">
        <v>16.038621964086563</v>
      </c>
      <c r="L232" s="12">
        <v>16.000869303822487</v>
      </c>
      <c r="M232" s="12"/>
      <c r="N232" s="12"/>
    </row>
    <row r="233" spans="1:14" x14ac:dyDescent="0.35">
      <c r="A233" s="11" t="str">
        <f t="shared" si="3"/>
        <v>FRECUENCIA COMPRA (Actos)Cafe</v>
      </c>
      <c r="B233" s="11" t="s">
        <v>198</v>
      </c>
      <c r="C233" s="11" t="s">
        <v>98</v>
      </c>
      <c r="D233" s="12">
        <v>11.467718466369835</v>
      </c>
      <c r="E233" s="12">
        <v>11.236487023728795</v>
      </c>
      <c r="F233" s="12">
        <v>13.115881623532221</v>
      </c>
      <c r="G233" s="12">
        <v>10.791193533864151</v>
      </c>
      <c r="H233" s="12">
        <v>11.061124070423999</v>
      </c>
      <c r="I233" s="12">
        <v>10.949712398946554</v>
      </c>
      <c r="J233" s="12">
        <v>12.775275261775162</v>
      </c>
      <c r="K233" s="12">
        <v>11.052121443520742</v>
      </c>
      <c r="L233" s="12">
        <v>10.611953428660641</v>
      </c>
      <c r="M233" s="12"/>
      <c r="N233" s="12"/>
    </row>
    <row r="234" spans="1:14" x14ac:dyDescent="0.35">
      <c r="A234" s="11" t="str">
        <f t="shared" si="3"/>
        <v>FRECUENCIA COMPRA (Actos)Leche+bebidas vegetales</v>
      </c>
      <c r="B234" s="11" t="s">
        <v>198</v>
      </c>
      <c r="C234" s="11" t="s">
        <v>149</v>
      </c>
      <c r="D234" s="12">
        <v>11.74572377088054</v>
      </c>
      <c r="E234" s="12">
        <v>11.432234037392949</v>
      </c>
      <c r="F234" s="12">
        <v>13.735316620548073</v>
      </c>
      <c r="G234" s="12">
        <v>10.927543173911932</v>
      </c>
      <c r="H234" s="12">
        <v>11.22834087615367</v>
      </c>
      <c r="I234" s="12">
        <v>10.794224957160118</v>
      </c>
      <c r="J234" s="12">
        <v>12.854948226919451</v>
      </c>
      <c r="K234" s="12">
        <v>11.605809764776803</v>
      </c>
      <c r="L234" s="12">
        <v>11.72837707565505</v>
      </c>
      <c r="M234" s="12"/>
      <c r="N234" s="12"/>
    </row>
    <row r="235" spans="1:14" x14ac:dyDescent="0.35">
      <c r="A235" s="11" t="str">
        <f t="shared" si="3"/>
        <v>FRECUENCIA COMPRA (Actos)Leche</v>
      </c>
      <c r="B235" s="11" t="s">
        <v>198</v>
      </c>
      <c r="C235" s="11" t="s">
        <v>99</v>
      </c>
      <c r="D235" s="12">
        <v>11.504796644846294</v>
      </c>
      <c r="E235" s="12">
        <v>11.095512823347825</v>
      </c>
      <c r="F235" s="12">
        <v>13.379520221468383</v>
      </c>
      <c r="G235" s="12">
        <v>10.657133827982141</v>
      </c>
      <c r="H235" s="12">
        <v>10.90666119654837</v>
      </c>
      <c r="I235" s="12">
        <v>10.561081570692924</v>
      </c>
      <c r="J235" s="12">
        <v>12.557971675761017</v>
      </c>
      <c r="K235" s="12">
        <v>11.355736686447973</v>
      </c>
      <c r="L235" s="12">
        <v>11.462150369876847</v>
      </c>
      <c r="M235" s="12"/>
      <c r="N235" s="12"/>
    </row>
    <row r="236" spans="1:14" x14ac:dyDescent="0.35">
      <c r="A236" s="11" t="str">
        <f t="shared" si="3"/>
        <v>FRECUENCIA COMPRA (Actos)Leche Sola</v>
      </c>
      <c r="B236" s="11" t="s">
        <v>198</v>
      </c>
      <c r="C236" s="11" t="s">
        <v>100</v>
      </c>
      <c r="D236" s="12">
        <v>2.0238273971014178</v>
      </c>
      <c r="E236" s="12">
        <v>1.7356939190658196</v>
      </c>
      <c r="F236" s="12">
        <v>2.0486951163799558</v>
      </c>
      <c r="G236" s="12">
        <v>1.5687175692967297</v>
      </c>
      <c r="H236" s="12">
        <v>2.0412385784145033</v>
      </c>
      <c r="I236" s="12">
        <v>2.1569267101661316</v>
      </c>
      <c r="J236" s="12">
        <v>1.8637578960391012</v>
      </c>
      <c r="K236" s="12">
        <v>1.8748392114754835</v>
      </c>
      <c r="L236" s="12">
        <v>1.9018721496859683</v>
      </c>
      <c r="M236" s="12"/>
      <c r="N236" s="12"/>
    </row>
    <row r="237" spans="1:14" x14ac:dyDescent="0.35">
      <c r="A237" s="11" t="str">
        <f t="shared" si="3"/>
        <v>FRECUENCIA COMPRA (Actos)Leche Con Cacao</v>
      </c>
      <c r="B237" s="11" t="s">
        <v>198</v>
      </c>
      <c r="C237" s="11" t="s">
        <v>101</v>
      </c>
      <c r="D237" s="12">
        <v>3.5146577986656036</v>
      </c>
      <c r="E237" s="12">
        <v>3.0852767002930905</v>
      </c>
      <c r="F237" s="12">
        <v>3.3423949483141104</v>
      </c>
      <c r="G237" s="12">
        <v>2.7789997147328895</v>
      </c>
      <c r="H237" s="12">
        <v>2.9659239586366977</v>
      </c>
      <c r="I237" s="12">
        <v>3.3264578763859487</v>
      </c>
      <c r="J237" s="12">
        <v>3.2988534204757238</v>
      </c>
      <c r="K237" s="12">
        <v>2.994521370863954</v>
      </c>
      <c r="L237" s="12">
        <v>3.4867574174917699</v>
      </c>
      <c r="M237" s="12"/>
      <c r="N237" s="12"/>
    </row>
    <row r="238" spans="1:14" x14ac:dyDescent="0.35">
      <c r="A238" s="11" t="str">
        <f t="shared" si="3"/>
        <v>FRECUENCIA COMPRA (Actos)Leche Con Cafe</v>
      </c>
      <c r="B238" s="11" t="s">
        <v>198</v>
      </c>
      <c r="C238" s="11" t="s">
        <v>102</v>
      </c>
      <c r="D238" s="12">
        <v>11.590844156650792</v>
      </c>
      <c r="E238" s="12">
        <v>11.151505286064324</v>
      </c>
      <c r="F238" s="12">
        <v>13.48298408926312</v>
      </c>
      <c r="G238" s="12">
        <v>10.776291282769002</v>
      </c>
      <c r="H238" s="12">
        <v>10.982101355430787</v>
      </c>
      <c r="I238" s="12">
        <v>10.606466482848724</v>
      </c>
      <c r="J238" s="12">
        <v>12.773776639147203</v>
      </c>
      <c r="K238" s="12">
        <v>11.419151887667713</v>
      </c>
      <c r="L238" s="12">
        <v>11.548136644230308</v>
      </c>
      <c r="M238" s="12"/>
      <c r="N238" s="12"/>
    </row>
    <row r="239" spans="1:14" x14ac:dyDescent="0.35">
      <c r="A239" s="11" t="str">
        <f t="shared" si="3"/>
        <v>FRECUENCIA COMPRA (Actos)Bebidas Vegetales</v>
      </c>
      <c r="B239" s="11" t="s">
        <v>198</v>
      </c>
      <c r="C239" s="11" t="s">
        <v>150</v>
      </c>
      <c r="D239" s="12">
        <v>6.0785993112720238</v>
      </c>
      <c r="E239" s="12">
        <v>6.4344304243884789</v>
      </c>
      <c r="F239" s="12">
        <v>6.7095268670149855</v>
      </c>
      <c r="G239" s="12">
        <v>5.8766145427309278</v>
      </c>
      <c r="H239" s="12">
        <v>6.1375363891929204</v>
      </c>
      <c r="I239" s="12">
        <v>5.4853749358549821</v>
      </c>
      <c r="J239" s="12">
        <v>6.278425149746135</v>
      </c>
      <c r="K239" s="12">
        <v>5.9866067279992565</v>
      </c>
      <c r="L239" s="12">
        <v>6.5060874062850118</v>
      </c>
      <c r="M239" s="12"/>
      <c r="N239" s="12"/>
    </row>
    <row r="240" spans="1:14" x14ac:dyDescent="0.35">
      <c r="A240" s="11" t="str">
        <f t="shared" si="3"/>
        <v>FRECUENCIA COMPRA (Actos)Infusiones</v>
      </c>
      <c r="B240" s="11" t="s">
        <v>198</v>
      </c>
      <c r="C240" s="11" t="s">
        <v>103</v>
      </c>
      <c r="D240" s="12">
        <v>3.5449693166107226</v>
      </c>
      <c r="E240" s="12">
        <v>3.2874532112761834</v>
      </c>
      <c r="F240" s="12">
        <v>3.6510162330963172</v>
      </c>
      <c r="G240" s="12">
        <v>3.2914305993850643</v>
      </c>
      <c r="H240" s="12">
        <v>3.7203590913159168</v>
      </c>
      <c r="I240" s="12">
        <v>3.4475783140132688</v>
      </c>
      <c r="J240" s="12">
        <v>4.0113517145330286</v>
      </c>
      <c r="K240" s="12">
        <v>3.3846206981042073</v>
      </c>
      <c r="L240" s="12">
        <v>3.3578234686993604</v>
      </c>
      <c r="M240" s="12"/>
      <c r="N240" s="12"/>
    </row>
    <row r="241" spans="1:14" x14ac:dyDescent="0.35">
      <c r="A241" s="11" t="str">
        <f t="shared" si="3"/>
        <v>FRECUENCIA COMPRA (Actos)Resto Bebidas Caliente</v>
      </c>
      <c r="B241" s="11" t="s">
        <v>198</v>
      </c>
      <c r="C241" s="11" t="s">
        <v>104</v>
      </c>
      <c r="D241" s="12">
        <v>2.3665098782113034</v>
      </c>
      <c r="E241" s="12">
        <v>1.9883804233032112</v>
      </c>
      <c r="F241" s="12">
        <v>2.5014982170890301</v>
      </c>
      <c r="G241" s="12">
        <v>2.2463069895385512</v>
      </c>
      <c r="H241" s="12">
        <v>2.2892054355321139</v>
      </c>
      <c r="I241" s="12">
        <v>2.3469764995374121</v>
      </c>
      <c r="J241" s="12">
        <v>2.5756116705789047</v>
      </c>
      <c r="K241" s="12">
        <v>2.1557376396645265</v>
      </c>
      <c r="L241" s="12">
        <v>2.1164728174158656</v>
      </c>
      <c r="M241" s="12"/>
      <c r="N241" s="12"/>
    </row>
    <row r="242" spans="1:14" x14ac:dyDescent="0.35">
      <c r="A242" s="11" t="str">
        <f t="shared" si="3"/>
        <v>FRECUENCIA COMPRA (Actos).Total Bebidas Frias</v>
      </c>
      <c r="B242" s="11" t="s">
        <v>198</v>
      </c>
      <c r="C242" s="11" t="s">
        <v>105</v>
      </c>
      <c r="D242" s="12">
        <v>12.426211543560282</v>
      </c>
      <c r="E242" s="12">
        <v>13.704605703761581</v>
      </c>
      <c r="F242" s="12">
        <v>19.481702280671843</v>
      </c>
      <c r="G242" s="12">
        <v>12.918141344751692</v>
      </c>
      <c r="H242" s="12">
        <v>12.442784331860715</v>
      </c>
      <c r="I242" s="12">
        <v>13.702156651679367</v>
      </c>
      <c r="J242" s="12">
        <v>18.868923802366609</v>
      </c>
      <c r="K242" s="12">
        <v>12.402053756863261</v>
      </c>
      <c r="L242" s="12">
        <v>11.631282244634399</v>
      </c>
      <c r="M242" s="12"/>
      <c r="N242" s="12"/>
    </row>
    <row r="243" spans="1:14" x14ac:dyDescent="0.35">
      <c r="A243" s="11" t="str">
        <f t="shared" si="3"/>
        <v>FRECUENCIA COMPRA (Actos)Total bebidas de vino</v>
      </c>
      <c r="B243" s="11" t="s">
        <v>198</v>
      </c>
      <c r="C243" s="11" t="s">
        <v>106</v>
      </c>
      <c r="D243" s="12">
        <v>4.0319367081850102</v>
      </c>
      <c r="E243" s="12">
        <v>4.0195000636152551</v>
      </c>
      <c r="F243" s="12">
        <v>4.7791669443860521</v>
      </c>
      <c r="G243" s="12">
        <v>4.1869446108531774</v>
      </c>
      <c r="H243" s="12">
        <v>4.0788201036810348</v>
      </c>
      <c r="I243" s="12">
        <v>4.1520136940411785</v>
      </c>
      <c r="J243" s="12">
        <v>4.5725902125775413</v>
      </c>
      <c r="K243" s="12">
        <v>3.9861213240947397</v>
      </c>
      <c r="L243" s="12">
        <v>3.7940241200474381</v>
      </c>
      <c r="M243" s="12"/>
      <c r="N243" s="12"/>
    </row>
    <row r="244" spans="1:14" x14ac:dyDescent="0.35">
      <c r="A244" s="11" t="str">
        <f t="shared" si="3"/>
        <v>FRECUENCIA COMPRA (Actos)Vino</v>
      </c>
      <c r="B244" s="11" t="s">
        <v>198</v>
      </c>
      <c r="C244" s="11" t="s">
        <v>107</v>
      </c>
      <c r="D244" s="12">
        <v>4.0916869796269921</v>
      </c>
      <c r="E244" s="12">
        <v>4.0910290925807162</v>
      </c>
      <c r="F244" s="12">
        <v>4.6965167393887208</v>
      </c>
      <c r="G244" s="12">
        <v>4.2180114883095268</v>
      </c>
      <c r="H244" s="12">
        <v>4.1073777666446274</v>
      </c>
      <c r="I244" s="12">
        <v>4.1608341832553775</v>
      </c>
      <c r="J244" s="12">
        <v>4.495605676416278</v>
      </c>
      <c r="K244" s="12">
        <v>3.9898026694938706</v>
      </c>
      <c r="L244" s="12">
        <v>3.8103799810281407</v>
      </c>
      <c r="M244" s="12"/>
      <c r="N244" s="12"/>
    </row>
    <row r="245" spans="1:14" x14ac:dyDescent="0.35">
      <c r="A245" s="11" t="str">
        <f t="shared" si="3"/>
        <v>FRECUENCIA COMPRA (Actos)Tinto</v>
      </c>
      <c r="B245" s="11" t="s">
        <v>198</v>
      </c>
      <c r="C245" s="11" t="s">
        <v>108</v>
      </c>
      <c r="D245" s="12">
        <v>3.2343778328000918</v>
      </c>
      <c r="E245" s="12">
        <v>3.3178046462163255</v>
      </c>
      <c r="F245" s="12">
        <v>3.7593003602630359</v>
      </c>
      <c r="G245" s="12">
        <v>3.453157146745705</v>
      </c>
      <c r="H245" s="12">
        <v>3.5350664296640408</v>
      </c>
      <c r="I245" s="12">
        <v>3.524830187535116</v>
      </c>
      <c r="J245" s="12">
        <v>3.625458599030615</v>
      </c>
      <c r="K245" s="12">
        <v>3.5030526101590023</v>
      </c>
      <c r="L245" s="12">
        <v>3.4171228936417344</v>
      </c>
      <c r="M245" s="12"/>
      <c r="N245" s="12"/>
    </row>
    <row r="246" spans="1:14" x14ac:dyDescent="0.35">
      <c r="A246" s="11" t="str">
        <f t="shared" si="3"/>
        <v>FRECUENCIA COMPRA (Actos)Blanco</v>
      </c>
      <c r="B246" s="11" t="s">
        <v>198</v>
      </c>
      <c r="C246" s="11" t="s">
        <v>109</v>
      </c>
      <c r="D246" s="12">
        <v>3.0880183954683127</v>
      </c>
      <c r="E246" s="12">
        <v>2.9296466596487578</v>
      </c>
      <c r="F246" s="12">
        <v>3.3556068993193557</v>
      </c>
      <c r="G246" s="12">
        <v>3.1163915607750794</v>
      </c>
      <c r="H246" s="12">
        <v>2.9120420766789463</v>
      </c>
      <c r="I246" s="12">
        <v>3.0121752717959387</v>
      </c>
      <c r="J246" s="12">
        <v>3.312700237349687</v>
      </c>
      <c r="K246" s="12">
        <v>2.8164397251240278</v>
      </c>
      <c r="L246" s="12">
        <v>2.6920594567323644</v>
      </c>
      <c r="M246" s="12"/>
      <c r="N246" s="12"/>
    </row>
    <row r="247" spans="1:14" x14ac:dyDescent="0.35">
      <c r="A247" s="11" t="str">
        <f t="shared" si="3"/>
        <v>FRECUENCIA COMPRA (Actos)Rosado</v>
      </c>
      <c r="B247" s="11" t="s">
        <v>198</v>
      </c>
      <c r="C247" s="11" t="s">
        <v>110</v>
      </c>
      <c r="D247" s="12">
        <v>2.3273091057744915</v>
      </c>
      <c r="E247" s="12">
        <v>2.395920639961401</v>
      </c>
      <c r="F247" s="12">
        <v>3.0449154822461946</v>
      </c>
      <c r="G247" s="12">
        <v>1.7127471459244663</v>
      </c>
      <c r="H247" s="12">
        <v>2.0674767934875669</v>
      </c>
      <c r="I247" s="12">
        <v>2.0866846762552274</v>
      </c>
      <c r="J247" s="12">
        <v>1.808745288980367</v>
      </c>
      <c r="K247" s="12">
        <v>1.8959686437737127</v>
      </c>
      <c r="L247" s="12">
        <v>1.5445262273141911</v>
      </c>
      <c r="M247" s="12"/>
      <c r="N247" s="12"/>
    </row>
    <row r="248" spans="1:14" x14ac:dyDescent="0.35">
      <c r="A248" s="11" t="str">
        <f t="shared" si="3"/>
        <v>FRECUENCIA COMPRA (Actos)Resto vino</v>
      </c>
      <c r="B248" s="11" t="s">
        <v>198</v>
      </c>
      <c r="C248" s="11" t="s">
        <v>111</v>
      </c>
      <c r="D248" s="12">
        <v>1.5555335461473798</v>
      </c>
      <c r="E248" s="12">
        <v>1.094034024336624</v>
      </c>
      <c r="F248" s="12">
        <v>1.3898636334918406</v>
      </c>
      <c r="G248" s="12">
        <v>1.1444352925641692</v>
      </c>
      <c r="H248" s="12">
        <v>1.4261791090401921</v>
      </c>
      <c r="I248" s="12">
        <v>1.0151898667926276</v>
      </c>
      <c r="J248" s="12">
        <v>1.0089829040663734</v>
      </c>
      <c r="K248" s="12">
        <v>1.494714374236038</v>
      </c>
      <c r="L248" s="12">
        <v>1.2197697803144931</v>
      </c>
      <c r="M248" s="12"/>
      <c r="N248" s="12"/>
    </row>
    <row r="249" spans="1:14" x14ac:dyDescent="0.35">
      <c r="A249" s="11" t="str">
        <f t="shared" si="3"/>
        <v>FRECUENCIA COMPRA (Actos)Cava</v>
      </c>
      <c r="B249" s="11" t="s">
        <v>198</v>
      </c>
      <c r="C249" s="11" t="s">
        <v>112</v>
      </c>
      <c r="D249" s="12">
        <v>1.2289981174233777</v>
      </c>
      <c r="E249" s="12">
        <v>1.6072616428169049</v>
      </c>
      <c r="F249" s="12">
        <v>1.4579058921099428</v>
      </c>
      <c r="G249" s="12">
        <v>1.5443147553420273</v>
      </c>
      <c r="H249" s="12">
        <v>1.3552817333381004</v>
      </c>
      <c r="I249" s="12">
        <v>1.7104606463008623</v>
      </c>
      <c r="J249" s="12">
        <v>1.6106541845140219</v>
      </c>
      <c r="K249" s="12">
        <v>1.4104722426142522</v>
      </c>
      <c r="L249" s="12">
        <v>1.4682927177756526</v>
      </c>
      <c r="M249" s="12"/>
      <c r="N249" s="12"/>
    </row>
    <row r="250" spans="1:14" x14ac:dyDescent="0.35">
      <c r="A250" s="11" t="str">
        <f t="shared" si="3"/>
        <v>FRECUENCIA COMPRA (Actos)Otr.Bebidas Deri.Vino</v>
      </c>
      <c r="B250" s="11" t="s">
        <v>198</v>
      </c>
      <c r="C250" s="11" t="s">
        <v>113</v>
      </c>
      <c r="D250" s="12">
        <v>1.9811030695435516</v>
      </c>
      <c r="E250" s="12">
        <v>2.1142357007247656</v>
      </c>
      <c r="F250" s="12">
        <v>2.6605048374813158</v>
      </c>
      <c r="G250" s="12">
        <v>2.0044075632015446</v>
      </c>
      <c r="H250" s="12">
        <v>1.9700290301990566</v>
      </c>
      <c r="I250" s="12">
        <v>2.1023804718444157</v>
      </c>
      <c r="J250" s="12">
        <v>2.7390638628820794</v>
      </c>
      <c r="K250" s="12">
        <v>2.0498790686871886</v>
      </c>
      <c r="L250" s="12">
        <v>1.8463979687800902</v>
      </c>
      <c r="M250" s="12"/>
      <c r="N250" s="12"/>
    </row>
    <row r="251" spans="1:14" x14ac:dyDescent="0.35">
      <c r="A251" s="11" t="str">
        <f t="shared" si="3"/>
        <v>FRECUENCIA COMPRA (Actos)Tinto de Verano</v>
      </c>
      <c r="B251" s="11" t="s">
        <v>198</v>
      </c>
      <c r="C251" s="11" t="s">
        <v>114</v>
      </c>
      <c r="D251" s="12">
        <v>2.1268161354232711</v>
      </c>
      <c r="E251" s="12">
        <v>2.1260953936752864</v>
      </c>
      <c r="F251" s="12">
        <v>2.6059968771837148</v>
      </c>
      <c r="G251" s="12">
        <v>2.120485548679758</v>
      </c>
      <c r="H251" s="12">
        <v>1.980260012462471</v>
      </c>
      <c r="I251" s="12">
        <v>2.1149830314980704</v>
      </c>
      <c r="J251" s="12">
        <v>2.6448395666360667</v>
      </c>
      <c r="K251" s="12">
        <v>2.1144440305261254</v>
      </c>
      <c r="L251" s="12">
        <v>1.8474155347403556</v>
      </c>
      <c r="M251" s="12"/>
      <c r="N251" s="12"/>
    </row>
    <row r="252" spans="1:14" x14ac:dyDescent="0.35">
      <c r="A252" s="11" t="str">
        <f t="shared" si="3"/>
        <v>FRECUENCIA COMPRA (Actos)Sangria de Vino</v>
      </c>
      <c r="B252" s="11" t="s">
        <v>198</v>
      </c>
      <c r="C252" s="11" t="s">
        <v>115</v>
      </c>
      <c r="D252" s="12">
        <v>1.1930038349653398</v>
      </c>
      <c r="E252" s="12">
        <v>1.291421532310056</v>
      </c>
      <c r="F252" s="12">
        <v>1.3844240225832285</v>
      </c>
      <c r="G252" s="12">
        <v>1.1003394893177127</v>
      </c>
      <c r="H252" s="12">
        <v>1.2473700225060549</v>
      </c>
      <c r="I252" s="12">
        <v>1.1694092726065379</v>
      </c>
      <c r="J252" s="12">
        <v>1.2964248257539637</v>
      </c>
      <c r="K252" s="12">
        <v>1.388883680601128</v>
      </c>
      <c r="L252" s="12">
        <v>1.2597533454939824</v>
      </c>
      <c r="M252" s="12"/>
      <c r="N252" s="12"/>
    </row>
    <row r="253" spans="1:14" x14ac:dyDescent="0.35">
      <c r="A253" s="11" t="str">
        <f t="shared" si="3"/>
        <v>FRECUENCIA COMPRA (Actos)Sangria de Cava</v>
      </c>
      <c r="B253" s="11" t="s">
        <v>198</v>
      </c>
      <c r="C253" s="11" t="s">
        <v>116</v>
      </c>
      <c r="D253" s="12">
        <v>1.3408357688102377</v>
      </c>
      <c r="E253" s="12">
        <v>1.2717876615250161</v>
      </c>
      <c r="F253" s="12">
        <v>1.4177654873837622</v>
      </c>
      <c r="G253" s="12">
        <v>1.2838208860643801</v>
      </c>
      <c r="H253" s="12">
        <v>1.3111089678755783</v>
      </c>
      <c r="I253" s="12">
        <v>0.93966979463158851</v>
      </c>
      <c r="J253" s="12">
        <v>1.5122808290123901</v>
      </c>
      <c r="K253" s="12">
        <v>1.5022582943491669</v>
      </c>
      <c r="L253" s="12">
        <v>1.1690394129061601</v>
      </c>
      <c r="M253" s="12"/>
      <c r="N253" s="12"/>
    </row>
    <row r="254" spans="1:14" x14ac:dyDescent="0.35">
      <c r="A254" s="11" t="str">
        <f t="shared" si="3"/>
        <v>FRECUENCIA COMPRA (Actos)Calimocho</v>
      </c>
      <c r="B254" s="11" t="s">
        <v>198</v>
      </c>
      <c r="C254" s="11" t="s">
        <v>117</v>
      </c>
      <c r="D254" s="12">
        <v>2.0436401892463247</v>
      </c>
      <c r="E254" s="12">
        <v>1.858235796203962</v>
      </c>
      <c r="F254" s="12">
        <v>2.2401068039680712</v>
      </c>
      <c r="G254" s="12">
        <v>2.0361795946903563</v>
      </c>
      <c r="H254" s="12">
        <v>2.367281413091785</v>
      </c>
      <c r="I254" s="12">
        <v>2.479227788547075</v>
      </c>
      <c r="J254" s="12">
        <v>2.577458484409592</v>
      </c>
      <c r="K254" s="12">
        <v>1.9366049315675262</v>
      </c>
      <c r="L254" s="12">
        <v>1.9026602487273558</v>
      </c>
      <c r="M254" s="12"/>
      <c r="N254" s="12"/>
    </row>
    <row r="255" spans="1:14" x14ac:dyDescent="0.35">
      <c r="A255" s="11" t="str">
        <f t="shared" si="3"/>
        <v>FRECUENCIA COMPRA (Actos)Rebujito</v>
      </c>
      <c r="B255" s="11" t="s">
        <v>198</v>
      </c>
      <c r="C255" s="11" t="s">
        <v>151</v>
      </c>
      <c r="D255" s="12">
        <v>0.80687764724558175</v>
      </c>
      <c r="E255" s="12">
        <v>1.4451405780073618</v>
      </c>
      <c r="F255" s="12">
        <v>1.5873968123852698</v>
      </c>
      <c r="G255" s="12">
        <v>0.97311379548413701</v>
      </c>
      <c r="H255" s="12">
        <v>0.9265934452529101</v>
      </c>
      <c r="I255" s="12">
        <v>1.2327825353530961</v>
      </c>
      <c r="J255" s="12">
        <v>1.0447835356229953</v>
      </c>
      <c r="K255" s="12">
        <v>1.0603811245294896</v>
      </c>
      <c r="L255" s="12">
        <v>0.7941598448513183</v>
      </c>
      <c r="M255" s="12"/>
      <c r="N255" s="12"/>
    </row>
    <row r="256" spans="1:14" x14ac:dyDescent="0.35">
      <c r="A256" s="11" t="str">
        <f t="shared" si="3"/>
        <v>FRECUENCIA COMPRA (Actos)Espum/Lambrusc/Mosca</v>
      </c>
      <c r="B256" s="11" t="s">
        <v>198</v>
      </c>
      <c r="C256" s="11" t="s">
        <v>152</v>
      </c>
      <c r="D256" s="12">
        <v>1.4776839946866012</v>
      </c>
      <c r="E256" s="12">
        <v>1.5174927305984771</v>
      </c>
      <c r="F256" s="12">
        <v>1.5943251669611151</v>
      </c>
      <c r="G256" s="12">
        <v>1.5338818411575732</v>
      </c>
      <c r="H256" s="12">
        <v>1.588772970811142</v>
      </c>
      <c r="I256" s="12">
        <v>1.8428821846385928</v>
      </c>
      <c r="J256" s="12">
        <v>1.690612896037176</v>
      </c>
      <c r="K256" s="12">
        <v>1.4737383956337888</v>
      </c>
      <c r="L256" s="12">
        <v>1.484017356390849</v>
      </c>
      <c r="M256" s="12"/>
      <c r="N256" s="12"/>
    </row>
    <row r="257" spans="1:14" x14ac:dyDescent="0.35">
      <c r="A257" s="11" t="str">
        <f t="shared" si="3"/>
        <v>FRECUENCIA COMPRA (Actos)Sidra</v>
      </c>
      <c r="B257" s="11" t="s">
        <v>198</v>
      </c>
      <c r="C257" s="11" t="s">
        <v>118</v>
      </c>
      <c r="D257" s="12">
        <v>4.180417288927563</v>
      </c>
      <c r="E257" s="12">
        <v>3.6945256780851525</v>
      </c>
      <c r="F257" s="12">
        <v>3.6012109227984443</v>
      </c>
      <c r="G257" s="12">
        <v>3.1956428942879298</v>
      </c>
      <c r="H257" s="12">
        <v>3.2610461261070465</v>
      </c>
      <c r="I257" s="12">
        <v>3.3461810125150806</v>
      </c>
      <c r="J257" s="12">
        <v>4.2648956878277993</v>
      </c>
      <c r="K257" s="12">
        <v>3.7007201949818498</v>
      </c>
      <c r="L257" s="12">
        <v>3.184168137478308</v>
      </c>
      <c r="M257" s="12"/>
      <c r="N257" s="12"/>
    </row>
    <row r="258" spans="1:14" x14ac:dyDescent="0.35">
      <c r="A258" s="11" t="str">
        <f t="shared" si="3"/>
        <v>FRECUENCIA COMPRA (Actos)Cerveza</v>
      </c>
      <c r="B258" s="11" t="s">
        <v>198</v>
      </c>
      <c r="C258" s="11" t="s">
        <v>119</v>
      </c>
      <c r="D258" s="12">
        <v>7.0121453117381387</v>
      </c>
      <c r="E258" s="12">
        <v>7.6588279608243122</v>
      </c>
      <c r="F258" s="12">
        <v>10.594579224188418</v>
      </c>
      <c r="G258" s="12">
        <v>7.1617664434502428</v>
      </c>
      <c r="H258" s="12">
        <v>7.137731251971231</v>
      </c>
      <c r="I258" s="12">
        <v>7.7123853380168521</v>
      </c>
      <c r="J258" s="12">
        <v>10.091126287079518</v>
      </c>
      <c r="K258" s="12">
        <v>6.8120116053617439</v>
      </c>
      <c r="L258" s="12">
        <v>6.4255309213273017</v>
      </c>
      <c r="M258" s="12"/>
      <c r="N258" s="12"/>
    </row>
    <row r="259" spans="1:14" x14ac:dyDescent="0.35">
      <c r="A259" s="11" t="str">
        <f t="shared" si="3"/>
        <v>FRECUENCIA COMPRA (Actos)Con alcohol</v>
      </c>
      <c r="B259" s="11" t="s">
        <v>198</v>
      </c>
      <c r="C259" s="11" t="s">
        <v>120</v>
      </c>
      <c r="D259" s="12">
        <v>6.6349733834462388</v>
      </c>
      <c r="E259" s="12">
        <v>7.19804469811963</v>
      </c>
      <c r="F259" s="12">
        <v>9.8968237479833441</v>
      </c>
      <c r="G259" s="12">
        <v>6.709012755247632</v>
      </c>
      <c r="H259" s="12">
        <v>6.7052671055426787</v>
      </c>
      <c r="I259" s="12">
        <v>7.2032361462984476</v>
      </c>
      <c r="J259" s="12">
        <v>9.5149339596967337</v>
      </c>
      <c r="K259" s="12">
        <v>6.459386717333186</v>
      </c>
      <c r="L259" s="12">
        <v>6.0696914570218059</v>
      </c>
      <c r="M259" s="12"/>
      <c r="N259" s="12"/>
    </row>
    <row r="260" spans="1:14" x14ac:dyDescent="0.35">
      <c r="A260" s="11" t="str">
        <f t="shared" ref="A260:A323" si="4">B260&amp;C260</f>
        <v>FRECUENCIA COMPRA (Actos)Sin alcohol</v>
      </c>
      <c r="B260" s="11" t="s">
        <v>198</v>
      </c>
      <c r="C260" s="11" t="s">
        <v>121</v>
      </c>
      <c r="D260" s="12">
        <v>3.761810704602508</v>
      </c>
      <c r="E260" s="12">
        <v>3.9177737436000792</v>
      </c>
      <c r="F260" s="12">
        <v>4.9109280145893059</v>
      </c>
      <c r="G260" s="12">
        <v>3.9743527833944317</v>
      </c>
      <c r="H260" s="12">
        <v>3.8011540622969964</v>
      </c>
      <c r="I260" s="12">
        <v>3.9804623173954923</v>
      </c>
      <c r="J260" s="12">
        <v>4.5553505178208429</v>
      </c>
      <c r="K260" s="12">
        <v>3.4370058012167863</v>
      </c>
      <c r="L260" s="12">
        <v>3.612636381061777</v>
      </c>
      <c r="M260" s="12"/>
      <c r="N260" s="12"/>
    </row>
    <row r="261" spans="1:14" x14ac:dyDescent="0.35">
      <c r="A261" s="11" t="str">
        <f t="shared" si="4"/>
        <v>FRECUENCIA COMPRA (Actos)Cerveza Envasada</v>
      </c>
      <c r="B261" s="11" t="s">
        <v>198</v>
      </c>
      <c r="C261" s="11" t="s">
        <v>153</v>
      </c>
      <c r="D261" s="12">
        <v>4.9944820828243195</v>
      </c>
      <c r="E261" s="12">
        <v>5.3433788786412322</v>
      </c>
      <c r="F261" s="12">
        <v>6.7865723361071524</v>
      </c>
      <c r="G261" s="12">
        <v>5.0892105838746806</v>
      </c>
      <c r="H261" s="12">
        <v>5.3337260140507183</v>
      </c>
      <c r="I261" s="12">
        <v>5.4099036877989555</v>
      </c>
      <c r="J261" s="12">
        <v>6.7418157792609748</v>
      </c>
      <c r="K261" s="12">
        <v>4.91161951213435</v>
      </c>
      <c r="L261" s="12">
        <v>4.7660568873920806</v>
      </c>
      <c r="M261" s="12"/>
      <c r="N261" s="12"/>
    </row>
    <row r="262" spans="1:14" x14ac:dyDescent="0.35">
      <c r="A262" s="11" t="str">
        <f t="shared" si="4"/>
        <v>FRECUENCIA COMPRA (Actos)Cerveza Surtidor</v>
      </c>
      <c r="B262" s="11" t="s">
        <v>198</v>
      </c>
      <c r="C262" s="11" t="s">
        <v>154</v>
      </c>
      <c r="D262" s="12">
        <v>4.8255286162126847</v>
      </c>
      <c r="E262" s="12">
        <v>5.2350849884338286</v>
      </c>
      <c r="F262" s="12">
        <v>7.3165247888441893</v>
      </c>
      <c r="G262" s="12">
        <v>4.9793343974494251</v>
      </c>
      <c r="H262" s="12">
        <v>4.871253739501805</v>
      </c>
      <c r="I262" s="12">
        <v>5.2843702866634352</v>
      </c>
      <c r="J262" s="12">
        <v>6.8845251249796311</v>
      </c>
      <c r="K262" s="12">
        <v>4.8087981705015581</v>
      </c>
      <c r="L262" s="12">
        <v>4.4369441176145141</v>
      </c>
      <c r="M262" s="12"/>
      <c r="N262" s="12"/>
    </row>
    <row r="263" spans="1:14" x14ac:dyDescent="0.35">
      <c r="A263" s="11" t="str">
        <f t="shared" si="4"/>
        <v>FRECUENCIA COMPRA (Actos)Otras Cervezas</v>
      </c>
      <c r="B263" s="11" t="s">
        <v>198</v>
      </c>
      <c r="C263" s="11" t="s">
        <v>122</v>
      </c>
      <c r="D263" s="12">
        <v>1.1257023839818538</v>
      </c>
      <c r="E263" s="12">
        <v>1.0940213773097165</v>
      </c>
      <c r="F263" s="12">
        <v>2.7285584149137487</v>
      </c>
      <c r="G263" s="12">
        <v>1.8690949079958121</v>
      </c>
      <c r="H263" s="12">
        <v>1.4291383361441015</v>
      </c>
      <c r="I263" s="12">
        <v>1.9125419764071068</v>
      </c>
      <c r="J263" s="12">
        <v>1.9796292195556098</v>
      </c>
      <c r="K263" s="12">
        <v>1.5679195908690717</v>
      </c>
      <c r="L263" s="12">
        <v>1.4284873523313844</v>
      </c>
      <c r="M263" s="12"/>
      <c r="N263" s="12"/>
    </row>
    <row r="264" spans="1:14" x14ac:dyDescent="0.35">
      <c r="A264" s="11" t="str">
        <f t="shared" si="4"/>
        <v>FRECUENCIA COMPRA (Actos)Espirituosas</v>
      </c>
      <c r="B264" s="11" t="s">
        <v>198</v>
      </c>
      <c r="C264" s="11" t="s">
        <v>123</v>
      </c>
      <c r="D264" s="12">
        <v>3.535096172994074</v>
      </c>
      <c r="E264" s="12">
        <v>3.5065519109704177</v>
      </c>
      <c r="F264" s="12">
        <v>4.0512810526830858</v>
      </c>
      <c r="G264" s="12">
        <v>3.1969849997902196</v>
      </c>
      <c r="H264" s="12">
        <v>3.5519711894034454</v>
      </c>
      <c r="I264" s="12">
        <v>3.3110620310490724</v>
      </c>
      <c r="J264" s="12">
        <v>3.8753569241233454</v>
      </c>
      <c r="K264" s="12">
        <v>3.3834941372854299</v>
      </c>
      <c r="L264" s="12">
        <v>3.3073971053274707</v>
      </c>
      <c r="M264" s="12"/>
      <c r="N264" s="12"/>
    </row>
    <row r="265" spans="1:14" x14ac:dyDescent="0.35">
      <c r="A265" s="11" t="str">
        <f t="shared" si="4"/>
        <v>FRECUENCIA COMPRA (Actos)Whisky</v>
      </c>
      <c r="B265" s="11" t="s">
        <v>198</v>
      </c>
      <c r="C265" s="11" t="s">
        <v>124</v>
      </c>
      <c r="D265" s="12">
        <v>3.8700962950778695</v>
      </c>
      <c r="E265" s="12">
        <v>3.4712738354418047</v>
      </c>
      <c r="F265" s="12">
        <v>4.1762410867641702</v>
      </c>
      <c r="G265" s="12">
        <v>3.4554966704266143</v>
      </c>
      <c r="H265" s="12">
        <v>4.3183767416225542</v>
      </c>
      <c r="I265" s="12">
        <v>3.7803130944916199</v>
      </c>
      <c r="J265" s="12">
        <v>4.859051742775196</v>
      </c>
      <c r="K265" s="12">
        <v>4.4471631390572099</v>
      </c>
      <c r="L265" s="12">
        <v>4.415983460114993</v>
      </c>
      <c r="M265" s="12"/>
      <c r="N265" s="12"/>
    </row>
    <row r="266" spans="1:14" x14ac:dyDescent="0.35">
      <c r="A266" s="11" t="str">
        <f t="shared" si="4"/>
        <v>FRECUENCIA COMPRA (Actos)Brandy</v>
      </c>
      <c r="B266" s="11" t="s">
        <v>198</v>
      </c>
      <c r="C266" s="11" t="s">
        <v>125</v>
      </c>
      <c r="D266" s="12">
        <v>3.0721662351324053</v>
      </c>
      <c r="E266" s="12">
        <v>5.2586950130726864</v>
      </c>
      <c r="F266" s="12">
        <v>2.3950866185571424</v>
      </c>
      <c r="G266" s="12">
        <v>2.7181230941114896</v>
      </c>
      <c r="H266" s="12">
        <v>3.3542491479113727</v>
      </c>
      <c r="I266" s="12">
        <v>4.0451597819847898</v>
      </c>
      <c r="J266" s="12">
        <v>2.2743119805935699</v>
      </c>
      <c r="K266" s="12">
        <v>4.8593110610209385</v>
      </c>
      <c r="L266" s="12">
        <v>5.1036456551081715</v>
      </c>
      <c r="M266" s="12"/>
      <c r="N266" s="12"/>
    </row>
    <row r="267" spans="1:14" x14ac:dyDescent="0.35">
      <c r="A267" s="11" t="str">
        <f t="shared" si="4"/>
        <v>FRECUENCIA COMPRA (Actos)Ginebra</v>
      </c>
      <c r="B267" s="11" t="s">
        <v>198</v>
      </c>
      <c r="C267" s="11" t="s">
        <v>126</v>
      </c>
      <c r="D267" s="12">
        <v>2.4326122843517588</v>
      </c>
      <c r="E267" s="12">
        <v>2.3579810649991972</v>
      </c>
      <c r="F267" s="12">
        <v>2.7711917920956468</v>
      </c>
      <c r="G267" s="12">
        <v>2.2379692231563206</v>
      </c>
      <c r="H267" s="12">
        <v>2.2302038481161821</v>
      </c>
      <c r="I267" s="12">
        <v>2.0805262700904383</v>
      </c>
      <c r="J267" s="12">
        <v>2.4782659651070342</v>
      </c>
      <c r="K267" s="12">
        <v>2.0387678835758916</v>
      </c>
      <c r="L267" s="12">
        <v>2.0322484669168084</v>
      </c>
      <c r="M267" s="12"/>
      <c r="N267" s="12"/>
    </row>
    <row r="268" spans="1:14" x14ac:dyDescent="0.35">
      <c r="A268" s="11" t="str">
        <f t="shared" si="4"/>
        <v>FRECUENCIA COMPRA (Actos)Ron</v>
      </c>
      <c r="B268" s="11" t="s">
        <v>198</v>
      </c>
      <c r="C268" s="11" t="s">
        <v>127</v>
      </c>
      <c r="D268" s="12">
        <v>2.2319179620675658</v>
      </c>
      <c r="E268" s="12">
        <v>1.9411145644088756</v>
      </c>
      <c r="F268" s="12">
        <v>2.4155974448936881</v>
      </c>
      <c r="G268" s="12">
        <v>2.1571702729965856</v>
      </c>
      <c r="H268" s="12">
        <v>2.2487099776975672</v>
      </c>
      <c r="I268" s="12">
        <v>1.9693798816500157</v>
      </c>
      <c r="J268" s="12">
        <v>2.4751918469502927</v>
      </c>
      <c r="K268" s="12">
        <v>2.1750350604514459</v>
      </c>
      <c r="L268" s="12">
        <v>2.0267429928132747</v>
      </c>
      <c r="M268" s="12"/>
      <c r="N268" s="12"/>
    </row>
    <row r="269" spans="1:14" x14ac:dyDescent="0.35">
      <c r="A269" s="11" t="str">
        <f t="shared" si="4"/>
        <v>FRECUENCIA COMPRA (Actos)Anis</v>
      </c>
      <c r="B269" s="11" t="s">
        <v>198</v>
      </c>
      <c r="C269" s="11" t="s">
        <v>128</v>
      </c>
      <c r="D269" s="12">
        <v>1.9782691562878956</v>
      </c>
      <c r="E269" s="12">
        <v>3.4510934913213052</v>
      </c>
      <c r="F269" s="12">
        <v>2.928097297961147</v>
      </c>
      <c r="G269" s="12">
        <v>1.9283829420456693</v>
      </c>
      <c r="H269" s="12">
        <v>2.7063899298781076</v>
      </c>
      <c r="I269" s="12">
        <v>2.9826546841768771</v>
      </c>
      <c r="J269" s="12">
        <v>4.3736176914700362</v>
      </c>
      <c r="K269" s="12">
        <v>1.7765243004327784</v>
      </c>
      <c r="L269" s="12">
        <v>1.9543376582298302</v>
      </c>
      <c r="M269" s="12"/>
      <c r="N269" s="12"/>
    </row>
    <row r="270" spans="1:14" x14ac:dyDescent="0.35">
      <c r="A270" s="11" t="str">
        <f t="shared" si="4"/>
        <v>FRECUENCIA COMPRA (Actos)Otras Espirituosas</v>
      </c>
      <c r="B270" s="11" t="s">
        <v>198</v>
      </c>
      <c r="C270" s="11" t="s">
        <v>129</v>
      </c>
      <c r="D270" s="12">
        <v>2.8906930383157419</v>
      </c>
      <c r="E270" s="12">
        <v>2.7630583626231955</v>
      </c>
      <c r="F270" s="12">
        <v>2.9996536187229381</v>
      </c>
      <c r="G270" s="12">
        <v>2.4839389192076502</v>
      </c>
      <c r="H270" s="12">
        <v>2.712887010741496</v>
      </c>
      <c r="I270" s="12">
        <v>2.6073483237024742</v>
      </c>
      <c r="J270" s="12">
        <v>2.8157243304472037</v>
      </c>
      <c r="K270" s="12">
        <v>2.6275327372255028</v>
      </c>
      <c r="L270" s="12">
        <v>2.562845218394818</v>
      </c>
      <c r="M270" s="12"/>
      <c r="N270" s="12"/>
    </row>
    <row r="271" spans="1:14" x14ac:dyDescent="0.35">
      <c r="A271" s="11" t="str">
        <f t="shared" si="4"/>
        <v>FRECUENCIA COMPRA (Actos)T.Zumo+Horchata+Mosto</v>
      </c>
      <c r="B271" s="11" t="s">
        <v>198</v>
      </c>
      <c r="C271" s="11" t="s">
        <v>130</v>
      </c>
      <c r="D271" s="12">
        <v>2.7347888002300458</v>
      </c>
      <c r="E271" s="12">
        <v>2.7977184593057833</v>
      </c>
      <c r="F271" s="12">
        <v>3.1420502697654435</v>
      </c>
      <c r="G271" s="12">
        <v>2.6046220692035162</v>
      </c>
      <c r="H271" s="12">
        <v>2.7387688811797788</v>
      </c>
      <c r="I271" s="12">
        <v>2.7864097650266757</v>
      </c>
      <c r="J271" s="12">
        <v>3.0461329984008096</v>
      </c>
      <c r="K271" s="12">
        <v>2.6951264653573932</v>
      </c>
      <c r="L271" s="12">
        <v>2.6692179698099001</v>
      </c>
      <c r="M271" s="12"/>
      <c r="N271" s="12"/>
    </row>
    <row r="272" spans="1:14" x14ac:dyDescent="0.35">
      <c r="A272" s="11" t="str">
        <f t="shared" si="4"/>
        <v>FRECUENCIA COMPRA (Actos)Agua Envasada</v>
      </c>
      <c r="B272" s="11" t="s">
        <v>198</v>
      </c>
      <c r="C272" s="11" t="s">
        <v>131</v>
      </c>
      <c r="D272" s="12">
        <v>5.4508701084978144</v>
      </c>
      <c r="E272" s="12">
        <v>5.6102451660128274</v>
      </c>
      <c r="F272" s="12">
        <v>7.5554139444915958</v>
      </c>
      <c r="G272" s="12">
        <v>5.6772910908055554</v>
      </c>
      <c r="H272" s="12">
        <v>5.3290902822346284</v>
      </c>
      <c r="I272" s="12">
        <v>5.942309240912806</v>
      </c>
      <c r="J272" s="12">
        <v>7.5827152381648224</v>
      </c>
      <c r="K272" s="12">
        <v>5.4719861031735455</v>
      </c>
      <c r="L272" s="12">
        <v>5.5184694500130744</v>
      </c>
      <c r="M272" s="12"/>
      <c r="N272" s="12"/>
    </row>
    <row r="273" spans="1:14" x14ac:dyDescent="0.35">
      <c r="A273" s="11" t="str">
        <f t="shared" si="4"/>
        <v>FRECUENCIA COMPRA (Actos)Bebidas Refrescantes</v>
      </c>
      <c r="B273" s="11" t="s">
        <v>198</v>
      </c>
      <c r="C273" s="11" t="s">
        <v>132</v>
      </c>
      <c r="D273" s="12">
        <v>5.6070509873422374</v>
      </c>
      <c r="E273" s="12">
        <v>6.3192443200778996</v>
      </c>
      <c r="F273" s="12">
        <v>8.8434563454387138</v>
      </c>
      <c r="G273" s="12">
        <v>6.1358080409191773</v>
      </c>
      <c r="H273" s="12">
        <v>6.067392513864255</v>
      </c>
      <c r="I273" s="12">
        <v>6.6670024822367555</v>
      </c>
      <c r="J273" s="12">
        <v>8.9278114545866138</v>
      </c>
      <c r="K273" s="12">
        <v>6.1136071320735477</v>
      </c>
      <c r="L273" s="12">
        <v>5.5925040881366455</v>
      </c>
      <c r="M273" s="12"/>
      <c r="N273" s="12"/>
    </row>
    <row r="274" spans="1:14" x14ac:dyDescent="0.35">
      <c r="A274" s="11" t="str">
        <f t="shared" si="4"/>
        <v>FRECUENCIA COMPRA (Actos)Colas</v>
      </c>
      <c r="B274" s="11" t="s">
        <v>198</v>
      </c>
      <c r="C274" s="11" t="s">
        <v>133</v>
      </c>
      <c r="D274" s="12">
        <v>4.5897509040318409</v>
      </c>
      <c r="E274" s="12">
        <v>5.1714711233010187</v>
      </c>
      <c r="F274" s="12">
        <v>6.8439625119181535</v>
      </c>
      <c r="G274" s="12">
        <v>5.1131589819144727</v>
      </c>
      <c r="H274" s="12">
        <v>5.0689211986427871</v>
      </c>
      <c r="I274" s="12">
        <v>5.4585620337894207</v>
      </c>
      <c r="J274" s="12">
        <v>6.8286948407492725</v>
      </c>
      <c r="K274" s="12">
        <v>5.1465131945476461</v>
      </c>
      <c r="L274" s="12">
        <v>4.7006790610793772</v>
      </c>
      <c r="M274" s="12"/>
      <c r="N274" s="12"/>
    </row>
    <row r="275" spans="1:14" x14ac:dyDescent="0.35">
      <c r="A275" s="11" t="str">
        <f t="shared" si="4"/>
        <v>FRECUENCIA COMPRA (Actos)Cola Regular</v>
      </c>
      <c r="B275" s="11" t="s">
        <v>198</v>
      </c>
      <c r="C275" s="11" t="s">
        <v>134</v>
      </c>
      <c r="D275" s="12">
        <v>3.8145118211171019</v>
      </c>
      <c r="E275" s="12">
        <v>4.100309832829871</v>
      </c>
      <c r="F275" s="12">
        <v>5.1428675947991138</v>
      </c>
      <c r="G275" s="12">
        <v>4.0368740403651708</v>
      </c>
      <c r="H275" s="12">
        <v>4.1048161964936662</v>
      </c>
      <c r="I275" s="12">
        <v>4.2886126257164641</v>
      </c>
      <c r="J275" s="12">
        <v>5.2214726056993976</v>
      </c>
      <c r="K275" s="12">
        <v>4.1917919395271523</v>
      </c>
      <c r="L275" s="12">
        <v>3.5180798321727575</v>
      </c>
      <c r="M275" s="12"/>
      <c r="N275" s="12"/>
    </row>
    <row r="276" spans="1:14" x14ac:dyDescent="0.35">
      <c r="A276" s="11" t="str">
        <f t="shared" si="4"/>
        <v>FRECUENCIA COMPRA (Actos)Light/Zero</v>
      </c>
      <c r="B276" s="11" t="s">
        <v>198</v>
      </c>
      <c r="C276" s="11" t="s">
        <v>135</v>
      </c>
      <c r="D276" s="12">
        <v>3.8784980849054476</v>
      </c>
      <c r="E276" s="12">
        <v>4.3595693179323334</v>
      </c>
      <c r="F276" s="12">
        <v>5.6386970289323814</v>
      </c>
      <c r="G276" s="12">
        <v>4.430738190100115</v>
      </c>
      <c r="H276" s="12">
        <v>4.2495215543708174</v>
      </c>
      <c r="I276" s="12">
        <v>4.6251904322934356</v>
      </c>
      <c r="J276" s="12">
        <v>5.5476001233313452</v>
      </c>
      <c r="K276" s="12">
        <v>4.461768829526874</v>
      </c>
      <c r="L276" s="12">
        <v>4.4298921731579295</v>
      </c>
      <c r="M276" s="12"/>
      <c r="N276" s="12"/>
    </row>
    <row r="277" spans="1:14" x14ac:dyDescent="0.35">
      <c r="A277" s="11" t="str">
        <f t="shared" si="4"/>
        <v>FRECUENCIA COMPRA (Actos)Otra Variedad Cola</v>
      </c>
      <c r="B277" s="11" t="s">
        <v>198</v>
      </c>
      <c r="C277" s="11" t="s">
        <v>136</v>
      </c>
      <c r="D277" s="12" t="s">
        <v>222</v>
      </c>
      <c r="E277" s="12" t="s">
        <v>222</v>
      </c>
      <c r="F277" s="12" t="s">
        <v>222</v>
      </c>
      <c r="G277" s="12" t="s">
        <v>222</v>
      </c>
      <c r="H277" s="12" t="s">
        <v>222</v>
      </c>
      <c r="I277" s="12" t="s">
        <v>222</v>
      </c>
      <c r="J277" s="12" t="s">
        <v>222</v>
      </c>
      <c r="K277" s="12" t="s">
        <v>222</v>
      </c>
      <c r="L277" s="12" t="s">
        <v>222</v>
      </c>
      <c r="M277" s="12"/>
      <c r="N277" s="12"/>
    </row>
    <row r="278" spans="1:14" x14ac:dyDescent="0.35">
      <c r="A278" s="11" t="str">
        <f t="shared" si="4"/>
        <v>FRECUENCIA COMPRA (Actos)Con Cafeina</v>
      </c>
      <c r="B278" s="11" t="s">
        <v>198</v>
      </c>
      <c r="C278" s="11" t="s">
        <v>137</v>
      </c>
      <c r="D278" s="12">
        <v>4.52269547823024</v>
      </c>
      <c r="E278" s="12">
        <v>4.9440138340240463</v>
      </c>
      <c r="F278" s="12">
        <v>6.4431894041470938</v>
      </c>
      <c r="G278" s="12">
        <v>4.9170925819022004</v>
      </c>
      <c r="H278" s="12">
        <v>4.8706658616525793</v>
      </c>
      <c r="I278" s="12">
        <v>5.2680764359270889</v>
      </c>
      <c r="J278" s="12">
        <v>6.4694921387324937</v>
      </c>
      <c r="K278" s="12">
        <v>4.9764108421741904</v>
      </c>
      <c r="L278" s="12">
        <v>4.4378493384933853</v>
      </c>
      <c r="M278" s="12"/>
      <c r="N278" s="12"/>
    </row>
    <row r="279" spans="1:14" x14ac:dyDescent="0.35">
      <c r="A279" s="11" t="str">
        <f t="shared" si="4"/>
        <v>FRECUENCIA COMPRA (Actos)Sin Cafeina</v>
      </c>
      <c r="B279" s="11" t="s">
        <v>198</v>
      </c>
      <c r="C279" s="11" t="s">
        <v>138</v>
      </c>
      <c r="D279" s="12">
        <v>2.3781625350044311</v>
      </c>
      <c r="E279" s="12">
        <v>2.5328363691885003</v>
      </c>
      <c r="F279" s="12">
        <v>3.2065931839836792</v>
      </c>
      <c r="G279" s="12">
        <v>2.6243210758234046</v>
      </c>
      <c r="H279" s="12">
        <v>2.3539571663217975</v>
      </c>
      <c r="I279" s="12">
        <v>2.6246820952268815</v>
      </c>
      <c r="J279" s="12">
        <v>3.1593181747774648</v>
      </c>
      <c r="K279" s="12">
        <v>2.6449152520372481</v>
      </c>
      <c r="L279" s="12">
        <v>2.5189444949259885</v>
      </c>
      <c r="M279" s="12"/>
      <c r="N279" s="12"/>
    </row>
    <row r="280" spans="1:14" x14ac:dyDescent="0.35">
      <c r="A280" s="11" t="str">
        <f t="shared" si="4"/>
        <v>FRECUENCIA COMPRA (Actos)Frutas con gas</v>
      </c>
      <c r="B280" s="11" t="s">
        <v>198</v>
      </c>
      <c r="C280" s="11" t="s">
        <v>139</v>
      </c>
      <c r="D280" s="12">
        <v>2.5791872566722636</v>
      </c>
      <c r="E280" s="12">
        <v>2.8506488289782563</v>
      </c>
      <c r="F280" s="12">
        <v>3.7079123790760806</v>
      </c>
      <c r="G280" s="12">
        <v>3.0163361868071576</v>
      </c>
      <c r="H280" s="12">
        <v>2.8333072299510502</v>
      </c>
      <c r="I280" s="12">
        <v>2.9449699551016484</v>
      </c>
      <c r="J280" s="12">
        <v>3.2404899512517407</v>
      </c>
      <c r="K280" s="12">
        <v>2.7030829324070758</v>
      </c>
      <c r="L280" s="12">
        <v>2.478982605554588</v>
      </c>
      <c r="M280" s="12"/>
      <c r="N280" s="12"/>
    </row>
    <row r="281" spans="1:14" x14ac:dyDescent="0.35">
      <c r="A281" s="11" t="str">
        <f t="shared" si="4"/>
        <v>FRECUENCIA COMPRA (Actos)Frutas sin gas</v>
      </c>
      <c r="B281" s="11" t="s">
        <v>198</v>
      </c>
      <c r="C281" s="11" t="s">
        <v>140</v>
      </c>
      <c r="D281" s="12">
        <v>1.9646962871316118</v>
      </c>
      <c r="E281" s="12">
        <v>1.7475619103649858</v>
      </c>
      <c r="F281" s="12">
        <v>2.6296914768017099</v>
      </c>
      <c r="G281" s="12">
        <v>2.1748210192921635</v>
      </c>
      <c r="H281" s="12">
        <v>2.4068896051390225</v>
      </c>
      <c r="I281" s="12">
        <v>2.5008882391686318</v>
      </c>
      <c r="J281" s="12">
        <v>2.794991789126323</v>
      </c>
      <c r="K281" s="12">
        <v>2.5225434981349211</v>
      </c>
      <c r="L281" s="12">
        <v>2.1936702469540368</v>
      </c>
      <c r="M281" s="12"/>
      <c r="N281" s="12"/>
    </row>
    <row r="282" spans="1:14" x14ac:dyDescent="0.35">
      <c r="A282" s="11" t="str">
        <f t="shared" si="4"/>
        <v>FRECUENCIA COMPRA (Actos)Mixers</v>
      </c>
      <c r="B282" s="11" t="s">
        <v>198</v>
      </c>
      <c r="C282" s="11" t="s">
        <v>141</v>
      </c>
      <c r="D282" s="12">
        <v>1.6031886042072472</v>
      </c>
      <c r="E282" s="12">
        <v>1.8694888197015753</v>
      </c>
      <c r="F282" s="12">
        <v>2.0852867652022105</v>
      </c>
      <c r="G282" s="12">
        <v>1.5476205889997594</v>
      </c>
      <c r="H282" s="12">
        <v>1.5042371580033465</v>
      </c>
      <c r="I282" s="12">
        <v>1.8342060988843694</v>
      </c>
      <c r="J282" s="12">
        <v>1.9313365803364406</v>
      </c>
      <c r="K282" s="12">
        <v>1.7030490381067631</v>
      </c>
      <c r="L282" s="12">
        <v>1.815040258625835</v>
      </c>
      <c r="M282" s="12"/>
      <c r="N282" s="12"/>
    </row>
    <row r="283" spans="1:14" x14ac:dyDescent="0.35">
      <c r="A283" s="11" t="str">
        <f t="shared" si="4"/>
        <v>FRECUENCIA COMPRA (Actos)Isotonicas</v>
      </c>
      <c r="B283" s="11" t="s">
        <v>198</v>
      </c>
      <c r="C283" s="11" t="s">
        <v>155</v>
      </c>
      <c r="D283" s="12">
        <v>2.8275175566719706</v>
      </c>
      <c r="E283" s="12">
        <v>2.7899080924088149</v>
      </c>
      <c r="F283" s="12">
        <v>3.4520375962441232</v>
      </c>
      <c r="G283" s="12">
        <v>2.9924036744999629</v>
      </c>
      <c r="H283" s="12">
        <v>2.9385330773398031</v>
      </c>
      <c r="I283" s="12">
        <v>2.8808390654687801</v>
      </c>
      <c r="J283" s="12">
        <v>3.973673567846582</v>
      </c>
      <c r="K283" s="12">
        <v>3.172744989646985</v>
      </c>
      <c r="L283" s="12">
        <v>2.8955651472308861</v>
      </c>
      <c r="M283" s="12"/>
      <c r="N283" s="12"/>
    </row>
    <row r="284" spans="1:14" x14ac:dyDescent="0.35">
      <c r="A284" s="11" t="str">
        <f t="shared" si="4"/>
        <v>FRECUENCIA COMPRA (Actos)Energeticas</v>
      </c>
      <c r="B284" s="11" t="s">
        <v>198</v>
      </c>
      <c r="C284" s="11" t="s">
        <v>156</v>
      </c>
      <c r="D284" s="12">
        <v>3.4869651058044622</v>
      </c>
      <c r="E284" s="12">
        <v>4.0588690454722807</v>
      </c>
      <c r="F284" s="12">
        <v>4.8558349939500172</v>
      </c>
      <c r="G284" s="12">
        <v>4.0089050164011848</v>
      </c>
      <c r="H284" s="12">
        <v>3.6427245760432916</v>
      </c>
      <c r="I284" s="12">
        <v>4.9594950857945665</v>
      </c>
      <c r="J284" s="12">
        <v>6.4700924107876325</v>
      </c>
      <c r="K284" s="12">
        <v>5.5621132434825595</v>
      </c>
      <c r="L284" s="12">
        <v>5.0081638610321368</v>
      </c>
      <c r="M284" s="12"/>
      <c r="N284" s="12"/>
    </row>
    <row r="285" spans="1:14" x14ac:dyDescent="0.35">
      <c r="A285" s="11" t="str">
        <f t="shared" si="4"/>
        <v>FRECUENCIA COMPRA (Actos)Gaseosas</v>
      </c>
      <c r="B285" s="11" t="s">
        <v>198</v>
      </c>
      <c r="C285" s="11" t="s">
        <v>142</v>
      </c>
      <c r="D285" s="12">
        <v>3.2160262449460171</v>
      </c>
      <c r="E285" s="12">
        <v>2.7178827878557295</v>
      </c>
      <c r="F285" s="12">
        <v>3.1223629637122996</v>
      </c>
      <c r="G285" s="12">
        <v>2.7999562544597247</v>
      </c>
      <c r="H285" s="12">
        <v>2.3049668718014229</v>
      </c>
      <c r="I285" s="12">
        <v>2.7761085657089004</v>
      </c>
      <c r="J285" s="12">
        <v>3.0176934414087739</v>
      </c>
      <c r="K285" s="12">
        <v>2.2244560743209658</v>
      </c>
      <c r="L285" s="12">
        <v>2.3584652593752145</v>
      </c>
      <c r="M285" s="12"/>
      <c r="N285" s="12"/>
    </row>
    <row r="286" spans="1:14" x14ac:dyDescent="0.35">
      <c r="A286" s="11" t="str">
        <f t="shared" si="4"/>
        <v>FRECUENCIA COMPRA (Actos)Bebidas Zumo+Leche</v>
      </c>
      <c r="B286" s="11" t="s">
        <v>198</v>
      </c>
      <c r="C286" s="11" t="s">
        <v>143</v>
      </c>
      <c r="D286" s="12">
        <v>1.6594830444786293</v>
      </c>
      <c r="E286" s="12">
        <v>2.1856923829019408</v>
      </c>
      <c r="F286" s="12">
        <v>1.8038571279304101</v>
      </c>
      <c r="G286" s="12">
        <v>2.743831332221458</v>
      </c>
      <c r="H286" s="12">
        <v>1.7048428836785374</v>
      </c>
      <c r="I286" s="12">
        <v>1.8614452497209055</v>
      </c>
      <c r="J286" s="12">
        <v>1.9892935220212069</v>
      </c>
      <c r="K286" s="12">
        <v>1.7088538404367102</v>
      </c>
      <c r="L286" s="12">
        <v>1.8237595873567412</v>
      </c>
      <c r="M286" s="12"/>
      <c r="N286" s="12"/>
    </row>
    <row r="287" spans="1:14" x14ac:dyDescent="0.35">
      <c r="A287" s="11" t="str">
        <f t="shared" si="4"/>
        <v>FRECUENCIA COMPRA (Actos)Resto</v>
      </c>
      <c r="B287" s="11" t="s">
        <v>198</v>
      </c>
      <c r="C287" s="11" t="s">
        <v>72</v>
      </c>
      <c r="D287" s="12">
        <v>2.5178685987466611</v>
      </c>
      <c r="E287" s="12">
        <v>2.6661624884771156</v>
      </c>
      <c r="F287" s="12">
        <v>2.6379921812957137</v>
      </c>
      <c r="G287" s="12">
        <v>2.1998767154918832</v>
      </c>
      <c r="H287" s="12">
        <v>2.2244511543120491</v>
      </c>
      <c r="I287" s="12">
        <v>1.8801731010647018</v>
      </c>
      <c r="J287" s="12">
        <v>2.3536248235936608</v>
      </c>
      <c r="K287" s="12">
        <v>1.9087785662442176</v>
      </c>
      <c r="L287" s="12">
        <v>1.8466229724294208</v>
      </c>
      <c r="M287" s="12"/>
      <c r="N287" s="12"/>
    </row>
    <row r="288" spans="1:14" x14ac:dyDescent="0.35">
      <c r="A288" s="11" t="str">
        <f t="shared" si="4"/>
        <v>COMPRA MEDIA (Consumiciones)TOTAL BEBIDAS</v>
      </c>
      <c r="B288" s="11" t="s">
        <v>225</v>
      </c>
      <c r="C288" s="11" t="s">
        <v>96</v>
      </c>
      <c r="D288" s="12">
        <v>49.774540555880812</v>
      </c>
      <c r="E288" s="12">
        <v>52.971762169976991</v>
      </c>
      <c r="F288" s="12">
        <v>72.255833089537688</v>
      </c>
      <c r="G288" s="12">
        <v>49.135006663272883</v>
      </c>
      <c r="H288" s="12">
        <v>48.116411581720904</v>
      </c>
      <c r="I288" s="12">
        <v>50.662081905067986</v>
      </c>
      <c r="J288" s="12">
        <v>68.212477342377028</v>
      </c>
      <c r="K288" s="12">
        <v>48.651116296936955</v>
      </c>
      <c r="L288" s="12">
        <v>46.229559108715598</v>
      </c>
      <c r="M288" s="12"/>
      <c r="N288" s="12"/>
    </row>
    <row r="289" spans="1:14" x14ac:dyDescent="0.35">
      <c r="A289" s="11" t="str">
        <f t="shared" si="4"/>
        <v>COMPRA MEDIA (Consumiciones).Total Bebidas Caliente</v>
      </c>
      <c r="B289" s="11" t="s">
        <v>225</v>
      </c>
      <c r="C289" s="11" t="s">
        <v>97</v>
      </c>
      <c r="D289" s="12">
        <v>27.720348761088019</v>
      </c>
      <c r="E289" s="12">
        <v>26.606444414781759</v>
      </c>
      <c r="F289" s="12">
        <v>32.045679250353686</v>
      </c>
      <c r="G289" s="12">
        <v>25.358696481102577</v>
      </c>
      <c r="H289" s="12">
        <v>26.070870032823979</v>
      </c>
      <c r="I289" s="12">
        <v>24.94545578480891</v>
      </c>
      <c r="J289" s="12">
        <v>30.389683510858479</v>
      </c>
      <c r="K289" s="12">
        <v>26.128307307446605</v>
      </c>
      <c r="L289" s="12">
        <v>26.108581104320869</v>
      </c>
      <c r="M289" s="12"/>
      <c r="N289" s="12"/>
    </row>
    <row r="290" spans="1:14" x14ac:dyDescent="0.35">
      <c r="A290" s="11" t="str">
        <f t="shared" si="4"/>
        <v>COMPRA MEDIA (Consumiciones)Cafe</v>
      </c>
      <c r="B290" s="11" t="s">
        <v>225</v>
      </c>
      <c r="C290" s="11" t="s">
        <v>98</v>
      </c>
      <c r="D290" s="12">
        <v>17.633264694018504</v>
      </c>
      <c r="E290" s="12">
        <v>17.063271402427635</v>
      </c>
      <c r="F290" s="12">
        <v>19.704831228153775</v>
      </c>
      <c r="G290" s="12">
        <v>15.911223197857943</v>
      </c>
      <c r="H290" s="12">
        <v>16.403645335737394</v>
      </c>
      <c r="I290" s="12">
        <v>16.309043382555259</v>
      </c>
      <c r="J290" s="12">
        <v>19.466835219361261</v>
      </c>
      <c r="K290" s="12">
        <v>16.59733668847122</v>
      </c>
      <c r="L290" s="12">
        <v>15.767247172259866</v>
      </c>
      <c r="M290" s="12"/>
      <c r="N290" s="12"/>
    </row>
    <row r="291" spans="1:14" x14ac:dyDescent="0.35">
      <c r="A291" s="11" t="str">
        <f t="shared" si="4"/>
        <v>COMPRA MEDIA (Consumiciones)Leche+bebidas vegetales</v>
      </c>
      <c r="B291" s="11" t="s">
        <v>225</v>
      </c>
      <c r="C291" s="11" t="s">
        <v>149</v>
      </c>
      <c r="D291" s="12">
        <v>18.495736944722559</v>
      </c>
      <c r="E291" s="12">
        <v>18.083651768053766</v>
      </c>
      <c r="F291" s="12">
        <v>21.735712305756365</v>
      </c>
      <c r="G291" s="12">
        <v>17.17128630263716</v>
      </c>
      <c r="H291" s="12">
        <v>17.400672073767087</v>
      </c>
      <c r="I291" s="12">
        <v>16.656124510459197</v>
      </c>
      <c r="J291" s="12">
        <v>19.987804657717394</v>
      </c>
      <c r="K291" s="12">
        <v>18.030143903950005</v>
      </c>
      <c r="L291" s="12">
        <v>18.187103686919254</v>
      </c>
      <c r="M291" s="12"/>
      <c r="N291" s="12"/>
    </row>
    <row r="292" spans="1:14" x14ac:dyDescent="0.35">
      <c r="A292" s="11" t="str">
        <f t="shared" si="4"/>
        <v>COMPRA MEDIA (Consumiciones)Leche</v>
      </c>
      <c r="B292" s="11" t="s">
        <v>225</v>
      </c>
      <c r="C292" s="11" t="s">
        <v>99</v>
      </c>
      <c r="D292" s="12">
        <v>18.196561445270248</v>
      </c>
      <c r="E292" s="12">
        <v>17.653840370437528</v>
      </c>
      <c r="F292" s="12">
        <v>21.258095211394888</v>
      </c>
      <c r="G292" s="12">
        <v>16.858447069246331</v>
      </c>
      <c r="H292" s="12">
        <v>16.960450935602996</v>
      </c>
      <c r="I292" s="12">
        <v>16.35681656798117</v>
      </c>
      <c r="J292" s="12">
        <v>19.658013565113755</v>
      </c>
      <c r="K292" s="12">
        <v>17.710098173087502</v>
      </c>
      <c r="L292" s="12">
        <v>17.78587139699578</v>
      </c>
      <c r="M292" s="12"/>
      <c r="N292" s="12"/>
    </row>
    <row r="293" spans="1:14" x14ac:dyDescent="0.35">
      <c r="A293" s="11" t="str">
        <f t="shared" si="4"/>
        <v>COMPRA MEDIA (Consumiciones)Leche Sola</v>
      </c>
      <c r="B293" s="11" t="s">
        <v>225</v>
      </c>
      <c r="C293" s="11" t="s">
        <v>100</v>
      </c>
      <c r="D293" s="12">
        <v>3.2612702047643127</v>
      </c>
      <c r="E293" s="12">
        <v>2.6408459539149804</v>
      </c>
      <c r="F293" s="12">
        <v>4.0774954603563378</v>
      </c>
      <c r="G293" s="12">
        <v>2.7451400944299773</v>
      </c>
      <c r="H293" s="12">
        <v>3.4152621147837059</v>
      </c>
      <c r="I293" s="12">
        <v>4.4750218192042146</v>
      </c>
      <c r="J293" s="12">
        <v>3.7915205634000468</v>
      </c>
      <c r="K293" s="12">
        <v>2.7826954603772576</v>
      </c>
      <c r="L293" s="12">
        <v>3.070133403476532</v>
      </c>
      <c r="M293" s="12"/>
      <c r="N293" s="12"/>
    </row>
    <row r="294" spans="1:14" x14ac:dyDescent="0.35">
      <c r="A294" s="11" t="str">
        <f t="shared" si="4"/>
        <v>COMPRA MEDIA (Consumiciones)Leche Con Cacao</v>
      </c>
      <c r="B294" s="11" t="s">
        <v>225</v>
      </c>
      <c r="C294" s="11" t="s">
        <v>101</v>
      </c>
      <c r="D294" s="12">
        <v>4.4422810624816416</v>
      </c>
      <c r="E294" s="12">
        <v>3.9133386298845663</v>
      </c>
      <c r="F294" s="12">
        <v>4.1597356333477542</v>
      </c>
      <c r="G294" s="12">
        <v>3.2500489580040557</v>
      </c>
      <c r="H294" s="12">
        <v>3.6624900568984478</v>
      </c>
      <c r="I294" s="12">
        <v>3.9530338479413385</v>
      </c>
      <c r="J294" s="12">
        <v>4.0079241689107397</v>
      </c>
      <c r="K294" s="12">
        <v>3.6202414121338049</v>
      </c>
      <c r="L294" s="12">
        <v>4.0988676821915222</v>
      </c>
      <c r="M294" s="12"/>
      <c r="N294" s="12"/>
    </row>
    <row r="295" spans="1:14" x14ac:dyDescent="0.35">
      <c r="A295" s="11" t="str">
        <f t="shared" si="4"/>
        <v>COMPRA MEDIA (Consumiciones)Leche Con Cafe</v>
      </c>
      <c r="B295" s="11" t="s">
        <v>225</v>
      </c>
      <c r="C295" s="11" t="s">
        <v>102</v>
      </c>
      <c r="D295" s="12">
        <v>18.170367166528706</v>
      </c>
      <c r="E295" s="12">
        <v>17.622247733931907</v>
      </c>
      <c r="F295" s="12">
        <v>21.182732921168828</v>
      </c>
      <c r="G295" s="12">
        <v>16.926386714586023</v>
      </c>
      <c r="H295" s="12">
        <v>16.914334899109388</v>
      </c>
      <c r="I295" s="12">
        <v>16.29113830549711</v>
      </c>
      <c r="J295" s="12">
        <v>19.76521790705803</v>
      </c>
      <c r="K295" s="12">
        <v>17.694905482800458</v>
      </c>
      <c r="L295" s="12">
        <v>17.819210476697315</v>
      </c>
      <c r="M295" s="12"/>
      <c r="N295" s="12"/>
    </row>
    <row r="296" spans="1:14" x14ac:dyDescent="0.35">
      <c r="A296" s="11" t="str">
        <f t="shared" si="4"/>
        <v>COMPRA MEDIA (Consumiciones)Bebidas Vegetales</v>
      </c>
      <c r="B296" s="11" t="s">
        <v>225</v>
      </c>
      <c r="C296" s="11" t="s">
        <v>150</v>
      </c>
      <c r="D296" s="12">
        <v>7.7967485907021716</v>
      </c>
      <c r="E296" s="12">
        <v>8.2042814825474455</v>
      </c>
      <c r="F296" s="12">
        <v>8.8601779026306033</v>
      </c>
      <c r="G296" s="12">
        <v>7.4297855428684985</v>
      </c>
      <c r="H296" s="12">
        <v>8.0030927975511954</v>
      </c>
      <c r="I296" s="12">
        <v>7.0040131754963841</v>
      </c>
      <c r="J296" s="12">
        <v>7.8365327337573287</v>
      </c>
      <c r="K296" s="12">
        <v>7.7578086466084786</v>
      </c>
      <c r="L296" s="12">
        <v>9.0043756080246666</v>
      </c>
      <c r="M296" s="12"/>
      <c r="N296" s="12"/>
    </row>
    <row r="297" spans="1:14" x14ac:dyDescent="0.35">
      <c r="A297" s="11" t="str">
        <f t="shared" si="4"/>
        <v>COMPRA MEDIA (Consumiciones)Infusiones</v>
      </c>
      <c r="B297" s="11" t="s">
        <v>225</v>
      </c>
      <c r="C297" s="11" t="s">
        <v>103</v>
      </c>
      <c r="D297" s="12">
        <v>4.4741709843761681</v>
      </c>
      <c r="E297" s="12">
        <v>4.1689002190884521</v>
      </c>
      <c r="F297" s="12">
        <v>4.6568411533063978</v>
      </c>
      <c r="G297" s="12">
        <v>4.269425055339152</v>
      </c>
      <c r="H297" s="12">
        <v>4.7223372751106201</v>
      </c>
      <c r="I297" s="12">
        <v>4.2416098055786664</v>
      </c>
      <c r="J297" s="12">
        <v>5.0028353797481913</v>
      </c>
      <c r="K297" s="12">
        <v>4.3710297962407365</v>
      </c>
      <c r="L297" s="12">
        <v>4.3274072294929251</v>
      </c>
      <c r="M297" s="12"/>
      <c r="N297" s="12"/>
    </row>
    <row r="298" spans="1:14" x14ac:dyDescent="0.35">
      <c r="A298" s="11" t="str">
        <f t="shared" si="4"/>
        <v>COMPRA MEDIA (Consumiciones)Resto Bebidas Caliente</v>
      </c>
      <c r="B298" s="11" t="s">
        <v>225</v>
      </c>
      <c r="C298" s="11" t="s">
        <v>104</v>
      </c>
      <c r="D298" s="12">
        <v>4.6064950893640333</v>
      </c>
      <c r="E298" s="12">
        <v>3.3859191719072546</v>
      </c>
      <c r="F298" s="12">
        <v>4.2776374510449289</v>
      </c>
      <c r="G298" s="12">
        <v>3.9635616564664664</v>
      </c>
      <c r="H298" s="12">
        <v>4.126645520102568</v>
      </c>
      <c r="I298" s="12">
        <v>3.7918866900261561</v>
      </c>
      <c r="J298" s="12">
        <v>4.2062660543793182</v>
      </c>
      <c r="K298" s="12">
        <v>3.9538106970986404</v>
      </c>
      <c r="L298" s="12">
        <v>3.9281462218670664</v>
      </c>
      <c r="M298" s="12"/>
      <c r="N298" s="12"/>
    </row>
    <row r="299" spans="1:14" x14ac:dyDescent="0.35">
      <c r="A299" s="11" t="str">
        <f t="shared" si="4"/>
        <v>COMPRA MEDIA (Consumiciones).Total Bebidas Frias</v>
      </c>
      <c r="B299" s="11" t="s">
        <v>225</v>
      </c>
      <c r="C299" s="11" t="s">
        <v>105</v>
      </c>
      <c r="D299" s="12">
        <v>30.137043900437877</v>
      </c>
      <c r="E299" s="12">
        <v>34.328538341332738</v>
      </c>
      <c r="F299" s="12">
        <v>49.459736127521779</v>
      </c>
      <c r="G299" s="12">
        <v>31.303258515507725</v>
      </c>
      <c r="H299" s="12">
        <v>29.945381210546067</v>
      </c>
      <c r="I299" s="12">
        <v>33.462822397207027</v>
      </c>
      <c r="J299" s="12">
        <v>46.99707185633924</v>
      </c>
      <c r="K299" s="12">
        <v>30.190282432208463</v>
      </c>
      <c r="L299" s="12">
        <v>27.983191218011797</v>
      </c>
      <c r="M299" s="12"/>
      <c r="N299" s="12"/>
    </row>
    <row r="300" spans="1:14" x14ac:dyDescent="0.35">
      <c r="A300" s="11" t="str">
        <f t="shared" si="4"/>
        <v>COMPRA MEDIA (Consumiciones)Total bebidas de vino</v>
      </c>
      <c r="B300" s="11" t="s">
        <v>225</v>
      </c>
      <c r="C300" s="11" t="s">
        <v>106</v>
      </c>
      <c r="D300" s="12">
        <v>7.6526674436210156</v>
      </c>
      <c r="E300" s="12">
        <v>7.4978450332389706</v>
      </c>
      <c r="F300" s="12">
        <v>8.6980173399439096</v>
      </c>
      <c r="G300" s="12">
        <v>7.8531474131762451</v>
      </c>
      <c r="H300" s="12">
        <v>7.6919411737356906</v>
      </c>
      <c r="I300" s="12">
        <v>7.5261128940028224</v>
      </c>
      <c r="J300" s="12">
        <v>8.4218755129873983</v>
      </c>
      <c r="K300" s="12">
        <v>7.7320997298116438</v>
      </c>
      <c r="L300" s="12">
        <v>7.0579893572961945</v>
      </c>
      <c r="M300" s="12"/>
      <c r="N300" s="12"/>
    </row>
    <row r="301" spans="1:14" x14ac:dyDescent="0.35">
      <c r="A301" s="11" t="str">
        <f t="shared" si="4"/>
        <v>COMPRA MEDIA (Consumiciones)Vino</v>
      </c>
      <c r="B301" s="11" t="s">
        <v>225</v>
      </c>
      <c r="C301" s="11" t="s">
        <v>107</v>
      </c>
      <c r="D301" s="12">
        <v>7.726717458023435</v>
      </c>
      <c r="E301" s="12">
        <v>7.4195572727288104</v>
      </c>
      <c r="F301" s="12">
        <v>8.1249657843846581</v>
      </c>
      <c r="G301" s="12">
        <v>7.7637156692031342</v>
      </c>
      <c r="H301" s="12">
        <v>7.6343430387932125</v>
      </c>
      <c r="I301" s="12">
        <v>7.37681336456279</v>
      </c>
      <c r="J301" s="12">
        <v>7.8293104747753706</v>
      </c>
      <c r="K301" s="12">
        <v>7.5750150931459093</v>
      </c>
      <c r="L301" s="12">
        <v>7.0184504990310126</v>
      </c>
      <c r="M301" s="12"/>
      <c r="N301" s="12"/>
    </row>
    <row r="302" spans="1:14" x14ac:dyDescent="0.35">
      <c r="A302" s="11" t="str">
        <f t="shared" si="4"/>
        <v>COMPRA MEDIA (Consumiciones)Tinto</v>
      </c>
      <c r="B302" s="11" t="s">
        <v>225</v>
      </c>
      <c r="C302" s="11" t="s">
        <v>108</v>
      </c>
      <c r="D302" s="12">
        <v>5.498247878930667</v>
      </c>
      <c r="E302" s="12">
        <v>5.3963985948675308</v>
      </c>
      <c r="F302" s="12">
        <v>6.0375489218910303</v>
      </c>
      <c r="G302" s="12">
        <v>5.8182565335066156</v>
      </c>
      <c r="H302" s="12">
        <v>6.0898077519238321</v>
      </c>
      <c r="I302" s="12">
        <v>5.6502180629867089</v>
      </c>
      <c r="J302" s="12">
        <v>5.8374627165476873</v>
      </c>
      <c r="K302" s="12">
        <v>6.0597112093045595</v>
      </c>
      <c r="L302" s="12">
        <v>5.6991464022718299</v>
      </c>
      <c r="M302" s="12"/>
      <c r="N302" s="12"/>
    </row>
    <row r="303" spans="1:14" x14ac:dyDescent="0.35">
      <c r="A303" s="11" t="str">
        <f t="shared" si="4"/>
        <v>COMPRA MEDIA (Consumiciones)Blanco</v>
      </c>
      <c r="B303" s="11" t="s">
        <v>225</v>
      </c>
      <c r="C303" s="11" t="s">
        <v>109</v>
      </c>
      <c r="D303" s="12">
        <v>6.1266439308371492</v>
      </c>
      <c r="E303" s="12">
        <v>5.6124634832619291</v>
      </c>
      <c r="F303" s="12">
        <v>5.9637231473473165</v>
      </c>
      <c r="G303" s="12">
        <v>6.0022420416913986</v>
      </c>
      <c r="H303" s="12">
        <v>5.5358550821750443</v>
      </c>
      <c r="I303" s="12">
        <v>5.620385594839548</v>
      </c>
      <c r="J303" s="12">
        <v>5.9033665374050903</v>
      </c>
      <c r="K303" s="12">
        <v>5.5173032327376701</v>
      </c>
      <c r="L303" s="12">
        <v>5.2617102219097847</v>
      </c>
      <c r="M303" s="12"/>
      <c r="N303" s="12"/>
    </row>
    <row r="304" spans="1:14" x14ac:dyDescent="0.35">
      <c r="A304" s="11" t="str">
        <f t="shared" si="4"/>
        <v>COMPRA MEDIA (Consumiciones)Rosado</v>
      </c>
      <c r="B304" s="11" t="s">
        <v>225</v>
      </c>
      <c r="C304" s="11" t="s">
        <v>110</v>
      </c>
      <c r="D304" s="12">
        <v>3.5798295886350484</v>
      </c>
      <c r="E304" s="12">
        <v>3.8392446578623822</v>
      </c>
      <c r="F304" s="12">
        <v>4.3285211026714538</v>
      </c>
      <c r="G304" s="12">
        <v>2.5583471719736717</v>
      </c>
      <c r="H304" s="12">
        <v>3.2508302346807176</v>
      </c>
      <c r="I304" s="12">
        <v>3.5005374116959431</v>
      </c>
      <c r="J304" s="12">
        <v>2.887588844166721</v>
      </c>
      <c r="K304" s="12">
        <v>3.309465122665646</v>
      </c>
      <c r="L304" s="12">
        <v>2.7989212958329546</v>
      </c>
      <c r="M304" s="12"/>
      <c r="N304" s="12"/>
    </row>
    <row r="305" spans="1:14" x14ac:dyDescent="0.35">
      <c r="A305" s="11" t="str">
        <f t="shared" si="4"/>
        <v>COMPRA MEDIA (Consumiciones)Resto vino</v>
      </c>
      <c r="B305" s="11" t="s">
        <v>225</v>
      </c>
      <c r="C305" s="11" t="s">
        <v>111</v>
      </c>
      <c r="D305" s="12">
        <v>2.8760258006698192</v>
      </c>
      <c r="E305" s="12">
        <v>2.3251851544009776</v>
      </c>
      <c r="F305" s="12">
        <v>2.1089089038774418</v>
      </c>
      <c r="G305" s="12">
        <v>1.9951286244446929</v>
      </c>
      <c r="H305" s="12">
        <v>2.1747371828155662</v>
      </c>
      <c r="I305" s="12">
        <v>1.9627453109840309</v>
      </c>
      <c r="J305" s="12">
        <v>2.0162681997077221</v>
      </c>
      <c r="K305" s="12">
        <v>2.4198895451655407</v>
      </c>
      <c r="L305" s="12">
        <v>2.0928607735181064</v>
      </c>
      <c r="M305" s="12"/>
      <c r="N305" s="12"/>
    </row>
    <row r="306" spans="1:14" x14ac:dyDescent="0.35">
      <c r="A306" s="11" t="str">
        <f t="shared" si="4"/>
        <v>COMPRA MEDIA (Consumiciones)Cava</v>
      </c>
      <c r="B306" s="11" t="s">
        <v>225</v>
      </c>
      <c r="C306" s="11" t="s">
        <v>112</v>
      </c>
      <c r="D306" s="12">
        <v>1.8721000647486592</v>
      </c>
      <c r="E306" s="12">
        <v>3.033229097102943</v>
      </c>
      <c r="F306" s="12">
        <v>3.031226610587137</v>
      </c>
      <c r="G306" s="12">
        <v>3.0579379010207637</v>
      </c>
      <c r="H306" s="12">
        <v>2.6375543035164353</v>
      </c>
      <c r="I306" s="12">
        <v>3.0014863626954722</v>
      </c>
      <c r="J306" s="12">
        <v>2.7156194724000615</v>
      </c>
      <c r="K306" s="12">
        <v>2.8282146490910587</v>
      </c>
      <c r="L306" s="12">
        <v>2.5283291466173328</v>
      </c>
      <c r="M306" s="12"/>
      <c r="N306" s="12"/>
    </row>
    <row r="307" spans="1:14" x14ac:dyDescent="0.35">
      <c r="A307" s="11" t="str">
        <f t="shared" si="4"/>
        <v>COMPRA MEDIA (Consumiciones)Otr.Bebidas Deri.Vino</v>
      </c>
      <c r="B307" s="11" t="s">
        <v>225</v>
      </c>
      <c r="C307" s="11" t="s">
        <v>113</v>
      </c>
      <c r="D307" s="12">
        <v>3.5467346904184822</v>
      </c>
      <c r="E307" s="12">
        <v>3.99181085127185</v>
      </c>
      <c r="F307" s="12">
        <v>4.9468370810370788</v>
      </c>
      <c r="G307" s="12">
        <v>3.6484667310169385</v>
      </c>
      <c r="H307" s="12">
        <v>3.5101100396485214</v>
      </c>
      <c r="I307" s="12">
        <v>3.796026436037137</v>
      </c>
      <c r="J307" s="12">
        <v>5.2560264235783878</v>
      </c>
      <c r="K307" s="12">
        <v>3.8313072125384235</v>
      </c>
      <c r="L307" s="12">
        <v>3.1598235770336038</v>
      </c>
      <c r="M307" s="12"/>
      <c r="N307" s="12"/>
    </row>
    <row r="308" spans="1:14" x14ac:dyDescent="0.35">
      <c r="A308" s="11" t="str">
        <f t="shared" si="4"/>
        <v>COMPRA MEDIA (Consumiciones)Tinto de Verano</v>
      </c>
      <c r="B308" s="11" t="s">
        <v>225</v>
      </c>
      <c r="C308" s="11" t="s">
        <v>114</v>
      </c>
      <c r="D308" s="12">
        <v>3.7302392479956006</v>
      </c>
      <c r="E308" s="12">
        <v>4.0852237864697605</v>
      </c>
      <c r="F308" s="12">
        <v>4.9863641480183709</v>
      </c>
      <c r="G308" s="12">
        <v>3.8186057638425752</v>
      </c>
      <c r="H308" s="12">
        <v>3.509059649917861</v>
      </c>
      <c r="I308" s="12">
        <v>3.8641233134588946</v>
      </c>
      <c r="J308" s="12">
        <v>5.2130307498608195</v>
      </c>
      <c r="K308" s="12">
        <v>3.9207018441113455</v>
      </c>
      <c r="L308" s="12">
        <v>3.2385678667450462</v>
      </c>
      <c r="M308" s="12"/>
      <c r="N308" s="12"/>
    </row>
    <row r="309" spans="1:14" x14ac:dyDescent="0.35">
      <c r="A309" s="11" t="str">
        <f t="shared" si="4"/>
        <v>COMPRA MEDIA (Consumiciones)Sangria de Vino</v>
      </c>
      <c r="B309" s="11" t="s">
        <v>225</v>
      </c>
      <c r="C309" s="11" t="s">
        <v>115</v>
      </c>
      <c r="D309" s="12">
        <v>2.1522027743848966</v>
      </c>
      <c r="E309" s="12">
        <v>2.2703734934088851</v>
      </c>
      <c r="F309" s="12">
        <v>2.0374369919951296</v>
      </c>
      <c r="G309" s="12">
        <v>1.6961029815267321</v>
      </c>
      <c r="H309" s="12">
        <v>2.3712311765625622</v>
      </c>
      <c r="I309" s="12">
        <v>2.177400455716092</v>
      </c>
      <c r="J309" s="12">
        <v>2.0916056681938722</v>
      </c>
      <c r="K309" s="12">
        <v>2.1474149601190988</v>
      </c>
      <c r="L309" s="12">
        <v>1.9543908485461801</v>
      </c>
      <c r="M309" s="12"/>
      <c r="N309" s="12"/>
    </row>
    <row r="310" spans="1:14" x14ac:dyDescent="0.35">
      <c r="A310" s="11" t="str">
        <f t="shared" si="4"/>
        <v>COMPRA MEDIA (Consumiciones)Sangria de Cava</v>
      </c>
      <c r="B310" s="11" t="s">
        <v>225</v>
      </c>
      <c r="C310" s="11" t="s">
        <v>116</v>
      </c>
      <c r="D310" s="12">
        <v>2.6716843605065232</v>
      </c>
      <c r="E310" s="12">
        <v>2.139610896402957</v>
      </c>
      <c r="F310" s="12">
        <v>2.4813797573453167</v>
      </c>
      <c r="G310" s="12">
        <v>2.3814476081379974</v>
      </c>
      <c r="H310" s="12">
        <v>2.2240274751515101</v>
      </c>
      <c r="I310" s="12">
        <v>1.6145286665575311</v>
      </c>
      <c r="J310" s="12">
        <v>2.193942800214669</v>
      </c>
      <c r="K310" s="12">
        <v>3.0827458980714866</v>
      </c>
      <c r="L310" s="12">
        <v>1.4715672296683637</v>
      </c>
      <c r="M310" s="12"/>
      <c r="N310" s="12"/>
    </row>
    <row r="311" spans="1:14" x14ac:dyDescent="0.35">
      <c r="A311" s="11" t="str">
        <f t="shared" si="4"/>
        <v>COMPRA MEDIA (Consumiciones)Calimocho</v>
      </c>
      <c r="B311" s="11" t="s">
        <v>225</v>
      </c>
      <c r="C311" s="11" t="s">
        <v>117</v>
      </c>
      <c r="D311" s="12">
        <v>3.9334283684124585</v>
      </c>
      <c r="E311" s="12">
        <v>3.2889097634004578</v>
      </c>
      <c r="F311" s="12">
        <v>3.9347465004298896</v>
      </c>
      <c r="G311" s="12">
        <v>3.6326588305029035</v>
      </c>
      <c r="H311" s="12">
        <v>4.4860973798796344</v>
      </c>
      <c r="I311" s="12">
        <v>3.8387069817567778</v>
      </c>
      <c r="J311" s="12">
        <v>4.9796980376359734</v>
      </c>
      <c r="K311" s="12">
        <v>3.7630407145001881</v>
      </c>
      <c r="L311" s="12">
        <v>2.9491904457841875</v>
      </c>
      <c r="M311" s="12"/>
      <c r="N311" s="12"/>
    </row>
    <row r="312" spans="1:14" x14ac:dyDescent="0.35">
      <c r="A312" s="11" t="str">
        <f t="shared" si="4"/>
        <v>COMPRA MEDIA (Consumiciones)Rebujito</v>
      </c>
      <c r="B312" s="11" t="s">
        <v>225</v>
      </c>
      <c r="C312" s="11" t="s">
        <v>151</v>
      </c>
      <c r="D312" s="12">
        <v>1.3664264920583635</v>
      </c>
      <c r="E312" s="12">
        <v>2.6756109251997033</v>
      </c>
      <c r="F312" s="12">
        <v>3.2199691662702632</v>
      </c>
      <c r="G312" s="12">
        <v>1.5836945189674585</v>
      </c>
      <c r="H312" s="12">
        <v>1.0381613886783929</v>
      </c>
      <c r="I312" s="12">
        <v>2.3728112380183526</v>
      </c>
      <c r="J312" s="12">
        <v>2.5922431897141456</v>
      </c>
      <c r="K312" s="12">
        <v>1.9978134528968592</v>
      </c>
      <c r="L312" s="12">
        <v>1.5883199884791765</v>
      </c>
      <c r="M312" s="12"/>
      <c r="N312" s="12"/>
    </row>
    <row r="313" spans="1:14" x14ac:dyDescent="0.35">
      <c r="A313" s="11" t="str">
        <f t="shared" si="4"/>
        <v>COMPRA MEDIA (Consumiciones)Espum/Lambrusc/Mosca</v>
      </c>
      <c r="B313" s="11" t="s">
        <v>225</v>
      </c>
      <c r="C313" s="11" t="s">
        <v>152</v>
      </c>
      <c r="D313" s="12">
        <v>2.6021969302989789</v>
      </c>
      <c r="E313" s="12">
        <v>2.7410882121629463</v>
      </c>
      <c r="F313" s="12">
        <v>2.6823333058634007</v>
      </c>
      <c r="G313" s="12">
        <v>3.0054242280998822</v>
      </c>
      <c r="H313" s="12">
        <v>2.6467765448137563</v>
      </c>
      <c r="I313" s="12">
        <v>3.1696474345918904</v>
      </c>
      <c r="J313" s="12">
        <v>2.7343376160316781</v>
      </c>
      <c r="K313" s="12">
        <v>2.8431205549685754</v>
      </c>
      <c r="L313" s="12">
        <v>2.7409305295579167</v>
      </c>
      <c r="M313" s="12"/>
      <c r="N313" s="12"/>
    </row>
    <row r="314" spans="1:14" x14ac:dyDescent="0.35">
      <c r="A314" s="11" t="str">
        <f t="shared" si="4"/>
        <v>COMPRA MEDIA (Consumiciones)Sidra</v>
      </c>
      <c r="B314" s="11" t="s">
        <v>225</v>
      </c>
      <c r="C314" s="11" t="s">
        <v>118</v>
      </c>
      <c r="D314" s="12">
        <v>8.5426986163202638</v>
      </c>
      <c r="E314" s="12">
        <v>6.9423579077290904</v>
      </c>
      <c r="F314" s="12">
        <v>6.7458981259670354</v>
      </c>
      <c r="G314" s="12">
        <v>6.2453591483364441</v>
      </c>
      <c r="H314" s="12">
        <v>6.2510209802045766</v>
      </c>
      <c r="I314" s="12">
        <v>5.8440907713612971</v>
      </c>
      <c r="J314" s="12">
        <v>8.3074545269713145</v>
      </c>
      <c r="K314" s="12">
        <v>7.1186574997471972</v>
      </c>
      <c r="L314" s="12">
        <v>7.1632344486288426</v>
      </c>
      <c r="M314" s="12"/>
      <c r="N314" s="12"/>
    </row>
    <row r="315" spans="1:14" x14ac:dyDescent="0.35">
      <c r="A315" s="11" t="str">
        <f t="shared" si="4"/>
        <v>COMPRA MEDIA (Consumiciones)Cerveza</v>
      </c>
      <c r="B315" s="11" t="s">
        <v>225</v>
      </c>
      <c r="C315" s="11" t="s">
        <v>119</v>
      </c>
      <c r="D315" s="12">
        <v>19.198952605172277</v>
      </c>
      <c r="E315" s="12">
        <v>21.41108710582828</v>
      </c>
      <c r="F315" s="12">
        <v>29.526105820564144</v>
      </c>
      <c r="G315" s="12">
        <v>19.690589250910378</v>
      </c>
      <c r="H315" s="12">
        <v>19.581521826187007</v>
      </c>
      <c r="I315" s="12">
        <v>20.965334308402753</v>
      </c>
      <c r="J315" s="12">
        <v>27.926487745715178</v>
      </c>
      <c r="K315" s="12">
        <v>18.979259752504749</v>
      </c>
      <c r="L315" s="12">
        <v>17.538579736458665</v>
      </c>
      <c r="M315" s="12"/>
      <c r="N315" s="12"/>
    </row>
    <row r="316" spans="1:14" x14ac:dyDescent="0.35">
      <c r="A316" s="11" t="str">
        <f t="shared" si="4"/>
        <v>COMPRA MEDIA (Consumiciones)Con alcohol</v>
      </c>
      <c r="B316" s="11" t="s">
        <v>225</v>
      </c>
      <c r="C316" s="11" t="s">
        <v>120</v>
      </c>
      <c r="D316" s="12">
        <v>18.205791056496516</v>
      </c>
      <c r="E316" s="12">
        <v>20.077388891624505</v>
      </c>
      <c r="F316" s="12">
        <v>27.330832000493043</v>
      </c>
      <c r="G316" s="12">
        <v>18.460267061761215</v>
      </c>
      <c r="H316" s="12">
        <v>18.551988056116315</v>
      </c>
      <c r="I316" s="12">
        <v>19.590929832173902</v>
      </c>
      <c r="J316" s="12">
        <v>26.186539576261676</v>
      </c>
      <c r="K316" s="12">
        <v>18.01816884729665</v>
      </c>
      <c r="L316" s="12">
        <v>16.52977116595256</v>
      </c>
      <c r="M316" s="12"/>
      <c r="N316" s="12"/>
    </row>
    <row r="317" spans="1:14" x14ac:dyDescent="0.35">
      <c r="A317" s="11" t="str">
        <f t="shared" si="4"/>
        <v>COMPRA MEDIA (Consumiciones)Sin alcohol</v>
      </c>
      <c r="B317" s="11" t="s">
        <v>225</v>
      </c>
      <c r="C317" s="11" t="s">
        <v>121</v>
      </c>
      <c r="D317" s="12">
        <v>7.1261893586740079</v>
      </c>
      <c r="E317" s="12">
        <v>7.6570108529606307</v>
      </c>
      <c r="F317" s="12">
        <v>9.6496607645104753</v>
      </c>
      <c r="G317" s="12">
        <v>7.3087666376244567</v>
      </c>
      <c r="H317" s="12">
        <v>6.7769333388489557</v>
      </c>
      <c r="I317" s="12">
        <v>7.2492423409079683</v>
      </c>
      <c r="J317" s="12">
        <v>8.5924177420402685</v>
      </c>
      <c r="K317" s="12">
        <v>6.3363969499519479</v>
      </c>
      <c r="L317" s="12">
        <v>6.8968092004764152</v>
      </c>
      <c r="M317" s="12"/>
      <c r="N317" s="12"/>
    </row>
    <row r="318" spans="1:14" x14ac:dyDescent="0.35">
      <c r="A318" s="11" t="str">
        <f t="shared" si="4"/>
        <v>COMPRA MEDIA (Consumiciones)Cerveza Envasada</v>
      </c>
      <c r="B318" s="11" t="s">
        <v>225</v>
      </c>
      <c r="C318" s="11" t="s">
        <v>153</v>
      </c>
      <c r="D318" s="12">
        <v>13.295070386456246</v>
      </c>
      <c r="E318" s="12">
        <v>14.555814203442361</v>
      </c>
      <c r="F318" s="12">
        <v>18.402459451406578</v>
      </c>
      <c r="G318" s="12">
        <v>13.539694685159258</v>
      </c>
      <c r="H318" s="12">
        <v>14.350315114786344</v>
      </c>
      <c r="I318" s="12">
        <v>13.962514965347843</v>
      </c>
      <c r="J318" s="12">
        <v>17.943269326371361</v>
      </c>
      <c r="K318" s="12">
        <v>13.180610579558479</v>
      </c>
      <c r="L318" s="12">
        <v>12.542851430151348</v>
      </c>
      <c r="M318" s="12"/>
      <c r="N318" s="12"/>
    </row>
    <row r="319" spans="1:14" x14ac:dyDescent="0.35">
      <c r="A319" s="11" t="str">
        <f t="shared" si="4"/>
        <v>COMPRA MEDIA (Consumiciones)Cerveza Surtidor</v>
      </c>
      <c r="B319" s="11" t="s">
        <v>225</v>
      </c>
      <c r="C319" s="11" t="s">
        <v>154</v>
      </c>
      <c r="D319" s="12">
        <v>12.424979645167738</v>
      </c>
      <c r="E319" s="12">
        <v>13.633077213113085</v>
      </c>
      <c r="F319" s="12">
        <v>18.949311532694256</v>
      </c>
      <c r="G319" s="12">
        <v>12.810209457417805</v>
      </c>
      <c r="H319" s="12">
        <v>12.380874786036427</v>
      </c>
      <c r="I319" s="12">
        <v>13.550320663928732</v>
      </c>
      <c r="J319" s="12">
        <v>17.927336372730114</v>
      </c>
      <c r="K319" s="12">
        <v>12.574271568025221</v>
      </c>
      <c r="L319" s="12">
        <v>11.425980090217355</v>
      </c>
      <c r="M319" s="12"/>
      <c r="N319" s="12"/>
    </row>
    <row r="320" spans="1:14" x14ac:dyDescent="0.35">
      <c r="A320" s="11" t="str">
        <f t="shared" si="4"/>
        <v>COMPRA MEDIA (Consumiciones)Otras Cervezas</v>
      </c>
      <c r="B320" s="11" t="s">
        <v>225</v>
      </c>
      <c r="C320" s="11" t="s">
        <v>122</v>
      </c>
      <c r="D320" s="12">
        <v>3.6269582679084378</v>
      </c>
      <c r="E320" s="12">
        <v>2.2089555720086396</v>
      </c>
      <c r="F320" s="12">
        <v>5.2425923693500245</v>
      </c>
      <c r="G320" s="12">
        <v>3.1875966679448013</v>
      </c>
      <c r="H320" s="12">
        <v>2.9880756875091365</v>
      </c>
      <c r="I320" s="12">
        <v>3.7512054763066507</v>
      </c>
      <c r="J320" s="12">
        <v>3.9223585647635559</v>
      </c>
      <c r="K320" s="12">
        <v>3.4850437027012169</v>
      </c>
      <c r="L320" s="12">
        <v>2.6423943088575408</v>
      </c>
      <c r="M320" s="12"/>
      <c r="N320" s="12"/>
    </row>
    <row r="321" spans="1:14" x14ac:dyDescent="0.35">
      <c r="A321" s="11" t="str">
        <f t="shared" si="4"/>
        <v>COMPRA MEDIA (Consumiciones)Espirituosas</v>
      </c>
      <c r="B321" s="11" t="s">
        <v>225</v>
      </c>
      <c r="C321" s="11" t="s">
        <v>123</v>
      </c>
      <c r="D321" s="12">
        <v>7.7850191592784528</v>
      </c>
      <c r="E321" s="12">
        <v>7.5842957425501156</v>
      </c>
      <c r="F321" s="12">
        <v>8.977860062332546</v>
      </c>
      <c r="G321" s="12">
        <v>7.1533920272507761</v>
      </c>
      <c r="H321" s="12">
        <v>7.7459748977414744</v>
      </c>
      <c r="I321" s="12">
        <v>7.3649604617884199</v>
      </c>
      <c r="J321" s="12">
        <v>8.5440121636190476</v>
      </c>
      <c r="K321" s="12">
        <v>7.2660802330014365</v>
      </c>
      <c r="L321" s="12">
        <v>7.4122611512718386</v>
      </c>
      <c r="M321" s="12"/>
      <c r="N321" s="12"/>
    </row>
    <row r="322" spans="1:14" x14ac:dyDescent="0.35">
      <c r="A322" s="11" t="str">
        <f t="shared" si="4"/>
        <v>COMPRA MEDIA (Consumiciones)Whisky</v>
      </c>
      <c r="B322" s="11" t="s">
        <v>225</v>
      </c>
      <c r="C322" s="11" t="s">
        <v>124</v>
      </c>
      <c r="D322" s="12">
        <v>7.4985321723322214</v>
      </c>
      <c r="E322" s="12">
        <v>7.053532873238721</v>
      </c>
      <c r="F322" s="12">
        <v>8.2190600114505799</v>
      </c>
      <c r="G322" s="12">
        <v>7.046813677508367</v>
      </c>
      <c r="H322" s="12">
        <v>8.2271741189438838</v>
      </c>
      <c r="I322" s="12">
        <v>6.9518402006525459</v>
      </c>
      <c r="J322" s="12">
        <v>8.598156221292891</v>
      </c>
      <c r="K322" s="12">
        <v>8.0491832432653894</v>
      </c>
      <c r="L322" s="12">
        <v>7.8830137242079994</v>
      </c>
      <c r="M322" s="12"/>
      <c r="N322" s="12"/>
    </row>
    <row r="323" spans="1:14" x14ac:dyDescent="0.35">
      <c r="A323" s="11" t="str">
        <f t="shared" si="4"/>
        <v>COMPRA MEDIA (Consumiciones)Brandy</v>
      </c>
      <c r="B323" s="11" t="s">
        <v>225</v>
      </c>
      <c r="C323" s="11" t="s">
        <v>125</v>
      </c>
      <c r="D323" s="12">
        <v>4.6629920786021968</v>
      </c>
      <c r="E323" s="12">
        <v>7.2390461797104138</v>
      </c>
      <c r="F323" s="12">
        <v>2.9802729537391945</v>
      </c>
      <c r="G323" s="12">
        <v>3.8034066997827001</v>
      </c>
      <c r="H323" s="12">
        <v>5.4242263595904694</v>
      </c>
      <c r="I323" s="12">
        <v>7.4930859874990148</v>
      </c>
      <c r="J323" s="12">
        <v>3.7663872524339772</v>
      </c>
      <c r="K323" s="12">
        <v>7.4066598971579598</v>
      </c>
      <c r="L323" s="12">
        <v>9.2089238527052206</v>
      </c>
      <c r="M323" s="12"/>
      <c r="N323" s="12"/>
    </row>
    <row r="324" spans="1:14" x14ac:dyDescent="0.35">
      <c r="A324" s="11" t="str">
        <f t="shared" ref="A324:A387" si="5">B324&amp;C324</f>
        <v>COMPRA MEDIA (Consumiciones)Ginebra</v>
      </c>
      <c r="B324" s="11" t="s">
        <v>225</v>
      </c>
      <c r="C324" s="11" t="s">
        <v>126</v>
      </c>
      <c r="D324" s="12">
        <v>5.9387146607637753</v>
      </c>
      <c r="E324" s="12">
        <v>5.1602120314513078</v>
      </c>
      <c r="F324" s="12">
        <v>6.3248151747919534</v>
      </c>
      <c r="G324" s="12">
        <v>4.9858235754997251</v>
      </c>
      <c r="H324" s="12">
        <v>4.9786844335524307</v>
      </c>
      <c r="I324" s="12">
        <v>4.6679819679915653</v>
      </c>
      <c r="J324" s="12">
        <v>5.6561213953186016</v>
      </c>
      <c r="K324" s="12">
        <v>4.4592083781479124</v>
      </c>
      <c r="L324" s="12">
        <v>4.6200092463336482</v>
      </c>
      <c r="M324" s="12"/>
      <c r="N324" s="12"/>
    </row>
    <row r="325" spans="1:14" x14ac:dyDescent="0.35">
      <c r="A325" s="11" t="str">
        <f t="shared" si="5"/>
        <v>COMPRA MEDIA (Consumiciones)Ron</v>
      </c>
      <c r="B325" s="11" t="s">
        <v>225</v>
      </c>
      <c r="C325" s="11" t="s">
        <v>127</v>
      </c>
      <c r="D325" s="12">
        <v>4.7867252275803898</v>
      </c>
      <c r="E325" s="12">
        <v>3.9320726510285575</v>
      </c>
      <c r="F325" s="12">
        <v>5.0611820227196835</v>
      </c>
      <c r="G325" s="12">
        <v>4.8674857762693833</v>
      </c>
      <c r="H325" s="12">
        <v>4.8009643036291987</v>
      </c>
      <c r="I325" s="12">
        <v>4.1900935670501704</v>
      </c>
      <c r="J325" s="12">
        <v>4.9788546054665783</v>
      </c>
      <c r="K325" s="12">
        <v>4.7211662920314765</v>
      </c>
      <c r="L325" s="12">
        <v>4.2678660116185103</v>
      </c>
      <c r="M325" s="12"/>
      <c r="N325" s="12"/>
    </row>
    <row r="326" spans="1:14" x14ac:dyDescent="0.35">
      <c r="A326" s="11" t="str">
        <f t="shared" si="5"/>
        <v>COMPRA MEDIA (Consumiciones)Anis</v>
      </c>
      <c r="B326" s="11" t="s">
        <v>225</v>
      </c>
      <c r="C326" s="11" t="s">
        <v>128</v>
      </c>
      <c r="D326" s="12">
        <v>2.7076382437660889</v>
      </c>
      <c r="E326" s="12">
        <v>4.3027236907136759</v>
      </c>
      <c r="F326" s="12">
        <v>5.0391591799556847</v>
      </c>
      <c r="G326" s="12">
        <v>3.4267487936296619</v>
      </c>
      <c r="H326" s="12">
        <v>4.9478190739274055</v>
      </c>
      <c r="I326" s="12">
        <v>5.2675897577960455</v>
      </c>
      <c r="J326" s="12">
        <v>8.7994999649143786</v>
      </c>
      <c r="K326" s="12">
        <v>4.2078902723011096</v>
      </c>
      <c r="L326" s="12">
        <v>3.1571349048272235</v>
      </c>
      <c r="M326" s="12"/>
      <c r="N326" s="12"/>
    </row>
    <row r="327" spans="1:14" x14ac:dyDescent="0.35">
      <c r="A327" s="11" t="str">
        <f t="shared" si="5"/>
        <v>COMPRA MEDIA (Consumiciones)Otras Espirituosas</v>
      </c>
      <c r="B327" s="11" t="s">
        <v>225</v>
      </c>
      <c r="C327" s="11" t="s">
        <v>129</v>
      </c>
      <c r="D327" s="12">
        <v>5.7013296699452614</v>
      </c>
      <c r="E327" s="12">
        <v>5.4199940444142749</v>
      </c>
      <c r="F327" s="12">
        <v>5.8419070253319809</v>
      </c>
      <c r="G327" s="12">
        <v>4.9500702750232017</v>
      </c>
      <c r="H327" s="12">
        <v>5.3412771192788986</v>
      </c>
      <c r="I327" s="12">
        <v>5.4107878158662546</v>
      </c>
      <c r="J327" s="12">
        <v>5.6564166518440127</v>
      </c>
      <c r="K327" s="12">
        <v>5.1017033479231184</v>
      </c>
      <c r="L327" s="12">
        <v>5.507304552805147</v>
      </c>
      <c r="M327" s="12"/>
      <c r="N327" s="12"/>
    </row>
    <row r="328" spans="1:14" x14ac:dyDescent="0.35">
      <c r="A328" s="11" t="str">
        <f t="shared" si="5"/>
        <v>COMPRA MEDIA (Consumiciones)T.Zumo+Horchata+Mosto</v>
      </c>
      <c r="B328" s="11" t="s">
        <v>225</v>
      </c>
      <c r="C328" s="11" t="s">
        <v>130</v>
      </c>
      <c r="D328" s="12">
        <v>4.1666593591646084</v>
      </c>
      <c r="E328" s="12">
        <v>4.2980649132824214</v>
      </c>
      <c r="F328" s="12">
        <v>4.85159953421417</v>
      </c>
      <c r="G328" s="12">
        <v>3.8168790154039294</v>
      </c>
      <c r="H328" s="12">
        <v>4.2604217548559662</v>
      </c>
      <c r="I328" s="12">
        <v>4.1503396886001811</v>
      </c>
      <c r="J328" s="12">
        <v>4.6923135908068581</v>
      </c>
      <c r="K328" s="12">
        <v>3.9966186377793189</v>
      </c>
      <c r="L328" s="12">
        <v>3.9524108155827595</v>
      </c>
      <c r="M328" s="12"/>
      <c r="N328" s="12"/>
    </row>
    <row r="329" spans="1:14" x14ac:dyDescent="0.35">
      <c r="A329" s="11" t="str">
        <f t="shared" si="5"/>
        <v>COMPRA MEDIA (Consumiciones)Agua Envasada</v>
      </c>
      <c r="B329" s="11" t="s">
        <v>225</v>
      </c>
      <c r="C329" s="11" t="s">
        <v>131</v>
      </c>
      <c r="D329" s="12">
        <v>7.538790103700725</v>
      </c>
      <c r="E329" s="12">
        <v>7.9026255351551828</v>
      </c>
      <c r="F329" s="12">
        <v>11.047904641866561</v>
      </c>
      <c r="G329" s="12">
        <v>7.9809711981169018</v>
      </c>
      <c r="H329" s="12">
        <v>7.6031371827321008</v>
      </c>
      <c r="I329" s="12">
        <v>8.452113184111159</v>
      </c>
      <c r="J329" s="12">
        <v>11.068225222927962</v>
      </c>
      <c r="K329" s="12">
        <v>7.8782886934679039</v>
      </c>
      <c r="L329" s="12">
        <v>8.0107298394731856</v>
      </c>
      <c r="M329" s="12"/>
      <c r="N329" s="12"/>
    </row>
    <row r="330" spans="1:14" x14ac:dyDescent="0.35">
      <c r="A330" s="11" t="str">
        <f t="shared" si="5"/>
        <v>COMPRA MEDIA (Consumiciones)Bebidas Refrescantes</v>
      </c>
      <c r="B330" s="11" t="s">
        <v>225</v>
      </c>
      <c r="C330" s="11" t="s">
        <v>132</v>
      </c>
      <c r="D330" s="12">
        <v>9.8715079720748946</v>
      </c>
      <c r="E330" s="12">
        <v>11.229725006880745</v>
      </c>
      <c r="F330" s="12">
        <v>16.051428999434684</v>
      </c>
      <c r="G330" s="12">
        <v>10.652284393681214</v>
      </c>
      <c r="H330" s="12">
        <v>10.41621828367049</v>
      </c>
      <c r="I330" s="12">
        <v>11.493273893977427</v>
      </c>
      <c r="J330" s="12">
        <v>15.789248853451385</v>
      </c>
      <c r="K330" s="12">
        <v>10.795280314645689</v>
      </c>
      <c r="L330" s="12">
        <v>9.8914811587629359</v>
      </c>
      <c r="M330" s="12"/>
      <c r="N330" s="12"/>
    </row>
    <row r="331" spans="1:14" x14ac:dyDescent="0.35">
      <c r="A331" s="11" t="str">
        <f t="shared" si="5"/>
        <v>COMPRA MEDIA (Consumiciones)Colas</v>
      </c>
      <c r="B331" s="11" t="s">
        <v>225</v>
      </c>
      <c r="C331" s="11" t="s">
        <v>133</v>
      </c>
      <c r="D331" s="12">
        <v>7.7457423512328152</v>
      </c>
      <c r="E331" s="12">
        <v>8.7248408253374006</v>
      </c>
      <c r="F331" s="12">
        <v>11.695104577359794</v>
      </c>
      <c r="G331" s="12">
        <v>8.4320878119921456</v>
      </c>
      <c r="H331" s="12">
        <v>8.2046380321684307</v>
      </c>
      <c r="I331" s="12">
        <v>8.7960045065393544</v>
      </c>
      <c r="J331" s="12">
        <v>11.278253064606231</v>
      </c>
      <c r="K331" s="12">
        <v>8.5297485346847459</v>
      </c>
      <c r="L331" s="12">
        <v>8.0272785440435097</v>
      </c>
      <c r="M331" s="12"/>
      <c r="N331" s="12"/>
    </row>
    <row r="332" spans="1:14" x14ac:dyDescent="0.35">
      <c r="A332" s="11" t="str">
        <f t="shared" si="5"/>
        <v>COMPRA MEDIA (Consumiciones)Cola Regular</v>
      </c>
      <c r="B332" s="11" t="s">
        <v>225</v>
      </c>
      <c r="C332" s="11" t="s">
        <v>134</v>
      </c>
      <c r="D332" s="12">
        <v>6.2813729363865933</v>
      </c>
      <c r="E332" s="12">
        <v>6.5654672116208639</v>
      </c>
      <c r="F332" s="12">
        <v>8.4069954043615152</v>
      </c>
      <c r="G332" s="12">
        <v>6.334237564927311</v>
      </c>
      <c r="H332" s="12">
        <v>6.2842637251200362</v>
      </c>
      <c r="I332" s="12">
        <v>6.4976886114864003</v>
      </c>
      <c r="J332" s="12">
        <v>8.0594490091831794</v>
      </c>
      <c r="K332" s="12">
        <v>6.5782445085906396</v>
      </c>
      <c r="L332" s="12">
        <v>5.6839213629568111</v>
      </c>
      <c r="M332" s="12"/>
      <c r="N332" s="12"/>
    </row>
    <row r="333" spans="1:14" x14ac:dyDescent="0.35">
      <c r="A333" s="11" t="str">
        <f t="shared" si="5"/>
        <v>COMPRA MEDIA (Consumiciones)Light/Zero</v>
      </c>
      <c r="B333" s="11" t="s">
        <v>225</v>
      </c>
      <c r="C333" s="11" t="s">
        <v>135</v>
      </c>
      <c r="D333" s="12">
        <v>6.4693892990177781</v>
      </c>
      <c r="E333" s="12">
        <v>7.3965902637987879</v>
      </c>
      <c r="F333" s="12">
        <v>9.6727384082880228</v>
      </c>
      <c r="G333" s="12">
        <v>7.3619514849746199</v>
      </c>
      <c r="H333" s="12">
        <v>6.9564474009874822</v>
      </c>
      <c r="I333" s="12">
        <v>7.5487302896511572</v>
      </c>
      <c r="J333" s="12">
        <v>9.3477838186996678</v>
      </c>
      <c r="K333" s="12">
        <v>7.4393880734852154</v>
      </c>
      <c r="L333" s="12">
        <v>7.5528965914327184</v>
      </c>
      <c r="M333" s="12"/>
      <c r="N333" s="12"/>
    </row>
    <row r="334" spans="1:14" x14ac:dyDescent="0.35">
      <c r="A334" s="11" t="str">
        <f t="shared" si="5"/>
        <v>COMPRA MEDIA (Consumiciones)Otra Variedad Cola</v>
      </c>
      <c r="B334" s="11" t="s">
        <v>225</v>
      </c>
      <c r="C334" s="11" t="s">
        <v>136</v>
      </c>
      <c r="D334" s="12" t="s">
        <v>222</v>
      </c>
      <c r="E334" s="12" t="s">
        <v>222</v>
      </c>
      <c r="F334" s="12" t="s">
        <v>222</v>
      </c>
      <c r="G334" s="12" t="s">
        <v>222</v>
      </c>
      <c r="H334" s="12" t="s">
        <v>222</v>
      </c>
      <c r="I334" s="12" t="s">
        <v>222</v>
      </c>
      <c r="J334" s="12" t="s">
        <v>222</v>
      </c>
      <c r="K334" s="12" t="s">
        <v>222</v>
      </c>
      <c r="L334" s="12" t="s">
        <v>222</v>
      </c>
      <c r="M334" s="12"/>
      <c r="N334" s="12"/>
    </row>
    <row r="335" spans="1:14" x14ac:dyDescent="0.35">
      <c r="A335" s="11" t="str">
        <f t="shared" si="5"/>
        <v>COMPRA MEDIA (Consumiciones)Con Cafeina</v>
      </c>
      <c r="B335" s="11" t="s">
        <v>225</v>
      </c>
      <c r="C335" s="11" t="s">
        <v>137</v>
      </c>
      <c r="D335" s="12">
        <v>7.3547525190548946</v>
      </c>
      <c r="E335" s="12">
        <v>8.0735771218547399</v>
      </c>
      <c r="F335" s="12">
        <v>10.708753876820518</v>
      </c>
      <c r="G335" s="12">
        <v>7.7995538371873039</v>
      </c>
      <c r="H335" s="12">
        <v>7.6501836732962492</v>
      </c>
      <c r="I335" s="12">
        <v>8.2334168888127444</v>
      </c>
      <c r="J335" s="12">
        <v>10.391131945729155</v>
      </c>
      <c r="K335" s="12">
        <v>8.0986627867711611</v>
      </c>
      <c r="L335" s="12">
        <v>7.3756457564575646</v>
      </c>
      <c r="M335" s="12"/>
      <c r="N335" s="12"/>
    </row>
    <row r="336" spans="1:14" x14ac:dyDescent="0.35">
      <c r="A336" s="11" t="str">
        <f t="shared" si="5"/>
        <v>COMPRA MEDIA (Consumiciones)Sin Cafeina</v>
      </c>
      <c r="B336" s="11" t="s">
        <v>225</v>
      </c>
      <c r="C336" s="11" t="s">
        <v>138</v>
      </c>
      <c r="D336" s="12">
        <v>4.4692799400014493</v>
      </c>
      <c r="E336" s="12">
        <v>4.755150580718329</v>
      </c>
      <c r="F336" s="12">
        <v>5.8643859965203733</v>
      </c>
      <c r="G336" s="12">
        <v>5.0894255565686102</v>
      </c>
      <c r="H336" s="12">
        <v>4.2364842275986545</v>
      </c>
      <c r="I336" s="12">
        <v>4.5782677454641609</v>
      </c>
      <c r="J336" s="12">
        <v>5.685190527855366</v>
      </c>
      <c r="K336" s="12">
        <v>4.6019584580517705</v>
      </c>
      <c r="L336" s="12">
        <v>4.5862484138868487</v>
      </c>
      <c r="M336" s="12"/>
      <c r="N336" s="12"/>
    </row>
    <row r="337" spans="1:14" x14ac:dyDescent="0.35">
      <c r="A337" s="11" t="str">
        <f t="shared" si="5"/>
        <v>COMPRA MEDIA (Consumiciones)Frutas con gas</v>
      </c>
      <c r="B337" s="11" t="s">
        <v>225</v>
      </c>
      <c r="C337" s="11" t="s">
        <v>139</v>
      </c>
      <c r="D337" s="12">
        <v>4.0636872626392728</v>
      </c>
      <c r="E337" s="12">
        <v>4.4834300722430109</v>
      </c>
      <c r="F337" s="12">
        <v>6.0354461634595973</v>
      </c>
      <c r="G337" s="12">
        <v>4.6522827088251484</v>
      </c>
      <c r="H337" s="12">
        <v>4.4179871046335313</v>
      </c>
      <c r="I337" s="12">
        <v>4.3793108852658023</v>
      </c>
      <c r="J337" s="12">
        <v>4.9439803493990873</v>
      </c>
      <c r="K337" s="12">
        <v>4.2355258042648964</v>
      </c>
      <c r="L337" s="12">
        <v>3.7566270580452632</v>
      </c>
      <c r="M337" s="12"/>
      <c r="N337" s="12"/>
    </row>
    <row r="338" spans="1:14" x14ac:dyDescent="0.35">
      <c r="A338" s="11" t="str">
        <f t="shared" si="5"/>
        <v>COMPRA MEDIA (Consumiciones)Frutas sin gas</v>
      </c>
      <c r="B338" s="11" t="s">
        <v>225</v>
      </c>
      <c r="C338" s="11" t="s">
        <v>140</v>
      </c>
      <c r="D338" s="12">
        <v>2.8382308002721484</v>
      </c>
      <c r="E338" s="12">
        <v>2.4727648571713083</v>
      </c>
      <c r="F338" s="12">
        <v>3.8561987586912738</v>
      </c>
      <c r="G338" s="12">
        <v>3.1687657829370575</v>
      </c>
      <c r="H338" s="12">
        <v>3.4892952766894441</v>
      </c>
      <c r="I338" s="12">
        <v>3.6571228269209586</v>
      </c>
      <c r="J338" s="12">
        <v>4.0726530829574212</v>
      </c>
      <c r="K338" s="12">
        <v>3.7089421931501327</v>
      </c>
      <c r="L338" s="12">
        <v>3.1479411656564857</v>
      </c>
      <c r="M338" s="12"/>
      <c r="N338" s="12"/>
    </row>
    <row r="339" spans="1:14" x14ac:dyDescent="0.35">
      <c r="A339" s="11" t="str">
        <f t="shared" si="5"/>
        <v>COMPRA MEDIA (Consumiciones)Mixers</v>
      </c>
      <c r="B339" s="11" t="s">
        <v>225</v>
      </c>
      <c r="C339" s="11" t="s">
        <v>141</v>
      </c>
      <c r="D339" s="12">
        <v>2.324230855529938</v>
      </c>
      <c r="E339" s="12">
        <v>2.5699806225158435</v>
      </c>
      <c r="F339" s="12">
        <v>3.1029782780645432</v>
      </c>
      <c r="G339" s="12">
        <v>2.4515899940189829</v>
      </c>
      <c r="H339" s="12">
        <v>2.2612539147683752</v>
      </c>
      <c r="I339" s="12">
        <v>2.8975682923592188</v>
      </c>
      <c r="J339" s="12">
        <v>2.7064318366063458</v>
      </c>
      <c r="K339" s="12">
        <v>2.5128440419589242</v>
      </c>
      <c r="L339" s="12">
        <v>2.7845662058458909</v>
      </c>
      <c r="M339" s="12"/>
      <c r="N339" s="12"/>
    </row>
    <row r="340" spans="1:14" x14ac:dyDescent="0.35">
      <c r="A340" s="11" t="str">
        <f t="shared" si="5"/>
        <v>COMPRA MEDIA (Consumiciones)Isotonicas</v>
      </c>
      <c r="B340" s="11" t="s">
        <v>225</v>
      </c>
      <c r="C340" s="11" t="s">
        <v>155</v>
      </c>
      <c r="D340" s="12">
        <v>4.114724336177801</v>
      </c>
      <c r="E340" s="12">
        <v>3.884522478775525</v>
      </c>
      <c r="F340" s="12">
        <v>5.0564734597508529</v>
      </c>
      <c r="G340" s="12">
        <v>4.2514873820222636</v>
      </c>
      <c r="H340" s="12">
        <v>4.2725469718941032</v>
      </c>
      <c r="I340" s="12">
        <v>4.2143758868810082</v>
      </c>
      <c r="J340" s="12">
        <v>5.8672092376024745</v>
      </c>
      <c r="K340" s="12">
        <v>4.6382085297991154</v>
      </c>
      <c r="L340" s="12">
        <v>4.0820360958289514</v>
      </c>
      <c r="M340" s="12"/>
      <c r="N340" s="12"/>
    </row>
    <row r="341" spans="1:14" x14ac:dyDescent="0.35">
      <c r="A341" s="11" t="str">
        <f t="shared" si="5"/>
        <v>COMPRA MEDIA (Consumiciones)Energeticas</v>
      </c>
      <c r="B341" s="11" t="s">
        <v>225</v>
      </c>
      <c r="C341" s="11" t="s">
        <v>156</v>
      </c>
      <c r="D341" s="12">
        <v>5.1097282629720304</v>
      </c>
      <c r="E341" s="12">
        <v>5.8180330099442941</v>
      </c>
      <c r="F341" s="12">
        <v>7.0179067525248131</v>
      </c>
      <c r="G341" s="12">
        <v>5.4089851429764098</v>
      </c>
      <c r="H341" s="12">
        <v>5.1359805718399238</v>
      </c>
      <c r="I341" s="12">
        <v>7.2647364206672647</v>
      </c>
      <c r="J341" s="12">
        <v>10.042885769923805</v>
      </c>
      <c r="K341" s="12">
        <v>7.6408191462641986</v>
      </c>
      <c r="L341" s="12">
        <v>6.6882170258777043</v>
      </c>
      <c r="M341" s="12"/>
      <c r="N341" s="12"/>
    </row>
    <row r="342" spans="1:14" x14ac:dyDescent="0.35">
      <c r="A342" s="11" t="str">
        <f t="shared" si="5"/>
        <v>COMPRA MEDIA (Consumiciones)Gaseosas</v>
      </c>
      <c r="B342" s="11" t="s">
        <v>225</v>
      </c>
      <c r="C342" s="11" t="s">
        <v>142</v>
      </c>
      <c r="D342" s="12">
        <v>4.3924302003725835</v>
      </c>
      <c r="E342" s="12">
        <v>3.6796470177371319</v>
      </c>
      <c r="F342" s="12">
        <v>3.9313770828215095</v>
      </c>
      <c r="G342" s="12">
        <v>3.3518811851629504</v>
      </c>
      <c r="H342" s="12">
        <v>2.7069263275903959</v>
      </c>
      <c r="I342" s="12">
        <v>3.4219298989408724</v>
      </c>
      <c r="J342" s="12">
        <v>3.8546057438784578</v>
      </c>
      <c r="K342" s="12">
        <v>2.9105499950683162</v>
      </c>
      <c r="L342" s="12">
        <v>3.348654021254498</v>
      </c>
      <c r="M342" s="12"/>
      <c r="N342" s="12"/>
    </row>
    <row r="343" spans="1:14" x14ac:dyDescent="0.35">
      <c r="A343" s="11" t="str">
        <f t="shared" si="5"/>
        <v>COMPRA MEDIA (Consumiciones)Bebidas Zumo+Leche</v>
      </c>
      <c r="B343" s="11" t="s">
        <v>225</v>
      </c>
      <c r="C343" s="11" t="s">
        <v>143</v>
      </c>
      <c r="D343" s="12">
        <v>2.721610723027128</v>
      </c>
      <c r="E343" s="12">
        <v>3.0881154048817279</v>
      </c>
      <c r="F343" s="12">
        <v>2.9834878751502498</v>
      </c>
      <c r="G343" s="12">
        <v>3.7345516534532681</v>
      </c>
      <c r="H343" s="12">
        <v>2.6282795506902938</v>
      </c>
      <c r="I343" s="12">
        <v>3.1461379042530595</v>
      </c>
      <c r="J343" s="12">
        <v>2.7678406981582695</v>
      </c>
      <c r="K343" s="12">
        <v>2.2608185755657497</v>
      </c>
      <c r="L343" s="12">
        <v>2.6457679961749361</v>
      </c>
      <c r="M343" s="12"/>
      <c r="N343" s="12"/>
    </row>
    <row r="344" spans="1:14" x14ac:dyDescent="0.35">
      <c r="A344" s="11" t="str">
        <f t="shared" si="5"/>
        <v>COMPRA MEDIA (Consumiciones)Resto</v>
      </c>
      <c r="B344" s="11" t="s">
        <v>225</v>
      </c>
      <c r="C344" s="11" t="s">
        <v>72</v>
      </c>
      <c r="D344" s="12">
        <v>3.5710764808128741</v>
      </c>
      <c r="E344" s="12">
        <v>3.8966879819227995</v>
      </c>
      <c r="F344" s="12">
        <v>4.088871844557799</v>
      </c>
      <c r="G344" s="12">
        <v>3.3691278725390785</v>
      </c>
      <c r="H344" s="12">
        <v>3.4915823603915705</v>
      </c>
      <c r="I344" s="12">
        <v>3.3286957459088367</v>
      </c>
      <c r="J344" s="12">
        <v>3.5487645698569104</v>
      </c>
      <c r="K344" s="12">
        <v>2.8439132048219946</v>
      </c>
      <c r="L344" s="12">
        <v>2.5765135343945262</v>
      </c>
      <c r="M344" s="12"/>
      <c r="N344" s="12"/>
    </row>
    <row r="345" spans="1:14" x14ac:dyDescent="0.35">
      <c r="A345" s="11" t="str">
        <f t="shared" si="5"/>
        <v>CONSUMO MEDIO (kg ó litros por consumidor)TOTAL BEBIDAS</v>
      </c>
      <c r="B345" s="11" t="s">
        <v>158</v>
      </c>
      <c r="C345" s="11" t="s">
        <v>96</v>
      </c>
      <c r="D345" s="12">
        <v>14.431579216920561</v>
      </c>
      <c r="E345" s="12">
        <v>16.340419325792833</v>
      </c>
      <c r="F345" s="12">
        <v>24.447861192377065</v>
      </c>
      <c r="G345" s="12">
        <v>14.899143037459266</v>
      </c>
      <c r="H345" s="12">
        <v>14.315924836914753</v>
      </c>
      <c r="I345" s="12">
        <v>15.983810657659676</v>
      </c>
      <c r="J345" s="12">
        <v>22.790543432265089</v>
      </c>
      <c r="K345" s="12">
        <v>14.311277654229192</v>
      </c>
      <c r="L345" s="12">
        <v>13.609618864048583</v>
      </c>
      <c r="M345" s="12"/>
      <c r="N345" s="12"/>
    </row>
    <row r="346" spans="1:14" x14ac:dyDescent="0.35">
      <c r="A346" s="11" t="str">
        <f t="shared" si="5"/>
        <v>CONSUMO MEDIO (kg ó litros por consumidor).Total Bebidas Caliente</v>
      </c>
      <c r="B346" s="11" t="s">
        <v>158</v>
      </c>
      <c r="C346" s="11" t="s">
        <v>97</v>
      </c>
      <c r="D346" s="12">
        <v>2.8206241317796477</v>
      </c>
      <c r="E346" s="12">
        <v>2.6881102322840298</v>
      </c>
      <c r="F346" s="12">
        <v>3.239361370005974</v>
      </c>
      <c r="G346" s="12">
        <v>2.604422866221213</v>
      </c>
      <c r="H346" s="12">
        <v>2.6681841309579801</v>
      </c>
      <c r="I346" s="12">
        <v>2.5323958602274508</v>
      </c>
      <c r="J346" s="12">
        <v>3.0482238013294514</v>
      </c>
      <c r="K346" s="12">
        <v>2.6777166779889536</v>
      </c>
      <c r="L346" s="12">
        <v>2.718500566492311</v>
      </c>
      <c r="M346" s="12"/>
      <c r="N346" s="12"/>
    </row>
    <row r="347" spans="1:14" x14ac:dyDescent="0.35">
      <c r="A347" s="11" t="str">
        <f t="shared" si="5"/>
        <v>CONSUMO MEDIO (kg ó litros por consumidor)Cafe</v>
      </c>
      <c r="B347" s="11" t="s">
        <v>158</v>
      </c>
      <c r="C347" s="11" t="s">
        <v>98</v>
      </c>
      <c r="D347" s="12">
        <v>1.0488728573728052</v>
      </c>
      <c r="E347" s="12">
        <v>1.0158616532390741</v>
      </c>
      <c r="F347" s="12">
        <v>1.2000675194332264</v>
      </c>
      <c r="G347" s="12">
        <v>0.95510176824812731</v>
      </c>
      <c r="H347" s="12">
        <v>0.98434698528195386</v>
      </c>
      <c r="I347" s="12">
        <v>0.99345106523761473</v>
      </c>
      <c r="J347" s="12">
        <v>1.1880165148074022</v>
      </c>
      <c r="K347" s="12">
        <v>0.99458682924735542</v>
      </c>
      <c r="L347" s="12">
        <v>0.94779758327100139</v>
      </c>
      <c r="M347" s="12"/>
      <c r="N347" s="12"/>
    </row>
    <row r="348" spans="1:14" x14ac:dyDescent="0.35">
      <c r="A348" s="11" t="str">
        <f t="shared" si="5"/>
        <v>CONSUMO MEDIO (kg ó litros por consumidor)Leche+bebidas vegetales</v>
      </c>
      <c r="B348" s="11" t="s">
        <v>158</v>
      </c>
      <c r="C348" s="11" t="s">
        <v>149</v>
      </c>
      <c r="D348" s="12">
        <v>2.4273397481161405</v>
      </c>
      <c r="E348" s="12">
        <v>2.3695706655600048</v>
      </c>
      <c r="F348" s="12">
        <v>2.8546105851690964</v>
      </c>
      <c r="G348" s="12">
        <v>2.2567082843506339</v>
      </c>
      <c r="H348" s="12">
        <v>2.290383507919961</v>
      </c>
      <c r="I348" s="12">
        <v>2.1881335146627392</v>
      </c>
      <c r="J348" s="12">
        <v>2.6296073259201243</v>
      </c>
      <c r="K348" s="12">
        <v>2.3648155728728852</v>
      </c>
      <c r="L348" s="12">
        <v>2.3997309333176275</v>
      </c>
      <c r="M348" s="12"/>
      <c r="N348" s="12"/>
    </row>
    <row r="349" spans="1:14" x14ac:dyDescent="0.35">
      <c r="A349" s="11" t="str">
        <f t="shared" si="5"/>
        <v>CONSUMO MEDIO (kg ó litros por consumidor)Leche</v>
      </c>
      <c r="B349" s="11" t="s">
        <v>158</v>
      </c>
      <c r="C349" s="11" t="s">
        <v>99</v>
      </c>
      <c r="D349" s="12">
        <v>2.3288358389838972</v>
      </c>
      <c r="E349" s="12">
        <v>2.2515191432526502</v>
      </c>
      <c r="F349" s="12">
        <v>2.7213557242441584</v>
      </c>
      <c r="G349" s="12">
        <v>2.152570927723112</v>
      </c>
      <c r="H349" s="12">
        <v>2.1667063359354586</v>
      </c>
      <c r="I349" s="12">
        <v>2.0875364912692689</v>
      </c>
      <c r="J349" s="12">
        <v>2.5164321156102156</v>
      </c>
      <c r="K349" s="12">
        <v>2.2583730954830887</v>
      </c>
      <c r="L349" s="12">
        <v>2.2709724816350065</v>
      </c>
      <c r="M349" s="12"/>
      <c r="N349" s="12"/>
    </row>
    <row r="350" spans="1:14" x14ac:dyDescent="0.35">
      <c r="A350" s="11" t="str">
        <f t="shared" si="5"/>
        <v>CONSUMO MEDIO (kg ó litros por consumidor)Leche Sola</v>
      </c>
      <c r="B350" s="11" t="s">
        <v>158</v>
      </c>
      <c r="C350" s="11" t="s">
        <v>100</v>
      </c>
      <c r="D350" s="12">
        <v>0.65225404095286255</v>
      </c>
      <c r="E350" s="12">
        <v>0.52816919078299607</v>
      </c>
      <c r="F350" s="12">
        <v>0.81549909207126747</v>
      </c>
      <c r="G350" s="12">
        <v>0.54902801888599539</v>
      </c>
      <c r="H350" s="12">
        <v>0.68305242295674118</v>
      </c>
      <c r="I350" s="12">
        <v>0.89500436384084292</v>
      </c>
      <c r="J350" s="12">
        <v>0.75830411268000941</v>
      </c>
      <c r="K350" s="12">
        <v>0.55653909207545149</v>
      </c>
      <c r="L350" s="12">
        <v>0.61402668069530641</v>
      </c>
      <c r="M350" s="12"/>
      <c r="N350" s="12"/>
    </row>
    <row r="351" spans="1:14" x14ac:dyDescent="0.35">
      <c r="A351" s="11" t="str">
        <f t="shared" si="5"/>
        <v>CONSUMO MEDIO (kg ó litros por consumidor)Leche Con Cacao</v>
      </c>
      <c r="B351" s="11" t="s">
        <v>158</v>
      </c>
      <c r="C351" s="11" t="s">
        <v>101</v>
      </c>
      <c r="D351" s="12">
        <v>0.88845621249632845</v>
      </c>
      <c r="E351" s="12">
        <v>0.78266772597691325</v>
      </c>
      <c r="F351" s="12">
        <v>0.83194712666955073</v>
      </c>
      <c r="G351" s="12">
        <v>0.65000979160081107</v>
      </c>
      <c r="H351" s="12">
        <v>0.73249801137968951</v>
      </c>
      <c r="I351" s="12">
        <v>0.79060676958826759</v>
      </c>
      <c r="J351" s="12">
        <v>0.80158483378214795</v>
      </c>
      <c r="K351" s="12">
        <v>0.72404828242676111</v>
      </c>
      <c r="L351" s="12">
        <v>0.81977353643830442</v>
      </c>
      <c r="M351" s="12"/>
      <c r="N351" s="12"/>
    </row>
    <row r="352" spans="1:14" x14ac:dyDescent="0.35">
      <c r="A352" s="11" t="str">
        <f t="shared" si="5"/>
        <v>CONSUMO MEDIO (kg ó litros por consumidor)Leche Con Cafe</v>
      </c>
      <c r="B352" s="11" t="s">
        <v>158</v>
      </c>
      <c r="C352" s="11" t="s">
        <v>102</v>
      </c>
      <c r="D352" s="12">
        <v>2.2712958958160883</v>
      </c>
      <c r="E352" s="12">
        <v>2.2027809667414884</v>
      </c>
      <c r="F352" s="12">
        <v>2.6478416151461035</v>
      </c>
      <c r="G352" s="12">
        <v>2.1157983393232529</v>
      </c>
      <c r="H352" s="12">
        <v>2.1142918623886735</v>
      </c>
      <c r="I352" s="12">
        <v>2.0363922881871388</v>
      </c>
      <c r="J352" s="12">
        <v>2.4706522383822538</v>
      </c>
      <c r="K352" s="12">
        <v>2.2118631853500572</v>
      </c>
      <c r="L352" s="12">
        <v>2.2274013095871643</v>
      </c>
      <c r="M352" s="12"/>
      <c r="N352" s="12"/>
    </row>
    <row r="353" spans="1:14" x14ac:dyDescent="0.35">
      <c r="A353" s="11" t="str">
        <f t="shared" si="5"/>
        <v>CONSUMO MEDIO (kg ó litros por consumidor)Bebidas Vegetales</v>
      </c>
      <c r="B353" s="11" t="s">
        <v>158</v>
      </c>
      <c r="C353" s="11" t="s">
        <v>150</v>
      </c>
      <c r="D353" s="12">
        <v>1.5593495215856468</v>
      </c>
      <c r="E353" s="12">
        <v>1.6408559924845023</v>
      </c>
      <c r="F353" s="12">
        <v>1.7720359598898707</v>
      </c>
      <c r="G353" s="12">
        <v>1.4859567591882903</v>
      </c>
      <c r="H353" s="12">
        <v>1.6006188320034154</v>
      </c>
      <c r="I353" s="12">
        <v>1.4008028982583258</v>
      </c>
      <c r="J353" s="12">
        <v>1.5673062087717566</v>
      </c>
      <c r="K353" s="12">
        <v>1.5515613719056709</v>
      </c>
      <c r="L353" s="12">
        <v>1.8008755555208424</v>
      </c>
      <c r="M353" s="12"/>
      <c r="N353" s="12"/>
    </row>
    <row r="354" spans="1:14" x14ac:dyDescent="0.35">
      <c r="A354" s="11" t="str">
        <f t="shared" si="5"/>
        <v>CONSUMO MEDIO (kg ó litros por consumidor)Infusiones</v>
      </c>
      <c r="B354" s="11" t="s">
        <v>158</v>
      </c>
      <c r="C354" s="11" t="s">
        <v>103</v>
      </c>
      <c r="D354" s="12">
        <v>0.55927136494194418</v>
      </c>
      <c r="E354" s="12">
        <v>0.52111250043790747</v>
      </c>
      <c r="F354" s="12">
        <v>0.58210507556811442</v>
      </c>
      <c r="G354" s="12">
        <v>0.53367823876501241</v>
      </c>
      <c r="H354" s="12">
        <v>0.5902921614303811</v>
      </c>
      <c r="I354" s="12">
        <v>0.53020123481601955</v>
      </c>
      <c r="J354" s="12">
        <v>0.62535428482873034</v>
      </c>
      <c r="K354" s="12">
        <v>0.54637872656651176</v>
      </c>
      <c r="L354" s="12">
        <v>0.54092588817081777</v>
      </c>
      <c r="M354" s="12"/>
      <c r="N354" s="12"/>
    </row>
    <row r="355" spans="1:14" x14ac:dyDescent="0.35">
      <c r="A355" s="11" t="str">
        <f t="shared" si="5"/>
        <v>CONSUMO MEDIO (kg ó litros por consumidor)Resto Bebidas Caliente</v>
      </c>
      <c r="B355" s="11" t="s">
        <v>158</v>
      </c>
      <c r="C355" s="11" t="s">
        <v>104</v>
      </c>
      <c r="D355" s="12">
        <v>0.59033443223753257</v>
      </c>
      <c r="E355" s="12">
        <v>0.44247630740710864</v>
      </c>
      <c r="F355" s="12">
        <v>0.57408962449312206</v>
      </c>
      <c r="G355" s="12">
        <v>0.51277774896365191</v>
      </c>
      <c r="H355" s="12">
        <v>0.53216997997732851</v>
      </c>
      <c r="I355" s="12">
        <v>0.49474294670650559</v>
      </c>
      <c r="J355" s="12">
        <v>0.5554268843758764</v>
      </c>
      <c r="K355" s="12">
        <v>0.50616235715110236</v>
      </c>
      <c r="L355" s="12">
        <v>0.51407913004120676</v>
      </c>
      <c r="M355" s="12"/>
      <c r="N355" s="12"/>
    </row>
    <row r="356" spans="1:14" x14ac:dyDescent="0.35">
      <c r="A356" s="11" t="str">
        <f t="shared" si="5"/>
        <v>CONSUMO MEDIO (kg ó litros por consumidor).Total Bebidas Frias</v>
      </c>
      <c r="B356" s="11" t="s">
        <v>158</v>
      </c>
      <c r="C356" s="11" t="s">
        <v>105</v>
      </c>
      <c r="D356" s="12">
        <v>13.239101320857767</v>
      </c>
      <c r="E356" s="12">
        <v>15.17592346973888</v>
      </c>
      <c r="F356" s="12">
        <v>22.844328051550136</v>
      </c>
      <c r="G356" s="12">
        <v>13.90006206396103</v>
      </c>
      <c r="H356" s="12">
        <v>13.259005778901749</v>
      </c>
      <c r="I356" s="12">
        <v>14.958252113696606</v>
      </c>
      <c r="J356" s="12">
        <v>21.44374303865429</v>
      </c>
      <c r="K356" s="12">
        <v>13.294126960405917</v>
      </c>
      <c r="L356" s="12">
        <v>12.571212441644496</v>
      </c>
      <c r="M356" s="12"/>
      <c r="N356" s="12"/>
    </row>
    <row r="357" spans="1:14" x14ac:dyDescent="0.35">
      <c r="A357" s="11" t="str">
        <f t="shared" si="5"/>
        <v>CONSUMO MEDIO (kg ó litros por consumidor)Total bebidas de vino</v>
      </c>
      <c r="B357" s="11" t="s">
        <v>158</v>
      </c>
      <c r="C357" s="11" t="s">
        <v>106</v>
      </c>
      <c r="D357" s="12">
        <v>2.9875353461340119</v>
      </c>
      <c r="E357" s="12">
        <v>3.0581684457650131</v>
      </c>
      <c r="F357" s="12">
        <v>3.8756686098478443</v>
      </c>
      <c r="G357" s="12">
        <v>3.1297577333258451</v>
      </c>
      <c r="H357" s="12">
        <v>2.9386740316365327</v>
      </c>
      <c r="I357" s="12">
        <v>3.0386414441794849</v>
      </c>
      <c r="J357" s="12">
        <v>3.6858516441994822</v>
      </c>
      <c r="K357" s="12">
        <v>3.0451523688195126</v>
      </c>
      <c r="L357" s="12">
        <v>2.7485350982884866</v>
      </c>
      <c r="M357" s="12"/>
      <c r="N357" s="12"/>
    </row>
    <row r="358" spans="1:14" x14ac:dyDescent="0.35">
      <c r="A358" s="11" t="str">
        <f t="shared" si="5"/>
        <v>CONSUMO MEDIO (kg ó litros por consumidor)Vino</v>
      </c>
      <c r="B358" s="11" t="s">
        <v>158</v>
      </c>
      <c r="C358" s="11" t="s">
        <v>107</v>
      </c>
      <c r="D358" s="12">
        <v>2.782841592686208</v>
      </c>
      <c r="E358" s="12">
        <v>2.7587694514045218</v>
      </c>
      <c r="F358" s="12">
        <v>3.162368678002331</v>
      </c>
      <c r="G358" s="12">
        <v>2.9035013951943056</v>
      </c>
      <c r="H358" s="12">
        <v>2.7209816879447426</v>
      </c>
      <c r="I358" s="12">
        <v>2.7347098656575981</v>
      </c>
      <c r="J358" s="12">
        <v>3.0359043605418008</v>
      </c>
      <c r="K358" s="12">
        <v>2.8151739859538538</v>
      </c>
      <c r="L358" s="12">
        <v>2.5958166050569309</v>
      </c>
      <c r="M358" s="12"/>
      <c r="N358" s="12"/>
    </row>
    <row r="359" spans="1:14" x14ac:dyDescent="0.35">
      <c r="A359" s="11" t="str">
        <f t="shared" si="5"/>
        <v>CONSUMO MEDIO (kg ó litros por consumidor)Tinto</v>
      </c>
      <c r="B359" s="11" t="s">
        <v>158</v>
      </c>
      <c r="C359" s="11" t="s">
        <v>108</v>
      </c>
      <c r="D359" s="12">
        <v>2.1090904823171961</v>
      </c>
      <c r="E359" s="12">
        <v>2.1472126750390146</v>
      </c>
      <c r="F359" s="12">
        <v>2.5627320390453008</v>
      </c>
      <c r="G359" s="12">
        <v>2.3249399146746041</v>
      </c>
      <c r="H359" s="12">
        <v>2.2705432248342987</v>
      </c>
      <c r="I359" s="12">
        <v>2.2299995338388463</v>
      </c>
      <c r="J359" s="12">
        <v>2.3710663482847409</v>
      </c>
      <c r="K359" s="12">
        <v>2.3391558866969153</v>
      </c>
      <c r="L359" s="12">
        <v>2.2290000439911242</v>
      </c>
      <c r="M359" s="12"/>
      <c r="N359" s="12"/>
    </row>
    <row r="360" spans="1:14" x14ac:dyDescent="0.35">
      <c r="A360" s="11" t="str">
        <f t="shared" si="5"/>
        <v>CONSUMO MEDIO (kg ó litros por consumidor)Blanco</v>
      </c>
      <c r="B360" s="11" t="s">
        <v>158</v>
      </c>
      <c r="C360" s="11" t="s">
        <v>109</v>
      </c>
      <c r="D360" s="12">
        <v>2.0345784110167275</v>
      </c>
      <c r="E360" s="12">
        <v>1.9343962117639042</v>
      </c>
      <c r="F360" s="12">
        <v>2.1226463014750578</v>
      </c>
      <c r="G360" s="12">
        <v>2.0469472999587821</v>
      </c>
      <c r="H360" s="12">
        <v>1.8275451089957602</v>
      </c>
      <c r="I360" s="12">
        <v>1.9140436288270457</v>
      </c>
      <c r="J360" s="12">
        <v>2.1742296985938925</v>
      </c>
      <c r="K360" s="12">
        <v>1.9517802186463471</v>
      </c>
      <c r="L360" s="12">
        <v>1.8086711901093313</v>
      </c>
      <c r="M360" s="12"/>
      <c r="N360" s="12"/>
    </row>
    <row r="361" spans="1:14" x14ac:dyDescent="0.35">
      <c r="A361" s="11" t="str">
        <f t="shared" si="5"/>
        <v>CONSUMO MEDIO (kg ó litros por consumidor)Rosado</v>
      </c>
      <c r="B361" s="11" t="s">
        <v>158</v>
      </c>
      <c r="C361" s="11" t="s">
        <v>110</v>
      </c>
      <c r="D361" s="12">
        <v>1.3778963632339414</v>
      </c>
      <c r="E361" s="12">
        <v>1.3649650624394638</v>
      </c>
      <c r="F361" s="12">
        <v>1.5186705560878277</v>
      </c>
      <c r="G361" s="12">
        <v>0.95969063892366824</v>
      </c>
      <c r="H361" s="12">
        <v>1.1865374540307621</v>
      </c>
      <c r="I361" s="12">
        <v>1.3015931751483396</v>
      </c>
      <c r="J361" s="12">
        <v>1.0870632715471547</v>
      </c>
      <c r="K361" s="12">
        <v>1.1498312204110845</v>
      </c>
      <c r="L361" s="12">
        <v>0.94223185888062644</v>
      </c>
      <c r="M361" s="12"/>
      <c r="N361" s="12"/>
    </row>
    <row r="362" spans="1:14" x14ac:dyDescent="0.35">
      <c r="A362" s="11" t="str">
        <f t="shared" si="5"/>
        <v>CONSUMO MEDIO (kg ó litros por consumidor)Resto vino</v>
      </c>
      <c r="B362" s="11" t="s">
        <v>158</v>
      </c>
      <c r="C362" s="11" t="s">
        <v>111</v>
      </c>
      <c r="D362" s="12">
        <v>0.84444857826277475</v>
      </c>
      <c r="E362" s="12">
        <v>0.78144237260256189</v>
      </c>
      <c r="F362" s="12">
        <v>0.75095301573937656</v>
      </c>
      <c r="G362" s="12">
        <v>0.62772556486441311</v>
      </c>
      <c r="H362" s="12">
        <v>0.74550412348193162</v>
      </c>
      <c r="I362" s="12">
        <v>0.66503368620213421</v>
      </c>
      <c r="J362" s="12">
        <v>0.88941356926907333</v>
      </c>
      <c r="K362" s="12">
        <v>0.79912041895602726</v>
      </c>
      <c r="L362" s="12">
        <v>0.67798246169757914</v>
      </c>
      <c r="M362" s="12"/>
      <c r="N362" s="12"/>
    </row>
    <row r="363" spans="1:14" x14ac:dyDescent="0.35">
      <c r="A363" s="11" t="str">
        <f t="shared" si="5"/>
        <v>CONSUMO MEDIO (kg ó litros por consumidor)Cava</v>
      </c>
      <c r="B363" s="11" t="s">
        <v>158</v>
      </c>
      <c r="C363" s="11" t="s">
        <v>112</v>
      </c>
      <c r="D363" s="12">
        <v>1.0866565738602552</v>
      </c>
      <c r="E363" s="12">
        <v>1.4003635668631762</v>
      </c>
      <c r="F363" s="12">
        <v>1.4874075245984</v>
      </c>
      <c r="G363" s="12">
        <v>1.6816574473848398</v>
      </c>
      <c r="H363" s="12">
        <v>1.4642996747923025</v>
      </c>
      <c r="I363" s="12">
        <v>1.6606054422182415</v>
      </c>
      <c r="J363" s="12">
        <v>1.7335080253210537</v>
      </c>
      <c r="K363" s="12">
        <v>1.5801014156317987</v>
      </c>
      <c r="L363" s="12">
        <v>1.3470993713412345</v>
      </c>
      <c r="M363" s="12"/>
      <c r="N363" s="12"/>
    </row>
    <row r="364" spans="1:14" x14ac:dyDescent="0.35">
      <c r="A364" s="11" t="str">
        <f t="shared" si="5"/>
        <v>CONSUMO MEDIO (kg ó litros por consumidor)Otr.Bebidas Deri.Vino</v>
      </c>
      <c r="B364" s="11" t="s">
        <v>158</v>
      </c>
      <c r="C364" s="11" t="s">
        <v>113</v>
      </c>
      <c r="D364" s="12">
        <v>1.9229880828488621</v>
      </c>
      <c r="E364" s="12">
        <v>2.0901138969422273</v>
      </c>
      <c r="F364" s="12">
        <v>2.7343305640558597</v>
      </c>
      <c r="G364" s="12">
        <v>1.851942159005433</v>
      </c>
      <c r="H364" s="12">
        <v>1.7552514800208154</v>
      </c>
      <c r="I364" s="12">
        <v>1.9201125508328321</v>
      </c>
      <c r="J364" s="12">
        <v>2.6843501492072237</v>
      </c>
      <c r="K364" s="12">
        <v>1.8439930567316127</v>
      </c>
      <c r="L364" s="12">
        <v>1.5265149975413714</v>
      </c>
      <c r="M364" s="12"/>
      <c r="N364" s="12"/>
    </row>
    <row r="365" spans="1:14" x14ac:dyDescent="0.35">
      <c r="A365" s="11" t="str">
        <f t="shared" si="5"/>
        <v>CONSUMO MEDIO (kg ó litros por consumidor)Tinto de Verano</v>
      </c>
      <c r="B365" s="11" t="s">
        <v>158</v>
      </c>
      <c r="C365" s="11" t="s">
        <v>114</v>
      </c>
      <c r="D365" s="12">
        <v>2.0061268215589489</v>
      </c>
      <c r="E365" s="12">
        <v>2.088276755707636</v>
      </c>
      <c r="F365" s="12">
        <v>2.6671522616270669</v>
      </c>
      <c r="G365" s="12">
        <v>1.8706580578756415</v>
      </c>
      <c r="H365" s="12">
        <v>1.7208215600747747</v>
      </c>
      <c r="I365" s="12">
        <v>1.9444349576121107</v>
      </c>
      <c r="J365" s="12">
        <v>2.6300875542505993</v>
      </c>
      <c r="K365" s="12">
        <v>1.8210787640960233</v>
      </c>
      <c r="L365" s="12">
        <v>1.5830688793514895</v>
      </c>
      <c r="M365" s="12"/>
      <c r="N365" s="12"/>
    </row>
    <row r="366" spans="1:14" x14ac:dyDescent="0.35">
      <c r="A366" s="11" t="str">
        <f t="shared" si="5"/>
        <v>CONSUMO MEDIO (kg ó litros por consumidor)Sangria de Vino</v>
      </c>
      <c r="B366" s="11" t="s">
        <v>158</v>
      </c>
      <c r="C366" s="11" t="s">
        <v>115</v>
      </c>
      <c r="D366" s="12">
        <v>1.2668794332404745</v>
      </c>
      <c r="E366" s="12">
        <v>1.329617623285789</v>
      </c>
      <c r="F366" s="12">
        <v>1.697307753110086</v>
      </c>
      <c r="G366" s="12">
        <v>1.5157180896650415</v>
      </c>
      <c r="H366" s="12">
        <v>1.5406101612663601</v>
      </c>
      <c r="I366" s="12">
        <v>1.1261789071163815</v>
      </c>
      <c r="J366" s="12">
        <v>1.4553519758047804</v>
      </c>
      <c r="K366" s="12">
        <v>1.7443096331240433</v>
      </c>
      <c r="L366" s="12">
        <v>1.0441318794517163</v>
      </c>
      <c r="M366" s="12"/>
      <c r="N366" s="12"/>
    </row>
    <row r="367" spans="1:14" x14ac:dyDescent="0.35">
      <c r="A367" s="11" t="str">
        <f t="shared" si="5"/>
        <v>CONSUMO MEDIO (kg ó litros por consumidor)Sangria de Cava</v>
      </c>
      <c r="B367" s="11" t="s">
        <v>158</v>
      </c>
      <c r="C367" s="11" t="s">
        <v>116</v>
      </c>
      <c r="D367" s="12">
        <v>2.492029707687955</v>
      </c>
      <c r="E367" s="12">
        <v>1.5225152903763151</v>
      </c>
      <c r="F367" s="12">
        <v>2.0459781126498453</v>
      </c>
      <c r="G367" s="12">
        <v>1.8938315490589146</v>
      </c>
      <c r="H367" s="12">
        <v>2.130539520064703</v>
      </c>
      <c r="I367" s="12">
        <v>1.297405771596952</v>
      </c>
      <c r="J367" s="12">
        <v>1.9767985260266023</v>
      </c>
      <c r="K367" s="12">
        <v>2.8152728824839293</v>
      </c>
      <c r="L367" s="12">
        <v>1.130766643252783</v>
      </c>
      <c r="M367" s="12"/>
      <c r="N367" s="12"/>
    </row>
    <row r="368" spans="1:14" x14ac:dyDescent="0.35">
      <c r="A368" s="11" t="str">
        <f t="shared" si="5"/>
        <v>CONSUMO MEDIO (kg ó litros por consumidor)Calimocho</v>
      </c>
      <c r="B368" s="11" t="s">
        <v>158</v>
      </c>
      <c r="C368" s="11" t="s">
        <v>117</v>
      </c>
      <c r="D368" s="12">
        <v>1.277353662896157</v>
      </c>
      <c r="E368" s="12">
        <v>1.2948543059745878</v>
      </c>
      <c r="F368" s="12">
        <v>1.3854744371903365</v>
      </c>
      <c r="G368" s="12">
        <v>1.1753596662379384</v>
      </c>
      <c r="H368" s="12">
        <v>1.5587768191650149</v>
      </c>
      <c r="I368" s="12">
        <v>1.2460487907490065</v>
      </c>
      <c r="J368" s="12">
        <v>1.7421789987662091</v>
      </c>
      <c r="K368" s="12">
        <v>1.1797076651043008</v>
      </c>
      <c r="L368" s="12">
        <v>0.99062885334361772</v>
      </c>
      <c r="M368" s="12"/>
      <c r="N368" s="12"/>
    </row>
    <row r="369" spans="1:14" x14ac:dyDescent="0.35">
      <c r="A369" s="11" t="str">
        <f t="shared" si="5"/>
        <v>CONSUMO MEDIO (kg ó litros por consumidor)Rebujito</v>
      </c>
      <c r="B369" s="11" t="s">
        <v>158</v>
      </c>
      <c r="C369" s="11" t="s">
        <v>151</v>
      </c>
      <c r="D369" s="12">
        <v>0.34160662301459088</v>
      </c>
      <c r="E369" s="12">
        <v>2.3789626254902005</v>
      </c>
      <c r="F369" s="12">
        <v>2.428678693914692</v>
      </c>
      <c r="G369" s="12">
        <v>0.39592362974186462</v>
      </c>
      <c r="H369" s="12">
        <v>0.29630707985364452</v>
      </c>
      <c r="I369" s="12">
        <v>1.8544230954164549</v>
      </c>
      <c r="J369" s="12">
        <v>0.9326407712996625</v>
      </c>
      <c r="K369" s="12">
        <v>0.8734050286372399</v>
      </c>
      <c r="L369" s="12">
        <v>0.39707999711979414</v>
      </c>
      <c r="M369" s="12"/>
      <c r="N369" s="12"/>
    </row>
    <row r="370" spans="1:14" x14ac:dyDescent="0.35">
      <c r="A370" s="11" t="str">
        <f t="shared" si="5"/>
        <v>CONSUMO MEDIO (kg ó litros por consumidor)Espum/Lambrusc/Mosca</v>
      </c>
      <c r="B370" s="11" t="s">
        <v>158</v>
      </c>
      <c r="C370" s="11" t="s">
        <v>152</v>
      </c>
      <c r="D370" s="12">
        <v>1.2606101133000218</v>
      </c>
      <c r="E370" s="12">
        <v>1.2724308095908745</v>
      </c>
      <c r="F370" s="12">
        <v>1.3379508421485</v>
      </c>
      <c r="G370" s="12">
        <v>1.4551120454552349</v>
      </c>
      <c r="H370" s="12">
        <v>1.0980242079625184</v>
      </c>
      <c r="I370" s="12">
        <v>1.3537550348595111</v>
      </c>
      <c r="J370" s="12">
        <v>1.2349912900878532</v>
      </c>
      <c r="K370" s="12">
        <v>1.1800566224781917</v>
      </c>
      <c r="L370" s="12">
        <v>1.2495647474018952</v>
      </c>
      <c r="M370" s="12"/>
      <c r="N370" s="12"/>
    </row>
    <row r="371" spans="1:14" x14ac:dyDescent="0.35">
      <c r="A371" s="11" t="str">
        <f t="shared" si="5"/>
        <v>CONSUMO MEDIO (kg ó litros por consumidor)Sidra</v>
      </c>
      <c r="B371" s="11" t="s">
        <v>158</v>
      </c>
      <c r="C371" s="11" t="s">
        <v>118</v>
      </c>
      <c r="D371" s="12">
        <v>5.8579298671475337</v>
      </c>
      <c r="E371" s="12">
        <v>4.8612237128032474</v>
      </c>
      <c r="F371" s="12">
        <v>4.6913929298118795</v>
      </c>
      <c r="G371" s="12">
        <v>4.2988001332665311</v>
      </c>
      <c r="H371" s="12">
        <v>4.2450452856448022</v>
      </c>
      <c r="I371" s="12">
        <v>4.0015965363895587</v>
      </c>
      <c r="J371" s="12">
        <v>5.7475060467550465</v>
      </c>
      <c r="K371" s="12">
        <v>4.8528189549003757</v>
      </c>
      <c r="L371" s="12">
        <v>4.8676505095665137</v>
      </c>
      <c r="M371" s="12"/>
      <c r="N371" s="12"/>
    </row>
    <row r="372" spans="1:14" x14ac:dyDescent="0.35">
      <c r="A372" s="11" t="str">
        <f t="shared" si="5"/>
        <v>CONSUMO MEDIO (kg ó litros por consumidor)Cerveza</v>
      </c>
      <c r="B372" s="11" t="s">
        <v>158</v>
      </c>
      <c r="C372" s="11" t="s">
        <v>119</v>
      </c>
      <c r="D372" s="12">
        <v>7.4726275743184969</v>
      </c>
      <c r="E372" s="12">
        <v>8.4350208652571634</v>
      </c>
      <c r="F372" s="12">
        <v>11.915090176902572</v>
      </c>
      <c r="G372" s="12">
        <v>7.6577156735670027</v>
      </c>
      <c r="H372" s="12">
        <v>7.5648477703424142</v>
      </c>
      <c r="I372" s="12">
        <v>8.1949344506752855</v>
      </c>
      <c r="J372" s="12">
        <v>11.251952302807982</v>
      </c>
      <c r="K372" s="12">
        <v>7.383743729024876</v>
      </c>
      <c r="L372" s="12">
        <v>6.8088731229086843</v>
      </c>
      <c r="M372" s="12"/>
      <c r="N372" s="12"/>
    </row>
    <row r="373" spans="1:14" x14ac:dyDescent="0.35">
      <c r="A373" s="11" t="str">
        <f t="shared" si="5"/>
        <v>CONSUMO MEDIO (kg ó litros por consumidor)Con alcohol</v>
      </c>
      <c r="B373" s="11" t="s">
        <v>158</v>
      </c>
      <c r="C373" s="11" t="s">
        <v>120</v>
      </c>
      <c r="D373" s="12">
        <v>7.1954978240149305</v>
      </c>
      <c r="E373" s="12">
        <v>8.0304564884850631</v>
      </c>
      <c r="F373" s="12">
        <v>11.221489571539479</v>
      </c>
      <c r="G373" s="12">
        <v>7.2908376428135115</v>
      </c>
      <c r="H373" s="12">
        <v>7.2606098990988688</v>
      </c>
      <c r="I373" s="12">
        <v>7.8018391778060829</v>
      </c>
      <c r="J373" s="12">
        <v>10.74265555206475</v>
      </c>
      <c r="K373" s="12">
        <v>7.1149627681550349</v>
      </c>
      <c r="L373" s="12">
        <v>6.5147906383895453</v>
      </c>
      <c r="M373" s="12"/>
      <c r="N373" s="12"/>
    </row>
    <row r="374" spans="1:14" x14ac:dyDescent="0.35">
      <c r="A374" s="11" t="str">
        <f t="shared" si="5"/>
        <v>CONSUMO MEDIO (kg ó litros por consumidor)Sin alcohol</v>
      </c>
      <c r="B374" s="11" t="s">
        <v>158</v>
      </c>
      <c r="C374" s="11" t="s">
        <v>121</v>
      </c>
      <c r="D374" s="12">
        <v>2.4536467442129335</v>
      </c>
      <c r="E374" s="12">
        <v>2.6912896270825684</v>
      </c>
      <c r="F374" s="12">
        <v>3.4131449698552125</v>
      </c>
      <c r="G374" s="12">
        <v>2.50272746934129</v>
      </c>
      <c r="H374" s="12">
        <v>2.3610006113511841</v>
      </c>
      <c r="I374" s="12">
        <v>2.4847168170156735</v>
      </c>
      <c r="J374" s="12">
        <v>2.995093964658349</v>
      </c>
      <c r="K374" s="12">
        <v>2.1830880805593305</v>
      </c>
      <c r="L374" s="12">
        <v>2.3923086457405556</v>
      </c>
      <c r="M374" s="12"/>
      <c r="N374" s="12"/>
    </row>
    <row r="375" spans="1:14" x14ac:dyDescent="0.35">
      <c r="A375" s="11" t="str">
        <f t="shared" si="5"/>
        <v>CONSUMO MEDIO (kg ó litros por consumidor)Cerveza Envasada</v>
      </c>
      <c r="B375" s="11" t="s">
        <v>158</v>
      </c>
      <c r="C375" s="11" t="s">
        <v>153</v>
      </c>
      <c r="D375" s="12">
        <v>4.2771306819862769</v>
      </c>
      <c r="E375" s="12">
        <v>4.7047870395187061</v>
      </c>
      <c r="F375" s="12">
        <v>5.9522342200332812</v>
      </c>
      <c r="G375" s="12">
        <v>4.3654684776308894</v>
      </c>
      <c r="H375" s="12">
        <v>4.6035548268323998</v>
      </c>
      <c r="I375" s="12">
        <v>4.4908357019099441</v>
      </c>
      <c r="J375" s="12">
        <v>5.8057071577252568</v>
      </c>
      <c r="K375" s="12">
        <v>4.2562531496050733</v>
      </c>
      <c r="L375" s="12">
        <v>4.0300401787318192</v>
      </c>
      <c r="M375" s="12"/>
      <c r="N375" s="12"/>
    </row>
    <row r="376" spans="1:14" x14ac:dyDescent="0.35">
      <c r="A376" s="11" t="str">
        <f t="shared" si="5"/>
        <v>CONSUMO MEDIO (kg ó litros por consumidor)Cerveza Surtidor</v>
      </c>
      <c r="B376" s="11" t="s">
        <v>158</v>
      </c>
      <c r="C376" s="11" t="s">
        <v>154</v>
      </c>
      <c r="D376" s="12">
        <v>5.7024301420067323</v>
      </c>
      <c r="E376" s="12">
        <v>6.3347784874300688</v>
      </c>
      <c r="F376" s="12">
        <v>9.0566636204749305</v>
      </c>
      <c r="G376" s="12">
        <v>5.8232260826830595</v>
      </c>
      <c r="H376" s="12">
        <v>5.6923612393925547</v>
      </c>
      <c r="I376" s="12">
        <v>6.2064612006234086</v>
      </c>
      <c r="J376" s="12">
        <v>8.543277855024817</v>
      </c>
      <c r="K376" s="12">
        <v>5.7203440219362198</v>
      </c>
      <c r="L376" s="12">
        <v>5.2286006786587649</v>
      </c>
      <c r="M376" s="12"/>
      <c r="N376" s="12"/>
    </row>
    <row r="377" spans="1:14" x14ac:dyDescent="0.35">
      <c r="A377" s="11" t="str">
        <f t="shared" si="5"/>
        <v>CONSUMO MEDIO (kg ó litros por consumidor)Otras Cervezas</v>
      </c>
      <c r="B377" s="11" t="s">
        <v>158</v>
      </c>
      <c r="C377" s="11" t="s">
        <v>122</v>
      </c>
      <c r="D377" s="12">
        <v>1.1936076849032144</v>
      </c>
      <c r="E377" s="12">
        <v>0.70616921602092009</v>
      </c>
      <c r="F377" s="12">
        <v>1.754748680933383</v>
      </c>
      <c r="G377" s="12">
        <v>1.2861415741634317</v>
      </c>
      <c r="H377" s="12">
        <v>1.1315895403770115</v>
      </c>
      <c r="I377" s="12">
        <v>1.3581087010753616</v>
      </c>
      <c r="J377" s="12">
        <v>1.6845629445237726</v>
      </c>
      <c r="K377" s="12">
        <v>1.1226357705976848</v>
      </c>
      <c r="L377" s="12">
        <v>0.8665369546175945</v>
      </c>
      <c r="M377" s="12"/>
      <c r="N377" s="12"/>
    </row>
    <row r="378" spans="1:14" x14ac:dyDescent="0.35">
      <c r="A378" s="11" t="str">
        <f t="shared" si="5"/>
        <v>CONSUMO MEDIO (kg ó litros por consumidor)Espirituosas</v>
      </c>
      <c r="B378" s="11" t="s">
        <v>158</v>
      </c>
      <c r="C378" s="11" t="s">
        <v>123</v>
      </c>
      <c r="D378" s="12">
        <v>1.221487172061781</v>
      </c>
      <c r="E378" s="12">
        <v>1.2648504184712162</v>
      </c>
      <c r="F378" s="12">
        <v>1.8330226140225265</v>
      </c>
      <c r="G378" s="12">
        <v>1.1169467737539804</v>
      </c>
      <c r="H378" s="12">
        <v>1.1265814682890023</v>
      </c>
      <c r="I378" s="12">
        <v>1.2519458646496642</v>
      </c>
      <c r="J378" s="12">
        <v>1.7573520813496242</v>
      </c>
      <c r="K378" s="12">
        <v>1.0119049795047608</v>
      </c>
      <c r="L378" s="12">
        <v>1.0937909647416317</v>
      </c>
      <c r="M378" s="12"/>
      <c r="N378" s="12"/>
    </row>
    <row r="379" spans="1:14" x14ac:dyDescent="0.35">
      <c r="A379" s="11" t="str">
        <f t="shared" si="5"/>
        <v>CONSUMO MEDIO (kg ó litros por consumidor)Whisky</v>
      </c>
      <c r="B379" s="11" t="s">
        <v>158</v>
      </c>
      <c r="C379" s="11" t="s">
        <v>124</v>
      </c>
      <c r="D379" s="12">
        <v>0.64034391675248603</v>
      </c>
      <c r="E379" s="12">
        <v>0.65101249198628064</v>
      </c>
      <c r="F379" s="12">
        <v>0.85815348010895398</v>
      </c>
      <c r="G379" s="12">
        <v>0.79691337624645375</v>
      </c>
      <c r="H379" s="12">
        <v>0.84226641815694758</v>
      </c>
      <c r="I379" s="12">
        <v>0.69792645839754286</v>
      </c>
      <c r="J379" s="12">
        <v>0.92261796626035175</v>
      </c>
      <c r="K379" s="12">
        <v>0.76821437406192161</v>
      </c>
      <c r="L379" s="12">
        <v>0.72318720709310957</v>
      </c>
      <c r="M379" s="12"/>
      <c r="N379" s="12"/>
    </row>
    <row r="380" spans="1:14" x14ac:dyDescent="0.35">
      <c r="A380" s="11" t="str">
        <f t="shared" si="5"/>
        <v>CONSUMO MEDIO (kg ó litros por consumidor)Brandy</v>
      </c>
      <c r="B380" s="11" t="s">
        <v>158</v>
      </c>
      <c r="C380" s="11" t="s">
        <v>125</v>
      </c>
      <c r="D380" s="12">
        <v>0.27476131614328164</v>
      </c>
      <c r="E380" s="12">
        <v>0.65334173399418671</v>
      </c>
      <c r="F380" s="12">
        <v>0.34865488375910975</v>
      </c>
      <c r="G380" s="12">
        <v>0.40897002140314676</v>
      </c>
      <c r="H380" s="12">
        <v>1.0026991793236388</v>
      </c>
      <c r="I380" s="12">
        <v>0.47363171360078093</v>
      </c>
      <c r="J380" s="12">
        <v>0.44333452389514777</v>
      </c>
      <c r="K380" s="12">
        <v>0.64993058109839996</v>
      </c>
      <c r="L380" s="12">
        <v>0.6395230516425231</v>
      </c>
      <c r="M380" s="12"/>
      <c r="N380" s="12"/>
    </row>
    <row r="381" spans="1:14" x14ac:dyDescent="0.35">
      <c r="A381" s="11" t="str">
        <f t="shared" si="5"/>
        <v>CONSUMO MEDIO (kg ó litros por consumidor)Ginebra</v>
      </c>
      <c r="B381" s="11" t="s">
        <v>158</v>
      </c>
      <c r="C381" s="11" t="s">
        <v>126</v>
      </c>
      <c r="D381" s="12">
        <v>0.5064662142154186</v>
      </c>
      <c r="E381" s="12">
        <v>0.54918706290739072</v>
      </c>
      <c r="F381" s="12">
        <v>0.74095664687147056</v>
      </c>
      <c r="G381" s="12">
        <v>0.67501401427503382</v>
      </c>
      <c r="H381" s="12">
        <v>0.67387537592461733</v>
      </c>
      <c r="I381" s="12">
        <v>0.5529369548572467</v>
      </c>
      <c r="J381" s="12">
        <v>0.72330653304905912</v>
      </c>
      <c r="K381" s="12">
        <v>0.55880720889806845</v>
      </c>
      <c r="L381" s="12">
        <v>0.52147403267872694</v>
      </c>
      <c r="M381" s="12"/>
      <c r="N381" s="12"/>
    </row>
    <row r="382" spans="1:14" x14ac:dyDescent="0.35">
      <c r="A382" s="11" t="str">
        <f t="shared" si="5"/>
        <v>CONSUMO MEDIO (kg ó litros por consumidor)Ron</v>
      </c>
      <c r="B382" s="11" t="s">
        <v>158</v>
      </c>
      <c r="C382" s="11" t="s">
        <v>127</v>
      </c>
      <c r="D382" s="12">
        <v>0.47667320016806908</v>
      </c>
      <c r="E382" s="12">
        <v>0.41466174048905802</v>
      </c>
      <c r="F382" s="12">
        <v>0.70851585239382575</v>
      </c>
      <c r="G382" s="12">
        <v>0.62001174801797132</v>
      </c>
      <c r="H382" s="12">
        <v>0.56019579223549232</v>
      </c>
      <c r="I382" s="12">
        <v>0.48073971680334571</v>
      </c>
      <c r="J382" s="12">
        <v>0.6112299840022819</v>
      </c>
      <c r="K382" s="12">
        <v>0.53657606384104861</v>
      </c>
      <c r="L382" s="12">
        <v>0.50571845489737333</v>
      </c>
      <c r="M382" s="12"/>
      <c r="N382" s="12"/>
    </row>
    <row r="383" spans="1:14" x14ac:dyDescent="0.35">
      <c r="A383" s="11" t="str">
        <f t="shared" si="5"/>
        <v>CONSUMO MEDIO (kg ó litros por consumidor)Anis</v>
      </c>
      <c r="B383" s="11" t="s">
        <v>158</v>
      </c>
      <c r="C383" s="11" t="s">
        <v>128</v>
      </c>
      <c r="D383" s="12">
        <v>0.21435920773774425</v>
      </c>
      <c r="E383" s="12">
        <v>0.2610094305920439</v>
      </c>
      <c r="F383" s="12">
        <v>0.33454380813323759</v>
      </c>
      <c r="G383" s="12">
        <v>0.24375327440917721</v>
      </c>
      <c r="H383" s="12">
        <v>0.24067815685346519</v>
      </c>
      <c r="I383" s="12">
        <v>0.190997133905074</v>
      </c>
      <c r="J383" s="12">
        <v>3.8469663065409132</v>
      </c>
      <c r="K383" s="12">
        <v>0.7067373076203578</v>
      </c>
      <c r="L383" s="12">
        <v>0.31267618825043686</v>
      </c>
      <c r="M383" s="12"/>
      <c r="N383" s="12"/>
    </row>
    <row r="384" spans="1:14" x14ac:dyDescent="0.35">
      <c r="A384" s="11" t="str">
        <f t="shared" si="5"/>
        <v>CONSUMO MEDIO (kg ó litros por consumidor)Otras Espirituosas</v>
      </c>
      <c r="B384" s="11" t="s">
        <v>158</v>
      </c>
      <c r="C384" s="11" t="s">
        <v>129</v>
      </c>
      <c r="D384" s="12">
        <v>1.306320156796676</v>
      </c>
      <c r="E384" s="12">
        <v>1.2605396932026587</v>
      </c>
      <c r="F384" s="12">
        <v>1.7573572166108089</v>
      </c>
      <c r="G384" s="12">
        <v>0.9601026096634947</v>
      </c>
      <c r="H384" s="12">
        <v>0.93533210463559002</v>
      </c>
      <c r="I384" s="12">
        <v>1.2441381107561151</v>
      </c>
      <c r="J384" s="12">
        <v>1.5705162368622432</v>
      </c>
      <c r="K384" s="12">
        <v>0.85509794128114747</v>
      </c>
      <c r="L384" s="12">
        <v>1.0294262018456455</v>
      </c>
      <c r="M384" s="12"/>
      <c r="N384" s="12"/>
    </row>
    <row r="385" spans="1:14" x14ac:dyDescent="0.35">
      <c r="A385" s="11" t="str">
        <f t="shared" si="5"/>
        <v>CONSUMO MEDIO (kg ó litros por consumidor)T.Zumo+Horchata+Mosto</v>
      </c>
      <c r="B385" s="11" t="s">
        <v>158</v>
      </c>
      <c r="C385" s="11" t="s">
        <v>130</v>
      </c>
      <c r="D385" s="12">
        <v>1.3171893258241996</v>
      </c>
      <c r="E385" s="12">
        <v>1.447265493406966</v>
      </c>
      <c r="F385" s="12">
        <v>1.7058728463190564</v>
      </c>
      <c r="G385" s="12">
        <v>1.2186417965252574</v>
      </c>
      <c r="H385" s="12">
        <v>1.3900201931186527</v>
      </c>
      <c r="I385" s="12">
        <v>1.3490687942423112</v>
      </c>
      <c r="J385" s="12">
        <v>1.6037863876954204</v>
      </c>
      <c r="K385" s="12">
        <v>1.2420869829606203</v>
      </c>
      <c r="L385" s="12">
        <v>1.2171420734398812</v>
      </c>
      <c r="M385" s="12"/>
      <c r="N385" s="12"/>
    </row>
    <row r="386" spans="1:14" x14ac:dyDescent="0.35">
      <c r="A386" s="11" t="str">
        <f t="shared" si="5"/>
        <v>CONSUMO MEDIO (kg ó litros por consumidor)Agua Envasada</v>
      </c>
      <c r="B386" s="11" t="s">
        <v>158</v>
      </c>
      <c r="C386" s="11" t="s">
        <v>131</v>
      </c>
      <c r="D386" s="12">
        <v>7.2067048015113269</v>
      </c>
      <c r="E386" s="12">
        <v>7.478999503293668</v>
      </c>
      <c r="F386" s="12">
        <v>10.755353493172123</v>
      </c>
      <c r="G386" s="12">
        <v>7.6639541720387694</v>
      </c>
      <c r="H386" s="12">
        <v>7.359369595045548</v>
      </c>
      <c r="I386" s="12">
        <v>7.9846639136569069</v>
      </c>
      <c r="J386" s="12">
        <v>10.222513363581248</v>
      </c>
      <c r="K386" s="12">
        <v>7.1089488271729042</v>
      </c>
      <c r="L386" s="12">
        <v>7.6559296080452759</v>
      </c>
      <c r="M386" s="12"/>
      <c r="N386" s="12"/>
    </row>
    <row r="387" spans="1:14" x14ac:dyDescent="0.35">
      <c r="A387" s="11" t="str">
        <f t="shared" si="5"/>
        <v>CONSUMO MEDIO (kg ó litros por consumidor)Bebidas Refrescantes</v>
      </c>
      <c r="B387" s="11" t="s">
        <v>158</v>
      </c>
      <c r="C387" s="11" t="s">
        <v>132</v>
      </c>
      <c r="D387" s="12">
        <v>3.1203822205708098</v>
      </c>
      <c r="E387" s="12">
        <v>3.5589660920553263</v>
      </c>
      <c r="F387" s="12">
        <v>5.0672763199372008</v>
      </c>
      <c r="G387" s="12">
        <v>3.368647356168109</v>
      </c>
      <c r="H387" s="12">
        <v>3.2933421112420018</v>
      </c>
      <c r="I387" s="12">
        <v>3.5948287576493652</v>
      </c>
      <c r="J387" s="12">
        <v>5.0532777495539563</v>
      </c>
      <c r="K387" s="12">
        <v>3.4494649889845581</v>
      </c>
      <c r="L387" s="12">
        <v>3.1375534202895716</v>
      </c>
      <c r="M387" s="12"/>
      <c r="N387" s="12"/>
    </row>
    <row r="388" spans="1:14" x14ac:dyDescent="0.35">
      <c r="A388" s="11" t="str">
        <f t="shared" ref="A388:A451" si="6">B388&amp;C388</f>
        <v>CONSUMO MEDIO (kg ó litros por consumidor)Colas</v>
      </c>
      <c r="B388" s="11" t="s">
        <v>158</v>
      </c>
      <c r="C388" s="11" t="s">
        <v>133</v>
      </c>
      <c r="D388" s="12">
        <v>2.200785610407463</v>
      </c>
      <c r="E388" s="12">
        <v>2.4901625586488199</v>
      </c>
      <c r="F388" s="12">
        <v>3.3117322224615058</v>
      </c>
      <c r="G388" s="12">
        <v>2.3816673375177007</v>
      </c>
      <c r="H388" s="12">
        <v>2.3422344207918089</v>
      </c>
      <c r="I388" s="12">
        <v>2.5016408739871263</v>
      </c>
      <c r="J388" s="12">
        <v>3.1508244274328026</v>
      </c>
      <c r="K388" s="12">
        <v>2.3669636612946623</v>
      </c>
      <c r="L388" s="12">
        <v>2.2369860309015359</v>
      </c>
      <c r="M388" s="12"/>
      <c r="N388" s="12"/>
    </row>
    <row r="389" spans="1:14" x14ac:dyDescent="0.35">
      <c r="A389" s="11" t="str">
        <f t="shared" si="6"/>
        <v>CONSUMO MEDIO (kg ó litros por consumidor)Cola Regular</v>
      </c>
      <c r="B389" s="11" t="s">
        <v>158</v>
      </c>
      <c r="C389" s="11" t="s">
        <v>134</v>
      </c>
      <c r="D389" s="12">
        <v>1.6507011368126299</v>
      </c>
      <c r="E389" s="12">
        <v>1.7488421674144279</v>
      </c>
      <c r="F389" s="12">
        <v>2.1979009048567764</v>
      </c>
      <c r="G389" s="12">
        <v>1.664814327492123</v>
      </c>
      <c r="H389" s="12">
        <v>1.7184238594142078</v>
      </c>
      <c r="I389" s="12">
        <v>1.7755146098078067</v>
      </c>
      <c r="J389" s="12">
        <v>2.1292507871640329</v>
      </c>
      <c r="K389" s="12">
        <v>1.6920701017473778</v>
      </c>
      <c r="L389" s="12">
        <v>1.4838399063198078</v>
      </c>
      <c r="M389" s="12"/>
      <c r="N389" s="12"/>
    </row>
    <row r="390" spans="1:14" x14ac:dyDescent="0.35">
      <c r="A390" s="11" t="str">
        <f t="shared" si="6"/>
        <v>CONSUMO MEDIO (kg ó litros por consumidor)Light/Zero</v>
      </c>
      <c r="B390" s="11" t="s">
        <v>158</v>
      </c>
      <c r="C390" s="11" t="s">
        <v>135</v>
      </c>
      <c r="D390" s="12">
        <v>1.9694613760724657</v>
      </c>
      <c r="E390" s="12">
        <v>2.2305212248945576</v>
      </c>
      <c r="F390" s="12">
        <v>2.9256444779347599</v>
      </c>
      <c r="G390" s="12">
        <v>2.2055682599687034</v>
      </c>
      <c r="H390" s="12">
        <v>2.0587976540204234</v>
      </c>
      <c r="I390" s="12">
        <v>2.2209757549172768</v>
      </c>
      <c r="J390" s="12">
        <v>2.7358738479379832</v>
      </c>
      <c r="K390" s="12">
        <v>2.2050829602030131</v>
      </c>
      <c r="L390" s="12">
        <v>2.2068794259010098</v>
      </c>
      <c r="M390" s="12"/>
      <c r="N390" s="12"/>
    </row>
    <row r="391" spans="1:14" x14ac:dyDescent="0.35">
      <c r="A391" s="11" t="str">
        <f t="shared" si="6"/>
        <v>CONSUMO MEDIO (kg ó litros por consumidor)Otra Variedad Cola</v>
      </c>
      <c r="B391" s="11" t="s">
        <v>158</v>
      </c>
      <c r="C391" s="11" t="s">
        <v>136</v>
      </c>
      <c r="D391" s="12" t="s">
        <v>222</v>
      </c>
      <c r="E391" s="12" t="s">
        <v>222</v>
      </c>
      <c r="F391" s="12" t="s">
        <v>222</v>
      </c>
      <c r="G391" s="12" t="s">
        <v>222</v>
      </c>
      <c r="H391" s="12" t="s">
        <v>222</v>
      </c>
      <c r="I391" s="12" t="s">
        <v>222</v>
      </c>
      <c r="J391" s="12" t="s">
        <v>222</v>
      </c>
      <c r="K391" s="12" t="s">
        <v>222</v>
      </c>
      <c r="L391" s="12" t="s">
        <v>222</v>
      </c>
      <c r="M391" s="12"/>
      <c r="N391" s="12"/>
    </row>
    <row r="392" spans="1:14" x14ac:dyDescent="0.35">
      <c r="A392" s="11" t="str">
        <f t="shared" si="6"/>
        <v>CONSUMO MEDIO (kg ó litros por consumidor)Con Cafeina</v>
      </c>
      <c r="B392" s="11" t="s">
        <v>158</v>
      </c>
      <c r="C392" s="11" t="s">
        <v>137</v>
      </c>
      <c r="D392" s="12">
        <v>2.5535552822043108</v>
      </c>
      <c r="E392" s="12">
        <v>2.8065270575011994</v>
      </c>
      <c r="F392" s="12">
        <v>3.8399386987866233</v>
      </c>
      <c r="G392" s="12">
        <v>2.7659163205358945</v>
      </c>
      <c r="H392" s="12">
        <v>2.6425554693213278</v>
      </c>
      <c r="I392" s="12">
        <v>2.8173135779013774</v>
      </c>
      <c r="J392" s="12">
        <v>3.543826332075577</v>
      </c>
      <c r="K392" s="12">
        <v>2.7277191041126496</v>
      </c>
      <c r="L392" s="12">
        <v>2.532715123423634</v>
      </c>
      <c r="M392" s="12"/>
      <c r="N392" s="12"/>
    </row>
    <row r="393" spans="1:14" x14ac:dyDescent="0.35">
      <c r="A393" s="11" t="str">
        <f t="shared" si="6"/>
        <v>CONSUMO MEDIO (kg ó litros por consumidor)Sin Cafeina</v>
      </c>
      <c r="B393" s="11" t="s">
        <v>158</v>
      </c>
      <c r="C393" s="11" t="s">
        <v>138</v>
      </c>
      <c r="D393" s="12">
        <v>1.6002386552810755</v>
      </c>
      <c r="E393" s="12">
        <v>1.6402954047180531</v>
      </c>
      <c r="F393" s="12">
        <v>1.9190072968178717</v>
      </c>
      <c r="G393" s="12">
        <v>1.9761449183335766</v>
      </c>
      <c r="H393" s="12">
        <v>1.7055262277352865</v>
      </c>
      <c r="I393" s="12">
        <v>1.6610041245128631</v>
      </c>
      <c r="J393" s="12">
        <v>1.9918282140656089</v>
      </c>
      <c r="K393" s="12">
        <v>1.7249444758450783</v>
      </c>
      <c r="L393" s="12">
        <v>1.5517903550245467</v>
      </c>
      <c r="M393" s="12"/>
      <c r="N393" s="12"/>
    </row>
    <row r="394" spans="1:14" x14ac:dyDescent="0.35">
      <c r="A394" s="11" t="str">
        <f t="shared" si="6"/>
        <v>CONSUMO MEDIO (kg ó litros por consumidor)Frutas con gas</v>
      </c>
      <c r="B394" s="11" t="s">
        <v>158</v>
      </c>
      <c r="C394" s="11" t="s">
        <v>139</v>
      </c>
      <c r="D394" s="12">
        <v>1.6922246827800387</v>
      </c>
      <c r="E394" s="12">
        <v>1.8058925548100395</v>
      </c>
      <c r="F394" s="12">
        <v>2.2946405740832354</v>
      </c>
      <c r="G394" s="12">
        <v>2.0006076393211334</v>
      </c>
      <c r="H394" s="12">
        <v>1.7806432557048899</v>
      </c>
      <c r="I394" s="12">
        <v>1.6705490272709873</v>
      </c>
      <c r="J394" s="12">
        <v>2.3287103997314595</v>
      </c>
      <c r="K394" s="12">
        <v>2.127891067725892</v>
      </c>
      <c r="L394" s="12">
        <v>1.7451619082495127</v>
      </c>
      <c r="M394" s="12"/>
      <c r="N394" s="12"/>
    </row>
    <row r="395" spans="1:14" x14ac:dyDescent="0.35">
      <c r="A395" s="11" t="str">
        <f t="shared" si="6"/>
        <v>CONSUMO MEDIO (kg ó litros por consumidor)Frutas sin gas</v>
      </c>
      <c r="B395" s="11" t="s">
        <v>158</v>
      </c>
      <c r="C395" s="11" t="s">
        <v>140</v>
      </c>
      <c r="D395" s="12">
        <v>1.0081797064288172</v>
      </c>
      <c r="E395" s="12">
        <v>0.95402491679343093</v>
      </c>
      <c r="F395" s="12">
        <v>1.3483187740306197</v>
      </c>
      <c r="G395" s="12">
        <v>1.0102977758378149</v>
      </c>
      <c r="H395" s="12">
        <v>1.1695617562730942</v>
      </c>
      <c r="I395" s="12">
        <v>1.2363240721241693</v>
      </c>
      <c r="J395" s="12">
        <v>1.374806034969426</v>
      </c>
      <c r="K395" s="12">
        <v>1.1938564933911515</v>
      </c>
      <c r="L395" s="12">
        <v>1.0383451549387293</v>
      </c>
      <c r="M395" s="12"/>
      <c r="N395" s="12"/>
    </row>
    <row r="396" spans="1:14" x14ac:dyDescent="0.35">
      <c r="A396" s="11" t="str">
        <f t="shared" si="6"/>
        <v>CONSUMO MEDIO (kg ó litros por consumidor)Mixers</v>
      </c>
      <c r="B396" s="11" t="s">
        <v>158</v>
      </c>
      <c r="C396" s="11" t="s">
        <v>141</v>
      </c>
      <c r="D396" s="12">
        <v>0.59633908961130611</v>
      </c>
      <c r="E396" s="12">
        <v>0.63101147322705931</v>
      </c>
      <c r="F396" s="12">
        <v>0.76245521805878547</v>
      </c>
      <c r="G396" s="12">
        <v>0.62051929216254842</v>
      </c>
      <c r="H396" s="12">
        <v>0.56985119804431006</v>
      </c>
      <c r="I396" s="12">
        <v>0.86228595507810979</v>
      </c>
      <c r="J396" s="12">
        <v>0.67881830103377672</v>
      </c>
      <c r="K396" s="12">
        <v>0.71250647599902894</v>
      </c>
      <c r="L396" s="12">
        <v>0.75019821158552158</v>
      </c>
      <c r="M396" s="12"/>
      <c r="N396" s="12"/>
    </row>
    <row r="397" spans="1:14" x14ac:dyDescent="0.35">
      <c r="A397" s="11" t="str">
        <f t="shared" si="6"/>
        <v>CONSUMO MEDIO (kg ó litros por consumidor)Isotonicas</v>
      </c>
      <c r="B397" s="11" t="s">
        <v>158</v>
      </c>
      <c r="C397" s="11" t="s">
        <v>155</v>
      </c>
      <c r="D397" s="12">
        <v>1.3391692792149774</v>
      </c>
      <c r="E397" s="12">
        <v>1.2735589484440346</v>
      </c>
      <c r="F397" s="12">
        <v>1.6714871462060907</v>
      </c>
      <c r="G397" s="12">
        <v>1.4550759504225792</v>
      </c>
      <c r="H397" s="12">
        <v>1.392220430647181</v>
      </c>
      <c r="I397" s="12">
        <v>1.332292972221538</v>
      </c>
      <c r="J397" s="12">
        <v>1.8930172527872331</v>
      </c>
      <c r="K397" s="12">
        <v>1.4806213903475298</v>
      </c>
      <c r="L397" s="12">
        <v>1.3259179952999463</v>
      </c>
      <c r="M397" s="12"/>
      <c r="N397" s="12"/>
    </row>
    <row r="398" spans="1:14" x14ac:dyDescent="0.35">
      <c r="A398" s="11" t="str">
        <f t="shared" si="6"/>
        <v>CONSUMO MEDIO (kg ó litros por consumidor)Energeticas</v>
      </c>
      <c r="B398" s="11" t="s">
        <v>158</v>
      </c>
      <c r="C398" s="11" t="s">
        <v>156</v>
      </c>
      <c r="D398" s="12">
        <v>2.1897134742286415</v>
      </c>
      <c r="E398" s="12">
        <v>2.4798078878537306</v>
      </c>
      <c r="F398" s="12">
        <v>2.9609763633723887</v>
      </c>
      <c r="G398" s="12">
        <v>2.1667167414750543</v>
      </c>
      <c r="H398" s="12">
        <v>2.1725038406609545</v>
      </c>
      <c r="I398" s="12">
        <v>2.9262963463111196</v>
      </c>
      <c r="J398" s="12">
        <v>3.9176924955626125</v>
      </c>
      <c r="K398" s="12">
        <v>3.4022755786805998</v>
      </c>
      <c r="L398" s="12">
        <v>2.7203377600379306</v>
      </c>
      <c r="M398" s="12"/>
      <c r="N398" s="12"/>
    </row>
    <row r="399" spans="1:14" x14ac:dyDescent="0.35">
      <c r="A399" s="11" t="str">
        <f t="shared" si="6"/>
        <v>CONSUMO MEDIO (kg ó litros por consumidor)Gaseosas</v>
      </c>
      <c r="B399" s="11" t="s">
        <v>158</v>
      </c>
      <c r="C399" s="11" t="s">
        <v>142</v>
      </c>
      <c r="D399" s="12">
        <v>2.0073952112666187</v>
      </c>
      <c r="E399" s="12">
        <v>1.6644915751947051</v>
      </c>
      <c r="F399" s="12">
        <v>1.924317252482044</v>
      </c>
      <c r="G399" s="12">
        <v>1.2792208857334602</v>
      </c>
      <c r="H399" s="12">
        <v>1.1947783607287428</v>
      </c>
      <c r="I399" s="12">
        <v>1.6104016375691621</v>
      </c>
      <c r="J399" s="12">
        <v>1.7689687730208401</v>
      </c>
      <c r="K399" s="12">
        <v>1.2932780573266756</v>
      </c>
      <c r="L399" s="12">
        <v>1.6177024950613275</v>
      </c>
      <c r="M399" s="12"/>
      <c r="N399" s="12"/>
    </row>
    <row r="400" spans="1:14" x14ac:dyDescent="0.35">
      <c r="A400" s="11" t="str">
        <f t="shared" si="6"/>
        <v>CONSUMO MEDIO (kg ó litros por consumidor)Bebidas Zumo+Leche</v>
      </c>
      <c r="B400" s="11" t="s">
        <v>158</v>
      </c>
      <c r="C400" s="11" t="s">
        <v>143</v>
      </c>
      <c r="D400" s="12">
        <v>1.059293000914074</v>
      </c>
      <c r="E400" s="12">
        <v>1.1804420293388935</v>
      </c>
      <c r="F400" s="12">
        <v>1.2075046959990376</v>
      </c>
      <c r="G400" s="12">
        <v>1.3774597050632478</v>
      </c>
      <c r="H400" s="12">
        <v>1.0539283862461946</v>
      </c>
      <c r="I400" s="12">
        <v>1.0575195182925337</v>
      </c>
      <c r="J400" s="12">
        <v>0.99126530575121063</v>
      </c>
      <c r="K400" s="12">
        <v>0.74726854711807067</v>
      </c>
      <c r="L400" s="12">
        <v>1.0088493179689755</v>
      </c>
      <c r="M400" s="12"/>
      <c r="N400" s="12"/>
    </row>
    <row r="401" spans="1:14" x14ac:dyDescent="0.35">
      <c r="A401" s="11" t="str">
        <f t="shared" si="6"/>
        <v>CONSUMO MEDIO (kg ó litros por consumidor)Resto</v>
      </c>
      <c r="B401" s="11" t="s">
        <v>158</v>
      </c>
      <c r="C401" s="11" t="s">
        <v>72</v>
      </c>
      <c r="D401" s="12">
        <v>1.1725626315278508</v>
      </c>
      <c r="E401" s="12">
        <v>1.3206931884361823</v>
      </c>
      <c r="F401" s="12">
        <v>1.4388562044063051</v>
      </c>
      <c r="G401" s="12">
        <v>1.123751679050669</v>
      </c>
      <c r="H401" s="12">
        <v>1.260212670549556</v>
      </c>
      <c r="I401" s="12">
        <v>1.1769026582062434</v>
      </c>
      <c r="J401" s="12">
        <v>1.2575933448696619</v>
      </c>
      <c r="K401" s="12">
        <v>0.8877830833171132</v>
      </c>
      <c r="L401" s="12">
        <v>0.80982682616755808</v>
      </c>
      <c r="M401" s="12"/>
      <c r="N401" s="12"/>
    </row>
    <row r="402" spans="1:14" x14ac:dyDescent="0.35">
      <c r="A402" s="11" t="str">
        <f t="shared" si="6"/>
        <v>VOLUMEN POR ACTO (consumiciones)TOTAL BEBIDAS</v>
      </c>
      <c r="B402" s="11" t="s">
        <v>169</v>
      </c>
      <c r="C402" s="11" t="s">
        <v>96</v>
      </c>
      <c r="D402" s="12">
        <v>2.1955288325316809</v>
      </c>
      <c r="E402" s="12">
        <v>2.2785810167960108</v>
      </c>
      <c r="F402" s="12">
        <v>2.337909584555196</v>
      </c>
      <c r="G402" s="12">
        <v>2.2039365369691004</v>
      </c>
      <c r="H402" s="12">
        <v>2.1867534677496594</v>
      </c>
      <c r="I402" s="12">
        <v>2.2358182249887957</v>
      </c>
      <c r="J402" s="12">
        <v>2.3026658171147858</v>
      </c>
      <c r="K402" s="12">
        <v>2.194030046464055</v>
      </c>
      <c r="L402" s="12">
        <v>2.1615291173843194</v>
      </c>
      <c r="M402" s="12"/>
      <c r="N402" s="12"/>
    </row>
    <row r="403" spans="1:14" x14ac:dyDescent="0.35">
      <c r="A403" s="11" t="str">
        <f t="shared" si="6"/>
        <v>VOLUMEN POR ACTO (consumiciones).Total Bebidas Caliente</v>
      </c>
      <c r="B403" s="11" t="s">
        <v>169</v>
      </c>
      <c r="C403" s="11" t="s">
        <v>97</v>
      </c>
      <c r="D403" s="12">
        <v>1.6607139005239713</v>
      </c>
      <c r="E403" s="12">
        <v>1.6543229886029447</v>
      </c>
      <c r="F403" s="12">
        <v>1.6402435184923019</v>
      </c>
      <c r="G403" s="12">
        <v>1.6396847912072232</v>
      </c>
      <c r="H403" s="12">
        <v>1.629603065652389</v>
      </c>
      <c r="I403" s="12">
        <v>1.610127823336823</v>
      </c>
      <c r="J403" s="12">
        <v>1.6229000464102448</v>
      </c>
      <c r="K403" s="12">
        <v>1.6290867984763724</v>
      </c>
      <c r="L403" s="12">
        <v>1.6316976664563922</v>
      </c>
      <c r="M403" s="12"/>
      <c r="N403" s="12"/>
    </row>
    <row r="404" spans="1:14" x14ac:dyDescent="0.35">
      <c r="A404" s="11" t="str">
        <f t="shared" si="6"/>
        <v>VOLUMEN POR ACTO (consumiciones)Cafe</v>
      </c>
      <c r="B404" s="11" t="s">
        <v>169</v>
      </c>
      <c r="C404" s="11" t="s">
        <v>98</v>
      </c>
      <c r="D404" s="12">
        <v>1.5376436686800181</v>
      </c>
      <c r="E404" s="12">
        <v>1.5185592584580976</v>
      </c>
      <c r="F404" s="12">
        <v>1.5023642171945046</v>
      </c>
      <c r="G404" s="12">
        <v>1.4744637048651275</v>
      </c>
      <c r="H404" s="12">
        <v>1.4829998498614259</v>
      </c>
      <c r="I404" s="12">
        <v>1.4894494748669667</v>
      </c>
      <c r="J404" s="12">
        <v>1.523789884794724</v>
      </c>
      <c r="K404" s="12">
        <v>1.5017331082804322</v>
      </c>
      <c r="L404" s="12">
        <v>1.4858006377672057</v>
      </c>
      <c r="M404" s="12"/>
      <c r="N404" s="12"/>
    </row>
    <row r="405" spans="1:14" x14ac:dyDescent="0.35">
      <c r="A405" s="11" t="str">
        <f t="shared" si="6"/>
        <v>VOLUMEN POR ACTO (consumiciones)Leche+bebidas vegetales</v>
      </c>
      <c r="B405" s="11" t="s">
        <v>169</v>
      </c>
      <c r="C405" s="11" t="s">
        <v>149</v>
      </c>
      <c r="D405" s="12">
        <v>1.5746783515015348</v>
      </c>
      <c r="E405" s="12">
        <v>1.5818125931384128</v>
      </c>
      <c r="F405" s="12">
        <v>1.5824689671324852</v>
      </c>
      <c r="G405" s="12">
        <v>1.5713766607329762</v>
      </c>
      <c r="H405" s="12">
        <v>1.5497099941739374</v>
      </c>
      <c r="I405" s="12">
        <v>1.5430588649545156</v>
      </c>
      <c r="J405" s="12">
        <v>1.5548724354922785</v>
      </c>
      <c r="K405" s="12">
        <v>1.5535446702453124</v>
      </c>
      <c r="L405" s="12">
        <v>1.550692271368967</v>
      </c>
      <c r="M405" s="12"/>
      <c r="N405" s="12"/>
    </row>
    <row r="406" spans="1:14" x14ac:dyDescent="0.35">
      <c r="A406" s="11" t="str">
        <f t="shared" si="6"/>
        <v>VOLUMEN POR ACTO (consumiciones)Leche</v>
      </c>
      <c r="B406" s="11" t="s">
        <v>169</v>
      </c>
      <c r="C406" s="11" t="s">
        <v>99</v>
      </c>
      <c r="D406" s="12">
        <v>1.5816499853929715</v>
      </c>
      <c r="E406" s="12">
        <v>1.5910792634378548</v>
      </c>
      <c r="F406" s="12">
        <v>1.5888533265404223</v>
      </c>
      <c r="G406" s="12">
        <v>1.581893156392723</v>
      </c>
      <c r="H406" s="12">
        <v>1.5550543498105971</v>
      </c>
      <c r="I406" s="12">
        <v>1.5487823343180542</v>
      </c>
      <c r="J406" s="12">
        <v>1.5653812632064623</v>
      </c>
      <c r="K406" s="12">
        <v>1.5595728099457322</v>
      </c>
      <c r="L406" s="12">
        <v>1.5517045949543653</v>
      </c>
      <c r="M406" s="12"/>
      <c r="N406" s="12"/>
    </row>
    <row r="407" spans="1:14" x14ac:dyDescent="0.35">
      <c r="A407" s="11" t="str">
        <f t="shared" si="6"/>
        <v>VOLUMEN POR ACTO (consumiciones)Leche Sola</v>
      </c>
      <c r="B407" s="11" t="s">
        <v>169</v>
      </c>
      <c r="C407" s="11" t="s">
        <v>100</v>
      </c>
      <c r="D407" s="12">
        <v>1.6114369285815555</v>
      </c>
      <c r="E407" s="12">
        <v>1.5214928881794605</v>
      </c>
      <c r="F407" s="12">
        <v>1.9902890516775733</v>
      </c>
      <c r="G407" s="12">
        <v>1.7499262761879109</v>
      </c>
      <c r="H407" s="12">
        <v>1.6731322594522251</v>
      </c>
      <c r="I407" s="12">
        <v>2.0747213144110668</v>
      </c>
      <c r="J407" s="12">
        <v>2.0343417841222129</v>
      </c>
      <c r="K407" s="12">
        <v>1.4842315241461685</v>
      </c>
      <c r="L407" s="12">
        <v>1.614269079014309</v>
      </c>
      <c r="M407" s="12"/>
      <c r="N407" s="12"/>
    </row>
    <row r="408" spans="1:14" x14ac:dyDescent="0.35">
      <c r="A408" s="11" t="str">
        <f t="shared" si="6"/>
        <v>VOLUMEN POR ACTO (consumiciones)Leche Con Cacao</v>
      </c>
      <c r="B408" s="11" t="s">
        <v>169</v>
      </c>
      <c r="C408" s="11" t="s">
        <v>101</v>
      </c>
      <c r="D408" s="12">
        <v>1.2639298950151634</v>
      </c>
      <c r="E408" s="12">
        <v>1.2683914637260292</v>
      </c>
      <c r="F408" s="12">
        <v>1.244537434286725</v>
      </c>
      <c r="G408" s="12">
        <v>1.1695031635929629</v>
      </c>
      <c r="H408" s="12">
        <v>1.234856357740854</v>
      </c>
      <c r="I408" s="12">
        <v>1.1883613124950005</v>
      </c>
      <c r="J408" s="12">
        <v>1.2149446059148519</v>
      </c>
      <c r="K408" s="12">
        <v>1.208954942635565</v>
      </c>
      <c r="L408" s="12">
        <v>1.1755528680111273</v>
      </c>
      <c r="M408" s="12"/>
      <c r="N408" s="12"/>
    </row>
    <row r="409" spans="1:14" x14ac:dyDescent="0.35">
      <c r="A409" s="11" t="str">
        <f t="shared" si="6"/>
        <v>VOLUMEN POR ACTO (consumiciones)Leche Con Cafe</v>
      </c>
      <c r="B409" s="11" t="s">
        <v>169</v>
      </c>
      <c r="C409" s="11" t="s">
        <v>102</v>
      </c>
      <c r="D409" s="12">
        <v>1.5676483024838705</v>
      </c>
      <c r="E409" s="12">
        <v>1.5802573089351319</v>
      </c>
      <c r="F409" s="12">
        <v>1.5710715655325318</v>
      </c>
      <c r="G409" s="12">
        <v>1.5707061242536065</v>
      </c>
      <c r="H409" s="12">
        <v>1.5401729005847353</v>
      </c>
      <c r="I409" s="12">
        <v>1.5359628328473798</v>
      </c>
      <c r="J409" s="12">
        <v>1.5473276592675405</v>
      </c>
      <c r="K409" s="12">
        <v>1.5495814099740928</v>
      </c>
      <c r="L409" s="12">
        <v>1.5430377233716028</v>
      </c>
      <c r="M409" s="12"/>
      <c r="N409" s="12"/>
    </row>
    <row r="410" spans="1:14" x14ac:dyDescent="0.35">
      <c r="A410" s="11" t="str">
        <f t="shared" si="6"/>
        <v>VOLUMEN POR ACTO (consumiciones)Bebidas Vegetales</v>
      </c>
      <c r="B410" s="11" t="s">
        <v>169</v>
      </c>
      <c r="C410" s="11" t="s">
        <v>150</v>
      </c>
      <c r="D410" s="12">
        <v>1.2826554591687016</v>
      </c>
      <c r="E410" s="12">
        <v>1.2750594755754425</v>
      </c>
      <c r="F410" s="12">
        <v>1.3205369138900884</v>
      </c>
      <c r="G410" s="12">
        <v>1.2642968989788115</v>
      </c>
      <c r="H410" s="12">
        <v>1.3039585087663479</v>
      </c>
      <c r="I410" s="12">
        <v>1.27685222202677</v>
      </c>
      <c r="J410" s="12">
        <v>1.2481685369895976</v>
      </c>
      <c r="K410" s="12">
        <v>1.2958607436705907</v>
      </c>
      <c r="L410" s="12">
        <v>1.3839924129095249</v>
      </c>
      <c r="M410" s="12"/>
      <c r="N410" s="12"/>
    </row>
    <row r="411" spans="1:14" x14ac:dyDescent="0.35">
      <c r="A411" s="11" t="str">
        <f t="shared" si="6"/>
        <v>VOLUMEN POR ACTO (consumiciones)Infusiones</v>
      </c>
      <c r="B411" s="11" t="s">
        <v>169</v>
      </c>
      <c r="C411" s="11" t="s">
        <v>103</v>
      </c>
      <c r="D411" s="12">
        <v>1.2621183950482926</v>
      </c>
      <c r="E411" s="12">
        <v>1.268124578865137</v>
      </c>
      <c r="F411" s="12">
        <v>1.2754917688648759</v>
      </c>
      <c r="G411" s="12">
        <v>1.297133549204047</v>
      </c>
      <c r="H411" s="12">
        <v>1.2693229764120153</v>
      </c>
      <c r="I411" s="12">
        <v>1.2303157228765251</v>
      </c>
      <c r="J411" s="12">
        <v>1.2471694669961355</v>
      </c>
      <c r="K411" s="12">
        <v>1.291438594194332</v>
      </c>
      <c r="L411" s="12">
        <v>1.2887536434930955</v>
      </c>
      <c r="M411" s="12"/>
      <c r="N411" s="12"/>
    </row>
    <row r="412" spans="1:14" x14ac:dyDescent="0.35">
      <c r="A412" s="11" t="str">
        <f t="shared" si="6"/>
        <v>VOLUMEN POR ACTO (consumiciones)Resto Bebidas Caliente</v>
      </c>
      <c r="B412" s="11" t="s">
        <v>169</v>
      </c>
      <c r="C412" s="11" t="s">
        <v>104</v>
      </c>
      <c r="D412" s="12">
        <v>1.9465353311120739</v>
      </c>
      <c r="E412" s="12">
        <v>1.7028528003119101</v>
      </c>
      <c r="F412" s="12">
        <v>1.7100301818414947</v>
      </c>
      <c r="G412" s="12">
        <v>1.7644790649387967</v>
      </c>
      <c r="H412" s="12">
        <v>1.8026540807786222</v>
      </c>
      <c r="I412" s="12">
        <v>1.6156474897697251</v>
      </c>
      <c r="J412" s="12">
        <v>1.6331134473520619</v>
      </c>
      <c r="K412" s="12">
        <v>1.8340871469470321</v>
      </c>
      <c r="L412" s="12">
        <v>1.8559870883025025</v>
      </c>
      <c r="M412" s="12"/>
      <c r="N412" s="12"/>
    </row>
    <row r="413" spans="1:14" x14ac:dyDescent="0.35">
      <c r="A413" s="11" t="str">
        <f t="shared" si="6"/>
        <v>VOLUMEN POR ACTO (consumiciones).Total Bebidas Frias</v>
      </c>
      <c r="B413" s="11" t="s">
        <v>169</v>
      </c>
      <c r="C413" s="11" t="s">
        <v>105</v>
      </c>
      <c r="D413" s="12">
        <v>2.4252801261906729</v>
      </c>
      <c r="E413" s="12">
        <v>2.5048906246102645</v>
      </c>
      <c r="F413" s="12">
        <v>2.5387789739807132</v>
      </c>
      <c r="G413" s="12">
        <v>2.4232014250428859</v>
      </c>
      <c r="H413" s="12">
        <v>2.4066463270498546</v>
      </c>
      <c r="I413" s="12">
        <v>2.4421573368237435</v>
      </c>
      <c r="J413" s="12">
        <v>2.4907128964315759</v>
      </c>
      <c r="K413" s="12">
        <v>2.4342970143554852</v>
      </c>
      <c r="L413" s="12">
        <v>2.4058560895915546</v>
      </c>
      <c r="M413" s="12"/>
      <c r="N413" s="12"/>
    </row>
    <row r="414" spans="1:14" x14ac:dyDescent="0.35">
      <c r="A414" s="11" t="str">
        <f t="shared" si="6"/>
        <v>VOLUMEN POR ACTO (consumiciones)Total bebidas de vino</v>
      </c>
      <c r="B414" s="11" t="s">
        <v>169</v>
      </c>
      <c r="C414" s="11" t="s">
        <v>106</v>
      </c>
      <c r="D414" s="12">
        <v>1.898012790747871</v>
      </c>
      <c r="E414" s="12">
        <v>1.8653675617796086</v>
      </c>
      <c r="F414" s="12">
        <v>1.8199860856840786</v>
      </c>
      <c r="G414" s="12">
        <v>1.8756272516287247</v>
      </c>
      <c r="H414" s="12">
        <v>1.8858250617118177</v>
      </c>
      <c r="I414" s="12">
        <v>1.8126416357450916</v>
      </c>
      <c r="J414" s="12">
        <v>1.8418172461249351</v>
      </c>
      <c r="K414" s="12">
        <v>1.9397552410343726</v>
      </c>
      <c r="L414" s="12">
        <v>1.8602911141239518</v>
      </c>
      <c r="M414" s="12"/>
      <c r="N414" s="12"/>
    </row>
    <row r="415" spans="1:14" x14ac:dyDescent="0.35">
      <c r="A415" s="11" t="str">
        <f t="shared" si="6"/>
        <v>VOLUMEN POR ACTO (consumiciones)Vino</v>
      </c>
      <c r="B415" s="11" t="s">
        <v>169</v>
      </c>
      <c r="C415" s="11" t="s">
        <v>107</v>
      </c>
      <c r="D415" s="12">
        <v>1.8883940771852057</v>
      </c>
      <c r="E415" s="12">
        <v>1.8136163554017606</v>
      </c>
      <c r="F415" s="12">
        <v>1.7299982593998313</v>
      </c>
      <c r="G415" s="12">
        <v>1.8406103659795001</v>
      </c>
      <c r="H415" s="12">
        <v>1.8586902575142998</v>
      </c>
      <c r="I415" s="12">
        <v>1.7729169295545626</v>
      </c>
      <c r="J415" s="12">
        <v>1.7415474217072775</v>
      </c>
      <c r="K415" s="12">
        <v>1.8985939207130871</v>
      </c>
      <c r="L415" s="12">
        <v>1.8419292915603787</v>
      </c>
      <c r="M415" s="12"/>
      <c r="N415" s="12"/>
    </row>
    <row r="416" spans="1:14" x14ac:dyDescent="0.35">
      <c r="A416" s="11" t="str">
        <f t="shared" si="6"/>
        <v>VOLUMEN POR ACTO (consumiciones)Tinto</v>
      </c>
      <c r="B416" s="11" t="s">
        <v>169</v>
      </c>
      <c r="C416" s="11" t="s">
        <v>108</v>
      </c>
      <c r="D416" s="12">
        <v>1.6999398843179305</v>
      </c>
      <c r="E416" s="12">
        <v>1.6264967863679574</v>
      </c>
      <c r="F416" s="12">
        <v>1.6060299373015745</v>
      </c>
      <c r="G416" s="12">
        <v>1.6849092833755936</v>
      </c>
      <c r="H416" s="12">
        <v>1.7226855203687315</v>
      </c>
      <c r="I416" s="12">
        <v>1.6029759626343472</v>
      </c>
      <c r="J416" s="12">
        <v>1.6101308447181066</v>
      </c>
      <c r="K416" s="12">
        <v>1.7298373400762346</v>
      </c>
      <c r="L416" s="12">
        <v>1.6678201456776029</v>
      </c>
      <c r="M416" s="12"/>
      <c r="N416" s="12"/>
    </row>
    <row r="417" spans="1:14" x14ac:dyDescent="0.35">
      <c r="A417" s="11" t="str">
        <f t="shared" si="6"/>
        <v>VOLUMEN POR ACTO (consumiciones)Blanco</v>
      </c>
      <c r="B417" s="11" t="s">
        <v>169</v>
      </c>
      <c r="C417" s="11" t="s">
        <v>109</v>
      </c>
      <c r="D417" s="12">
        <v>1.9840049981010603</v>
      </c>
      <c r="E417" s="12">
        <v>1.9157475748064514</v>
      </c>
      <c r="F417" s="12">
        <v>1.777241293834801</v>
      </c>
      <c r="G417" s="12">
        <v>1.9260230701557213</v>
      </c>
      <c r="H417" s="12">
        <v>1.9010216667227691</v>
      </c>
      <c r="I417" s="12">
        <v>1.8658892951765471</v>
      </c>
      <c r="J417" s="12">
        <v>1.7820406660543653</v>
      </c>
      <c r="K417" s="12">
        <v>1.9589637170363035</v>
      </c>
      <c r="L417" s="12">
        <v>1.9545297221245164</v>
      </c>
      <c r="M417" s="12"/>
      <c r="N417" s="12"/>
    </row>
    <row r="418" spans="1:14" x14ac:dyDescent="0.35">
      <c r="A418" s="11" t="str">
        <f t="shared" si="6"/>
        <v>VOLUMEN POR ACTO (consumiciones)Rosado</v>
      </c>
      <c r="B418" s="11" t="s">
        <v>169</v>
      </c>
      <c r="C418" s="11" t="s">
        <v>110</v>
      </c>
      <c r="D418" s="12">
        <v>1.5381839824167827</v>
      </c>
      <c r="E418" s="12">
        <v>1.602408942027493</v>
      </c>
      <c r="F418" s="12">
        <v>1.4215570605849328</v>
      </c>
      <c r="G418" s="12">
        <v>1.4937097855111516</v>
      </c>
      <c r="H418" s="12">
        <v>1.5723660090989393</v>
      </c>
      <c r="I418" s="12">
        <v>1.6775593608029085</v>
      </c>
      <c r="J418" s="12">
        <v>1.5964596351731337</v>
      </c>
      <c r="K418" s="12">
        <v>1.7455273501140438</v>
      </c>
      <c r="L418" s="12">
        <v>1.8121552397980689</v>
      </c>
      <c r="M418" s="12"/>
      <c r="N418" s="12"/>
    </row>
    <row r="419" spans="1:14" x14ac:dyDescent="0.35">
      <c r="A419" s="11" t="str">
        <f t="shared" si="6"/>
        <v>VOLUMEN POR ACTO (consumiciones)Resto vino</v>
      </c>
      <c r="B419" s="11" t="s">
        <v>169</v>
      </c>
      <c r="C419" s="11" t="s">
        <v>111</v>
      </c>
      <c r="D419" s="12">
        <v>1.8488998889113823</v>
      </c>
      <c r="E419" s="12">
        <v>2.1253316649003415</v>
      </c>
      <c r="F419" s="12">
        <v>1.5173495104545611</v>
      </c>
      <c r="G419" s="12">
        <v>1.7433302148297953</v>
      </c>
      <c r="H419" s="12">
        <v>1.5248696107175124</v>
      </c>
      <c r="I419" s="12">
        <v>1.9333775633370858</v>
      </c>
      <c r="J419" s="12">
        <v>1.9983175052637829</v>
      </c>
      <c r="K419" s="12">
        <v>1.6189645238424686</v>
      </c>
      <c r="L419" s="12">
        <v>1.7157834267532881</v>
      </c>
      <c r="M419" s="12"/>
      <c r="N419" s="12"/>
    </row>
    <row r="420" spans="1:14" x14ac:dyDescent="0.35">
      <c r="A420" s="11" t="str">
        <f t="shared" si="6"/>
        <v>VOLUMEN POR ACTO (consumiciones)Cava</v>
      </c>
      <c r="B420" s="11" t="s">
        <v>169</v>
      </c>
      <c r="C420" s="11" t="s">
        <v>112</v>
      </c>
      <c r="D420" s="12">
        <v>1.5232733380206955</v>
      </c>
      <c r="E420" s="12">
        <v>1.8872030640803892</v>
      </c>
      <c r="F420" s="12">
        <v>2.0791647986278581</v>
      </c>
      <c r="G420" s="12">
        <v>1.9801260659090876</v>
      </c>
      <c r="H420" s="12">
        <v>1.9461298995154743</v>
      </c>
      <c r="I420" s="12">
        <v>1.7547824728891916</v>
      </c>
      <c r="J420" s="12">
        <v>1.6860350896610607</v>
      </c>
      <c r="K420" s="12">
        <v>2.0051544182458207</v>
      </c>
      <c r="L420" s="12">
        <v>1.7219517035047014</v>
      </c>
      <c r="M420" s="12"/>
      <c r="N420" s="12"/>
    </row>
    <row r="421" spans="1:14" x14ac:dyDescent="0.35">
      <c r="A421" s="11" t="str">
        <f t="shared" si="6"/>
        <v>VOLUMEN POR ACTO (consumiciones)Otr.Bebidas Deri.Vino</v>
      </c>
      <c r="B421" s="11" t="s">
        <v>169</v>
      </c>
      <c r="C421" s="11" t="s">
        <v>113</v>
      </c>
      <c r="D421" s="12">
        <v>1.7902827697075114</v>
      </c>
      <c r="E421" s="12">
        <v>1.8880633081275879</v>
      </c>
      <c r="F421" s="12">
        <v>1.8593603031070676</v>
      </c>
      <c r="G421" s="12">
        <v>1.8202219937692794</v>
      </c>
      <c r="H421" s="12">
        <v>1.7817554898131889</v>
      </c>
      <c r="I421" s="12">
        <v>1.8055849009608085</v>
      </c>
      <c r="J421" s="12">
        <v>1.9189134268844419</v>
      </c>
      <c r="K421" s="12">
        <v>1.8690406039377343</v>
      </c>
      <c r="L421" s="12">
        <v>1.711344807815885</v>
      </c>
      <c r="M421" s="12"/>
      <c r="N421" s="12"/>
    </row>
    <row r="422" spans="1:14" x14ac:dyDescent="0.35">
      <c r="A422" s="11" t="str">
        <f t="shared" si="6"/>
        <v>VOLUMEN POR ACTO (consumiciones)Tinto de Verano</v>
      </c>
      <c r="B422" s="11" t="s">
        <v>169</v>
      </c>
      <c r="C422" s="11" t="s">
        <v>114</v>
      </c>
      <c r="D422" s="12">
        <v>1.7539077242580832</v>
      </c>
      <c r="E422" s="12">
        <v>1.921467775445304</v>
      </c>
      <c r="F422" s="12">
        <v>1.9134190803049254</v>
      </c>
      <c r="G422" s="12">
        <v>1.8008166885268748</v>
      </c>
      <c r="H422" s="12">
        <v>1.772019647841252</v>
      </c>
      <c r="I422" s="12">
        <v>1.8270233169302947</v>
      </c>
      <c r="J422" s="12">
        <v>1.9710196473244683</v>
      </c>
      <c r="K422" s="12">
        <v>1.854247162615025</v>
      </c>
      <c r="L422" s="12">
        <v>1.7530262173529951</v>
      </c>
      <c r="M422" s="12"/>
      <c r="N422" s="12"/>
    </row>
    <row r="423" spans="1:14" x14ac:dyDescent="0.35">
      <c r="A423" s="11" t="str">
        <f t="shared" si="6"/>
        <v>VOLUMEN POR ACTO (consumiciones)Sangria de Vino</v>
      </c>
      <c r="B423" s="11" t="s">
        <v>169</v>
      </c>
      <c r="C423" s="11" t="s">
        <v>115</v>
      </c>
      <c r="D423" s="12">
        <v>1.8040199966728727</v>
      </c>
      <c r="E423" s="12">
        <v>1.758042154793338</v>
      </c>
      <c r="F423" s="12">
        <v>1.4716856676565242</v>
      </c>
      <c r="G423" s="12">
        <v>1.5414360731326968</v>
      </c>
      <c r="H423" s="12">
        <v>1.9009845785764441</v>
      </c>
      <c r="I423" s="12">
        <v>1.861966128302375</v>
      </c>
      <c r="J423" s="12">
        <v>1.6133644054351197</v>
      </c>
      <c r="K423" s="12">
        <v>1.5461445692771536</v>
      </c>
      <c r="L423" s="12">
        <v>1.5514075477845324</v>
      </c>
      <c r="M423" s="12"/>
      <c r="N423" s="12"/>
    </row>
    <row r="424" spans="1:14" x14ac:dyDescent="0.35">
      <c r="A424" s="11" t="str">
        <f t="shared" si="6"/>
        <v>VOLUMEN POR ACTO (consumiciones)Sangria de Cava</v>
      </c>
      <c r="B424" s="11" t="s">
        <v>169</v>
      </c>
      <c r="C424" s="11" t="s">
        <v>116</v>
      </c>
      <c r="D424" s="12">
        <v>1.9925515284225941</v>
      </c>
      <c r="E424" s="12">
        <v>1.6823648798710025</v>
      </c>
      <c r="F424" s="12">
        <v>1.7502046561482241</v>
      </c>
      <c r="G424" s="12">
        <v>1.8549687374525035</v>
      </c>
      <c r="H424" s="12">
        <v>1.6962949149491029</v>
      </c>
      <c r="I424" s="12">
        <v>1.7181872566102128</v>
      </c>
      <c r="J424" s="12">
        <v>1.4507509175048161</v>
      </c>
      <c r="K424" s="12">
        <v>2.0520744732563081</v>
      </c>
      <c r="L424" s="12">
        <v>1.2587832483852175</v>
      </c>
      <c r="M424" s="12"/>
      <c r="N424" s="12"/>
    </row>
    <row r="425" spans="1:14" x14ac:dyDescent="0.35">
      <c r="A425" s="11" t="str">
        <f t="shared" si="6"/>
        <v>VOLUMEN POR ACTO (consumiciones)Calimocho</v>
      </c>
      <c r="B425" s="11" t="s">
        <v>169</v>
      </c>
      <c r="C425" s="11" t="s">
        <v>117</v>
      </c>
      <c r="D425" s="12">
        <v>1.9247166840377463</v>
      </c>
      <c r="E425" s="12">
        <v>1.7699098091421459</v>
      </c>
      <c r="F425" s="12">
        <v>1.7564995086216311</v>
      </c>
      <c r="G425" s="12">
        <v>1.7840562001385372</v>
      </c>
      <c r="H425" s="12">
        <v>1.8950418632403203</v>
      </c>
      <c r="I425" s="12">
        <v>1.5483478361649097</v>
      </c>
      <c r="J425" s="12">
        <v>1.9320187183448088</v>
      </c>
      <c r="K425" s="12">
        <v>1.9431122234385247</v>
      </c>
      <c r="L425" s="12">
        <v>1.5500352455236455</v>
      </c>
      <c r="M425" s="12"/>
      <c r="N425" s="12"/>
    </row>
    <row r="426" spans="1:14" x14ac:dyDescent="0.35">
      <c r="A426" s="11" t="str">
        <f t="shared" si="6"/>
        <v>VOLUMEN POR ACTO (consumiciones)Rebujito</v>
      </c>
      <c r="B426" s="11" t="s">
        <v>169</v>
      </c>
      <c r="C426" s="11" t="s">
        <v>151</v>
      </c>
      <c r="D426" s="12">
        <v>1.6934742172160795</v>
      </c>
      <c r="E426" s="12">
        <v>1.851453738077842</v>
      </c>
      <c r="F426" s="12">
        <v>2.0284588838450808</v>
      </c>
      <c r="G426" s="12">
        <v>1.6274504855617111</v>
      </c>
      <c r="H426" s="12">
        <v>1.1204065752861341</v>
      </c>
      <c r="I426" s="12">
        <v>1.9247605883212218</v>
      </c>
      <c r="J426" s="12">
        <v>2.4811294410075226</v>
      </c>
      <c r="K426" s="12">
        <v>1.8840522588360156</v>
      </c>
      <c r="L426" s="12">
        <v>2.000000376217133</v>
      </c>
      <c r="M426" s="12"/>
      <c r="N426" s="12"/>
    </row>
    <row r="427" spans="1:14" x14ac:dyDescent="0.35">
      <c r="A427" s="11" t="str">
        <f t="shared" si="6"/>
        <v>VOLUMEN POR ACTO (consumiciones)Espum/Lambrusc/Mosca</v>
      </c>
      <c r="B427" s="11" t="s">
        <v>169</v>
      </c>
      <c r="C427" s="11" t="s">
        <v>152</v>
      </c>
      <c r="D427" s="12">
        <v>1.7609968976153614</v>
      </c>
      <c r="E427" s="12">
        <v>1.806327079459485</v>
      </c>
      <c r="F427" s="12">
        <v>1.6824254935246981</v>
      </c>
      <c r="G427" s="12">
        <v>1.9593583726317416</v>
      </c>
      <c r="H427" s="12">
        <v>1.6659249580904278</v>
      </c>
      <c r="I427" s="12">
        <v>1.7199403526783179</v>
      </c>
      <c r="J427" s="12">
        <v>1.6173646979985836</v>
      </c>
      <c r="K427" s="12">
        <v>1.9291894432497816</v>
      </c>
      <c r="L427" s="12">
        <v>1.846966625932124</v>
      </c>
      <c r="M427" s="12"/>
      <c r="N427" s="12"/>
    </row>
    <row r="428" spans="1:14" x14ac:dyDescent="0.35">
      <c r="A428" s="11" t="str">
        <f t="shared" si="6"/>
        <v>VOLUMEN POR ACTO (consumiciones)Sidra</v>
      </c>
      <c r="B428" s="11" t="s">
        <v>169</v>
      </c>
      <c r="C428" s="11" t="s">
        <v>118</v>
      </c>
      <c r="D428" s="12">
        <v>2.0435038001940216</v>
      </c>
      <c r="E428" s="12">
        <v>1.8790931536649293</v>
      </c>
      <c r="F428" s="12">
        <v>1.8732304967921469</v>
      </c>
      <c r="G428" s="12">
        <v>1.9543357486844812</v>
      </c>
      <c r="H428" s="12">
        <v>1.9168759773621742</v>
      </c>
      <c r="I428" s="12">
        <v>1.7464957064497595</v>
      </c>
      <c r="J428" s="12">
        <v>1.9478681625628398</v>
      </c>
      <c r="K428" s="12">
        <v>1.9235870654042004</v>
      </c>
      <c r="L428" s="12">
        <v>2.2496407662384761</v>
      </c>
      <c r="M428" s="12"/>
      <c r="N428" s="12"/>
    </row>
    <row r="429" spans="1:14" x14ac:dyDescent="0.35">
      <c r="A429" s="11" t="str">
        <f t="shared" si="6"/>
        <v>VOLUMEN POR ACTO (consumiciones)Cerveza</v>
      </c>
      <c r="B429" s="11" t="s">
        <v>169</v>
      </c>
      <c r="C429" s="11" t="s">
        <v>119</v>
      </c>
      <c r="D429" s="12">
        <v>2.7379570376320865</v>
      </c>
      <c r="E429" s="12">
        <v>2.7956088340602738</v>
      </c>
      <c r="F429" s="12">
        <v>2.7869068884919255</v>
      </c>
      <c r="G429" s="12">
        <v>2.7494039922117688</v>
      </c>
      <c r="H429" s="12">
        <v>2.743381774254833</v>
      </c>
      <c r="I429" s="12">
        <v>2.7183981854560368</v>
      </c>
      <c r="J429" s="12">
        <v>2.7674302105872672</v>
      </c>
      <c r="K429" s="12">
        <v>2.7861461271683901</v>
      </c>
      <c r="L429" s="12">
        <v>2.729514487004566</v>
      </c>
      <c r="M429" s="12"/>
      <c r="N429" s="12"/>
    </row>
    <row r="430" spans="1:14" x14ac:dyDescent="0.35">
      <c r="A430" s="11" t="str">
        <f t="shared" si="6"/>
        <v>VOLUMEN POR ACTO (consumiciones)Con alcohol</v>
      </c>
      <c r="B430" s="11" t="s">
        <v>169</v>
      </c>
      <c r="C430" s="11" t="s">
        <v>120</v>
      </c>
      <c r="D430" s="12">
        <v>2.7439132012071967</v>
      </c>
      <c r="E430" s="12">
        <v>2.7892837199065172</v>
      </c>
      <c r="F430" s="12">
        <v>2.7615761072901992</v>
      </c>
      <c r="G430" s="12">
        <v>2.7515623736625079</v>
      </c>
      <c r="H430" s="12">
        <v>2.7667783794594776</v>
      </c>
      <c r="I430" s="12">
        <v>2.7197400493722759</v>
      </c>
      <c r="J430" s="12">
        <v>2.7521514796826096</v>
      </c>
      <c r="K430" s="12">
        <v>2.7894550420625084</v>
      </c>
      <c r="L430" s="12">
        <v>2.7233297249121069</v>
      </c>
      <c r="M430" s="12"/>
      <c r="N430" s="12"/>
    </row>
    <row r="431" spans="1:14" x14ac:dyDescent="0.35">
      <c r="A431" s="11" t="str">
        <f t="shared" si="6"/>
        <v>VOLUMEN POR ACTO (consumiciones)Sin alcohol</v>
      </c>
      <c r="B431" s="11" t="s">
        <v>169</v>
      </c>
      <c r="C431" s="11" t="s">
        <v>121</v>
      </c>
      <c r="D431" s="12">
        <v>1.8943508640547071</v>
      </c>
      <c r="E431" s="12">
        <v>1.9544290594802269</v>
      </c>
      <c r="F431" s="12">
        <v>1.9649363085436029</v>
      </c>
      <c r="G431" s="12">
        <v>1.8389828573250497</v>
      </c>
      <c r="H431" s="12">
        <v>1.7828620539399362</v>
      </c>
      <c r="I431" s="12">
        <v>1.8212061220193421</v>
      </c>
      <c r="J431" s="12">
        <v>1.8862253757260046</v>
      </c>
      <c r="K431" s="12">
        <v>1.8435805222408133</v>
      </c>
      <c r="L431" s="12">
        <v>1.9090792631749445</v>
      </c>
      <c r="M431" s="12"/>
      <c r="N431" s="12"/>
    </row>
    <row r="432" spans="1:14" x14ac:dyDescent="0.35">
      <c r="A432" s="11" t="str">
        <f t="shared" si="6"/>
        <v>VOLUMEN POR ACTO (consumiciones)Cerveza Envasada</v>
      </c>
      <c r="B432" s="11" t="s">
        <v>169</v>
      </c>
      <c r="C432" s="11" t="s">
        <v>153</v>
      </c>
      <c r="D432" s="12">
        <v>2.6619517631622061</v>
      </c>
      <c r="E432" s="12">
        <v>2.7240842422058904</v>
      </c>
      <c r="F432" s="12">
        <v>2.7115985124771274</v>
      </c>
      <c r="G432" s="12">
        <v>2.6604705114895806</v>
      </c>
      <c r="H432" s="12">
        <v>2.6904859899033213</v>
      </c>
      <c r="I432" s="12">
        <v>2.5809174748965922</v>
      </c>
      <c r="J432" s="12">
        <v>2.6614891171556558</v>
      </c>
      <c r="K432" s="12">
        <v>2.6835569300503144</v>
      </c>
      <c r="L432" s="12">
        <v>2.6317040955452424</v>
      </c>
      <c r="M432" s="12"/>
      <c r="N432" s="12"/>
    </row>
    <row r="433" spans="1:14" x14ac:dyDescent="0.35">
      <c r="A433" s="11" t="str">
        <f t="shared" si="6"/>
        <v>VOLUMEN POR ACTO (consumiciones)Cerveza Surtidor</v>
      </c>
      <c r="B433" s="11" t="s">
        <v>169</v>
      </c>
      <c r="C433" s="11" t="s">
        <v>154</v>
      </c>
      <c r="D433" s="12">
        <v>2.5748432209939898</v>
      </c>
      <c r="E433" s="12">
        <v>2.6041749547969935</v>
      </c>
      <c r="F433" s="12">
        <v>2.5899333467149681</v>
      </c>
      <c r="G433" s="12">
        <v>2.5726750675712009</v>
      </c>
      <c r="H433" s="12">
        <v>2.5416197652850352</v>
      </c>
      <c r="I433" s="12">
        <v>2.5642261856870063</v>
      </c>
      <c r="J433" s="12">
        <v>2.604004785701636</v>
      </c>
      <c r="K433" s="12">
        <v>2.6148470204383152</v>
      </c>
      <c r="L433" s="12">
        <v>2.5751913450648636</v>
      </c>
      <c r="M433" s="12"/>
      <c r="N433" s="12"/>
    </row>
    <row r="434" spans="1:14" x14ac:dyDescent="0.35">
      <c r="A434" s="11" t="str">
        <f t="shared" si="6"/>
        <v>VOLUMEN POR ACTO (consumiciones)Otras Cervezas</v>
      </c>
      <c r="B434" s="11" t="s">
        <v>169</v>
      </c>
      <c r="C434" s="11" t="s">
        <v>122</v>
      </c>
      <c r="D434" s="12">
        <v>3.2219513074842201</v>
      </c>
      <c r="E434" s="12">
        <v>2.0191155473036853</v>
      </c>
      <c r="F434" s="12">
        <v>1.9213780950025019</v>
      </c>
      <c r="G434" s="12">
        <v>1.7054225841120014</v>
      </c>
      <c r="H434" s="12">
        <v>2.0908232687754631</v>
      </c>
      <c r="I434" s="12">
        <v>1.9613715790717698</v>
      </c>
      <c r="J434" s="12">
        <v>1.9813602092840663</v>
      </c>
      <c r="K434" s="12">
        <v>2.2227183861957585</v>
      </c>
      <c r="L434" s="12">
        <v>1.849784882270733</v>
      </c>
      <c r="M434" s="12"/>
      <c r="N434" s="12"/>
    </row>
    <row r="435" spans="1:14" x14ac:dyDescent="0.35">
      <c r="A435" s="11" t="str">
        <f t="shared" si="6"/>
        <v>VOLUMEN POR ACTO (consumiciones)Espirituosas</v>
      </c>
      <c r="B435" s="11" t="s">
        <v>169</v>
      </c>
      <c r="C435" s="11" t="s">
        <v>123</v>
      </c>
      <c r="D435" s="12">
        <v>2.2022085901795645</v>
      </c>
      <c r="E435" s="12">
        <v>2.1628927604985053</v>
      </c>
      <c r="F435" s="12">
        <v>2.2160546122532478</v>
      </c>
      <c r="G435" s="12">
        <v>2.2375431938905463</v>
      </c>
      <c r="H435" s="12">
        <v>2.180753864459811</v>
      </c>
      <c r="I435" s="12">
        <v>2.2243498891668048</v>
      </c>
      <c r="J435" s="12">
        <v>2.2047032907947726</v>
      </c>
      <c r="K435" s="12">
        <v>2.1475078537688845</v>
      </c>
      <c r="L435" s="12">
        <v>2.2411161754155127</v>
      </c>
      <c r="M435" s="12"/>
      <c r="N435" s="12"/>
    </row>
    <row r="436" spans="1:14" x14ac:dyDescent="0.35">
      <c r="A436" s="11" t="str">
        <f t="shared" si="6"/>
        <v>VOLUMEN POR ACTO (consumiciones)Whisky</v>
      </c>
      <c r="B436" s="11" t="s">
        <v>169</v>
      </c>
      <c r="C436" s="11" t="s">
        <v>124</v>
      </c>
      <c r="D436" s="12">
        <v>1.9375570013255561</v>
      </c>
      <c r="E436" s="12">
        <v>2.0319724710917213</v>
      </c>
      <c r="F436" s="12">
        <v>1.968052092945348</v>
      </c>
      <c r="G436" s="12">
        <v>2.0393055903707094</v>
      </c>
      <c r="H436" s="12">
        <v>1.9051543233008121</v>
      </c>
      <c r="I436" s="12">
        <v>1.8389588446476115</v>
      </c>
      <c r="J436" s="12">
        <v>1.7695132047270905</v>
      </c>
      <c r="K436" s="12">
        <v>1.8099590663930087</v>
      </c>
      <c r="L436" s="12">
        <v>1.7851094315472649</v>
      </c>
      <c r="M436" s="12"/>
      <c r="N436" s="12"/>
    </row>
    <row r="437" spans="1:14" x14ac:dyDescent="0.35">
      <c r="A437" s="11" t="str">
        <f t="shared" si="6"/>
        <v>VOLUMEN POR ACTO (consumiciones)Brandy</v>
      </c>
      <c r="B437" s="11" t="s">
        <v>169</v>
      </c>
      <c r="C437" s="11" t="s">
        <v>125</v>
      </c>
      <c r="D437" s="12">
        <v>1.5178189335191459</v>
      </c>
      <c r="E437" s="12">
        <v>1.3765860468642384</v>
      </c>
      <c r="F437" s="12">
        <v>1.2443278379362257</v>
      </c>
      <c r="G437" s="12">
        <v>1.3992768421792068</v>
      </c>
      <c r="H437" s="12">
        <v>1.6171208876860064</v>
      </c>
      <c r="I437" s="12">
        <v>1.8523584707011185</v>
      </c>
      <c r="J437" s="12">
        <v>1.6560556707136513</v>
      </c>
      <c r="K437" s="12">
        <v>1.524220162930221</v>
      </c>
      <c r="L437" s="12">
        <v>1.8043815098111544</v>
      </c>
      <c r="M437" s="12"/>
      <c r="N437" s="12"/>
    </row>
    <row r="438" spans="1:14" x14ac:dyDescent="0.35">
      <c r="A438" s="11" t="str">
        <f t="shared" si="6"/>
        <v>VOLUMEN POR ACTO (consumiciones)Ginebra</v>
      </c>
      <c r="B438" s="11" t="s">
        <v>169</v>
      </c>
      <c r="C438" s="11" t="s">
        <v>126</v>
      </c>
      <c r="D438" s="12">
        <v>2.4412910758387953</v>
      </c>
      <c r="E438" s="12">
        <v>2.1884026585485175</v>
      </c>
      <c r="F438" s="12">
        <v>2.2823447993864634</v>
      </c>
      <c r="G438" s="12">
        <v>2.2278338432500724</v>
      </c>
      <c r="H438" s="12">
        <v>2.2323898498147812</v>
      </c>
      <c r="I438" s="12">
        <v>2.2436544229689792</v>
      </c>
      <c r="J438" s="12">
        <v>2.2822899055042782</v>
      </c>
      <c r="K438" s="12">
        <v>2.187207486477909</v>
      </c>
      <c r="L438" s="12">
        <v>2.2733486192969394</v>
      </c>
      <c r="M438" s="12"/>
      <c r="N438" s="12"/>
    </row>
    <row r="439" spans="1:14" x14ac:dyDescent="0.35">
      <c r="A439" s="11" t="str">
        <f t="shared" si="6"/>
        <v>VOLUMEN POR ACTO (consumiciones)Ron</v>
      </c>
      <c r="B439" s="11" t="s">
        <v>169</v>
      </c>
      <c r="C439" s="11" t="s">
        <v>127</v>
      </c>
      <c r="D439" s="12">
        <v>2.144668983776691</v>
      </c>
      <c r="E439" s="12">
        <v>2.0256777848792171</v>
      </c>
      <c r="F439" s="12">
        <v>2.0952092135295453</v>
      </c>
      <c r="G439" s="12">
        <v>2.2564216822382881</v>
      </c>
      <c r="H439" s="12">
        <v>2.1349859925221928</v>
      </c>
      <c r="I439" s="12">
        <v>2.1276207836243168</v>
      </c>
      <c r="J439" s="12">
        <v>2.0115025070081223</v>
      </c>
      <c r="K439" s="12">
        <v>2.1706161789647478</v>
      </c>
      <c r="L439" s="12">
        <v>2.1057756344796261</v>
      </c>
      <c r="M439" s="12"/>
      <c r="N439" s="12"/>
    </row>
    <row r="440" spans="1:14" x14ac:dyDescent="0.35">
      <c r="A440" s="11" t="str">
        <f t="shared" si="6"/>
        <v>VOLUMEN POR ACTO (consumiciones)Anis</v>
      </c>
      <c r="B440" s="11" t="s">
        <v>169</v>
      </c>
      <c r="C440" s="11" t="s">
        <v>128</v>
      </c>
      <c r="D440" s="12">
        <v>1.3686905217927023</v>
      </c>
      <c r="E440" s="12">
        <v>1.2467711180627306</v>
      </c>
      <c r="F440" s="12">
        <v>1.7209671220503784</v>
      </c>
      <c r="G440" s="12">
        <v>1.7770063813126735</v>
      </c>
      <c r="H440" s="12">
        <v>1.8281988930361743</v>
      </c>
      <c r="I440" s="12">
        <v>1.7660742913823904</v>
      </c>
      <c r="J440" s="12">
        <v>2.0119499658317732</v>
      </c>
      <c r="K440" s="12">
        <v>2.3686083389211321</v>
      </c>
      <c r="L440" s="12">
        <v>1.6154500689951625</v>
      </c>
      <c r="M440" s="12"/>
      <c r="N440" s="12"/>
    </row>
    <row r="441" spans="1:14" x14ac:dyDescent="0.35">
      <c r="A441" s="11" t="str">
        <f t="shared" si="6"/>
        <v>VOLUMEN POR ACTO (consumiciones)Otras Espirituosas</v>
      </c>
      <c r="B441" s="11" t="s">
        <v>169</v>
      </c>
      <c r="C441" s="11" t="s">
        <v>129</v>
      </c>
      <c r="D441" s="12">
        <v>1.9723054625222791</v>
      </c>
      <c r="E441" s="12">
        <v>1.9615923129718602</v>
      </c>
      <c r="F441" s="12">
        <v>1.9475272040973497</v>
      </c>
      <c r="G441" s="12">
        <v>1.9928309173569456</v>
      </c>
      <c r="H441" s="12">
        <v>1.9688535121921653</v>
      </c>
      <c r="I441" s="12">
        <v>2.0752071239115661</v>
      </c>
      <c r="J441" s="12">
        <v>2.0088673421185517</v>
      </c>
      <c r="K441" s="12">
        <v>1.9416326486231235</v>
      </c>
      <c r="L441" s="12">
        <v>2.1489025218052484</v>
      </c>
      <c r="M441" s="12"/>
      <c r="N441" s="12"/>
    </row>
    <row r="442" spans="1:14" x14ac:dyDescent="0.35">
      <c r="A442" s="11" t="str">
        <f t="shared" si="6"/>
        <v>VOLUMEN POR ACTO (consumiciones)T.Zumo+Horchata+Mosto</v>
      </c>
      <c r="B442" s="11" t="s">
        <v>169</v>
      </c>
      <c r="C442" s="11" t="s">
        <v>130</v>
      </c>
      <c r="D442" s="12">
        <v>1.5235762845065461</v>
      </c>
      <c r="E442" s="12">
        <v>1.536274995429286</v>
      </c>
      <c r="F442" s="12">
        <v>1.5440871780120646</v>
      </c>
      <c r="G442" s="12">
        <v>1.4654252762939679</v>
      </c>
      <c r="H442" s="12">
        <v>1.5555974014940266</v>
      </c>
      <c r="I442" s="12">
        <v>1.4894936633845912</v>
      </c>
      <c r="J442" s="12">
        <v>1.540416519328039</v>
      </c>
      <c r="K442" s="12">
        <v>1.4829057890793034</v>
      </c>
      <c r="L442" s="12">
        <v>1.4807373771218271</v>
      </c>
      <c r="M442" s="12"/>
      <c r="N442" s="12"/>
    </row>
    <row r="443" spans="1:14" x14ac:dyDescent="0.35">
      <c r="A443" s="11" t="str">
        <f t="shared" si="6"/>
        <v>VOLUMEN POR ACTO (consumiciones)Agua Envasada</v>
      </c>
      <c r="B443" s="11" t="s">
        <v>169</v>
      </c>
      <c r="C443" s="11" t="s">
        <v>131</v>
      </c>
      <c r="D443" s="12">
        <v>1.3830434322674243</v>
      </c>
      <c r="E443" s="12">
        <v>1.4086060949759773</v>
      </c>
      <c r="F443" s="12">
        <v>1.4622500796162499</v>
      </c>
      <c r="G443" s="12">
        <v>1.4057710042457019</v>
      </c>
      <c r="H443" s="12">
        <v>1.4267232829735255</v>
      </c>
      <c r="I443" s="12">
        <v>1.4223617185585613</v>
      </c>
      <c r="J443" s="12">
        <v>1.4596651562516947</v>
      </c>
      <c r="K443" s="12">
        <v>1.4397493971884896</v>
      </c>
      <c r="L443" s="12">
        <v>1.4516216701089477</v>
      </c>
      <c r="M443" s="12"/>
      <c r="N443" s="12"/>
    </row>
    <row r="444" spans="1:14" x14ac:dyDescent="0.35">
      <c r="A444" s="11" t="str">
        <f t="shared" si="6"/>
        <v>VOLUMEN POR ACTO (consumiciones)Bebidas Refrescantes</v>
      </c>
      <c r="B444" s="11" t="s">
        <v>169</v>
      </c>
      <c r="C444" s="11" t="s">
        <v>132</v>
      </c>
      <c r="D444" s="12">
        <v>1.760552560402884</v>
      </c>
      <c r="E444" s="12">
        <v>1.7770677058965672</v>
      </c>
      <c r="F444" s="12">
        <v>1.8150628410930874</v>
      </c>
      <c r="G444" s="12">
        <v>1.7360850148247864</v>
      </c>
      <c r="H444" s="12">
        <v>1.7167536565120816</v>
      </c>
      <c r="I444" s="12">
        <v>1.7239042470134907</v>
      </c>
      <c r="J444" s="12">
        <v>1.7685464051035424</v>
      </c>
      <c r="K444" s="12">
        <v>1.7657792006311439</v>
      </c>
      <c r="L444" s="12">
        <v>1.7687034292466037</v>
      </c>
      <c r="M444" s="12"/>
      <c r="N444" s="12"/>
    </row>
    <row r="445" spans="1:14" x14ac:dyDescent="0.35">
      <c r="A445" s="11" t="str">
        <f t="shared" si="6"/>
        <v>VOLUMEN POR ACTO (consumiciones)Colas</v>
      </c>
      <c r="B445" s="11" t="s">
        <v>169</v>
      </c>
      <c r="C445" s="11" t="s">
        <v>133</v>
      </c>
      <c r="D445" s="12">
        <v>1.6876171524752273</v>
      </c>
      <c r="E445" s="12">
        <v>1.6871100345172612</v>
      </c>
      <c r="F445" s="12">
        <v>1.7088206659510199</v>
      </c>
      <c r="G445" s="12">
        <v>1.6490955673032872</v>
      </c>
      <c r="H445" s="12">
        <v>1.6186162125316206</v>
      </c>
      <c r="I445" s="12">
        <v>1.6114142244954992</v>
      </c>
      <c r="J445" s="12">
        <v>1.651597168657303</v>
      </c>
      <c r="K445" s="12">
        <v>1.6573839825615118</v>
      </c>
      <c r="L445" s="12">
        <v>1.7076848769590907</v>
      </c>
      <c r="M445" s="12"/>
      <c r="N445" s="12"/>
    </row>
    <row r="446" spans="1:14" x14ac:dyDescent="0.35">
      <c r="A446" s="11" t="str">
        <f t="shared" si="6"/>
        <v>VOLUMEN POR ACTO (consumiciones)Cola Regular</v>
      </c>
      <c r="B446" s="11" t="s">
        <v>169</v>
      </c>
      <c r="C446" s="11" t="s">
        <v>134</v>
      </c>
      <c r="D446" s="12">
        <v>1.6467042785430552</v>
      </c>
      <c r="E446" s="12">
        <v>1.6012124642516683</v>
      </c>
      <c r="F446" s="12">
        <v>1.634690228631076</v>
      </c>
      <c r="G446" s="12">
        <v>1.5690946761257687</v>
      </c>
      <c r="H446" s="12">
        <v>1.5309488718369544</v>
      </c>
      <c r="I446" s="12">
        <v>1.5151027100287202</v>
      </c>
      <c r="J446" s="12">
        <v>1.5435203088849003</v>
      </c>
      <c r="K446" s="12">
        <v>1.5693156061874309</v>
      </c>
      <c r="L446" s="12">
        <v>1.6156317178983499</v>
      </c>
      <c r="M446" s="12"/>
      <c r="N446" s="12"/>
    </row>
    <row r="447" spans="1:14" x14ac:dyDescent="0.35">
      <c r="A447" s="11" t="str">
        <f t="shared" si="6"/>
        <v>VOLUMEN POR ACTO (consumiciones)Light/Zero</v>
      </c>
      <c r="B447" s="11" t="s">
        <v>169</v>
      </c>
      <c r="C447" s="11" t="s">
        <v>135</v>
      </c>
      <c r="D447" s="12">
        <v>1.6680140501282452</v>
      </c>
      <c r="E447" s="12">
        <v>1.6966332507603894</v>
      </c>
      <c r="F447" s="12">
        <v>1.7154208425557913</v>
      </c>
      <c r="G447" s="12">
        <v>1.6615631908524644</v>
      </c>
      <c r="H447" s="12">
        <v>1.6369954386588472</v>
      </c>
      <c r="I447" s="12">
        <v>1.6320906998650999</v>
      </c>
      <c r="J447" s="12">
        <v>1.6850139899929024</v>
      </c>
      <c r="K447" s="12">
        <v>1.6673629579939686</v>
      </c>
      <c r="L447" s="12">
        <v>1.7049842967280393</v>
      </c>
      <c r="M447" s="12"/>
      <c r="N447" s="12"/>
    </row>
    <row r="448" spans="1:14" x14ac:dyDescent="0.35">
      <c r="A448" s="11" t="str">
        <f t="shared" si="6"/>
        <v>VOLUMEN POR ACTO (consumiciones)Otra Variedad Cola</v>
      </c>
      <c r="B448" s="11" t="s">
        <v>169</v>
      </c>
      <c r="C448" s="11" t="s">
        <v>136</v>
      </c>
      <c r="D448" s="12" t="s">
        <v>222</v>
      </c>
      <c r="E448" s="12" t="s">
        <v>222</v>
      </c>
      <c r="F448" s="12" t="s">
        <v>222</v>
      </c>
      <c r="G448" s="12" t="s">
        <v>222</v>
      </c>
      <c r="H448" s="12" t="s">
        <v>222</v>
      </c>
      <c r="I448" s="12" t="s">
        <v>222</v>
      </c>
      <c r="J448" s="12" t="s">
        <v>222</v>
      </c>
      <c r="K448" s="12" t="s">
        <v>222</v>
      </c>
      <c r="L448" s="12" t="s">
        <v>222</v>
      </c>
      <c r="M448" s="12"/>
      <c r="N448" s="12"/>
    </row>
    <row r="449" spans="1:14" x14ac:dyDescent="0.35">
      <c r="A449" s="11" t="str">
        <f t="shared" si="6"/>
        <v>VOLUMEN POR ACTO (consumiciones)Con Cafeina</v>
      </c>
      <c r="B449" s="11" t="s">
        <v>169</v>
      </c>
      <c r="C449" s="11" t="s">
        <v>137</v>
      </c>
      <c r="D449" s="12">
        <v>1.6261878683755326</v>
      </c>
      <c r="E449" s="12">
        <v>1.6330005119106776</v>
      </c>
      <c r="F449" s="12">
        <v>1.6620268635790743</v>
      </c>
      <c r="G449" s="12">
        <v>1.5862125244284113</v>
      </c>
      <c r="H449" s="12">
        <v>1.5706648517048141</v>
      </c>
      <c r="I449" s="12">
        <v>1.5628886537527635</v>
      </c>
      <c r="J449" s="12">
        <v>1.6061742904853411</v>
      </c>
      <c r="K449" s="12">
        <v>1.6274104055349379</v>
      </c>
      <c r="L449" s="12">
        <v>1.6619865150630684</v>
      </c>
      <c r="M449" s="12"/>
      <c r="N449" s="12"/>
    </row>
    <row r="450" spans="1:14" x14ac:dyDescent="0.35">
      <c r="A450" s="11" t="str">
        <f t="shared" si="6"/>
        <v>VOLUMEN POR ACTO (consumiciones)Sin Cafeina</v>
      </c>
      <c r="B450" s="11" t="s">
        <v>169</v>
      </c>
      <c r="C450" s="11" t="s">
        <v>138</v>
      </c>
      <c r="D450" s="12">
        <v>1.8792996164970373</v>
      </c>
      <c r="E450" s="12">
        <v>1.8774014139104611</v>
      </c>
      <c r="F450" s="12">
        <v>1.8288525110737033</v>
      </c>
      <c r="G450" s="12">
        <v>1.9393303675586864</v>
      </c>
      <c r="H450" s="12">
        <v>1.7997286816473475</v>
      </c>
      <c r="I450" s="12">
        <v>1.7443132460841544</v>
      </c>
      <c r="J450" s="12">
        <v>1.7994991999360173</v>
      </c>
      <c r="K450" s="12">
        <v>1.7399266212810063</v>
      </c>
      <c r="L450" s="12">
        <v>1.8207024502227476</v>
      </c>
      <c r="M450" s="12"/>
      <c r="N450" s="12"/>
    </row>
    <row r="451" spans="1:14" x14ac:dyDescent="0.35">
      <c r="A451" s="11" t="str">
        <f t="shared" si="6"/>
        <v>VOLUMEN POR ACTO (consumiciones)Frutas con gas</v>
      </c>
      <c r="B451" s="11" t="s">
        <v>169</v>
      </c>
      <c r="C451" s="11" t="s">
        <v>139</v>
      </c>
      <c r="D451" s="12">
        <v>1.5755689130855706</v>
      </c>
      <c r="E451" s="12">
        <v>1.5727753017722579</v>
      </c>
      <c r="F451" s="12">
        <v>1.6277208160359713</v>
      </c>
      <c r="G451" s="12">
        <v>1.5423621309764106</v>
      </c>
      <c r="H451" s="12">
        <v>1.5593039321435886</v>
      </c>
      <c r="I451" s="12">
        <v>1.4870477295292632</v>
      </c>
      <c r="J451" s="12">
        <v>1.525689146941906</v>
      </c>
      <c r="K451" s="12">
        <v>1.5669241048750182</v>
      </c>
      <c r="L451" s="12">
        <v>1.5153906484167707</v>
      </c>
      <c r="M451" s="12"/>
      <c r="N451" s="12"/>
    </row>
    <row r="452" spans="1:14" x14ac:dyDescent="0.35">
      <c r="A452" s="11" t="str">
        <f t="shared" ref="A452:A515" si="7">B452&amp;C452</f>
        <v>VOLUMEN POR ACTO (consumiciones)Frutas sin gas</v>
      </c>
      <c r="B452" s="11" t="s">
        <v>169</v>
      </c>
      <c r="C452" s="11" t="s">
        <v>140</v>
      </c>
      <c r="D452" s="12">
        <v>1.4446155463630801</v>
      </c>
      <c r="E452" s="12">
        <v>1.4149798313324766</v>
      </c>
      <c r="F452" s="12">
        <v>1.4664072925320006</v>
      </c>
      <c r="G452" s="12">
        <v>1.457023706699502</v>
      </c>
      <c r="H452" s="12">
        <v>1.4497113906842027</v>
      </c>
      <c r="I452" s="12">
        <v>1.4623295714072744</v>
      </c>
      <c r="J452" s="12">
        <v>1.4571252405111637</v>
      </c>
      <c r="K452" s="12">
        <v>1.4703184289556921</v>
      </c>
      <c r="L452" s="12">
        <v>1.4350111052595425</v>
      </c>
      <c r="M452" s="12"/>
      <c r="N452" s="12"/>
    </row>
    <row r="453" spans="1:14" x14ac:dyDescent="0.35">
      <c r="A453" s="11" t="str">
        <f t="shared" si="7"/>
        <v>VOLUMEN POR ACTO (consumiciones)Mixers</v>
      </c>
      <c r="B453" s="11" t="s">
        <v>169</v>
      </c>
      <c r="C453" s="11" t="s">
        <v>141</v>
      </c>
      <c r="D453" s="12">
        <v>1.449755100198729</v>
      </c>
      <c r="E453" s="12">
        <v>1.3746969735427927</v>
      </c>
      <c r="F453" s="12">
        <v>1.4880343221109193</v>
      </c>
      <c r="G453" s="12">
        <v>1.5841027261103231</v>
      </c>
      <c r="H453" s="12">
        <v>1.5032562536680434</v>
      </c>
      <c r="I453" s="12">
        <v>1.5797397545028473</v>
      </c>
      <c r="J453" s="12">
        <v>1.4013258300813021</v>
      </c>
      <c r="K453" s="12">
        <v>1.4754971734415763</v>
      </c>
      <c r="L453" s="12">
        <v>1.5341622273183533</v>
      </c>
      <c r="M453" s="12"/>
      <c r="N453" s="12"/>
    </row>
    <row r="454" spans="1:14" x14ac:dyDescent="0.35">
      <c r="A454" s="11" t="str">
        <f t="shared" si="7"/>
        <v>VOLUMEN POR ACTO (consumiciones)Isotonicas</v>
      </c>
      <c r="B454" s="11" t="s">
        <v>169</v>
      </c>
      <c r="C454" s="11" t="s">
        <v>155</v>
      </c>
      <c r="D454" s="12">
        <v>1.4552427186414685</v>
      </c>
      <c r="E454" s="12">
        <v>1.3923478301471992</v>
      </c>
      <c r="F454" s="12">
        <v>1.4647793712479793</v>
      </c>
      <c r="G454" s="12">
        <v>1.4207599790936283</v>
      </c>
      <c r="H454" s="12">
        <v>1.4539727338247139</v>
      </c>
      <c r="I454" s="12">
        <v>1.4628987566145872</v>
      </c>
      <c r="J454" s="12">
        <v>1.4765201865290711</v>
      </c>
      <c r="K454" s="12">
        <v>1.4618913732222725</v>
      </c>
      <c r="L454" s="12">
        <v>1.4097545343549678</v>
      </c>
      <c r="M454" s="12"/>
      <c r="N454" s="12"/>
    </row>
    <row r="455" spans="1:14" x14ac:dyDescent="0.35">
      <c r="A455" s="11" t="str">
        <f t="shared" si="7"/>
        <v>VOLUMEN POR ACTO (consumiciones)Energeticas</v>
      </c>
      <c r="B455" s="11" t="s">
        <v>169</v>
      </c>
      <c r="C455" s="11" t="s">
        <v>156</v>
      </c>
      <c r="D455" s="12">
        <v>1.4653798096419974</v>
      </c>
      <c r="E455" s="12">
        <v>1.4334123483078083</v>
      </c>
      <c r="F455" s="12">
        <v>1.4452523121705256</v>
      </c>
      <c r="G455" s="12">
        <v>1.349242529031552</v>
      </c>
      <c r="H455" s="12">
        <v>1.4099283282675736</v>
      </c>
      <c r="I455" s="12">
        <v>1.4648137149032727</v>
      </c>
      <c r="J455" s="12">
        <v>1.5522012874467184</v>
      </c>
      <c r="K455" s="12">
        <v>1.3737259224661373</v>
      </c>
      <c r="L455" s="12">
        <v>1.3354628984722006</v>
      </c>
      <c r="M455" s="12"/>
      <c r="N455" s="12"/>
    </row>
    <row r="456" spans="1:14" x14ac:dyDescent="0.35">
      <c r="A456" s="11" t="str">
        <f t="shared" si="7"/>
        <v>VOLUMEN POR ACTO (consumiciones)Gaseosas</v>
      </c>
      <c r="B456" s="11" t="s">
        <v>169</v>
      </c>
      <c r="C456" s="11" t="s">
        <v>142</v>
      </c>
      <c r="D456" s="12">
        <v>1.3657942646691035</v>
      </c>
      <c r="E456" s="12">
        <v>1.3538652344313145</v>
      </c>
      <c r="F456" s="12">
        <v>1.2591031627365132</v>
      </c>
      <c r="G456" s="12">
        <v>1.1971191263521095</v>
      </c>
      <c r="H456" s="12">
        <v>1.1743883874022127</v>
      </c>
      <c r="I456" s="12">
        <v>1.2326354744224697</v>
      </c>
      <c r="J456" s="12">
        <v>1.2773350967283745</v>
      </c>
      <c r="K456" s="12">
        <v>1.3084322179554777</v>
      </c>
      <c r="L456" s="12">
        <v>1.4198445399791881</v>
      </c>
      <c r="M456" s="12"/>
      <c r="N456" s="12"/>
    </row>
    <row r="457" spans="1:14" x14ac:dyDescent="0.35">
      <c r="A457" s="11" t="str">
        <f t="shared" si="7"/>
        <v>VOLUMEN POR ACTO (consumiciones)Bebidas Zumo+Leche</v>
      </c>
      <c r="B457" s="11" t="s">
        <v>169</v>
      </c>
      <c r="C457" s="11" t="s">
        <v>143</v>
      </c>
      <c r="D457" s="12">
        <v>1.6400352700694176</v>
      </c>
      <c r="E457" s="12">
        <v>1.4128774154310046</v>
      </c>
      <c r="F457" s="12">
        <v>1.653949101042856</v>
      </c>
      <c r="G457" s="12">
        <v>1.3610718740607515</v>
      </c>
      <c r="H457" s="12">
        <v>1.5416549969808704</v>
      </c>
      <c r="I457" s="12">
        <v>1.6901587112082794</v>
      </c>
      <c r="J457" s="12">
        <v>1.3913686781355552</v>
      </c>
      <c r="K457" s="12">
        <v>1.3230028935581646</v>
      </c>
      <c r="L457" s="12">
        <v>1.4507219123160688</v>
      </c>
      <c r="M457" s="12"/>
      <c r="N457" s="12"/>
    </row>
    <row r="458" spans="1:14" x14ac:dyDescent="0.35">
      <c r="A458" s="11" t="str">
        <f t="shared" si="7"/>
        <v>VOLUMEN POR ACTO (consumiciones)Resto</v>
      </c>
      <c r="B458" s="11" t="s">
        <v>169</v>
      </c>
      <c r="C458" s="11" t="s">
        <v>72</v>
      </c>
      <c r="D458" s="12">
        <v>1.4182934258723734</v>
      </c>
      <c r="E458" s="12">
        <v>1.4615343208689984</v>
      </c>
      <c r="F458" s="12">
        <v>1.5499939209635756</v>
      </c>
      <c r="G458" s="12">
        <v>1.531507583499176</v>
      </c>
      <c r="H458" s="12">
        <v>1.5696376850636689</v>
      </c>
      <c r="I458" s="12">
        <v>1.770419832101559</v>
      </c>
      <c r="J458" s="12">
        <v>1.5077868546773889</v>
      </c>
      <c r="K458" s="12">
        <v>1.4899125834264695</v>
      </c>
      <c r="L458" s="12">
        <v>1.3952569489617364</v>
      </c>
      <c r="M458" s="12"/>
      <c r="N458" s="12"/>
    </row>
    <row r="459" spans="1:14" x14ac:dyDescent="0.35">
      <c r="A459" s="11" t="str">
        <f t="shared" si="7"/>
        <v>CONSUMO PER CAPITA (kg ó litros por individuo)TOTAL BEBIDAS</v>
      </c>
      <c r="B459" s="11" t="s">
        <v>95</v>
      </c>
      <c r="C459" s="11" t="s">
        <v>96</v>
      </c>
      <c r="D459" s="12">
        <v>12.50561425568435</v>
      </c>
      <c r="E459" s="12">
        <v>14.059937332349724</v>
      </c>
      <c r="F459" s="12">
        <v>21.610219946852936</v>
      </c>
      <c r="G459" s="12">
        <v>12.94399256296855</v>
      </c>
      <c r="H459" s="12">
        <v>12.306123601800159</v>
      </c>
      <c r="I459" s="12">
        <v>13.674213952870483</v>
      </c>
      <c r="J459" s="12">
        <v>19.989407878200939</v>
      </c>
      <c r="K459" s="12">
        <v>12.326801476049972</v>
      </c>
      <c r="L459" s="12">
        <v>11.722552663139972</v>
      </c>
      <c r="M459" s="12"/>
      <c r="N459" s="12"/>
    </row>
    <row r="460" spans="1:14" x14ac:dyDescent="0.35">
      <c r="A460" s="11" t="str">
        <f t="shared" si="7"/>
        <v>CONSUMO PER CAPITA (kg ó litros por individuo).Total Bebidas Caliente</v>
      </c>
      <c r="B460" s="11" t="s">
        <v>95</v>
      </c>
      <c r="C460" s="11" t="s">
        <v>97</v>
      </c>
      <c r="D460" s="12">
        <v>1.9419692519896641</v>
      </c>
      <c r="E460" s="12">
        <v>1.8039872823425107</v>
      </c>
      <c r="F460" s="12">
        <v>2.2104595387939634</v>
      </c>
      <c r="G460" s="12">
        <v>1.8086193218529585</v>
      </c>
      <c r="H460" s="12">
        <v>1.80606395458319</v>
      </c>
      <c r="I460" s="12">
        <v>1.6748364686618116</v>
      </c>
      <c r="J460" s="12">
        <v>2.0595214377625584</v>
      </c>
      <c r="K460" s="12">
        <v>1.8581358846318232</v>
      </c>
      <c r="L460" s="12">
        <v>1.8603022878074298</v>
      </c>
      <c r="M460" s="12"/>
      <c r="N460" s="12"/>
    </row>
    <row r="461" spans="1:14" x14ac:dyDescent="0.35">
      <c r="A461" s="11" t="str">
        <f t="shared" si="7"/>
        <v>CONSUMO PER CAPITA (kg ó litros por individuo)Cafe</v>
      </c>
      <c r="B461" s="11" t="s">
        <v>95</v>
      </c>
      <c r="C461" s="11" t="s">
        <v>98</v>
      </c>
      <c r="D461" s="12">
        <v>0.46073460411586559</v>
      </c>
      <c r="E461" s="12">
        <v>0.44268030566718081</v>
      </c>
      <c r="F461" s="12">
        <v>0.56897193208411512</v>
      </c>
      <c r="G461" s="12">
        <v>0.42011803602452946</v>
      </c>
      <c r="H461" s="12">
        <v>0.42721298986777223</v>
      </c>
      <c r="I461" s="12">
        <v>0.42199238147545565</v>
      </c>
      <c r="J461" s="12">
        <v>0.55155318042889223</v>
      </c>
      <c r="K461" s="12">
        <v>0.43204334677353912</v>
      </c>
      <c r="L461" s="12">
        <v>0.41099877370027066</v>
      </c>
      <c r="M461" s="12"/>
      <c r="N461" s="12"/>
    </row>
    <row r="462" spans="1:14" x14ac:dyDescent="0.35">
      <c r="A462" s="11" t="str">
        <f t="shared" si="7"/>
        <v>CONSUMO PER CAPITA (kg ó litros por individuo)Leche+bebidas vegetales</v>
      </c>
      <c r="B462" s="11" t="s">
        <v>95</v>
      </c>
      <c r="C462" s="11" t="s">
        <v>149</v>
      </c>
      <c r="D462" s="12">
        <v>1.2975973304549595</v>
      </c>
      <c r="E462" s="12">
        <v>1.238501367154649</v>
      </c>
      <c r="F462" s="12">
        <v>1.4998101177593752</v>
      </c>
      <c r="G462" s="12">
        <v>1.2183315838514894</v>
      </c>
      <c r="H462" s="12">
        <v>1.2032958060573498</v>
      </c>
      <c r="I462" s="12">
        <v>1.127863573532093</v>
      </c>
      <c r="J462" s="12">
        <v>1.377098271628912</v>
      </c>
      <c r="K462" s="12">
        <v>1.2619887965763181</v>
      </c>
      <c r="L462" s="12">
        <v>1.2757264808421307</v>
      </c>
      <c r="M462" s="12"/>
      <c r="N462" s="12"/>
    </row>
    <row r="463" spans="1:14" x14ac:dyDescent="0.35">
      <c r="A463" s="11" t="str">
        <f t="shared" si="7"/>
        <v>CONSUMO PER CAPITA (kg ó litros por individuo)Leche</v>
      </c>
      <c r="B463" s="11" t="s">
        <v>95</v>
      </c>
      <c r="C463" s="11" t="s">
        <v>99</v>
      </c>
      <c r="D463" s="12">
        <v>1.2082049238201078</v>
      </c>
      <c r="E463" s="12">
        <v>1.1472804922051916</v>
      </c>
      <c r="F463" s="12">
        <v>1.3945437734324357</v>
      </c>
      <c r="G463" s="12">
        <v>1.122485232654906</v>
      </c>
      <c r="H463" s="12">
        <v>1.1052182682861882</v>
      </c>
      <c r="I463" s="12">
        <v>1.0389856995331366</v>
      </c>
      <c r="J463" s="12">
        <v>1.273860464624645</v>
      </c>
      <c r="K463" s="12">
        <v>1.1653458110479431</v>
      </c>
      <c r="L463" s="12">
        <v>1.1617420891639263</v>
      </c>
      <c r="M463" s="12"/>
      <c r="N463" s="12"/>
    </row>
    <row r="464" spans="1:14" x14ac:dyDescent="0.35">
      <c r="A464" s="11" t="str">
        <f t="shared" si="7"/>
        <v>CONSUMO PER CAPITA (kg ó litros por individuo)Leche Sola</v>
      </c>
      <c r="B464" s="11" t="s">
        <v>95</v>
      </c>
      <c r="C464" s="11" t="s">
        <v>100</v>
      </c>
      <c r="D464" s="12">
        <v>1.5432271906081044E-2</v>
      </c>
      <c r="E464" s="12">
        <v>1.1325764352403728E-2</v>
      </c>
      <c r="F464" s="12">
        <v>2.3935681231420095E-2</v>
      </c>
      <c r="G464" s="12">
        <v>1.5445667998314984E-2</v>
      </c>
      <c r="H464" s="12">
        <v>1.6559595077000215E-2</v>
      </c>
      <c r="I464" s="12">
        <v>1.5475681555957506E-2</v>
      </c>
      <c r="J464" s="12">
        <v>2.2856650903578309E-2</v>
      </c>
      <c r="K464" s="12">
        <v>1.4966031859773989E-2</v>
      </c>
      <c r="L464" s="12">
        <v>1.1764505591449792E-2</v>
      </c>
      <c r="M464" s="12"/>
      <c r="N464" s="12"/>
    </row>
    <row r="465" spans="1:14" x14ac:dyDescent="0.35">
      <c r="A465" s="11" t="str">
        <f t="shared" si="7"/>
        <v>CONSUMO PER CAPITA (kg ó litros por individuo)Leche Con Cacao</v>
      </c>
      <c r="B465" s="11" t="s">
        <v>95</v>
      </c>
      <c r="C465" s="11" t="s">
        <v>101</v>
      </c>
      <c r="D465" s="12">
        <v>5.9643078384960774E-2</v>
      </c>
      <c r="E465" s="12">
        <v>4.9535149950560471E-2</v>
      </c>
      <c r="F465" s="12">
        <v>6.3649695625394659E-2</v>
      </c>
      <c r="G465" s="12">
        <v>4.749880251124184E-2</v>
      </c>
      <c r="H465" s="12">
        <v>4.6895782585107307E-2</v>
      </c>
      <c r="I465" s="12">
        <v>4.1507590667679763E-2</v>
      </c>
      <c r="J465" s="12">
        <v>5.7032239893457869E-2</v>
      </c>
      <c r="K465" s="12">
        <v>4.6420364495015104E-2</v>
      </c>
      <c r="L465" s="12">
        <v>5.3359346407506981E-2</v>
      </c>
      <c r="M465" s="12"/>
      <c r="N465" s="12"/>
    </row>
    <row r="466" spans="1:14" x14ac:dyDescent="0.35">
      <c r="A466" s="11" t="str">
        <f t="shared" si="7"/>
        <v>CONSUMO PER CAPITA (kg ó litros por individuo)Leche Con Cafe</v>
      </c>
      <c r="B466" s="11" t="s">
        <v>95</v>
      </c>
      <c r="C466" s="11" t="s">
        <v>102</v>
      </c>
      <c r="D466" s="12">
        <v>1.1331293078891735</v>
      </c>
      <c r="E466" s="12">
        <v>1.0864197230864789</v>
      </c>
      <c r="F466" s="12">
        <v>1.3069584694022642</v>
      </c>
      <c r="G466" s="12">
        <v>1.0595412407527751</v>
      </c>
      <c r="H466" s="12">
        <v>1.0417625550327829</v>
      </c>
      <c r="I466" s="12">
        <v>0.9820021221202464</v>
      </c>
      <c r="J466" s="12">
        <v>1.1939716008294132</v>
      </c>
      <c r="K466" s="12">
        <v>1.103959716645289</v>
      </c>
      <c r="L466" s="12">
        <v>1.0966178231898343</v>
      </c>
      <c r="M466" s="12"/>
      <c r="N466" s="12"/>
    </row>
    <row r="467" spans="1:14" x14ac:dyDescent="0.35">
      <c r="A467" s="11" t="str">
        <f t="shared" si="7"/>
        <v>CONSUMO PER CAPITA (kg ó litros por individuo)Bebidas Vegetales</v>
      </c>
      <c r="B467" s="11" t="s">
        <v>95</v>
      </c>
      <c r="C467" s="11" t="s">
        <v>150</v>
      </c>
      <c r="D467" s="12">
        <v>8.9392611715007356E-2</v>
      </c>
      <c r="E467" s="12">
        <v>9.1220976843866944E-2</v>
      </c>
      <c r="F467" s="12">
        <v>0.10526632540741106</v>
      </c>
      <c r="G467" s="12">
        <v>9.5846023834890923E-2</v>
      </c>
      <c r="H467" s="12">
        <v>9.8077966949574227E-2</v>
      </c>
      <c r="I467" s="12">
        <v>8.8877960184317484E-2</v>
      </c>
      <c r="J467" s="12">
        <v>0.10323773901093956</v>
      </c>
      <c r="K467" s="12">
        <v>9.6642847921347044E-2</v>
      </c>
      <c r="L467" s="12">
        <v>0.11398438329731397</v>
      </c>
      <c r="M467" s="12"/>
      <c r="N467" s="12"/>
    </row>
    <row r="468" spans="1:14" x14ac:dyDescent="0.35">
      <c r="A468" s="11" t="str">
        <f t="shared" si="7"/>
        <v>CONSUMO PER CAPITA (kg ó litros por individuo)Infusiones</v>
      </c>
      <c r="B468" s="11" t="s">
        <v>95</v>
      </c>
      <c r="C468" s="11" t="s">
        <v>103</v>
      </c>
      <c r="D468" s="12">
        <v>9.7189003329744686E-2</v>
      </c>
      <c r="E468" s="12">
        <v>8.1710179512413661E-2</v>
      </c>
      <c r="F468" s="12">
        <v>8.9644123426982067E-2</v>
      </c>
      <c r="G468" s="12">
        <v>9.497321926714998E-2</v>
      </c>
      <c r="H468" s="12">
        <v>0.10057828759728678</v>
      </c>
      <c r="I468" s="12">
        <v>8.090261111872421E-2</v>
      </c>
      <c r="J468" s="12">
        <v>8.5343662636288883E-2</v>
      </c>
      <c r="K468" s="12">
        <v>9.3330010005694644E-2</v>
      </c>
      <c r="L468" s="12">
        <v>9.574826370592894E-2</v>
      </c>
      <c r="M468" s="12"/>
      <c r="N468" s="12"/>
    </row>
    <row r="469" spans="1:14" x14ac:dyDescent="0.35">
      <c r="A469" s="11" t="str">
        <f t="shared" si="7"/>
        <v>CONSUMO PER CAPITA (kg ó litros por individuo)Resto Bebidas Caliente</v>
      </c>
      <c r="B469" s="11" t="s">
        <v>95</v>
      </c>
      <c r="C469" s="11" t="s">
        <v>104</v>
      </c>
      <c r="D469" s="12">
        <v>8.6448810390637162E-2</v>
      </c>
      <c r="E469" s="12">
        <v>4.1095487048662595E-2</v>
      </c>
      <c r="F469" s="12">
        <v>5.2033118314803672E-2</v>
      </c>
      <c r="G469" s="12">
        <v>7.5196549385649208E-2</v>
      </c>
      <c r="H469" s="12">
        <v>7.4976630224035862E-2</v>
      </c>
      <c r="I469" s="12">
        <v>4.4078261984088853E-2</v>
      </c>
      <c r="J469" s="12">
        <v>4.5526581009067119E-2</v>
      </c>
      <c r="K469" s="12">
        <v>7.0773544193824298E-2</v>
      </c>
      <c r="L469" s="12">
        <v>7.7829009892588508E-2</v>
      </c>
      <c r="M469" s="12"/>
      <c r="N469" s="12"/>
    </row>
    <row r="470" spans="1:14" x14ac:dyDescent="0.35">
      <c r="A470" s="11" t="str">
        <f t="shared" si="7"/>
        <v>CONSUMO PER CAPITA (kg ó litros por individuo).Total Bebidas Frias</v>
      </c>
      <c r="B470" s="11" t="s">
        <v>95</v>
      </c>
      <c r="C470" s="11" t="s">
        <v>105</v>
      </c>
      <c r="D470" s="12">
        <v>10.56364310876879</v>
      </c>
      <c r="E470" s="12">
        <v>12.255948316403973</v>
      </c>
      <c r="F470" s="12">
        <v>19.399762037326788</v>
      </c>
      <c r="G470" s="12">
        <v>11.135374469594339</v>
      </c>
      <c r="H470" s="12">
        <v>10.500058597422097</v>
      </c>
      <c r="I470" s="12">
        <v>11.999379708814031</v>
      </c>
      <c r="J470" s="12">
        <v>17.929885529368246</v>
      </c>
      <c r="K470" s="12">
        <v>10.46866500452683</v>
      </c>
      <c r="L470" s="12">
        <v>9.8622506724432331</v>
      </c>
      <c r="M470" s="12"/>
      <c r="N470" s="12"/>
    </row>
    <row r="471" spans="1:14" x14ac:dyDescent="0.35">
      <c r="A471" s="11" t="str">
        <f t="shared" si="7"/>
        <v>CONSUMO PER CAPITA (kg ó litros por individuo)Total bebidas de vino</v>
      </c>
      <c r="B471" s="11" t="s">
        <v>95</v>
      </c>
      <c r="C471" s="11" t="s">
        <v>106</v>
      </c>
      <c r="D471" s="12">
        <v>0.79295760664158166</v>
      </c>
      <c r="E471" s="12">
        <v>0.86668707824771662</v>
      </c>
      <c r="F471" s="12">
        <v>1.277634310713113</v>
      </c>
      <c r="G471" s="12">
        <v>0.84769081338625185</v>
      </c>
      <c r="H471" s="12">
        <v>0.75106483966864923</v>
      </c>
      <c r="I471" s="12">
        <v>0.81835080894676482</v>
      </c>
      <c r="J471" s="12">
        <v>1.1559479466098954</v>
      </c>
      <c r="K471" s="12">
        <v>0.79908421889142911</v>
      </c>
      <c r="L471" s="12">
        <v>0.68385752073496198</v>
      </c>
      <c r="M471" s="12"/>
      <c r="N471" s="12"/>
    </row>
    <row r="472" spans="1:14" x14ac:dyDescent="0.35">
      <c r="A472" s="11" t="str">
        <f t="shared" si="7"/>
        <v>CONSUMO PER CAPITA (kg ó litros por individuo)Vino</v>
      </c>
      <c r="B472" s="11" t="s">
        <v>95</v>
      </c>
      <c r="C472" s="11" t="s">
        <v>107</v>
      </c>
      <c r="D472" s="12">
        <v>0.61271186938552646</v>
      </c>
      <c r="E472" s="12">
        <v>0.59726862044406637</v>
      </c>
      <c r="F472" s="12">
        <v>0.72249340615161273</v>
      </c>
      <c r="G472" s="12">
        <v>0.65581850573477007</v>
      </c>
      <c r="H472" s="12">
        <v>0.58280080948300217</v>
      </c>
      <c r="I472" s="12">
        <v>0.57253256764138361</v>
      </c>
      <c r="J472" s="12">
        <v>0.62771785433611726</v>
      </c>
      <c r="K472" s="12">
        <v>0.61715201279235599</v>
      </c>
      <c r="L472" s="12">
        <v>0.54532889280869956</v>
      </c>
      <c r="M472" s="12"/>
      <c r="N472" s="12"/>
    </row>
    <row r="473" spans="1:14" x14ac:dyDescent="0.35">
      <c r="A473" s="11" t="str">
        <f t="shared" si="7"/>
        <v>CONSUMO PER CAPITA (kg ó litros por individuo)Tinto</v>
      </c>
      <c r="B473" s="11" t="s">
        <v>95</v>
      </c>
      <c r="C473" s="11" t="s">
        <v>108</v>
      </c>
      <c r="D473" s="12">
        <v>0.3391731750047916</v>
      </c>
      <c r="E473" s="12">
        <v>0.32123181975780418</v>
      </c>
      <c r="F473" s="12">
        <v>0.38518093192734387</v>
      </c>
      <c r="G473" s="12">
        <v>0.38521115717273391</v>
      </c>
      <c r="H473" s="12">
        <v>0.35994921743298147</v>
      </c>
      <c r="I473" s="12">
        <v>0.32748234454278957</v>
      </c>
      <c r="J473" s="12">
        <v>0.32158630617805034</v>
      </c>
      <c r="K473" s="12">
        <v>0.36435580970428105</v>
      </c>
      <c r="L473" s="12">
        <v>0.32424104559916012</v>
      </c>
      <c r="M473" s="12"/>
      <c r="N473" s="12"/>
    </row>
    <row r="474" spans="1:14" x14ac:dyDescent="0.35">
      <c r="A474" s="11" t="str">
        <f t="shared" si="7"/>
        <v>CONSUMO PER CAPITA (kg ó litros por individuo)Blanco</v>
      </c>
      <c r="B474" s="11" t="s">
        <v>95</v>
      </c>
      <c r="C474" s="11" t="s">
        <v>109</v>
      </c>
      <c r="D474" s="12">
        <v>0.24092521291406907</v>
      </c>
      <c r="E474" s="12">
        <v>0.24308415899472038</v>
      </c>
      <c r="F474" s="12">
        <v>0.303362453732541</v>
      </c>
      <c r="G474" s="12">
        <v>0.24859499465390425</v>
      </c>
      <c r="H474" s="12">
        <v>0.20234433243192335</v>
      </c>
      <c r="I474" s="12">
        <v>0.21911569513649962</v>
      </c>
      <c r="J474" s="12">
        <v>0.27880473559524271</v>
      </c>
      <c r="K474" s="12">
        <v>0.22740191327448592</v>
      </c>
      <c r="L474" s="12">
        <v>0.19672084546071747</v>
      </c>
      <c r="M474" s="12"/>
      <c r="N474" s="12"/>
    </row>
    <row r="475" spans="1:14" x14ac:dyDescent="0.35">
      <c r="A475" s="11" t="str">
        <f t="shared" si="7"/>
        <v>CONSUMO PER CAPITA (kg ó litros por individuo)Rosado</v>
      </c>
      <c r="B475" s="11" t="s">
        <v>95</v>
      </c>
      <c r="C475" s="11" t="s">
        <v>110</v>
      </c>
      <c r="D475" s="12">
        <v>2.418343151319164E-2</v>
      </c>
      <c r="E475" s="12">
        <v>2.6649304886055609E-2</v>
      </c>
      <c r="F475" s="12">
        <v>2.7889625427274915E-2</v>
      </c>
      <c r="G475" s="12">
        <v>1.8182490783175603E-2</v>
      </c>
      <c r="H475" s="12">
        <v>1.6815252837287749E-2</v>
      </c>
      <c r="I475" s="12">
        <v>2.0276999438365924E-2</v>
      </c>
      <c r="J475" s="12">
        <v>2.0924717854520443E-2</v>
      </c>
      <c r="K475" s="12">
        <v>1.9889136545187508E-2</v>
      </c>
      <c r="L475" s="12">
        <v>1.8047838806150126E-2</v>
      </c>
      <c r="M475" s="12"/>
      <c r="N475" s="12"/>
    </row>
    <row r="476" spans="1:14" x14ac:dyDescent="0.35">
      <c r="A476" s="11" t="str">
        <f t="shared" si="7"/>
        <v>CONSUMO PER CAPITA (kg ó litros por individuo)Resto vino</v>
      </c>
      <c r="B476" s="11" t="s">
        <v>95</v>
      </c>
      <c r="C476" s="11" t="s">
        <v>111</v>
      </c>
      <c r="D476" s="12">
        <v>8.4302644241212258E-3</v>
      </c>
      <c r="E476" s="12">
        <v>6.3032704658867846E-3</v>
      </c>
      <c r="F476" s="12">
        <v>6.0603410276199162E-3</v>
      </c>
      <c r="G476" s="12">
        <v>3.8299419889072433E-3</v>
      </c>
      <c r="H476" s="12">
        <v>3.6918855203072216E-3</v>
      </c>
      <c r="I476" s="12">
        <v>5.6575745752587957E-3</v>
      </c>
      <c r="J476" s="12">
        <v>6.4019899774630977E-3</v>
      </c>
      <c r="K476" s="12">
        <v>5.5052164826278728E-3</v>
      </c>
      <c r="L476" s="12">
        <v>6.3191836710070667E-3</v>
      </c>
      <c r="M476" s="12"/>
      <c r="N476" s="12"/>
    </row>
    <row r="477" spans="1:14" x14ac:dyDescent="0.35">
      <c r="A477" s="11" t="str">
        <f t="shared" si="7"/>
        <v>CONSUMO PER CAPITA (kg ó litros por individuo)Cava</v>
      </c>
      <c r="B477" s="11" t="s">
        <v>95</v>
      </c>
      <c r="C477" s="11" t="s">
        <v>112</v>
      </c>
      <c r="D477" s="12">
        <v>2.0446986489515581E-2</v>
      </c>
      <c r="E477" s="12">
        <v>1.570678584592209E-2</v>
      </c>
      <c r="F477" s="12">
        <v>2.9423806407154075E-2</v>
      </c>
      <c r="G477" s="12">
        <v>3.0272558337991883E-2</v>
      </c>
      <c r="H477" s="12">
        <v>2.9063742091206074E-2</v>
      </c>
      <c r="I477" s="12">
        <v>2.0516531147790042E-2</v>
      </c>
      <c r="J477" s="12">
        <v>3.0307908906262417E-2</v>
      </c>
      <c r="K477" s="12">
        <v>3.3458600072960872E-2</v>
      </c>
      <c r="L477" s="12">
        <v>2.6411620933333928E-2</v>
      </c>
      <c r="M477" s="12"/>
      <c r="N477" s="12"/>
    </row>
    <row r="478" spans="1:14" x14ac:dyDescent="0.35">
      <c r="A478" s="11" t="str">
        <f t="shared" si="7"/>
        <v>CONSUMO PER CAPITA (kg ó litros por individuo)Otr.Bebidas Deri.Vino</v>
      </c>
      <c r="B478" s="11" t="s">
        <v>95</v>
      </c>
      <c r="C478" s="11" t="s">
        <v>113</v>
      </c>
      <c r="D478" s="12">
        <v>0.15979863668510835</v>
      </c>
      <c r="E478" s="12">
        <v>0.25371161055117764</v>
      </c>
      <c r="F478" s="12">
        <v>0.52571715963042553</v>
      </c>
      <c r="G478" s="12">
        <v>0.16159943570720503</v>
      </c>
      <c r="H478" s="12">
        <v>0.13920039414819882</v>
      </c>
      <c r="I478" s="12">
        <v>0.22530178246711269</v>
      </c>
      <c r="J478" s="12">
        <v>0.49792198822155243</v>
      </c>
      <c r="K478" s="12">
        <v>0.14847360030580423</v>
      </c>
      <c r="L478" s="12">
        <v>0.11211690899422277</v>
      </c>
      <c r="M478" s="12"/>
      <c r="N478" s="12"/>
    </row>
    <row r="479" spans="1:14" x14ac:dyDescent="0.35">
      <c r="A479" s="11" t="str">
        <f t="shared" si="7"/>
        <v>CONSUMO PER CAPITA (kg ó litros por individuo)Tinto de Verano</v>
      </c>
      <c r="B479" s="11" t="s">
        <v>95</v>
      </c>
      <c r="C479" s="11" t="s">
        <v>114</v>
      </c>
      <c r="D479" s="12">
        <v>0.10419774564133466</v>
      </c>
      <c r="E479" s="12">
        <v>0.17918742707988147</v>
      </c>
      <c r="F479" s="12">
        <v>0.40448617609137433</v>
      </c>
      <c r="G479" s="12">
        <v>0.1048517123111508</v>
      </c>
      <c r="H479" s="12">
        <v>8.4536116300159725E-2</v>
      </c>
      <c r="I479" s="12">
        <v>0.15811905909801896</v>
      </c>
      <c r="J479" s="12">
        <v>0.39058746445411541</v>
      </c>
      <c r="K479" s="12">
        <v>9.6314051371741968E-2</v>
      </c>
      <c r="L479" s="12">
        <v>7.0780750971572381E-2</v>
      </c>
      <c r="M479" s="12"/>
      <c r="N479" s="12"/>
    </row>
    <row r="480" spans="1:14" x14ac:dyDescent="0.35">
      <c r="A480" s="11" t="str">
        <f t="shared" si="7"/>
        <v>CONSUMO PER CAPITA (kg ó litros por individuo)Sangria de Vino</v>
      </c>
      <c r="B480" s="11" t="s">
        <v>95</v>
      </c>
      <c r="C480" s="11" t="s">
        <v>115</v>
      </c>
      <c r="D480" s="12">
        <v>1.1292637679891249E-2</v>
      </c>
      <c r="E480" s="12">
        <v>1.8225082058554543E-2</v>
      </c>
      <c r="F480" s="12">
        <v>5.2777037767546768E-2</v>
      </c>
      <c r="G480" s="12">
        <v>1.6067051308695443E-2</v>
      </c>
      <c r="H480" s="12">
        <v>1.3216480149370722E-2</v>
      </c>
      <c r="I480" s="12">
        <v>2.0567641878236963E-2</v>
      </c>
      <c r="J480" s="12">
        <v>3.9183474544494924E-2</v>
      </c>
      <c r="K480" s="12">
        <v>1.1649931808211157E-2</v>
      </c>
      <c r="L480" s="12">
        <v>8.537962438409593E-3</v>
      </c>
      <c r="M480" s="12"/>
      <c r="N480" s="12"/>
    </row>
    <row r="481" spans="1:14" x14ac:dyDescent="0.35">
      <c r="A481" s="11" t="str">
        <f t="shared" si="7"/>
        <v>CONSUMO PER CAPITA (kg ó litros por individuo)Sangria de Cava</v>
      </c>
      <c r="B481" s="11" t="s">
        <v>95</v>
      </c>
      <c r="C481" s="11" t="s">
        <v>116</v>
      </c>
      <c r="D481" s="12">
        <v>1.6648134047754181E-2</v>
      </c>
      <c r="E481" s="12">
        <v>1.0963165193805699E-2</v>
      </c>
      <c r="F481" s="12">
        <v>2.2088154646575344E-2</v>
      </c>
      <c r="G481" s="12">
        <v>8.7555411854621339E-3</v>
      </c>
      <c r="H481" s="12">
        <v>1.4016195254426303E-2</v>
      </c>
      <c r="I481" s="12">
        <v>1.367395623351521E-2</v>
      </c>
      <c r="J481" s="12">
        <v>2.1689710179357523E-2</v>
      </c>
      <c r="K481" s="12">
        <v>1.3678912632689211E-2</v>
      </c>
      <c r="L481" s="12">
        <v>6.684936349113684E-3</v>
      </c>
      <c r="M481" s="12"/>
      <c r="N481" s="12"/>
    </row>
    <row r="482" spans="1:14" x14ac:dyDescent="0.35">
      <c r="A482" s="11" t="str">
        <f t="shared" si="7"/>
        <v>CONSUMO PER CAPITA (kg ó litros por individuo)Calimocho</v>
      </c>
      <c r="B482" s="11" t="s">
        <v>95</v>
      </c>
      <c r="C482" s="11" t="s">
        <v>117</v>
      </c>
      <c r="D482" s="12">
        <v>6.5224424337853009E-3</v>
      </c>
      <c r="E482" s="12">
        <v>1.3730505575123933E-2</v>
      </c>
      <c r="F482" s="12">
        <v>1.8189215003397704E-2</v>
      </c>
      <c r="G482" s="12">
        <v>8.7138262516505156E-3</v>
      </c>
      <c r="H482" s="12">
        <v>9.6922731793583922E-3</v>
      </c>
      <c r="I482" s="12">
        <v>8.4234082000984051E-3</v>
      </c>
      <c r="J482" s="12">
        <v>2.4901208334425256E-2</v>
      </c>
      <c r="K482" s="12">
        <v>9.2496784435230316E-3</v>
      </c>
      <c r="L482" s="12">
        <v>6.617088692246564E-3</v>
      </c>
      <c r="M482" s="12"/>
      <c r="N482" s="12"/>
    </row>
    <row r="483" spans="1:14" x14ac:dyDescent="0.35">
      <c r="A483" s="11" t="str">
        <f t="shared" si="7"/>
        <v>CONSUMO PER CAPITA (kg ó litros por individuo)Rebujito</v>
      </c>
      <c r="B483" s="11" t="s">
        <v>95</v>
      </c>
      <c r="C483" s="11" t="s">
        <v>151</v>
      </c>
      <c r="D483" s="12">
        <v>1.2002570743922609E-4</v>
      </c>
      <c r="E483" s="12">
        <v>1.5029417546488783E-2</v>
      </c>
      <c r="F483" s="12">
        <v>4.9892929291976054E-3</v>
      </c>
      <c r="G483" s="12">
        <v>2.4070204784810742E-4</v>
      </c>
      <c r="H483" s="12">
        <v>3.2720331537706385E-4</v>
      </c>
      <c r="I483" s="12">
        <v>8.425059513250328E-3</v>
      </c>
      <c r="J483" s="12">
        <v>2.6064101273572298E-3</v>
      </c>
      <c r="K483" s="12">
        <v>4.617514211779245E-4</v>
      </c>
      <c r="L483" s="12">
        <v>7.3000973530489986E-5</v>
      </c>
      <c r="M483" s="12"/>
      <c r="N483" s="12"/>
    </row>
    <row r="484" spans="1:14" x14ac:dyDescent="0.35">
      <c r="A484" s="11" t="str">
        <f t="shared" si="7"/>
        <v>CONSUMO PER CAPITA (kg ó litros por individuo)Espum/Lambrusc/Mosca</v>
      </c>
      <c r="B484" s="11" t="s">
        <v>95</v>
      </c>
      <c r="C484" s="11" t="s">
        <v>152</v>
      </c>
      <c r="D484" s="12">
        <v>2.1017597750601413E-2</v>
      </c>
      <c r="E484" s="12">
        <v>1.6576134296853662E-2</v>
      </c>
      <c r="F484" s="12">
        <v>2.3187397208379843E-2</v>
      </c>
      <c r="G484" s="12">
        <v>2.2970587914122251E-2</v>
      </c>
      <c r="H484" s="12">
        <v>1.7412083581396828E-2</v>
      </c>
      <c r="I484" s="12">
        <v>1.6092614063838599E-2</v>
      </c>
      <c r="J484" s="12">
        <v>1.89536706771492E-2</v>
      </c>
      <c r="K484" s="12">
        <v>1.7119293832483173E-2</v>
      </c>
      <c r="L484" s="12">
        <v>1.9423146964082739E-2</v>
      </c>
      <c r="M484" s="12"/>
      <c r="N484" s="12"/>
    </row>
    <row r="485" spans="1:14" x14ac:dyDescent="0.35">
      <c r="A485" s="11" t="str">
        <f t="shared" si="7"/>
        <v>CONSUMO PER CAPITA (kg ó litros por individuo)Sidra</v>
      </c>
      <c r="B485" s="11" t="s">
        <v>95</v>
      </c>
      <c r="C485" s="11" t="s">
        <v>118</v>
      </c>
      <c r="D485" s="12">
        <v>0.14636154931665457</v>
      </c>
      <c r="E485" s="12">
        <v>0.12976492244272436</v>
      </c>
      <c r="F485" s="12">
        <v>0.17697501056488965</v>
      </c>
      <c r="G485" s="12">
        <v>0.11463855346989454</v>
      </c>
      <c r="H485" s="12">
        <v>0.10776497432409608</v>
      </c>
      <c r="I485" s="12">
        <v>0.10812097755111622</v>
      </c>
      <c r="J485" s="12">
        <v>0.16992139534350351</v>
      </c>
      <c r="K485" s="12">
        <v>0.13274716402466558</v>
      </c>
      <c r="L485" s="12">
        <v>0.11912260356526459</v>
      </c>
      <c r="M485" s="12"/>
      <c r="N485" s="12"/>
    </row>
    <row r="486" spans="1:14" x14ac:dyDescent="0.35">
      <c r="A486" s="11" t="str">
        <f t="shared" si="7"/>
        <v>CONSUMO PER CAPITA (kg ó litros por individuo)Cerveza</v>
      </c>
      <c r="B486" s="11" t="s">
        <v>95</v>
      </c>
      <c r="C486" s="11" t="s">
        <v>119</v>
      </c>
      <c r="D486" s="12">
        <v>3.9761148895956739</v>
      </c>
      <c r="E486" s="12">
        <v>4.7500942760525735</v>
      </c>
      <c r="F486" s="12">
        <v>7.1295157412694588</v>
      </c>
      <c r="G486" s="12">
        <v>4.0530719228477068</v>
      </c>
      <c r="H486" s="12">
        <v>3.8112436857218799</v>
      </c>
      <c r="I486" s="12">
        <v>4.390715579214052</v>
      </c>
      <c r="J486" s="12">
        <v>6.5162767506065995</v>
      </c>
      <c r="K486" s="12">
        <v>3.6720753092005491</v>
      </c>
      <c r="L486" s="12">
        <v>3.3637746520516432</v>
      </c>
      <c r="M486" s="12"/>
      <c r="N486" s="12"/>
    </row>
    <row r="487" spans="1:14" x14ac:dyDescent="0.35">
      <c r="A487" s="11" t="str">
        <f t="shared" si="7"/>
        <v>CONSUMO PER CAPITA (kg ó litros por individuo)Con alcohol</v>
      </c>
      <c r="B487" s="11" t="s">
        <v>95</v>
      </c>
      <c r="C487" s="11" t="s">
        <v>120</v>
      </c>
      <c r="D487" s="12">
        <v>3.5620873052418651</v>
      </c>
      <c r="E487" s="12">
        <v>4.2265119635915216</v>
      </c>
      <c r="F487" s="12">
        <v>6.3600429196749291</v>
      </c>
      <c r="G487" s="12">
        <v>3.6346342143655059</v>
      </c>
      <c r="H487" s="12">
        <v>3.4049929770996088</v>
      </c>
      <c r="I487" s="12">
        <v>3.8777590491198062</v>
      </c>
      <c r="J487" s="12">
        <v>5.8329622446812568</v>
      </c>
      <c r="K487" s="12">
        <v>3.2971719332492442</v>
      </c>
      <c r="L487" s="12">
        <v>2.9899559972191794</v>
      </c>
      <c r="M487" s="12"/>
      <c r="N487" s="12"/>
    </row>
    <row r="488" spans="1:14" x14ac:dyDescent="0.35">
      <c r="A488" s="11" t="str">
        <f t="shared" si="7"/>
        <v>CONSUMO PER CAPITA (kg ó litros por individuo)Sin alcohol</v>
      </c>
      <c r="B488" s="11" t="s">
        <v>95</v>
      </c>
      <c r="C488" s="11" t="s">
        <v>121</v>
      </c>
      <c r="D488" s="12">
        <v>0.41071372023173319</v>
      </c>
      <c r="E488" s="12">
        <v>0.52059795201256054</v>
      </c>
      <c r="F488" s="12">
        <v>0.76078011566031445</v>
      </c>
      <c r="G488" s="12">
        <v>0.4117111823439889</v>
      </c>
      <c r="H488" s="12">
        <v>0.40183592935032086</v>
      </c>
      <c r="I488" s="12">
        <v>0.50663773453640315</v>
      </c>
      <c r="J488" s="12">
        <v>0.67226291730920029</v>
      </c>
      <c r="K488" s="12">
        <v>0.37132254316637675</v>
      </c>
      <c r="L488" s="12">
        <v>0.37053942305973409</v>
      </c>
      <c r="M488" s="12"/>
      <c r="N488" s="12"/>
    </row>
    <row r="489" spans="1:14" x14ac:dyDescent="0.35">
      <c r="A489" s="11" t="str">
        <f t="shared" si="7"/>
        <v>CONSUMO PER CAPITA (kg ó litros por individuo)Cerveza Envasada</v>
      </c>
      <c r="B489" s="11" t="s">
        <v>95</v>
      </c>
      <c r="C489" s="11" t="s">
        <v>153</v>
      </c>
      <c r="D489" s="12">
        <v>1.6697451975230087</v>
      </c>
      <c r="E489" s="12">
        <v>1.9482772484360056</v>
      </c>
      <c r="F489" s="12">
        <v>2.7518119252220621</v>
      </c>
      <c r="G489" s="12">
        <v>1.669837093565983</v>
      </c>
      <c r="H489" s="12">
        <v>1.6725419029770614</v>
      </c>
      <c r="I489" s="12">
        <v>1.7787050561325597</v>
      </c>
      <c r="J489" s="12">
        <v>2.5186696162608961</v>
      </c>
      <c r="K489" s="12">
        <v>1.5211597637752705</v>
      </c>
      <c r="L489" s="12">
        <v>1.4171205074211319</v>
      </c>
      <c r="M489" s="12"/>
      <c r="N489" s="12"/>
    </row>
    <row r="490" spans="1:14" x14ac:dyDescent="0.35">
      <c r="A490" s="11" t="str">
        <f t="shared" si="7"/>
        <v>CONSUMO PER CAPITA (kg ó litros por individuo)Cerveza Surtidor</v>
      </c>
      <c r="B490" s="11" t="s">
        <v>95</v>
      </c>
      <c r="C490" s="11" t="s">
        <v>154</v>
      </c>
      <c r="D490" s="12">
        <v>2.3063695401691624</v>
      </c>
      <c r="E490" s="12">
        <v>2.8018174124174782</v>
      </c>
      <c r="F490" s="12">
        <v>4.3777022865680877</v>
      </c>
      <c r="G490" s="12">
        <v>2.3832356348579831</v>
      </c>
      <c r="H490" s="12">
        <v>2.1387026568777538</v>
      </c>
      <c r="I490" s="12">
        <v>2.6120102982504436</v>
      </c>
      <c r="J490" s="12">
        <v>3.9976056013624177</v>
      </c>
      <c r="K490" s="12">
        <v>2.1509151362042704</v>
      </c>
      <c r="L490" s="12">
        <v>1.9466545672106981</v>
      </c>
      <c r="M490" s="12"/>
      <c r="N490" s="12"/>
    </row>
    <row r="491" spans="1:14" x14ac:dyDescent="0.35">
      <c r="A491" s="11" t="str">
        <f t="shared" si="7"/>
        <v>CONSUMO PER CAPITA (kg ó litros por individuo)Otras Cervezas</v>
      </c>
      <c r="B491" s="11" t="s">
        <v>95</v>
      </c>
      <c r="C491" s="11" t="s">
        <v>122</v>
      </c>
      <c r="D491" s="12">
        <v>3.3124654325205395E-3</v>
      </c>
      <c r="E491" s="12">
        <v>2.9850076413967183E-3</v>
      </c>
      <c r="F491" s="12">
        <v>8.6928617737166546E-3</v>
      </c>
      <c r="G491" s="12">
        <v>6.727496614329539E-3</v>
      </c>
      <c r="H491" s="12">
        <v>4.4160270497317468E-3</v>
      </c>
      <c r="I491" s="12">
        <v>6.3204844285215112E-3</v>
      </c>
      <c r="J491" s="12">
        <v>1.1050628473173386E-2</v>
      </c>
      <c r="K491" s="12">
        <v>3.580331329669778E-3</v>
      </c>
      <c r="L491" s="12">
        <v>3.2794706288740648E-3</v>
      </c>
      <c r="M491" s="12"/>
      <c r="N491" s="12"/>
    </row>
    <row r="492" spans="1:14" x14ac:dyDescent="0.35">
      <c r="A492" s="11" t="str">
        <f t="shared" si="7"/>
        <v>CONSUMO PER CAPITA (kg ó litros por individuo)Espirituosas</v>
      </c>
      <c r="B492" s="11" t="s">
        <v>95</v>
      </c>
      <c r="C492" s="11" t="s">
        <v>123</v>
      </c>
      <c r="D492" s="12">
        <v>0.25399958487132573</v>
      </c>
      <c r="E492" s="12">
        <v>0.28744307590950885</v>
      </c>
      <c r="F492" s="12">
        <v>0.51708211504841095</v>
      </c>
      <c r="G492" s="12">
        <v>0.25872564135866394</v>
      </c>
      <c r="H492" s="12">
        <v>0.2144486128658038</v>
      </c>
      <c r="I492" s="12">
        <v>0.26325842525101267</v>
      </c>
      <c r="J492" s="12">
        <v>0.46001080728157046</v>
      </c>
      <c r="K492" s="12">
        <v>0.2025342995053471</v>
      </c>
      <c r="L492" s="12">
        <v>0.20736559439686691</v>
      </c>
      <c r="M492" s="12"/>
      <c r="N492" s="12"/>
    </row>
    <row r="493" spans="1:14" x14ac:dyDescent="0.35">
      <c r="A493" s="11" t="str">
        <f t="shared" si="7"/>
        <v>CONSUMO PER CAPITA (kg ó litros por individuo)Whisky</v>
      </c>
      <c r="B493" s="11" t="s">
        <v>95</v>
      </c>
      <c r="C493" s="11" t="s">
        <v>124</v>
      </c>
      <c r="D493" s="12">
        <v>1.7447444296315819E-2</v>
      </c>
      <c r="E493" s="12">
        <v>2.239800666528895E-2</v>
      </c>
      <c r="F493" s="12">
        <v>3.483405450463025E-2</v>
      </c>
      <c r="G493" s="12">
        <v>2.889730626929583E-2</v>
      </c>
      <c r="H493" s="12">
        <v>2.4623262869601825E-2</v>
      </c>
      <c r="I493" s="12">
        <v>2.1929672876071702E-2</v>
      </c>
      <c r="J493" s="12">
        <v>3.3846369258776279E-2</v>
      </c>
      <c r="K493" s="12">
        <v>2.2960060879781866E-2</v>
      </c>
      <c r="L493" s="12">
        <v>1.9593875087795153E-2</v>
      </c>
      <c r="M493" s="12"/>
      <c r="N493" s="12"/>
    </row>
    <row r="494" spans="1:14" x14ac:dyDescent="0.35">
      <c r="A494" s="11" t="str">
        <f t="shared" si="7"/>
        <v>CONSUMO PER CAPITA (kg ó litros por individuo)Brandy</v>
      </c>
      <c r="B494" s="11" t="s">
        <v>95</v>
      </c>
      <c r="C494" s="11" t="s">
        <v>125</v>
      </c>
      <c r="D494" s="12">
        <v>1.3891316678856158E-3</v>
      </c>
      <c r="E494" s="12">
        <v>2.9360818187745053E-3</v>
      </c>
      <c r="F494" s="12">
        <v>2.7519298596166996E-3</v>
      </c>
      <c r="G494" s="12">
        <v>2.6789483099207991E-3</v>
      </c>
      <c r="H494" s="12">
        <v>6.7688431393241009E-3</v>
      </c>
      <c r="I494" s="12">
        <v>2.576385067307924E-3</v>
      </c>
      <c r="J494" s="12">
        <v>3.0189449606211629E-3</v>
      </c>
      <c r="K494" s="12">
        <v>3.4518918044123886E-3</v>
      </c>
      <c r="L494" s="12">
        <v>2.9564843706369058E-3</v>
      </c>
      <c r="M494" s="12"/>
      <c r="N494" s="12"/>
    </row>
    <row r="495" spans="1:14" x14ac:dyDescent="0.35">
      <c r="A495" s="11" t="str">
        <f t="shared" si="7"/>
        <v>CONSUMO PER CAPITA (kg ó litros por individuo)Ginebra</v>
      </c>
      <c r="B495" s="11" t="s">
        <v>95</v>
      </c>
      <c r="C495" s="11" t="s">
        <v>126</v>
      </c>
      <c r="D495" s="12">
        <v>3.4198214411048408E-2</v>
      </c>
      <c r="E495" s="12">
        <v>4.2111285044665318E-2</v>
      </c>
      <c r="F495" s="12">
        <v>7.8470346825940909E-2</v>
      </c>
      <c r="G495" s="12">
        <v>5.3028662202337373E-2</v>
      </c>
      <c r="H495" s="12">
        <v>4.3922684857480854E-2</v>
      </c>
      <c r="I495" s="12">
        <v>3.7037807338027744E-2</v>
      </c>
      <c r="J495" s="12">
        <v>6.4405159397262116E-2</v>
      </c>
      <c r="K495" s="12">
        <v>3.2661219626395191E-2</v>
      </c>
      <c r="L495" s="12">
        <v>2.8593151275420347E-2</v>
      </c>
      <c r="M495" s="12"/>
      <c r="N495" s="12"/>
    </row>
    <row r="496" spans="1:14" x14ac:dyDescent="0.35">
      <c r="A496" s="11" t="str">
        <f t="shared" si="7"/>
        <v>CONSUMO PER CAPITA (kg ó litros por individuo)Ron</v>
      </c>
      <c r="B496" s="11" t="s">
        <v>95</v>
      </c>
      <c r="C496" s="11" t="s">
        <v>127</v>
      </c>
      <c r="D496" s="12">
        <v>1.7001460129806505E-2</v>
      </c>
      <c r="E496" s="12">
        <v>1.7314818820113945E-2</v>
      </c>
      <c r="F496" s="12">
        <v>3.8375351198365312E-2</v>
      </c>
      <c r="G496" s="12">
        <v>2.5746359843495076E-2</v>
      </c>
      <c r="H496" s="12">
        <v>1.8740129002411326E-2</v>
      </c>
      <c r="I496" s="12">
        <v>1.8655849857114874E-2</v>
      </c>
      <c r="J496" s="12">
        <v>2.9100910142642079E-2</v>
      </c>
      <c r="K496" s="12">
        <v>2.0453421031918627E-2</v>
      </c>
      <c r="L496" s="12">
        <v>1.6052287622047721E-2</v>
      </c>
      <c r="M496" s="12"/>
      <c r="N496" s="12"/>
    </row>
    <row r="497" spans="1:14" x14ac:dyDescent="0.35">
      <c r="A497" s="11" t="str">
        <f t="shared" si="7"/>
        <v>CONSUMO PER CAPITA (kg ó litros por individuo)Anis</v>
      </c>
      <c r="B497" s="11" t="s">
        <v>95</v>
      </c>
      <c r="C497" s="11" t="s">
        <v>128</v>
      </c>
      <c r="D497" s="12">
        <v>1.9753756183381178E-3</v>
      </c>
      <c r="E497" s="12">
        <v>1.3954172311423946E-3</v>
      </c>
      <c r="F497" s="12">
        <v>2.2099719748301739E-3</v>
      </c>
      <c r="G497" s="12">
        <v>1.9939934358982475E-3</v>
      </c>
      <c r="H497" s="12">
        <v>1.6642514274929289E-3</v>
      </c>
      <c r="I497" s="12">
        <v>7.7897073279807778E-4</v>
      </c>
      <c r="J497" s="12">
        <v>2.471494275142868E-2</v>
      </c>
      <c r="K497" s="12">
        <v>6.4026166713931779E-3</v>
      </c>
      <c r="L497" s="12">
        <v>2.193663595889391E-3</v>
      </c>
      <c r="M497" s="12"/>
      <c r="N497" s="12"/>
    </row>
    <row r="498" spans="1:14" x14ac:dyDescent="0.35">
      <c r="A498" s="11" t="str">
        <f t="shared" si="7"/>
        <v>CONSUMO PER CAPITA (kg ó litros por individuo)Otras Espirituosas</v>
      </c>
      <c r="B498" s="11" t="s">
        <v>95</v>
      </c>
      <c r="C498" s="11" t="s">
        <v>129</v>
      </c>
      <c r="D498" s="12">
        <v>0.18198803316389373</v>
      </c>
      <c r="E498" s="12">
        <v>0.2012875161534961</v>
      </c>
      <c r="F498" s="12">
        <v>0.36044046734857832</v>
      </c>
      <c r="G498" s="12">
        <v>0.14638041220790829</v>
      </c>
      <c r="H498" s="12">
        <v>0.11872946729786391</v>
      </c>
      <c r="I498" s="12">
        <v>0.18227966991736705</v>
      </c>
      <c r="J498" s="12">
        <v>0.30492452227773092</v>
      </c>
      <c r="K498" s="12">
        <v>0.11660500321383303</v>
      </c>
      <c r="L498" s="12">
        <v>0.13797615562839574</v>
      </c>
      <c r="M498" s="12"/>
      <c r="N498" s="12"/>
    </row>
    <row r="499" spans="1:14" x14ac:dyDescent="0.35">
      <c r="A499" s="11" t="str">
        <f t="shared" si="7"/>
        <v>CONSUMO PER CAPITA (kg ó litros por individuo)T.Zumo+Horchata+Mosto</v>
      </c>
      <c r="B499" s="11" t="s">
        <v>95</v>
      </c>
      <c r="C499" s="11" t="s">
        <v>130</v>
      </c>
      <c r="D499" s="12">
        <v>0.22426202023617656</v>
      </c>
      <c r="E499" s="12">
        <v>0.27418314518700559</v>
      </c>
      <c r="F499" s="12">
        <v>0.44023665249697441</v>
      </c>
      <c r="G499" s="12">
        <v>0.2043224800367904</v>
      </c>
      <c r="H499" s="12">
        <v>0.22276366313506005</v>
      </c>
      <c r="I499" s="12">
        <v>0.2455400989405398</v>
      </c>
      <c r="J499" s="12">
        <v>0.39403572100063672</v>
      </c>
      <c r="K499" s="12">
        <v>0.20076435686474497</v>
      </c>
      <c r="L499" s="12">
        <v>0.18538826463075142</v>
      </c>
      <c r="M499" s="12"/>
      <c r="N499" s="12"/>
    </row>
    <row r="500" spans="1:14" x14ac:dyDescent="0.35">
      <c r="A500" s="11" t="str">
        <f t="shared" si="7"/>
        <v>CONSUMO PER CAPITA (kg ó litros por individuo)Agua Envasada</v>
      </c>
      <c r="B500" s="11" t="s">
        <v>95</v>
      </c>
      <c r="C500" s="11" t="s">
        <v>131</v>
      </c>
      <c r="D500" s="12">
        <v>3.3517057998145701</v>
      </c>
      <c r="E500" s="12">
        <v>3.7877168614445682</v>
      </c>
      <c r="F500" s="12">
        <v>6.4469955015842189</v>
      </c>
      <c r="G500" s="12">
        <v>3.6888810984869971</v>
      </c>
      <c r="H500" s="12">
        <v>3.5165739376290626</v>
      </c>
      <c r="I500" s="12">
        <v>4.0285567800719315</v>
      </c>
      <c r="J500" s="12">
        <v>5.8792270872350105</v>
      </c>
      <c r="K500" s="12">
        <v>3.5030880878841155</v>
      </c>
      <c r="L500" s="12">
        <v>3.4979215065846101</v>
      </c>
      <c r="M500" s="12"/>
      <c r="N500" s="12"/>
    </row>
    <row r="501" spans="1:14" x14ac:dyDescent="0.35">
      <c r="A501" s="11" t="str">
        <f t="shared" si="7"/>
        <v>CONSUMO PER CAPITA (kg ó litros por individuo)Bebidas Refrescantes</v>
      </c>
      <c r="B501" s="11" t="s">
        <v>95</v>
      </c>
      <c r="C501" s="11" t="s">
        <v>132</v>
      </c>
      <c r="D501" s="12">
        <v>1.8182429754679463</v>
      </c>
      <c r="E501" s="12">
        <v>2.1600582379087263</v>
      </c>
      <c r="F501" s="12">
        <v>3.4113198087843797</v>
      </c>
      <c r="G501" s="12">
        <v>1.9680446330099572</v>
      </c>
      <c r="H501" s="12">
        <v>1.876199546061379</v>
      </c>
      <c r="I501" s="12">
        <v>2.1448348066933267</v>
      </c>
      <c r="J501" s="12">
        <v>3.3544653197255827</v>
      </c>
      <c r="K501" s="12">
        <v>1.9583747616446716</v>
      </c>
      <c r="L501" s="12">
        <v>1.8048179915065905</v>
      </c>
      <c r="M501" s="12"/>
      <c r="N501" s="12"/>
    </row>
    <row r="502" spans="1:14" x14ac:dyDescent="0.35">
      <c r="A502" s="11" t="str">
        <f t="shared" si="7"/>
        <v>CONSUMO PER CAPITA (kg ó litros por individuo)Colas</v>
      </c>
      <c r="B502" s="11" t="s">
        <v>95</v>
      </c>
      <c r="C502" s="11" t="s">
        <v>133</v>
      </c>
      <c r="D502" s="12">
        <v>1.008418673366388</v>
      </c>
      <c r="E502" s="12">
        <v>1.1864553822061408</v>
      </c>
      <c r="F502" s="12">
        <v>1.7739316831740615</v>
      </c>
      <c r="G502" s="12">
        <v>1.0783206075669753</v>
      </c>
      <c r="H502" s="12">
        <v>1.0269735276825136</v>
      </c>
      <c r="I502" s="12">
        <v>1.1573468759011218</v>
      </c>
      <c r="J502" s="12">
        <v>1.6763249279835621</v>
      </c>
      <c r="K502" s="12">
        <v>1.0061297407374787</v>
      </c>
      <c r="L502" s="12">
        <v>0.95250529647882753</v>
      </c>
      <c r="M502" s="12"/>
      <c r="N502" s="12"/>
    </row>
    <row r="503" spans="1:14" x14ac:dyDescent="0.35">
      <c r="A503" s="11" t="str">
        <f t="shared" si="7"/>
        <v>CONSUMO PER CAPITA (kg ó litros por individuo)Cola Regular</v>
      </c>
      <c r="B503" s="11" t="s">
        <v>95</v>
      </c>
      <c r="C503" s="11" t="s">
        <v>134</v>
      </c>
      <c r="D503" s="12">
        <v>0.45474142183346322</v>
      </c>
      <c r="E503" s="12">
        <v>0.50817366024921573</v>
      </c>
      <c r="F503" s="12">
        <v>0.77008227646620697</v>
      </c>
      <c r="G503" s="12">
        <v>0.46774723234078336</v>
      </c>
      <c r="H503" s="12">
        <v>0.45799020279381203</v>
      </c>
      <c r="I503" s="12">
        <v>0.52040936888434153</v>
      </c>
      <c r="J503" s="12">
        <v>0.74047336394605334</v>
      </c>
      <c r="K503" s="12">
        <v>0.45011010587097261</v>
      </c>
      <c r="L503" s="12">
        <v>0.38743074792409238</v>
      </c>
      <c r="M503" s="12"/>
      <c r="N503" s="12"/>
    </row>
    <row r="504" spans="1:14" x14ac:dyDescent="0.35">
      <c r="A504" s="11" t="str">
        <f t="shared" si="7"/>
        <v>CONSUMO PER CAPITA (kg ó litros por individuo)Light/Zero</v>
      </c>
      <c r="B504" s="11" t="s">
        <v>95</v>
      </c>
      <c r="C504" s="11" t="s">
        <v>135</v>
      </c>
      <c r="D504" s="12">
        <v>0.5536770400089035</v>
      </c>
      <c r="E504" s="12">
        <v>0.67828187590365596</v>
      </c>
      <c r="F504" s="12">
        <v>1.0038485960912138</v>
      </c>
      <c r="G504" s="12">
        <v>0.61057319588461212</v>
      </c>
      <c r="H504" s="12">
        <v>0.56898373124866242</v>
      </c>
      <c r="I504" s="12">
        <v>0.63693786782486594</v>
      </c>
      <c r="J504" s="12">
        <v>0.93585215954260204</v>
      </c>
      <c r="K504" s="12">
        <v>0.55601960671384643</v>
      </c>
      <c r="L504" s="12">
        <v>0.5650747873210924</v>
      </c>
      <c r="M504" s="12"/>
      <c r="N504" s="12"/>
    </row>
    <row r="505" spans="1:14" x14ac:dyDescent="0.35">
      <c r="A505" s="11" t="str">
        <f t="shared" si="7"/>
        <v>CONSUMO PER CAPITA (kg ó litros por individuo)Otra Variedad Cola</v>
      </c>
      <c r="B505" s="11" t="s">
        <v>95</v>
      </c>
      <c r="C505" s="11" t="s">
        <v>136</v>
      </c>
      <c r="D505" s="12" t="s">
        <v>222</v>
      </c>
      <c r="E505" s="12" t="s">
        <v>222</v>
      </c>
      <c r="F505" s="12" t="s">
        <v>222</v>
      </c>
      <c r="G505" s="12" t="s">
        <v>222</v>
      </c>
      <c r="H505" s="12" t="s">
        <v>222</v>
      </c>
      <c r="I505" s="12" t="s">
        <v>222</v>
      </c>
      <c r="J505" s="12" t="s">
        <v>222</v>
      </c>
      <c r="K505" s="12" t="s">
        <v>222</v>
      </c>
      <c r="L505" s="12" t="s">
        <v>222</v>
      </c>
      <c r="M505" s="12"/>
      <c r="N505" s="12"/>
    </row>
    <row r="506" spans="1:14" x14ac:dyDescent="0.35">
      <c r="A506" s="11" t="str">
        <f t="shared" si="7"/>
        <v>CONSUMO PER CAPITA (kg ó litros por individuo)Con Cafeina</v>
      </c>
      <c r="B506" s="11" t="s">
        <v>95</v>
      </c>
      <c r="C506" s="11" t="s">
        <v>137</v>
      </c>
      <c r="D506" s="12">
        <v>1.0047244148913903</v>
      </c>
      <c r="E506" s="12">
        <v>1.1735970000541041</v>
      </c>
      <c r="F506" s="12">
        <v>1.8488398609124681</v>
      </c>
      <c r="G506" s="12">
        <v>1.124292708479383</v>
      </c>
      <c r="H506" s="12">
        <v>1.0401724612894974</v>
      </c>
      <c r="I506" s="12">
        <v>1.1531774408107938</v>
      </c>
      <c r="J506" s="12">
        <v>1.6951840102088542</v>
      </c>
      <c r="K506" s="12">
        <v>1.0340387604420958</v>
      </c>
      <c r="L506" s="12">
        <v>0.96608797445315531</v>
      </c>
      <c r="M506" s="12"/>
      <c r="N506" s="12"/>
    </row>
    <row r="507" spans="1:14" x14ac:dyDescent="0.35">
      <c r="A507" s="11" t="str">
        <f t="shared" si="7"/>
        <v>CONSUMO PER CAPITA (kg ó litros por individuo)Sin Cafeina</v>
      </c>
      <c r="B507" s="11" t="s">
        <v>95</v>
      </c>
      <c r="C507" s="11" t="s">
        <v>138</v>
      </c>
      <c r="D507" s="12">
        <v>0.19221810689051433</v>
      </c>
      <c r="E507" s="12">
        <v>0.2221301159432425</v>
      </c>
      <c r="F507" s="12">
        <v>0.30154513059277305</v>
      </c>
      <c r="G507" s="12">
        <v>0.21638134727929612</v>
      </c>
      <c r="H507" s="12">
        <v>0.20911866404557009</v>
      </c>
      <c r="I507" s="12">
        <v>0.22847443933499331</v>
      </c>
      <c r="J507" s="12">
        <v>0.32027322912117995</v>
      </c>
      <c r="K507" s="12">
        <v>0.18490438812152768</v>
      </c>
      <c r="L507" s="12">
        <v>0.17865126123352043</v>
      </c>
      <c r="M507" s="12"/>
      <c r="N507" s="12"/>
    </row>
    <row r="508" spans="1:14" x14ac:dyDescent="0.35">
      <c r="A508" s="11" t="str">
        <f t="shared" si="7"/>
        <v>CONSUMO PER CAPITA (kg ó litros por individuo)Frutas con gas</v>
      </c>
      <c r="B508" s="11" t="s">
        <v>95</v>
      </c>
      <c r="C508" s="11" t="s">
        <v>139</v>
      </c>
      <c r="D508" s="12">
        <v>0.25963684852166341</v>
      </c>
      <c r="E508" s="12">
        <v>0.32737635588883995</v>
      </c>
      <c r="F508" s="12">
        <v>0.527977980043845</v>
      </c>
      <c r="G508" s="12">
        <v>0.33433734740730525</v>
      </c>
      <c r="H508" s="12">
        <v>0.27936868167405154</v>
      </c>
      <c r="I508" s="12">
        <v>0.29365295027645688</v>
      </c>
      <c r="J508" s="12">
        <v>0.54653855023329467</v>
      </c>
      <c r="K508" s="12">
        <v>0.32687662473603324</v>
      </c>
      <c r="L508" s="12">
        <v>0.2793060082515107</v>
      </c>
      <c r="M508" s="12"/>
      <c r="N508" s="12"/>
    </row>
    <row r="509" spans="1:14" x14ac:dyDescent="0.35">
      <c r="A509" s="11" t="str">
        <f t="shared" si="7"/>
        <v>CONSUMO PER CAPITA (kg ó litros por individuo)Frutas sin gas</v>
      </c>
      <c r="B509" s="11" t="s">
        <v>95</v>
      </c>
      <c r="C509" s="11" t="s">
        <v>140</v>
      </c>
      <c r="D509" s="12">
        <v>5.3346347141512401E-2</v>
      </c>
      <c r="E509" s="12">
        <v>7.0438502601111064E-2</v>
      </c>
      <c r="F509" s="12">
        <v>0.20759632701741762</v>
      </c>
      <c r="G509" s="12">
        <v>0.11149423988635444</v>
      </c>
      <c r="H509" s="12">
        <v>0.14482507793666283</v>
      </c>
      <c r="I509" s="12">
        <v>0.20209188184515375</v>
      </c>
      <c r="J509" s="12">
        <v>0.29459549938230101</v>
      </c>
      <c r="K509" s="12">
        <v>0.16309679467424273</v>
      </c>
      <c r="L509" s="12">
        <v>0.14193534494016369</v>
      </c>
      <c r="M509" s="12"/>
      <c r="N509" s="12"/>
    </row>
    <row r="510" spans="1:14" x14ac:dyDescent="0.35">
      <c r="A510" s="11" t="str">
        <f t="shared" si="7"/>
        <v>CONSUMO PER CAPITA (kg ó litros por individuo)Mixers</v>
      </c>
      <c r="B510" s="11" t="s">
        <v>95</v>
      </c>
      <c r="C510" s="11" t="s">
        <v>141</v>
      </c>
      <c r="D510" s="12">
        <v>2.0663519185267314E-2</v>
      </c>
      <c r="E510" s="12">
        <v>2.5097951297968775E-2</v>
      </c>
      <c r="F510" s="12">
        <v>3.7228461928573764E-2</v>
      </c>
      <c r="G510" s="12">
        <v>1.809062564889986E-2</v>
      </c>
      <c r="H510" s="12">
        <v>1.5232618294266708E-2</v>
      </c>
      <c r="I510" s="12">
        <v>2.4588782460675911E-2</v>
      </c>
      <c r="J510" s="12">
        <v>3.2319625421499763E-2</v>
      </c>
      <c r="K510" s="12">
        <v>2.0743136910176884E-2</v>
      </c>
      <c r="L510" s="12">
        <v>2.105723107919073E-2</v>
      </c>
      <c r="M510" s="12"/>
      <c r="N510" s="12"/>
    </row>
    <row r="511" spans="1:14" x14ac:dyDescent="0.35">
      <c r="A511" s="11" t="str">
        <f t="shared" si="7"/>
        <v>CONSUMO PER CAPITA (kg ó litros por individuo)Isotonicas</v>
      </c>
      <c r="B511" s="11" t="s">
        <v>95</v>
      </c>
      <c r="C511" s="11" t="s">
        <v>155</v>
      </c>
      <c r="D511" s="12">
        <v>0.19941516170019061</v>
      </c>
      <c r="E511" s="12">
        <v>0.23133472369885277</v>
      </c>
      <c r="F511" s="12">
        <v>0.43219659854322351</v>
      </c>
      <c r="G511" s="12">
        <v>0.22774528659305118</v>
      </c>
      <c r="H511" s="12">
        <v>0.21769412997201729</v>
      </c>
      <c r="I511" s="12">
        <v>0.23770824502095567</v>
      </c>
      <c r="J511" s="12">
        <v>0.46450100141992018</v>
      </c>
      <c r="K511" s="12">
        <v>0.24909618922073162</v>
      </c>
      <c r="L511" s="12">
        <v>0.21898516871695134</v>
      </c>
      <c r="M511" s="12"/>
      <c r="N511" s="12"/>
    </row>
    <row r="512" spans="1:14" x14ac:dyDescent="0.35">
      <c r="A512" s="11" t="str">
        <f t="shared" si="7"/>
        <v>CONSUMO PER CAPITA (kg ó litros por individuo)Energeticas</v>
      </c>
      <c r="B512" s="11" t="s">
        <v>95</v>
      </c>
      <c r="C512" s="11" t="s">
        <v>156</v>
      </c>
      <c r="D512" s="12">
        <v>8.9291588623726992E-2</v>
      </c>
      <c r="E512" s="12">
        <v>8.5223408893395899E-2</v>
      </c>
      <c r="F512" s="12">
        <v>0.12552881633935439</v>
      </c>
      <c r="G512" s="12">
        <v>6.9013893307617383E-2</v>
      </c>
      <c r="H512" s="12">
        <v>7.3065931594608516E-2</v>
      </c>
      <c r="I512" s="12">
        <v>9.5291621591640674E-2</v>
      </c>
      <c r="J512" s="12">
        <v>0.16190996451043713</v>
      </c>
      <c r="K512" s="12">
        <v>9.1111068745498167E-2</v>
      </c>
      <c r="L512" s="12">
        <v>8.6509542717099028E-2</v>
      </c>
      <c r="M512" s="12"/>
      <c r="N512" s="12"/>
    </row>
    <row r="513" spans="1:14" x14ac:dyDescent="0.35">
      <c r="A513" s="11" t="str">
        <f t="shared" si="7"/>
        <v>CONSUMO PER CAPITA (kg ó litros por individuo)Gaseosas</v>
      </c>
      <c r="B513" s="11" t="s">
        <v>95</v>
      </c>
      <c r="C513" s="11" t="s">
        <v>142</v>
      </c>
      <c r="D513" s="12">
        <v>3.8738190864268274E-2</v>
      </c>
      <c r="E513" s="12">
        <v>4.1284967111605592E-2</v>
      </c>
      <c r="F513" s="12">
        <v>7.5019950680980552E-2</v>
      </c>
      <c r="G513" s="12">
        <v>3.5487084058682498E-2</v>
      </c>
      <c r="H513" s="12">
        <v>2.78484794732623E-2</v>
      </c>
      <c r="I513" s="12">
        <v>4.5981137692840887E-2</v>
      </c>
      <c r="J513" s="12">
        <v>5.9353342446469462E-2</v>
      </c>
      <c r="K513" s="12">
        <v>3.6852992865969478E-2</v>
      </c>
      <c r="L513" s="12">
        <v>4.3012735746636721E-2</v>
      </c>
      <c r="M513" s="12"/>
      <c r="N513" s="12"/>
    </row>
    <row r="514" spans="1:14" x14ac:dyDescent="0.35">
      <c r="A514" s="11" t="str">
        <f t="shared" si="7"/>
        <v>CONSUMO PER CAPITA (kg ó litros por individuo)Bebidas Zumo+Leche</v>
      </c>
      <c r="B514" s="11" t="s">
        <v>95</v>
      </c>
      <c r="C514" s="11" t="s">
        <v>143</v>
      </c>
      <c r="D514" s="12">
        <v>2.1147428868208317E-2</v>
      </c>
      <c r="E514" s="12">
        <v>1.3978227899257097E-2</v>
      </c>
      <c r="F514" s="12">
        <v>2.5848147398729406E-2</v>
      </c>
      <c r="G514" s="12">
        <v>1.4727124211280761E-2</v>
      </c>
      <c r="H514" s="12">
        <v>2.0085935813621773E-2</v>
      </c>
      <c r="I514" s="12">
        <v>1.5255078608006015E-2</v>
      </c>
      <c r="J514" s="12">
        <v>2.1836791586107629E-2</v>
      </c>
      <c r="K514" s="12">
        <v>1.0142563899751504E-2</v>
      </c>
      <c r="L514" s="12">
        <v>1.6828343083724627E-2</v>
      </c>
      <c r="M514" s="12"/>
      <c r="N514" s="12"/>
    </row>
    <row r="515" spans="1:14" x14ac:dyDescent="0.35">
      <c r="A515" s="11" t="str">
        <f t="shared" si="7"/>
        <v>CONSUMO PER CAPITA (kg ó litros por individuo)Resto</v>
      </c>
      <c r="B515" s="11" t="s">
        <v>95</v>
      </c>
      <c r="C515" s="11" t="s">
        <v>72</v>
      </c>
      <c r="D515" s="12">
        <v>0.12758583639896653</v>
      </c>
      <c r="E515" s="12">
        <v>0.17886808197585435</v>
      </c>
      <c r="F515" s="12">
        <v>0.20599169021952202</v>
      </c>
      <c r="G515" s="12">
        <v>7.8828449568824344E-2</v>
      </c>
      <c r="H515" s="12">
        <v>7.1104777876390302E-2</v>
      </c>
      <c r="I515" s="12">
        <v>7.2918287747584215E-2</v>
      </c>
      <c r="J515" s="12">
        <v>9.7085212725195463E-2</v>
      </c>
      <c r="K515" s="12">
        <v>5.432526682349495E-2</v>
      </c>
      <c r="L515" s="12">
        <v>4.4678405144248548E-2</v>
      </c>
      <c r="M515" s="12"/>
      <c r="N515" s="12"/>
    </row>
    <row r="516" spans="1:14" x14ac:dyDescent="0.35">
      <c r="A516" s="11" t="str">
        <f t="shared" ref="A516:A579" si="8">B516&amp;C516</f>
        <v>GASTO PER CAPITA (€ por individuo)TOTAL BEBIDAS</v>
      </c>
      <c r="B516" s="11" t="s">
        <v>159</v>
      </c>
      <c r="C516" s="11" t="s">
        <v>96</v>
      </c>
      <c r="D516" s="12">
        <v>69.308723144066164</v>
      </c>
      <c r="E516" s="12">
        <v>74.72488092213284</v>
      </c>
      <c r="F516" s="12">
        <v>107.39746603658401</v>
      </c>
      <c r="G516" s="12">
        <v>70.784850003125754</v>
      </c>
      <c r="H516" s="12">
        <v>67.321042082298604</v>
      </c>
      <c r="I516" s="12">
        <v>71.47412582197498</v>
      </c>
      <c r="J516" s="12">
        <v>101.00406646034706</v>
      </c>
      <c r="K516" s="12">
        <v>68.604926154079777</v>
      </c>
      <c r="L516" s="12">
        <v>64.713164770989948</v>
      </c>
      <c r="M516" s="12"/>
      <c r="N516" s="12"/>
    </row>
    <row r="517" spans="1:14" x14ac:dyDescent="0.35">
      <c r="A517" s="11" t="str">
        <f t="shared" si="8"/>
        <v>GASTO PER CAPITA (€ por individuo).Total Bebidas Caliente</v>
      </c>
      <c r="B517" s="11" t="s">
        <v>159</v>
      </c>
      <c r="C517" s="11" t="s">
        <v>97</v>
      </c>
      <c r="D517" s="12">
        <v>22.095010798306109</v>
      </c>
      <c r="E517" s="12">
        <v>20.64034244837811</v>
      </c>
      <c r="F517" s="12">
        <v>25.305969497065476</v>
      </c>
      <c r="G517" s="12">
        <v>20.705655807140097</v>
      </c>
      <c r="H517" s="12">
        <v>20.729399473540187</v>
      </c>
      <c r="I517" s="12">
        <v>19.214228646382818</v>
      </c>
      <c r="J517" s="12">
        <v>23.786421372027647</v>
      </c>
      <c r="K517" s="12">
        <v>21.336635371724572</v>
      </c>
      <c r="L517" s="12">
        <v>21.054354741930347</v>
      </c>
      <c r="M517" s="12"/>
      <c r="N517" s="12"/>
    </row>
    <row r="518" spans="1:14" x14ac:dyDescent="0.35">
      <c r="A518" s="11" t="str">
        <f t="shared" si="8"/>
        <v>GASTO PER CAPITA (€ por individuo)Cafe</v>
      </c>
      <c r="B518" s="11" t="s">
        <v>159</v>
      </c>
      <c r="C518" s="11" t="s">
        <v>98</v>
      </c>
      <c r="D518" s="12">
        <v>9.002121837365225</v>
      </c>
      <c r="E518" s="12">
        <v>8.7904129364357626</v>
      </c>
      <c r="F518" s="12">
        <v>10.975553185131226</v>
      </c>
      <c r="G518" s="12">
        <v>8.3594052281181614</v>
      </c>
      <c r="H518" s="12">
        <v>8.4779150326401567</v>
      </c>
      <c r="I518" s="12">
        <v>8.2336741343653781</v>
      </c>
      <c r="J518" s="12">
        <v>10.643038712244225</v>
      </c>
      <c r="K518" s="12">
        <v>8.6307897955949731</v>
      </c>
      <c r="L518" s="12">
        <v>8.2140402911500399</v>
      </c>
      <c r="M518" s="12"/>
      <c r="N518" s="12"/>
    </row>
    <row r="519" spans="1:14" x14ac:dyDescent="0.35">
      <c r="A519" s="11" t="str">
        <f t="shared" si="8"/>
        <v>GASTO PER CAPITA (€ por individuo)Leche+bebidas vegetales</v>
      </c>
      <c r="B519" s="11" t="s">
        <v>159</v>
      </c>
      <c r="C519" s="11" t="s">
        <v>149</v>
      </c>
      <c r="D519" s="12">
        <v>11.003998557702484</v>
      </c>
      <c r="E519" s="12">
        <v>10.543310956351899</v>
      </c>
      <c r="F519" s="12">
        <v>12.822897293905644</v>
      </c>
      <c r="G519" s="12">
        <v>10.407496455466312</v>
      </c>
      <c r="H519" s="12">
        <v>10.294859771697261</v>
      </c>
      <c r="I519" s="12">
        <v>9.675761511054688</v>
      </c>
      <c r="J519" s="12">
        <v>11.771109165765788</v>
      </c>
      <c r="K519" s="12">
        <v>10.842813376821743</v>
      </c>
      <c r="L519" s="12">
        <v>10.886847571597507</v>
      </c>
      <c r="M519" s="12"/>
      <c r="N519" s="12"/>
    </row>
    <row r="520" spans="1:14" x14ac:dyDescent="0.35">
      <c r="A520" s="11" t="str">
        <f t="shared" si="8"/>
        <v>GASTO PER CAPITA (€ por individuo)Leche</v>
      </c>
      <c r="B520" s="11" t="s">
        <v>159</v>
      </c>
      <c r="C520" s="11" t="s">
        <v>99</v>
      </c>
      <c r="D520" s="12">
        <v>10.454590332177156</v>
      </c>
      <c r="E520" s="12">
        <v>9.9842925088828078</v>
      </c>
      <c r="F520" s="12">
        <v>12.150998271364186</v>
      </c>
      <c r="G520" s="12">
        <v>9.7849088001231674</v>
      </c>
      <c r="H520" s="12">
        <v>9.6209325389863221</v>
      </c>
      <c r="I520" s="12">
        <v>9.0668576125266291</v>
      </c>
      <c r="J520" s="12">
        <v>11.082357625479501</v>
      </c>
      <c r="K520" s="12">
        <v>10.192617896183741</v>
      </c>
      <c r="L520" s="12">
        <v>10.15984774159838</v>
      </c>
      <c r="M520" s="12"/>
      <c r="N520" s="12"/>
    </row>
    <row r="521" spans="1:14" x14ac:dyDescent="0.35">
      <c r="A521" s="11" t="str">
        <f t="shared" si="8"/>
        <v>GASTO PER CAPITA (€ por individuo)Leche Sola</v>
      </c>
      <c r="B521" s="11" t="s">
        <v>159</v>
      </c>
      <c r="C521" s="11" t="s">
        <v>100</v>
      </c>
      <c r="D521" s="12">
        <v>7.3412088472498943E-2</v>
      </c>
      <c r="E521" s="12">
        <v>5.3341868123619407E-2</v>
      </c>
      <c r="F521" s="12">
        <v>0.11045171565576259</v>
      </c>
      <c r="G521" s="12">
        <v>7.2131928047833985E-2</v>
      </c>
      <c r="H521" s="12">
        <v>7.8294006139447286E-2</v>
      </c>
      <c r="I521" s="12">
        <v>7.0198807512372521E-2</v>
      </c>
      <c r="J521" s="12">
        <v>0.10271670630907605</v>
      </c>
      <c r="K521" s="12">
        <v>6.6208959427635286E-2</v>
      </c>
      <c r="L521" s="12">
        <v>5.4054273192373214E-2</v>
      </c>
      <c r="M521" s="12"/>
      <c r="N521" s="12"/>
    </row>
    <row r="522" spans="1:14" x14ac:dyDescent="0.35">
      <c r="A522" s="11" t="str">
        <f t="shared" si="8"/>
        <v>GASTO PER CAPITA (€ por individuo)Leche Con Cacao</v>
      </c>
      <c r="B522" s="11" t="s">
        <v>159</v>
      </c>
      <c r="C522" s="11" t="s">
        <v>101</v>
      </c>
      <c r="D522" s="12">
        <v>0.35372175430582015</v>
      </c>
      <c r="E522" s="12">
        <v>0.29657288972767265</v>
      </c>
      <c r="F522" s="12">
        <v>0.37669758910794665</v>
      </c>
      <c r="G522" s="12">
        <v>0.28179790525608511</v>
      </c>
      <c r="H522" s="12">
        <v>0.27894345135986864</v>
      </c>
      <c r="I522" s="12">
        <v>0.24835769398081955</v>
      </c>
      <c r="J522" s="12">
        <v>0.34143818183151559</v>
      </c>
      <c r="K522" s="12">
        <v>0.27273249037290009</v>
      </c>
      <c r="L522" s="12">
        <v>0.31251061275393394</v>
      </c>
      <c r="M522" s="12"/>
      <c r="N522" s="12"/>
    </row>
    <row r="523" spans="1:14" x14ac:dyDescent="0.35">
      <c r="A523" s="11" t="str">
        <f t="shared" si="8"/>
        <v>GASTO PER CAPITA (€ por individuo)Leche Con Cafe</v>
      </c>
      <c r="B523" s="11" t="s">
        <v>159</v>
      </c>
      <c r="C523" s="11" t="s">
        <v>102</v>
      </c>
      <c r="D523" s="12">
        <v>10.027454146246065</v>
      </c>
      <c r="E523" s="12">
        <v>9.6343782003049974</v>
      </c>
      <c r="F523" s="12">
        <v>11.663848316329691</v>
      </c>
      <c r="G523" s="12">
        <v>9.4309828802306779</v>
      </c>
      <c r="H523" s="12">
        <v>9.2636937318682389</v>
      </c>
      <c r="I523" s="12">
        <v>8.7482980827780885</v>
      </c>
      <c r="J523" s="12">
        <v>10.638202970883727</v>
      </c>
      <c r="K523" s="12">
        <v>9.8536789255498647</v>
      </c>
      <c r="L523" s="12">
        <v>9.7932792472596049</v>
      </c>
      <c r="M523" s="12"/>
      <c r="N523" s="12"/>
    </row>
    <row r="524" spans="1:14" x14ac:dyDescent="0.35">
      <c r="A524" s="11" t="str">
        <f t="shared" si="8"/>
        <v>GASTO PER CAPITA (€ por individuo)Bebidas Vegetales</v>
      </c>
      <c r="B524" s="11" t="s">
        <v>159</v>
      </c>
      <c r="C524" s="11" t="s">
        <v>150</v>
      </c>
      <c r="D524" s="12">
        <v>0.54941057800532267</v>
      </c>
      <c r="E524" s="12">
        <v>0.55902072764706956</v>
      </c>
      <c r="F524" s="12">
        <v>0.67189918789967162</v>
      </c>
      <c r="G524" s="12">
        <v>0.62258571341251268</v>
      </c>
      <c r="H524" s="12">
        <v>0.67393015694294445</v>
      </c>
      <c r="I524" s="12">
        <v>0.60890380889692497</v>
      </c>
      <c r="J524" s="12">
        <v>0.68874903193578718</v>
      </c>
      <c r="K524" s="12">
        <v>0.65019428027492443</v>
      </c>
      <c r="L524" s="12">
        <v>0.72699924937694005</v>
      </c>
      <c r="M524" s="12"/>
      <c r="N524" s="12"/>
    </row>
    <row r="525" spans="1:14" x14ac:dyDescent="0.35">
      <c r="A525" s="11" t="str">
        <f t="shared" si="8"/>
        <v>GASTO PER CAPITA (€ por individuo)Infusiones</v>
      </c>
      <c r="B525" s="11" t="s">
        <v>159</v>
      </c>
      <c r="C525" s="11" t="s">
        <v>103</v>
      </c>
      <c r="D525" s="12">
        <v>0.87001952609324118</v>
      </c>
      <c r="E525" s="12">
        <v>0.74022698413292987</v>
      </c>
      <c r="F525" s="12">
        <v>0.80913853367127297</v>
      </c>
      <c r="G525" s="12">
        <v>0.86739144885323205</v>
      </c>
      <c r="H525" s="12">
        <v>0.89327862661829882</v>
      </c>
      <c r="I525" s="12">
        <v>0.7243276258232807</v>
      </c>
      <c r="J525" s="12">
        <v>0.75942481699514996</v>
      </c>
      <c r="K525" s="12">
        <v>0.84316629249046626</v>
      </c>
      <c r="L525" s="12">
        <v>0.838612787033572</v>
      </c>
      <c r="M525" s="12"/>
      <c r="N525" s="12"/>
    </row>
    <row r="526" spans="1:14" x14ac:dyDescent="0.35">
      <c r="A526" s="11" t="str">
        <f t="shared" si="8"/>
        <v>GASTO PER CAPITA (€ por individuo)Resto Bebidas Caliente</v>
      </c>
      <c r="B526" s="11" t="s">
        <v>159</v>
      </c>
      <c r="C526" s="11" t="s">
        <v>104</v>
      </c>
      <c r="D526" s="12">
        <v>1.2188771018414502</v>
      </c>
      <c r="E526" s="12">
        <v>0.56639215829190714</v>
      </c>
      <c r="F526" s="12">
        <v>0.69837514183517524</v>
      </c>
      <c r="G526" s="12">
        <v>1.0713624819508314</v>
      </c>
      <c r="H526" s="12">
        <v>1.0633445817469953</v>
      </c>
      <c r="I526" s="12">
        <v>0.58046751427750398</v>
      </c>
      <c r="J526" s="12">
        <v>0.61285125381784433</v>
      </c>
      <c r="K526" s="12">
        <v>1.019864090029734</v>
      </c>
      <c r="L526" s="12">
        <v>1.1148589111183878</v>
      </c>
      <c r="M526" s="12"/>
      <c r="N526" s="12"/>
    </row>
    <row r="527" spans="1:14" x14ac:dyDescent="0.35">
      <c r="A527" s="11" t="str">
        <f t="shared" si="8"/>
        <v>GASTO PER CAPITA (€ por individuo).Total Bebidas Frias</v>
      </c>
      <c r="B527" s="11" t="s">
        <v>159</v>
      </c>
      <c r="C527" s="11" t="s">
        <v>105</v>
      </c>
      <c r="D527" s="12">
        <v>47.213691972944261</v>
      </c>
      <c r="E527" s="12">
        <v>54.084535201557095</v>
      </c>
      <c r="F527" s="12">
        <v>82.091497026047591</v>
      </c>
      <c r="G527" s="12">
        <v>50.079226937001742</v>
      </c>
      <c r="H527" s="12">
        <v>46.591643948288734</v>
      </c>
      <c r="I527" s="12">
        <v>52.259898441739473</v>
      </c>
      <c r="J527" s="12">
        <v>77.217646621585203</v>
      </c>
      <c r="K527" s="12">
        <v>47.268277530360557</v>
      </c>
      <c r="L527" s="12">
        <v>43.658795234303867</v>
      </c>
      <c r="M527" s="12"/>
      <c r="N527" s="12"/>
    </row>
    <row r="528" spans="1:14" x14ac:dyDescent="0.35">
      <c r="A528" s="11" t="str">
        <f t="shared" si="8"/>
        <v>GASTO PER CAPITA (€ por individuo)Total bebidas de vino</v>
      </c>
      <c r="B528" s="11" t="s">
        <v>159</v>
      </c>
      <c r="C528" s="11" t="s">
        <v>106</v>
      </c>
      <c r="D528" s="12">
        <v>6.7462786416763443</v>
      </c>
      <c r="E528" s="12">
        <v>6.9448732442090231</v>
      </c>
      <c r="F528" s="12">
        <v>9.7642189858952744</v>
      </c>
      <c r="G528" s="12">
        <v>7.4640354308821344</v>
      </c>
      <c r="H528" s="12">
        <v>6.7824598116762083</v>
      </c>
      <c r="I528" s="12">
        <v>6.9311443272862219</v>
      </c>
      <c r="J528" s="12">
        <v>9.0651445047343469</v>
      </c>
      <c r="K528" s="12">
        <v>7.433886717384337</v>
      </c>
      <c r="L528" s="12">
        <v>6.2084700333533798</v>
      </c>
      <c r="M528" s="12"/>
      <c r="N528" s="12"/>
    </row>
    <row r="529" spans="1:14" x14ac:dyDescent="0.35">
      <c r="A529" s="11" t="str">
        <f t="shared" si="8"/>
        <v>GASTO PER CAPITA (€ por individuo)Vino</v>
      </c>
      <c r="B529" s="11" t="s">
        <v>159</v>
      </c>
      <c r="C529" s="11" t="s">
        <v>107</v>
      </c>
      <c r="D529" s="12">
        <v>5.451362822089429</v>
      </c>
      <c r="E529" s="12">
        <v>5.2560293609952975</v>
      </c>
      <c r="F529" s="12">
        <v>6.5159835661289813</v>
      </c>
      <c r="G529" s="12">
        <v>5.8729041977152576</v>
      </c>
      <c r="H529" s="12">
        <v>5.3292956141118575</v>
      </c>
      <c r="I529" s="12">
        <v>5.1731387237863906</v>
      </c>
      <c r="J529" s="12">
        <v>5.7637089103490693</v>
      </c>
      <c r="K529" s="12">
        <v>5.626315620111229</v>
      </c>
      <c r="L529" s="12">
        <v>4.9044241808698503</v>
      </c>
      <c r="M529" s="12"/>
      <c r="N529" s="12"/>
    </row>
    <row r="530" spans="1:14" x14ac:dyDescent="0.35">
      <c r="A530" s="11" t="str">
        <f t="shared" si="8"/>
        <v>GASTO PER CAPITA (€ por individuo)Tinto</v>
      </c>
      <c r="B530" s="11" t="s">
        <v>159</v>
      </c>
      <c r="C530" s="11" t="s">
        <v>108</v>
      </c>
      <c r="D530" s="12">
        <v>3.0458292115166152</v>
      </c>
      <c r="E530" s="12">
        <v>2.789024370754889</v>
      </c>
      <c r="F530" s="12">
        <v>3.3068645386301609</v>
      </c>
      <c r="G530" s="12">
        <v>3.3680136540184944</v>
      </c>
      <c r="H530" s="12">
        <v>3.3165281397903561</v>
      </c>
      <c r="I530" s="12">
        <v>2.9011163988709807</v>
      </c>
      <c r="J530" s="12">
        <v>2.797816879575346</v>
      </c>
      <c r="K530" s="12">
        <v>3.3069948908883702</v>
      </c>
      <c r="L530" s="12">
        <v>2.8523335884164007</v>
      </c>
      <c r="M530" s="12"/>
      <c r="N530" s="12"/>
    </row>
    <row r="531" spans="1:14" x14ac:dyDescent="0.35">
      <c r="A531" s="11" t="str">
        <f t="shared" si="8"/>
        <v>GASTO PER CAPITA (€ por individuo)Blanco</v>
      </c>
      <c r="B531" s="11" t="s">
        <v>159</v>
      </c>
      <c r="C531" s="11" t="s">
        <v>109</v>
      </c>
      <c r="D531" s="12">
        <v>2.1618856383863618</v>
      </c>
      <c r="E531" s="12">
        <v>2.2067320743188472</v>
      </c>
      <c r="F531" s="12">
        <v>2.9281223664689828</v>
      </c>
      <c r="G531" s="12">
        <v>2.3127485314232605</v>
      </c>
      <c r="H531" s="12">
        <v>1.8288903001220764</v>
      </c>
      <c r="I531" s="12">
        <v>2.0299791833717085</v>
      </c>
      <c r="J531" s="12">
        <v>2.7246930969186209</v>
      </c>
      <c r="K531" s="12">
        <v>2.0912982884382463</v>
      </c>
      <c r="L531" s="12">
        <v>1.8451548346925883</v>
      </c>
      <c r="M531" s="12"/>
      <c r="N531" s="12"/>
    </row>
    <row r="532" spans="1:14" x14ac:dyDescent="0.35">
      <c r="A532" s="11" t="str">
        <f t="shared" si="8"/>
        <v>GASTO PER CAPITA (€ por individuo)Rosado</v>
      </c>
      <c r="B532" s="11" t="s">
        <v>159</v>
      </c>
      <c r="C532" s="11" t="s">
        <v>110</v>
      </c>
      <c r="D532" s="12">
        <v>0.17817079146200124</v>
      </c>
      <c r="E532" s="12">
        <v>0.20553333031617019</v>
      </c>
      <c r="F532" s="12">
        <v>0.2275980986956726</v>
      </c>
      <c r="G532" s="12">
        <v>0.16263902015468054</v>
      </c>
      <c r="H532" s="12">
        <v>0.15489153698059277</v>
      </c>
      <c r="I532" s="12">
        <v>0.19122928113375023</v>
      </c>
      <c r="J532" s="12">
        <v>0.19007913332700596</v>
      </c>
      <c r="K532" s="12">
        <v>0.18383710390429289</v>
      </c>
      <c r="L532" s="12">
        <v>0.15889838223940661</v>
      </c>
      <c r="M532" s="12"/>
      <c r="N532" s="12"/>
    </row>
    <row r="533" spans="1:14" x14ac:dyDescent="0.35">
      <c r="A533" s="11" t="str">
        <f t="shared" si="8"/>
        <v>GASTO PER CAPITA (€ por individuo)Resto vino</v>
      </c>
      <c r="B533" s="11" t="s">
        <v>159</v>
      </c>
      <c r="C533" s="11" t="s">
        <v>111</v>
      </c>
      <c r="D533" s="12">
        <v>6.547943874906989E-2</v>
      </c>
      <c r="E533" s="12">
        <v>5.473874054915432E-2</v>
      </c>
      <c r="F533" s="12">
        <v>5.339876039782844E-2</v>
      </c>
      <c r="G533" s="12">
        <v>2.9505268624204606E-2</v>
      </c>
      <c r="H533" s="12">
        <v>2.8982449093148659E-2</v>
      </c>
      <c r="I533" s="12">
        <v>5.0814429570060951E-2</v>
      </c>
      <c r="J533" s="12">
        <v>5.1120233064780515E-2</v>
      </c>
      <c r="K533" s="12">
        <v>4.4184782637961495E-2</v>
      </c>
      <c r="L533" s="12">
        <v>4.8037709051119495E-2</v>
      </c>
      <c r="M533" s="12"/>
      <c r="N533" s="12"/>
    </row>
    <row r="534" spans="1:14" x14ac:dyDescent="0.35">
      <c r="A534" s="11" t="str">
        <f t="shared" si="8"/>
        <v>GASTO PER CAPITA (€ por individuo)Cava</v>
      </c>
      <c r="B534" s="11" t="s">
        <v>159</v>
      </c>
      <c r="C534" s="11" t="s">
        <v>112</v>
      </c>
      <c r="D534" s="12">
        <v>0.31748901443857674</v>
      </c>
      <c r="E534" s="12">
        <v>0.28888535467886389</v>
      </c>
      <c r="F534" s="12">
        <v>0.57235275552203757</v>
      </c>
      <c r="G534" s="12">
        <v>0.63680339437134792</v>
      </c>
      <c r="H534" s="12">
        <v>0.57243823032893015</v>
      </c>
      <c r="I534" s="12">
        <v>0.37871062307517833</v>
      </c>
      <c r="J534" s="12">
        <v>0.57855865323842059</v>
      </c>
      <c r="K534" s="12">
        <v>0.77052311614086788</v>
      </c>
      <c r="L534" s="12">
        <v>0.59314113005093672</v>
      </c>
      <c r="M534" s="12"/>
      <c r="N534" s="12"/>
    </row>
    <row r="535" spans="1:14" x14ac:dyDescent="0.35">
      <c r="A535" s="11" t="str">
        <f t="shared" si="8"/>
        <v>GASTO PER CAPITA (€ por individuo)Otr.Bebidas Deri.Vino</v>
      </c>
      <c r="B535" s="11" t="s">
        <v>159</v>
      </c>
      <c r="C535" s="11" t="s">
        <v>113</v>
      </c>
      <c r="D535" s="12">
        <v>0.97742571667790989</v>
      </c>
      <c r="E535" s="12">
        <v>1.399959903007971</v>
      </c>
      <c r="F535" s="12">
        <v>2.6758826853868714</v>
      </c>
      <c r="G535" s="12">
        <v>0.95432496460532734</v>
      </c>
      <c r="H535" s="12">
        <v>0.88072852207618046</v>
      </c>
      <c r="I535" s="12">
        <v>1.3792972864404438</v>
      </c>
      <c r="J535" s="12">
        <v>2.7228746269067789</v>
      </c>
      <c r="K535" s="12">
        <v>1.037048524702683</v>
      </c>
      <c r="L535" s="12">
        <v>0.71090357061327369</v>
      </c>
      <c r="M535" s="12"/>
      <c r="N535" s="12"/>
    </row>
    <row r="536" spans="1:14" x14ac:dyDescent="0.35">
      <c r="A536" s="11" t="str">
        <f t="shared" si="8"/>
        <v>GASTO PER CAPITA (€ por individuo)Tinto de Verano</v>
      </c>
      <c r="B536" s="11" t="s">
        <v>159</v>
      </c>
      <c r="C536" s="11" t="s">
        <v>114</v>
      </c>
      <c r="D536" s="12">
        <v>0.4853449844892585</v>
      </c>
      <c r="E536" s="12">
        <v>0.84025950095149426</v>
      </c>
      <c r="F536" s="12">
        <v>1.8248724739612996</v>
      </c>
      <c r="G536" s="12">
        <v>0.50088866438626178</v>
      </c>
      <c r="H536" s="12">
        <v>0.39794222267761853</v>
      </c>
      <c r="I536" s="12">
        <v>0.79778817076424802</v>
      </c>
      <c r="J536" s="12">
        <v>1.9443817121934155</v>
      </c>
      <c r="K536" s="12">
        <v>0.56286336568988959</v>
      </c>
      <c r="L536" s="12">
        <v>0.38133504421745512</v>
      </c>
      <c r="M536" s="12"/>
      <c r="N536" s="12"/>
    </row>
    <row r="537" spans="1:14" x14ac:dyDescent="0.35">
      <c r="A537" s="11" t="str">
        <f t="shared" si="8"/>
        <v>GASTO PER CAPITA (€ por individuo)Sangria de Vino</v>
      </c>
      <c r="B537" s="11" t="s">
        <v>159</v>
      </c>
      <c r="C537" s="11" t="s">
        <v>115</v>
      </c>
      <c r="D537" s="12">
        <v>4.2569950096826958E-2</v>
      </c>
      <c r="E537" s="12">
        <v>7.3064217612845719E-2</v>
      </c>
      <c r="F537" s="12">
        <v>0.12195727525230382</v>
      </c>
      <c r="G537" s="12">
        <v>3.3254527555637056E-2</v>
      </c>
      <c r="H537" s="12">
        <v>4.3531704389949029E-2</v>
      </c>
      <c r="I537" s="12">
        <v>0.10633506155907989</v>
      </c>
      <c r="J537" s="12">
        <v>0.13471977512550171</v>
      </c>
      <c r="K537" s="12">
        <v>3.443297260224807E-2</v>
      </c>
      <c r="L537" s="12">
        <v>4.3143965503272527E-2</v>
      </c>
      <c r="M537" s="12"/>
      <c r="N537" s="12"/>
    </row>
    <row r="538" spans="1:14" x14ac:dyDescent="0.35">
      <c r="A538" s="11" t="str">
        <f t="shared" si="8"/>
        <v>GASTO PER CAPITA (€ por individuo)Sangria de Cava</v>
      </c>
      <c r="B538" s="11" t="s">
        <v>159</v>
      </c>
      <c r="C538" s="11" t="s">
        <v>116</v>
      </c>
      <c r="D538" s="12">
        <v>0.23858417690094327</v>
      </c>
      <c r="E538" s="12">
        <v>0.21639285550995763</v>
      </c>
      <c r="F538" s="12">
        <v>0.37777566904887278</v>
      </c>
      <c r="G538" s="12">
        <v>0.15628079708695519</v>
      </c>
      <c r="H538" s="12">
        <v>0.20702150233408081</v>
      </c>
      <c r="I538" s="12">
        <v>0.24366479937792748</v>
      </c>
      <c r="J538" s="12">
        <v>0.2516083425430885</v>
      </c>
      <c r="K538" s="12">
        <v>0.20111636506089892</v>
      </c>
      <c r="L538" s="12">
        <v>6.9266730209642524E-2</v>
      </c>
      <c r="M538" s="12"/>
      <c r="N538" s="12"/>
    </row>
    <row r="539" spans="1:14" x14ac:dyDescent="0.35">
      <c r="A539" s="11" t="str">
        <f t="shared" si="8"/>
        <v>GASTO PER CAPITA (€ por individuo)Calimocho</v>
      </c>
      <c r="B539" s="11" t="s">
        <v>159</v>
      </c>
      <c r="C539" s="11" t="s">
        <v>117</v>
      </c>
      <c r="D539" s="12">
        <v>6.421933044731401E-2</v>
      </c>
      <c r="E539" s="12">
        <v>0.11478802956199212</v>
      </c>
      <c r="F539" s="12">
        <v>0.16920686553525041</v>
      </c>
      <c r="G539" s="12">
        <v>9.3440784277918465E-2</v>
      </c>
      <c r="H539" s="12">
        <v>0.10055288178147867</v>
      </c>
      <c r="I539" s="12">
        <v>8.9949913993811206E-2</v>
      </c>
      <c r="J539" s="12">
        <v>0.23254862861826142</v>
      </c>
      <c r="K539" s="12">
        <v>0.10557065328798498</v>
      </c>
      <c r="L539" s="12">
        <v>7.1537668337958202E-2</v>
      </c>
      <c r="M539" s="12"/>
      <c r="N539" s="12"/>
    </row>
    <row r="540" spans="1:14" x14ac:dyDescent="0.35">
      <c r="A540" s="11" t="str">
        <f t="shared" si="8"/>
        <v>GASTO PER CAPITA (€ por individuo)Rebujito</v>
      </c>
      <c r="B540" s="11" t="s">
        <v>159</v>
      </c>
      <c r="C540" s="11" t="s">
        <v>151</v>
      </c>
      <c r="D540" s="12">
        <v>1.090986683771257E-3</v>
      </c>
      <c r="E540" s="12">
        <v>3.5896887114355208E-2</v>
      </c>
      <c r="F540" s="12">
        <v>1.3945555151225279E-2</v>
      </c>
      <c r="G540" s="12">
        <v>2.7750636579173555E-3</v>
      </c>
      <c r="H540" s="12">
        <v>3.6305849854201466E-3</v>
      </c>
      <c r="I540" s="12">
        <v>1.9297659100578766E-2</v>
      </c>
      <c r="J540" s="12">
        <v>1.9769355575314188E-2</v>
      </c>
      <c r="K540" s="12">
        <v>4.8640218493093204E-3</v>
      </c>
      <c r="L540" s="12">
        <v>1.0220133547847417E-3</v>
      </c>
      <c r="M540" s="12"/>
      <c r="N540" s="12"/>
    </row>
    <row r="541" spans="1:14" x14ac:dyDescent="0.35">
      <c r="A541" s="11" t="str">
        <f t="shared" si="8"/>
        <v>GASTO PER CAPITA (€ por individuo)Espum/Lambrusc/Mosca</v>
      </c>
      <c r="B541" s="11" t="s">
        <v>159</v>
      </c>
      <c r="C541" s="11" t="s">
        <v>152</v>
      </c>
      <c r="D541" s="12">
        <v>0.14561595716421835</v>
      </c>
      <c r="E541" s="12">
        <v>0.11955908029181835</v>
      </c>
      <c r="F541" s="12">
        <v>0.16812525219238511</v>
      </c>
      <c r="G541" s="12">
        <v>0.16768504740056581</v>
      </c>
      <c r="H541" s="12">
        <v>0.12804954426052836</v>
      </c>
      <c r="I541" s="12">
        <v>0.12226130627340101</v>
      </c>
      <c r="J541" s="12">
        <v>0.13984679167233757</v>
      </c>
      <c r="K541" s="12">
        <v>0.12820135000786476</v>
      </c>
      <c r="L541" s="12">
        <v>0.14459804639313167</v>
      </c>
      <c r="M541" s="12"/>
      <c r="N541" s="12"/>
    </row>
    <row r="542" spans="1:14" x14ac:dyDescent="0.35">
      <c r="A542" s="11" t="str">
        <f t="shared" si="8"/>
        <v>GASTO PER CAPITA (€ por individuo)Sidra</v>
      </c>
      <c r="B542" s="11" t="s">
        <v>159</v>
      </c>
      <c r="C542" s="11" t="s">
        <v>118</v>
      </c>
      <c r="D542" s="12">
        <v>0.59895827122449896</v>
      </c>
      <c r="E542" s="12">
        <v>0.52642862937310886</v>
      </c>
      <c r="F542" s="12">
        <v>0.71787599627792076</v>
      </c>
      <c r="G542" s="12">
        <v>0.45825548988759912</v>
      </c>
      <c r="H542" s="12">
        <v>0.43728304215717839</v>
      </c>
      <c r="I542" s="12">
        <v>0.45135555102340963</v>
      </c>
      <c r="J542" s="12">
        <v>0.70132074964946889</v>
      </c>
      <c r="K542" s="12">
        <v>0.55115491244718373</v>
      </c>
      <c r="L542" s="12">
        <v>0.49515894142411976</v>
      </c>
      <c r="M542" s="12"/>
      <c r="N542" s="12"/>
    </row>
    <row r="543" spans="1:14" x14ac:dyDescent="0.35">
      <c r="A543" s="11" t="str">
        <f t="shared" si="8"/>
        <v>GASTO PER CAPITA (€ por individuo)Cerveza</v>
      </c>
      <c r="B543" s="11" t="s">
        <v>159</v>
      </c>
      <c r="C543" s="11" t="s">
        <v>119</v>
      </c>
      <c r="D543" s="12">
        <v>18.510640172193316</v>
      </c>
      <c r="E543" s="12">
        <v>22.084105666274322</v>
      </c>
      <c r="F543" s="12">
        <v>32.715236974498666</v>
      </c>
      <c r="G543" s="12">
        <v>19.292720519784513</v>
      </c>
      <c r="H543" s="12">
        <v>18.326000370250611</v>
      </c>
      <c r="I543" s="12">
        <v>20.917642873418256</v>
      </c>
      <c r="J543" s="12">
        <v>30.383736828935909</v>
      </c>
      <c r="K543" s="12">
        <v>17.75555132987709</v>
      </c>
      <c r="L543" s="12">
        <v>16.576434835782827</v>
      </c>
      <c r="M543" s="12"/>
      <c r="N543" s="12"/>
    </row>
    <row r="544" spans="1:14" x14ac:dyDescent="0.35">
      <c r="A544" s="11" t="str">
        <f t="shared" si="8"/>
        <v>GASTO PER CAPITA (€ por individuo)Con alcohol</v>
      </c>
      <c r="B544" s="11" t="s">
        <v>159</v>
      </c>
      <c r="C544" s="11" t="s">
        <v>120</v>
      </c>
      <c r="D544" s="12">
        <v>16.27284581331368</v>
      </c>
      <c r="E544" s="12">
        <v>19.262664127787751</v>
      </c>
      <c r="F544" s="12">
        <v>28.648316793762802</v>
      </c>
      <c r="G544" s="12">
        <v>16.933804816265781</v>
      </c>
      <c r="H544" s="12">
        <v>16.111946832632533</v>
      </c>
      <c r="I544" s="12">
        <v>18.047362284339684</v>
      </c>
      <c r="J544" s="12">
        <v>26.738383766110569</v>
      </c>
      <c r="K544" s="12">
        <v>15.671891177489748</v>
      </c>
      <c r="L544" s="12">
        <v>14.535597279507863</v>
      </c>
      <c r="M544" s="12"/>
      <c r="N544" s="12"/>
    </row>
    <row r="545" spans="1:14" x14ac:dyDescent="0.35">
      <c r="A545" s="11" t="str">
        <f t="shared" si="8"/>
        <v>GASTO PER CAPITA (€ por individuo)Sin alcohol</v>
      </c>
      <c r="B545" s="11" t="s">
        <v>159</v>
      </c>
      <c r="C545" s="11" t="s">
        <v>121</v>
      </c>
      <c r="D545" s="12">
        <v>2.2173193006191507</v>
      </c>
      <c r="E545" s="12">
        <v>2.8078762152390273</v>
      </c>
      <c r="F545" s="12">
        <v>4.0218181877728627</v>
      </c>
      <c r="G545" s="12">
        <v>2.3328788296417535</v>
      </c>
      <c r="H545" s="12">
        <v>2.1956356985100132</v>
      </c>
      <c r="I545" s="12">
        <v>2.8430142823522413</v>
      </c>
      <c r="J545" s="12">
        <v>3.5986696019241422</v>
      </c>
      <c r="K545" s="12">
        <v>2.0637300185973348</v>
      </c>
      <c r="L545" s="12">
        <v>2.0240573679979561</v>
      </c>
      <c r="M545" s="12"/>
      <c r="N545" s="12"/>
    </row>
    <row r="546" spans="1:14" x14ac:dyDescent="0.35">
      <c r="A546" s="11" t="str">
        <f t="shared" si="8"/>
        <v>GASTO PER CAPITA (€ por individuo)Cerveza Envasada</v>
      </c>
      <c r="B546" s="11" t="s">
        <v>159</v>
      </c>
      <c r="C546" s="11" t="s">
        <v>153</v>
      </c>
      <c r="D546" s="12">
        <v>9.6924907214379061</v>
      </c>
      <c r="E546" s="12">
        <v>11.514457988330234</v>
      </c>
      <c r="F546" s="12">
        <v>16.21482147164447</v>
      </c>
      <c r="G546" s="12">
        <v>9.9494952973796611</v>
      </c>
      <c r="H546" s="12">
        <v>9.946500607963964</v>
      </c>
      <c r="I546" s="12">
        <v>10.605035040919335</v>
      </c>
      <c r="J546" s="12">
        <v>14.958567692333597</v>
      </c>
      <c r="K546" s="12">
        <v>9.1772499457481498</v>
      </c>
      <c r="L546" s="12">
        <v>8.8009904634944718</v>
      </c>
      <c r="M546" s="12"/>
      <c r="N546" s="12"/>
    </row>
    <row r="547" spans="1:14" x14ac:dyDescent="0.35">
      <c r="A547" s="11" t="str">
        <f t="shared" si="8"/>
        <v>GASTO PER CAPITA (€ por individuo)Cerveza Surtidor</v>
      </c>
      <c r="B547" s="11" t="s">
        <v>159</v>
      </c>
      <c r="C547" s="11" t="s">
        <v>154</v>
      </c>
      <c r="D547" s="12">
        <v>8.8181467804429232</v>
      </c>
      <c r="E547" s="12">
        <v>10.56964812746609</v>
      </c>
      <c r="F547" s="12">
        <v>16.500415108538718</v>
      </c>
      <c r="G547" s="12">
        <v>9.3432270063027882</v>
      </c>
      <c r="H547" s="12">
        <v>8.3795047702414536</v>
      </c>
      <c r="I547" s="12">
        <v>10.312608737735324</v>
      </c>
      <c r="J547" s="12">
        <v>15.425154019076116</v>
      </c>
      <c r="K547" s="12">
        <v>8.5783016885412113</v>
      </c>
      <c r="L547" s="12">
        <v>7.7754491155446042</v>
      </c>
      <c r="M547" s="12"/>
      <c r="N547" s="12"/>
    </row>
    <row r="548" spans="1:14" x14ac:dyDescent="0.35">
      <c r="A548" s="11" t="str">
        <f t="shared" si="8"/>
        <v>GASTO PER CAPITA (€ por individuo)Otras Cervezas</v>
      </c>
      <c r="B548" s="11" t="s">
        <v>159</v>
      </c>
      <c r="C548" s="11" t="s">
        <v>122</v>
      </c>
      <c r="D548" s="12">
        <v>2.0469818834326556E-2</v>
      </c>
      <c r="E548" s="12">
        <v>1.3568680618385233E-2</v>
      </c>
      <c r="F548" s="12">
        <v>4.5098505708498618E-2</v>
      </c>
      <c r="G548" s="12">
        <v>2.604145973542495E-2</v>
      </c>
      <c r="H548" s="12">
        <v>1.8423957292560678E-2</v>
      </c>
      <c r="I548" s="12">
        <v>2.7273955426636364E-2</v>
      </c>
      <c r="J548" s="12">
        <v>4.667191274532112E-2</v>
      </c>
      <c r="K548" s="12">
        <v>1.9927869173826548E-2</v>
      </c>
      <c r="L548" s="12">
        <v>1.6782019765119911E-2</v>
      </c>
      <c r="M548" s="12"/>
      <c r="N548" s="12"/>
    </row>
    <row r="549" spans="1:14" x14ac:dyDescent="0.35">
      <c r="A549" s="11" t="str">
        <f t="shared" si="8"/>
        <v>GASTO PER CAPITA (€ por individuo)Espirituosas</v>
      </c>
      <c r="B549" s="11" t="s">
        <v>159</v>
      </c>
      <c r="C549" s="11" t="s">
        <v>123</v>
      </c>
      <c r="D549" s="12">
        <v>7.0279289483150595</v>
      </c>
      <c r="E549" s="12">
        <v>7.6173327686309529</v>
      </c>
      <c r="F549" s="12">
        <v>11.805015985769963</v>
      </c>
      <c r="G549" s="12">
        <v>7.4808903195411354</v>
      </c>
      <c r="H549" s="12">
        <v>6.2730767822075801</v>
      </c>
      <c r="I549" s="12">
        <v>6.8329275109831311</v>
      </c>
      <c r="J549" s="12">
        <v>10.517533605750376</v>
      </c>
      <c r="K549" s="12">
        <v>6.2668740732511878</v>
      </c>
      <c r="L549" s="12">
        <v>6.1001730733727575</v>
      </c>
      <c r="M549" s="12"/>
      <c r="N549" s="12"/>
    </row>
    <row r="550" spans="1:14" x14ac:dyDescent="0.35">
      <c r="A550" s="11" t="str">
        <f t="shared" si="8"/>
        <v>GASTO PER CAPITA (€ por individuo)Whisky</v>
      </c>
      <c r="B550" s="11" t="s">
        <v>159</v>
      </c>
      <c r="C550" s="11" t="s">
        <v>124</v>
      </c>
      <c r="D550" s="12">
        <v>0.97564292102285899</v>
      </c>
      <c r="E550" s="12">
        <v>1.2112277352861562</v>
      </c>
      <c r="F550" s="12">
        <v>1.532340662861188</v>
      </c>
      <c r="G550" s="12">
        <v>1.2472150333543084</v>
      </c>
      <c r="H550" s="12">
        <v>1.1661670210339741</v>
      </c>
      <c r="I550" s="12">
        <v>1.0040545740850364</v>
      </c>
      <c r="J550" s="12">
        <v>1.5313069930210101</v>
      </c>
      <c r="K550" s="12">
        <v>1.1699704505161994</v>
      </c>
      <c r="L550" s="12">
        <v>1.0118627540566905</v>
      </c>
      <c r="M550" s="12"/>
      <c r="N550" s="12"/>
    </row>
    <row r="551" spans="1:14" x14ac:dyDescent="0.35">
      <c r="A551" s="11" t="str">
        <f t="shared" si="8"/>
        <v>GASTO PER CAPITA (€ por individuo)Brandy</v>
      </c>
      <c r="B551" s="11" t="s">
        <v>159</v>
      </c>
      <c r="C551" s="11" t="s">
        <v>125</v>
      </c>
      <c r="D551" s="12">
        <v>6.4138975286687508E-2</v>
      </c>
      <c r="E551" s="12">
        <v>8.2828133988106387E-2</v>
      </c>
      <c r="F551" s="12">
        <v>6.5174064531788686E-2</v>
      </c>
      <c r="G551" s="12">
        <v>5.9862022906450138E-2</v>
      </c>
      <c r="H551" s="12">
        <v>0.10273217537403681</v>
      </c>
      <c r="I551" s="12">
        <v>9.3640061937048963E-2</v>
      </c>
      <c r="J551" s="12">
        <v>7.7888485906537894E-2</v>
      </c>
      <c r="K551" s="12">
        <v>0.10104440830040272</v>
      </c>
      <c r="L551" s="12">
        <v>0.11497233374871679</v>
      </c>
      <c r="M551" s="12"/>
      <c r="N551" s="12"/>
    </row>
    <row r="552" spans="1:14" x14ac:dyDescent="0.35">
      <c r="A552" s="11" t="str">
        <f t="shared" si="8"/>
        <v>GASTO PER CAPITA (€ por individuo)Ginebra</v>
      </c>
      <c r="B552" s="11" t="s">
        <v>159</v>
      </c>
      <c r="C552" s="11" t="s">
        <v>126</v>
      </c>
      <c r="D552" s="12">
        <v>2.4239033534157248</v>
      </c>
      <c r="E552" s="12">
        <v>2.3841596567277081</v>
      </c>
      <c r="F552" s="12">
        <v>3.9121972841959218</v>
      </c>
      <c r="G552" s="12">
        <v>2.3551584863370607</v>
      </c>
      <c r="H552" s="12">
        <v>1.8619063654206649</v>
      </c>
      <c r="I552" s="12">
        <v>1.8627754005551189</v>
      </c>
      <c r="J552" s="12">
        <v>2.9612968015765713</v>
      </c>
      <c r="K552" s="12">
        <v>1.5395464649117923</v>
      </c>
      <c r="L552" s="12">
        <v>1.5235290198816207</v>
      </c>
      <c r="M552" s="12"/>
      <c r="N552" s="12"/>
    </row>
    <row r="553" spans="1:14" x14ac:dyDescent="0.35">
      <c r="A553" s="11" t="str">
        <f t="shared" si="8"/>
        <v>GASTO PER CAPITA (€ por individuo)Ron</v>
      </c>
      <c r="B553" s="11" t="s">
        <v>159</v>
      </c>
      <c r="C553" s="11" t="s">
        <v>127</v>
      </c>
      <c r="D553" s="12">
        <v>0.97957844650561643</v>
      </c>
      <c r="E553" s="12">
        <v>0.91749238555816925</v>
      </c>
      <c r="F553" s="12">
        <v>1.5414211369258837</v>
      </c>
      <c r="G553" s="12">
        <v>1.0608891748777747</v>
      </c>
      <c r="H553" s="12">
        <v>0.84859407456749003</v>
      </c>
      <c r="I553" s="12">
        <v>0.91716535457344095</v>
      </c>
      <c r="J553" s="12">
        <v>1.3216097860288543</v>
      </c>
      <c r="K553" s="12">
        <v>1.0255301869194766</v>
      </c>
      <c r="L553" s="12">
        <v>0.76343357302451575</v>
      </c>
      <c r="M553" s="12"/>
      <c r="N553" s="12"/>
    </row>
    <row r="554" spans="1:14" x14ac:dyDescent="0.35">
      <c r="A554" s="11" t="str">
        <f t="shared" si="8"/>
        <v>GASTO PER CAPITA (€ por individuo)Anis</v>
      </c>
      <c r="B554" s="11" t="s">
        <v>159</v>
      </c>
      <c r="C554" s="11" t="s">
        <v>128</v>
      </c>
      <c r="D554" s="12">
        <v>5.1911937515009908E-2</v>
      </c>
      <c r="E554" s="12">
        <v>3.6788004087148406E-2</v>
      </c>
      <c r="F554" s="12">
        <v>8.7282264468415097E-2</v>
      </c>
      <c r="G554" s="12">
        <v>6.3916709699964769E-2</v>
      </c>
      <c r="H554" s="12">
        <v>7.2788679064904604E-2</v>
      </c>
      <c r="I554" s="12">
        <v>4.4125130183019327E-2</v>
      </c>
      <c r="J554" s="12">
        <v>0.18261429993386577</v>
      </c>
      <c r="K554" s="12">
        <v>8.6871517432652728E-2</v>
      </c>
      <c r="L554" s="12">
        <v>4.7733501264429365E-2</v>
      </c>
      <c r="M554" s="12"/>
      <c r="N554" s="12"/>
    </row>
    <row r="555" spans="1:14" x14ac:dyDescent="0.35">
      <c r="A555" s="11" t="str">
        <f t="shared" si="8"/>
        <v>GASTO PER CAPITA (€ por individuo)Otras Espirituosas</v>
      </c>
      <c r="B555" s="11" t="s">
        <v>159</v>
      </c>
      <c r="C555" s="11" t="s">
        <v>129</v>
      </c>
      <c r="D555" s="12">
        <v>2.5327555902865893</v>
      </c>
      <c r="E555" s="12">
        <v>2.9848398076430493</v>
      </c>
      <c r="F555" s="12">
        <v>4.6666017651394851</v>
      </c>
      <c r="G555" s="12">
        <v>2.693850599684386</v>
      </c>
      <c r="H555" s="12">
        <v>2.2208907454690578</v>
      </c>
      <c r="I555" s="12">
        <v>2.9111665379677705</v>
      </c>
      <c r="J555" s="12">
        <v>4.442819242919489</v>
      </c>
      <c r="K555" s="12">
        <v>2.3439093415342374</v>
      </c>
      <c r="L555" s="12">
        <v>2.6386417906729664</v>
      </c>
      <c r="M555" s="12"/>
      <c r="N555" s="12"/>
    </row>
    <row r="556" spans="1:14" ht="14.25" customHeight="1" x14ac:dyDescent="0.35">
      <c r="A556" s="11" t="str">
        <f t="shared" si="8"/>
        <v>GASTO PER CAPITA (€ por individuo)T.Zumo+Horchata+Mosto</v>
      </c>
      <c r="B556" s="11" t="s">
        <v>159</v>
      </c>
      <c r="C556" s="11" t="s">
        <v>130</v>
      </c>
      <c r="D556" s="12">
        <v>1.2314971015071599</v>
      </c>
      <c r="E556" s="12">
        <v>1.4641985962649882</v>
      </c>
      <c r="F556" s="12">
        <v>2.3861667153375308</v>
      </c>
      <c r="G556" s="12">
        <v>1.1291897858828146</v>
      </c>
      <c r="H556" s="12">
        <v>1.1349038747595652</v>
      </c>
      <c r="I556" s="12">
        <v>1.3519997740160317</v>
      </c>
      <c r="J556" s="12">
        <v>2.1866801024594045</v>
      </c>
      <c r="K556" s="12">
        <v>1.1393563997338296</v>
      </c>
      <c r="L556" s="12">
        <v>1.0795712544059384</v>
      </c>
      <c r="M556" s="12"/>
      <c r="N556" s="12"/>
    </row>
    <row r="557" spans="1:14" x14ac:dyDescent="0.35">
      <c r="A557" s="11" t="str">
        <f t="shared" si="8"/>
        <v>GASTO PER CAPITA (€ por individuo)Agua Envasada</v>
      </c>
      <c r="B557" s="11" t="s">
        <v>159</v>
      </c>
      <c r="C557" s="11" t="s">
        <v>131</v>
      </c>
      <c r="D557" s="12">
        <v>3.4311930608885155</v>
      </c>
      <c r="E557" s="12">
        <v>3.9116954052495125</v>
      </c>
      <c r="F557" s="12">
        <v>6.4785956948325421</v>
      </c>
      <c r="G557" s="12">
        <v>3.8551609839852334</v>
      </c>
      <c r="H557" s="12">
        <v>3.611671603820318</v>
      </c>
      <c r="I557" s="12">
        <v>4.249441736397201</v>
      </c>
      <c r="J557" s="12">
        <v>6.3679967708389071</v>
      </c>
      <c r="K557" s="12">
        <v>3.8543965612605633</v>
      </c>
      <c r="L557" s="12">
        <v>3.6464370699573512</v>
      </c>
      <c r="M557" s="12"/>
      <c r="N557" s="12"/>
    </row>
    <row r="558" spans="1:14" x14ac:dyDescent="0.35">
      <c r="A558" s="11" t="str">
        <f t="shared" si="8"/>
        <v>GASTO PER CAPITA (€ por individuo)Bebidas Refrescantes</v>
      </c>
      <c r="B558" s="11" t="s">
        <v>159</v>
      </c>
      <c r="C558" s="11" t="s">
        <v>132</v>
      </c>
      <c r="D558" s="12">
        <v>9.667194936556486</v>
      </c>
      <c r="E558" s="12">
        <v>11.535883141896525</v>
      </c>
      <c r="F558" s="12">
        <v>18.224376705619129</v>
      </c>
      <c r="G558" s="12">
        <v>10.398959701206689</v>
      </c>
      <c r="H558" s="12">
        <v>10.026248365229383</v>
      </c>
      <c r="I558" s="12">
        <v>11.525380476872103</v>
      </c>
      <c r="J558" s="12">
        <v>17.995234793523991</v>
      </c>
      <c r="K558" s="12">
        <v>10.267068372756034</v>
      </c>
      <c r="L558" s="12">
        <v>9.5525463879015025</v>
      </c>
      <c r="M558" s="12"/>
      <c r="N558" s="12"/>
    </row>
    <row r="559" spans="1:14" x14ac:dyDescent="0.35">
      <c r="A559" s="11" t="str">
        <f t="shared" si="8"/>
        <v>GASTO PER CAPITA (€ por individuo)Colas</v>
      </c>
      <c r="B559" s="11" t="s">
        <v>159</v>
      </c>
      <c r="C559" s="11" t="s">
        <v>133</v>
      </c>
      <c r="D559" s="12">
        <v>5.8352918758245718</v>
      </c>
      <c r="E559" s="12">
        <v>6.8542830587963328</v>
      </c>
      <c r="F559" s="12">
        <v>10.111432305814692</v>
      </c>
      <c r="G559" s="12">
        <v>6.1923200048150502</v>
      </c>
      <c r="H559" s="12">
        <v>5.8755722209570811</v>
      </c>
      <c r="I559" s="12">
        <v>6.5825347624743387</v>
      </c>
      <c r="J559" s="12">
        <v>9.8586895573126867</v>
      </c>
      <c r="K559" s="12">
        <v>5.7717880829885955</v>
      </c>
      <c r="L559" s="12">
        <v>5.5518376031265966</v>
      </c>
      <c r="M559" s="12"/>
      <c r="N559" s="12"/>
    </row>
    <row r="560" spans="1:14" x14ac:dyDescent="0.35">
      <c r="A560" s="11" t="str">
        <f t="shared" si="8"/>
        <v>GASTO PER CAPITA (€ por individuo)Cola Regular</v>
      </c>
      <c r="B560" s="11" t="s">
        <v>159</v>
      </c>
      <c r="C560" s="11" t="s">
        <v>134</v>
      </c>
      <c r="D560" s="12">
        <v>2.8072471032769952</v>
      </c>
      <c r="E560" s="12">
        <v>3.1166898000007759</v>
      </c>
      <c r="F560" s="12">
        <v>4.7491880134902411</v>
      </c>
      <c r="G560" s="12">
        <v>2.9119787612080641</v>
      </c>
      <c r="H560" s="12">
        <v>2.7273529691049059</v>
      </c>
      <c r="I560" s="12">
        <v>3.0589905259142305</v>
      </c>
      <c r="J560" s="12">
        <v>4.6225069676364114</v>
      </c>
      <c r="K560" s="12">
        <v>2.7872405567771419</v>
      </c>
      <c r="L560" s="12">
        <v>2.4305432331814329</v>
      </c>
      <c r="M560" s="12"/>
      <c r="N560" s="12"/>
    </row>
    <row r="561" spans="1:14" x14ac:dyDescent="0.35">
      <c r="A561" s="11" t="str">
        <f t="shared" si="8"/>
        <v>GASTO PER CAPITA (€ por individuo)Light/Zero</v>
      </c>
      <c r="B561" s="11" t="s">
        <v>159</v>
      </c>
      <c r="C561" s="11" t="s">
        <v>135</v>
      </c>
      <c r="D561" s="12">
        <v>3.0280452202516552</v>
      </c>
      <c r="E561" s="12">
        <v>3.7375940585809877</v>
      </c>
      <c r="F561" s="12">
        <v>5.3622397035048737</v>
      </c>
      <c r="G561" s="12">
        <v>3.280340219451801</v>
      </c>
      <c r="H561" s="12">
        <v>3.1482199120582397</v>
      </c>
      <c r="I561" s="12">
        <v>3.5235462530192616</v>
      </c>
      <c r="J561" s="12">
        <v>5.2361859364030039</v>
      </c>
      <c r="K561" s="12">
        <v>2.9845474033316974</v>
      </c>
      <c r="L561" s="12">
        <v>3.1212968904750098</v>
      </c>
      <c r="M561" s="12"/>
      <c r="N561" s="12"/>
    </row>
    <row r="562" spans="1:14" x14ac:dyDescent="0.35">
      <c r="A562" s="11" t="str">
        <f t="shared" si="8"/>
        <v>GASTO PER CAPITA (€ por individuo)Otra Variedad Cola</v>
      </c>
      <c r="B562" s="11" t="s">
        <v>159</v>
      </c>
      <c r="C562" s="11" t="s">
        <v>136</v>
      </c>
      <c r="D562" s="12" t="s">
        <v>222</v>
      </c>
      <c r="E562" s="12" t="s">
        <v>222</v>
      </c>
      <c r="F562" s="12" t="s">
        <v>222</v>
      </c>
      <c r="G562" s="12" t="s">
        <v>222</v>
      </c>
      <c r="H562" s="12" t="s">
        <v>222</v>
      </c>
      <c r="I562" s="12" t="s">
        <v>222</v>
      </c>
      <c r="J562" s="12" t="s">
        <v>222</v>
      </c>
      <c r="K562" s="12" t="s">
        <v>222</v>
      </c>
      <c r="L562" s="12" t="s">
        <v>222</v>
      </c>
      <c r="M562" s="12"/>
      <c r="N562" s="12"/>
    </row>
    <row r="563" spans="1:14" x14ac:dyDescent="0.35">
      <c r="A563" s="11" t="str">
        <f t="shared" si="8"/>
        <v>GASTO PER CAPITA (€ por individuo)Con Cafeina</v>
      </c>
      <c r="B563" s="11" t="s">
        <v>159</v>
      </c>
      <c r="C563" s="11" t="s">
        <v>137</v>
      </c>
      <c r="D563" s="12">
        <v>4.7619053352057703</v>
      </c>
      <c r="E563" s="12">
        <v>5.53634869800789</v>
      </c>
      <c r="F563" s="12">
        <v>8.3398326622946346</v>
      </c>
      <c r="G563" s="12">
        <v>5.076073482807347</v>
      </c>
      <c r="H563" s="12">
        <v>4.8565720151194647</v>
      </c>
      <c r="I563" s="12">
        <v>5.4237328794489548</v>
      </c>
      <c r="J563" s="12">
        <v>8.1452798127764066</v>
      </c>
      <c r="K563" s="12">
        <v>4.8416944232240224</v>
      </c>
      <c r="L563" s="12">
        <v>4.5150288701632615</v>
      </c>
      <c r="M563" s="12"/>
      <c r="N563" s="12"/>
    </row>
    <row r="564" spans="1:14" x14ac:dyDescent="0.35">
      <c r="A564" s="11" t="str">
        <f t="shared" si="8"/>
        <v>GASTO PER CAPITA (€ por individuo)Sin Cafeina</v>
      </c>
      <c r="B564" s="11" t="s">
        <v>159</v>
      </c>
      <c r="C564" s="11" t="s">
        <v>138</v>
      </c>
      <c r="D564" s="12">
        <v>0.8921595554628956</v>
      </c>
      <c r="E564" s="12">
        <v>1.0981606736989951</v>
      </c>
      <c r="F564" s="12">
        <v>1.4878499719030471</v>
      </c>
      <c r="G564" s="12">
        <v>0.93877055318376568</v>
      </c>
      <c r="H564" s="12">
        <v>0.88868755914761155</v>
      </c>
      <c r="I564" s="12">
        <v>1.0294799105061774</v>
      </c>
      <c r="J564" s="12">
        <v>1.4911159541958496</v>
      </c>
      <c r="K564" s="12">
        <v>0.80908854108270745</v>
      </c>
      <c r="L564" s="12">
        <v>0.88963872633712415</v>
      </c>
    </row>
    <row r="565" spans="1:14" x14ac:dyDescent="0.35">
      <c r="A565" s="11" t="str">
        <f t="shared" si="8"/>
        <v>GASTO PER CAPITA (€ por individuo)Frutas con gas</v>
      </c>
      <c r="B565" s="11" t="s">
        <v>159</v>
      </c>
      <c r="C565" s="11" t="s">
        <v>139</v>
      </c>
      <c r="D565" s="12">
        <v>0.98205974793077899</v>
      </c>
      <c r="E565" s="12">
        <v>1.2768461249996308</v>
      </c>
      <c r="F565" s="12">
        <v>2.1762987413170509</v>
      </c>
      <c r="G565" s="12">
        <v>1.1996073228631605</v>
      </c>
      <c r="H565" s="12">
        <v>1.0680292386923429</v>
      </c>
      <c r="I565" s="12">
        <v>1.1889576178257584</v>
      </c>
      <c r="J565" s="12">
        <v>1.8304372122886927</v>
      </c>
      <c r="K565" s="12">
        <v>0.98758632186519379</v>
      </c>
      <c r="L565" s="12">
        <v>0.94725104757787937</v>
      </c>
    </row>
    <row r="566" spans="1:14" x14ac:dyDescent="0.35">
      <c r="A566" s="11" t="str">
        <f t="shared" si="8"/>
        <v>GASTO PER CAPITA (€ por individuo)Frutas sin gas</v>
      </c>
      <c r="B566" s="11" t="s">
        <v>159</v>
      </c>
      <c r="C566" s="11" t="s">
        <v>140</v>
      </c>
      <c r="D566" s="12">
        <v>0.27837994768388924</v>
      </c>
      <c r="E566" s="12">
        <v>0.34082857656526677</v>
      </c>
      <c r="F566" s="12">
        <v>1.1921014527926335</v>
      </c>
      <c r="G566" s="12">
        <v>0.71776665501872206</v>
      </c>
      <c r="H566" s="12">
        <v>0.90675784385325076</v>
      </c>
      <c r="I566" s="12">
        <v>1.2356178974606831</v>
      </c>
      <c r="J566" s="12">
        <v>1.8524134774248047</v>
      </c>
      <c r="K566" s="12">
        <v>1.0773179130293962</v>
      </c>
      <c r="L566" s="12">
        <v>0.90349674143794023</v>
      </c>
    </row>
    <row r="567" spans="1:14" x14ac:dyDescent="0.35">
      <c r="A567" s="11" t="str">
        <f t="shared" si="8"/>
        <v>GASTO PER CAPITA (€ por individuo)Mixers</v>
      </c>
      <c r="B567" s="11" t="s">
        <v>159</v>
      </c>
      <c r="C567" s="11" t="s">
        <v>141</v>
      </c>
      <c r="D567" s="12">
        <v>0.15829466272056505</v>
      </c>
      <c r="E567" s="12">
        <v>0.20637535051800776</v>
      </c>
      <c r="F567" s="12">
        <v>0.30627572196591851</v>
      </c>
      <c r="G567" s="12">
        <v>0.13744671128918462</v>
      </c>
      <c r="H567" s="12">
        <v>0.12376137292548638</v>
      </c>
      <c r="I567" s="12">
        <v>0.16148542006532565</v>
      </c>
      <c r="J567" s="12">
        <v>0.25991622842450601</v>
      </c>
      <c r="K567" s="12">
        <v>0.14654020646809396</v>
      </c>
      <c r="L567" s="12">
        <v>0.15683528025303883</v>
      </c>
    </row>
    <row r="568" spans="1:14" x14ac:dyDescent="0.35">
      <c r="A568" s="11" t="str">
        <f t="shared" si="8"/>
        <v>GASTO PER CAPITA (€ por individuo)Isotonicas</v>
      </c>
      <c r="B568" s="11" t="s">
        <v>159</v>
      </c>
      <c r="C568" s="11" t="s">
        <v>155</v>
      </c>
      <c r="D568" s="12">
        <v>1.1382829955542455</v>
      </c>
      <c r="E568" s="12">
        <v>1.3503787201768676</v>
      </c>
      <c r="F568" s="12">
        <v>2.5199193047983868</v>
      </c>
      <c r="G568" s="12">
        <v>1.2730124578665534</v>
      </c>
      <c r="H568" s="12">
        <v>1.2590213375516026</v>
      </c>
      <c r="I568" s="12">
        <v>1.4554556344794694</v>
      </c>
      <c r="J568" s="12">
        <v>2.8442827878931127</v>
      </c>
      <c r="K568" s="12">
        <v>1.5019374643632328</v>
      </c>
      <c r="L568" s="12">
        <v>1.2907856165268823</v>
      </c>
    </row>
    <row r="569" spans="1:14" x14ac:dyDescent="0.35">
      <c r="A569" s="11" t="str">
        <f t="shared" si="8"/>
        <v>GASTO PER CAPITA (€ por individuo)Energeticas</v>
      </c>
      <c r="B569" s="11" t="s">
        <v>159</v>
      </c>
      <c r="C569" s="11" t="s">
        <v>156</v>
      </c>
      <c r="D569" s="12">
        <v>0.30398519411416047</v>
      </c>
      <c r="E569" s="12">
        <v>0.26620285191430137</v>
      </c>
      <c r="F569" s="12">
        <v>0.39711148795020212</v>
      </c>
      <c r="G569" s="12">
        <v>0.23790068560590638</v>
      </c>
      <c r="H569" s="12">
        <v>0.23746645574765735</v>
      </c>
      <c r="I569" s="12">
        <v>0.3055042306988931</v>
      </c>
      <c r="J569" s="12">
        <v>0.51155364969981987</v>
      </c>
      <c r="K569" s="12">
        <v>0.27177971800272899</v>
      </c>
      <c r="L569" s="12">
        <v>0.26603095690915862</v>
      </c>
    </row>
    <row r="570" spans="1:14" x14ac:dyDescent="0.35">
      <c r="A570" s="11" t="str">
        <f t="shared" si="8"/>
        <v>GASTO PER CAPITA (€ por individuo)Gaseosas</v>
      </c>
      <c r="B570" s="11" t="s">
        <v>159</v>
      </c>
      <c r="C570" s="11" t="s">
        <v>142</v>
      </c>
      <c r="D570" s="12">
        <v>9.4557387372582985E-2</v>
      </c>
      <c r="E570" s="12">
        <v>0.10856016263896263</v>
      </c>
      <c r="F570" s="12">
        <v>0.18909298559506915</v>
      </c>
      <c r="G570" s="12">
        <v>0.11359051119835059</v>
      </c>
      <c r="H570" s="12">
        <v>8.1814663149933839E-2</v>
      </c>
      <c r="I570" s="12">
        <v>0.12525020057223307</v>
      </c>
      <c r="J570" s="12">
        <v>0.1742997879504869</v>
      </c>
      <c r="K570" s="12">
        <v>0.11602498097444214</v>
      </c>
      <c r="L570" s="12">
        <v>0.10023455476724326</v>
      </c>
    </row>
    <row r="571" spans="1:14" x14ac:dyDescent="0.35">
      <c r="A571" s="11" t="str">
        <f t="shared" si="8"/>
        <v>GASTO PER CAPITA (€ por individuo)Bebidas Zumo+Leche</v>
      </c>
      <c r="B571" s="11" t="s">
        <v>159</v>
      </c>
      <c r="C571" s="11" t="s">
        <v>143</v>
      </c>
      <c r="D571" s="12">
        <v>8.0566569969439616E-2</v>
      </c>
      <c r="E571" s="12">
        <v>5.3425892755769706E-2</v>
      </c>
      <c r="F571" s="12">
        <v>9.0327578091628113E-2</v>
      </c>
      <c r="G571" s="12">
        <v>5.7427960335854809E-2</v>
      </c>
      <c r="H571" s="12">
        <v>7.5812921186701659E-2</v>
      </c>
      <c r="I571" s="12">
        <v>7.1675369563829264E-2</v>
      </c>
      <c r="J571" s="12">
        <v>0.11025318862699784</v>
      </c>
      <c r="K571" s="12">
        <v>4.7057323838642709E-2</v>
      </c>
      <c r="L571" s="12">
        <v>6.8026190260032551E-2</v>
      </c>
    </row>
    <row r="572" spans="1:14" x14ac:dyDescent="0.35">
      <c r="A572" s="11" t="str">
        <f t="shared" si="8"/>
        <v>GASTO PER CAPITA (€ por individuo)Resto</v>
      </c>
      <c r="B572" s="11" t="s">
        <v>159</v>
      </c>
      <c r="C572" s="11" t="s">
        <v>72</v>
      </c>
      <c r="D572" s="12">
        <v>0.79577832812981386</v>
      </c>
      <c r="E572" s="12">
        <v>1.0789795510505376</v>
      </c>
      <c r="F572" s="12">
        <v>1.2418182296663709</v>
      </c>
      <c r="G572" s="12">
        <v>0.4698880826215025</v>
      </c>
      <c r="H572" s="12">
        <v>0.39801081771359015</v>
      </c>
      <c r="I572" s="12">
        <v>0.39889975479021489</v>
      </c>
      <c r="J572" s="12">
        <v>0.55338843500939938</v>
      </c>
      <c r="K572" s="12">
        <v>0.34703436346617705</v>
      </c>
      <c r="L572" s="12">
        <v>0.26804676654740522</v>
      </c>
    </row>
    <row r="573" spans="1:14" x14ac:dyDescent="0.35">
      <c r="A573" s="11" t="str">
        <f t="shared" si="8"/>
        <v>PRECIO MEDIO (kg ó litros)TOTAL BEBIDAS</v>
      </c>
      <c r="B573" s="11" t="s">
        <v>160</v>
      </c>
      <c r="C573" s="11" t="s">
        <v>96</v>
      </c>
      <c r="D573" s="12">
        <v>5.5422086214247583</v>
      </c>
      <c r="E573" s="12">
        <v>5.3147378367186979</v>
      </c>
      <c r="F573" s="12">
        <v>4.9697534916679151</v>
      </c>
      <c r="G573" s="12">
        <v>5.4685484141604057</v>
      </c>
      <c r="H573" s="12">
        <v>5.4705319287099288</v>
      </c>
      <c r="I573" s="12">
        <v>5.2269275636842858</v>
      </c>
      <c r="J573" s="12">
        <v>5.0528793586975169</v>
      </c>
      <c r="K573" s="12">
        <v>5.5655091296289534</v>
      </c>
      <c r="L573" s="12">
        <v>5.520398724628639</v>
      </c>
    </row>
    <row r="574" spans="1:14" x14ac:dyDescent="0.35">
      <c r="A574" s="11" t="str">
        <f t="shared" si="8"/>
        <v>PRECIO MEDIO (kg ó litros).Total Bebidas Caliente</v>
      </c>
      <c r="B574" s="11" t="s">
        <v>160</v>
      </c>
      <c r="C574" s="11" t="s">
        <v>97</v>
      </c>
      <c r="D574" s="12">
        <v>11.377631636375522</v>
      </c>
      <c r="E574" s="12">
        <v>11.44151217162476</v>
      </c>
      <c r="F574" s="12">
        <v>11.448284419117902</v>
      </c>
      <c r="G574" s="12">
        <v>11.448321687687619</v>
      </c>
      <c r="H574" s="12">
        <v>11.477666347825537</v>
      </c>
      <c r="I574" s="12">
        <v>11.472301329654542</v>
      </c>
      <c r="J574" s="12">
        <v>11.54948957359189</v>
      </c>
      <c r="K574" s="12">
        <v>11.482817563663961</v>
      </c>
      <c r="L574" s="12">
        <v>11.317706202869434</v>
      </c>
    </row>
    <row r="575" spans="1:14" x14ac:dyDescent="0.35">
      <c r="A575" s="11" t="str">
        <f t="shared" si="8"/>
        <v>PRECIO MEDIO (kg ó litros)Cafe</v>
      </c>
      <c r="B575" s="11" t="s">
        <v>160</v>
      </c>
      <c r="C575" s="11" t="s">
        <v>98</v>
      </c>
      <c r="D575" s="12">
        <v>19.53862756768617</v>
      </c>
      <c r="E575" s="12">
        <v>19.857248727583187</v>
      </c>
      <c r="F575" s="12">
        <v>19.29014871599788</v>
      </c>
      <c r="G575" s="12">
        <v>19.897753753257287</v>
      </c>
      <c r="H575" s="12">
        <v>19.844703306573557</v>
      </c>
      <c r="I575" s="12">
        <v>19.511428394932466</v>
      </c>
      <c r="J575" s="12">
        <v>19.296486884488839</v>
      </c>
      <c r="K575" s="12">
        <v>19.976675627686287</v>
      </c>
      <c r="L575" s="12">
        <v>19.9855591227148</v>
      </c>
    </row>
    <row r="576" spans="1:14" x14ac:dyDescent="0.35">
      <c r="A576" s="11" t="str">
        <f t="shared" si="8"/>
        <v>PRECIO MEDIO (kg ó litros)Leche+bebidas vegetales</v>
      </c>
      <c r="B576" s="11" t="s">
        <v>160</v>
      </c>
      <c r="C576" s="11" t="s">
        <v>149</v>
      </c>
      <c r="D576" s="12">
        <v>8.4802876049724123</v>
      </c>
      <c r="E576" s="12">
        <v>8.5129586740580319</v>
      </c>
      <c r="F576" s="12">
        <v>8.5496804842617475</v>
      </c>
      <c r="G576" s="12">
        <v>8.5424170180052972</v>
      </c>
      <c r="H576" s="12">
        <v>8.5555519431492169</v>
      </c>
      <c r="I576" s="12">
        <v>8.5788403297336977</v>
      </c>
      <c r="J576" s="12">
        <v>8.5477626457567446</v>
      </c>
      <c r="K576" s="12">
        <v>8.5918459864600134</v>
      </c>
      <c r="L576" s="12">
        <v>8.5338414896043364</v>
      </c>
    </row>
    <row r="577" spans="1:12" x14ac:dyDescent="0.35">
      <c r="A577" s="11" t="str">
        <f t="shared" si="8"/>
        <v>PRECIO MEDIO (kg ó litros)Leche</v>
      </c>
      <c r="B577" s="11" t="s">
        <v>160</v>
      </c>
      <c r="C577" s="11" t="s">
        <v>99</v>
      </c>
      <c r="D577" s="12">
        <v>8.6529943108672214</v>
      </c>
      <c r="E577" s="12">
        <v>8.7025732388179691</v>
      </c>
      <c r="F577" s="12">
        <v>8.7132426409653245</v>
      </c>
      <c r="G577" s="12">
        <v>8.7171826545814479</v>
      </c>
      <c r="H577" s="12">
        <v>8.7050067982544874</v>
      </c>
      <c r="I577" s="12">
        <v>8.7266433181907885</v>
      </c>
      <c r="J577" s="12">
        <v>8.6998206893445129</v>
      </c>
      <c r="K577" s="12">
        <v>8.7464320028901792</v>
      </c>
      <c r="L577" s="12">
        <v>8.7453556485244857</v>
      </c>
    </row>
    <row r="578" spans="1:12" x14ac:dyDescent="0.35">
      <c r="A578" s="11" t="str">
        <f t="shared" si="8"/>
        <v>PRECIO MEDIO (kg ó litros)Leche Sola</v>
      </c>
      <c r="B578" s="11" t="s">
        <v>160</v>
      </c>
      <c r="C578" s="11" t="s">
        <v>100</v>
      </c>
      <c r="D578" s="12">
        <v>4.7570499612290469</v>
      </c>
      <c r="E578" s="12">
        <v>4.709780855744043</v>
      </c>
      <c r="F578" s="12">
        <v>4.6145214998424144</v>
      </c>
      <c r="G578" s="12">
        <v>4.6700426330349121</v>
      </c>
      <c r="H578" s="12">
        <v>4.7280145302701637</v>
      </c>
      <c r="I578" s="12">
        <v>4.5360721114960425</v>
      </c>
      <c r="J578" s="12">
        <v>4.4939526242226195</v>
      </c>
      <c r="K578" s="12">
        <v>4.4239488495005217</v>
      </c>
      <c r="L578" s="12">
        <v>4.5946914447181513</v>
      </c>
    </row>
    <row r="579" spans="1:12" x14ac:dyDescent="0.35">
      <c r="A579" s="11" t="str">
        <f t="shared" si="8"/>
        <v>PRECIO MEDIO (kg ó litros)Leche Con Cacao</v>
      </c>
      <c r="B579" s="11" t="s">
        <v>160</v>
      </c>
      <c r="C579" s="11" t="s">
        <v>101</v>
      </c>
      <c r="D579" s="12">
        <v>5.9306421446384032</v>
      </c>
      <c r="E579" s="12">
        <v>5.9871200556306592</v>
      </c>
      <c r="F579" s="12">
        <v>5.9182936447170311</v>
      </c>
      <c r="G579" s="12">
        <v>5.9327370450947727</v>
      </c>
      <c r="H579" s="12">
        <v>5.9481564435701024</v>
      </c>
      <c r="I579" s="12">
        <v>5.9834283316811581</v>
      </c>
      <c r="J579" s="12">
        <v>5.9867573581075808</v>
      </c>
      <c r="K579" s="12">
        <v>5.875276795859449</v>
      </c>
      <c r="L579" s="12">
        <v>5.8567174036818352</v>
      </c>
    </row>
    <row r="580" spans="1:12" x14ac:dyDescent="0.35">
      <c r="A580" s="11" t="str">
        <f t="shared" ref="A580:A629" si="9">B580&amp;C580</f>
        <v>PRECIO MEDIO (kg ó litros)Leche Con Cafe</v>
      </c>
      <c r="B580" s="11" t="s">
        <v>160</v>
      </c>
      <c r="C580" s="11" t="s">
        <v>102</v>
      </c>
      <c r="D580" s="12">
        <v>8.8493467395398149</v>
      </c>
      <c r="E580" s="12">
        <v>8.8680074519763696</v>
      </c>
      <c r="F580" s="12">
        <v>8.9244215400846958</v>
      </c>
      <c r="G580" s="12">
        <v>8.9010059424682932</v>
      </c>
      <c r="H580" s="12">
        <v>8.8923274186762473</v>
      </c>
      <c r="I580" s="12">
        <v>8.9086346003912791</v>
      </c>
      <c r="J580" s="12">
        <v>8.9099296528440988</v>
      </c>
      <c r="K580" s="12">
        <v>8.925759497360291</v>
      </c>
      <c r="L580" s="12">
        <v>8.9304396118357658</v>
      </c>
    </row>
    <row r="581" spans="1:12" x14ac:dyDescent="0.35">
      <c r="A581" s="11" t="str">
        <f t="shared" si="9"/>
        <v>PRECIO MEDIO (kg ó litros)Bebidas Vegetales</v>
      </c>
      <c r="B581" s="11" t="s">
        <v>160</v>
      </c>
      <c r="C581" s="11" t="s">
        <v>150</v>
      </c>
      <c r="D581" s="12">
        <v>6.1460401197013788</v>
      </c>
      <c r="E581" s="12">
        <v>6.1282036981897781</v>
      </c>
      <c r="F581" s="12">
        <v>6.38285021633678</v>
      </c>
      <c r="G581" s="12">
        <v>6.4956863988954767</v>
      </c>
      <c r="H581" s="12">
        <v>6.8713716026499467</v>
      </c>
      <c r="I581" s="12">
        <v>6.8510101675844499</v>
      </c>
      <c r="J581" s="12">
        <v>6.6714850454328918</v>
      </c>
      <c r="K581" s="12">
        <v>6.7278054637223255</v>
      </c>
      <c r="L581" s="12">
        <v>6.3780601196977456</v>
      </c>
    </row>
    <row r="582" spans="1:12" x14ac:dyDescent="0.35">
      <c r="A582" s="11" t="str">
        <f t="shared" si="9"/>
        <v>PRECIO MEDIO (kg ó litros)Infusiones</v>
      </c>
      <c r="B582" s="11" t="s">
        <v>160</v>
      </c>
      <c r="C582" s="11" t="s">
        <v>103</v>
      </c>
      <c r="D582" s="12">
        <v>8.9518309303103205</v>
      </c>
      <c r="E582" s="12">
        <v>9.0591770639846931</v>
      </c>
      <c r="F582" s="12">
        <v>9.0261190888919938</v>
      </c>
      <c r="G582" s="12">
        <v>9.1330109218826045</v>
      </c>
      <c r="H582" s="12">
        <v>8.8814260806961283</v>
      </c>
      <c r="I582" s="12">
        <v>8.9530809427193052</v>
      </c>
      <c r="J582" s="12">
        <v>8.8984324498892065</v>
      </c>
      <c r="K582" s="12">
        <v>9.0342462455433079</v>
      </c>
      <c r="L582" s="12">
        <v>8.7585169127369067</v>
      </c>
    </row>
    <row r="583" spans="1:12" x14ac:dyDescent="0.35">
      <c r="A583" s="11" t="str">
        <f t="shared" si="9"/>
        <v>PRECIO MEDIO (kg ó litros)Resto Bebidas Caliente</v>
      </c>
      <c r="B583" s="11" t="s">
        <v>160</v>
      </c>
      <c r="C583" s="11" t="s">
        <v>104</v>
      </c>
      <c r="D583" s="12">
        <v>14.09940861341755</v>
      </c>
      <c r="E583" s="12">
        <v>13.782344460870425</v>
      </c>
      <c r="F583" s="12">
        <v>13.421743006251543</v>
      </c>
      <c r="G583" s="12">
        <v>14.247495273437298</v>
      </c>
      <c r="H583" s="12">
        <v>14.182346933566381</v>
      </c>
      <c r="I583" s="12">
        <v>13.169020014605799</v>
      </c>
      <c r="J583" s="12">
        <v>13.461394206074651</v>
      </c>
      <c r="K583" s="12">
        <v>14.410244698734861</v>
      </c>
      <c r="L583" s="12">
        <v>14.324464780638991</v>
      </c>
    </row>
    <row r="584" spans="1:12" x14ac:dyDescent="0.35">
      <c r="A584" s="11" t="str">
        <f t="shared" si="9"/>
        <v>PRECIO MEDIO (kg ó litros).Total Bebidas Frias</v>
      </c>
      <c r="B584" s="11" t="s">
        <v>160</v>
      </c>
      <c r="C584" s="11" t="s">
        <v>105</v>
      </c>
      <c r="D584" s="12">
        <v>4.469451635842618</v>
      </c>
      <c r="E584" s="12">
        <v>4.4129212856721702</v>
      </c>
      <c r="F584" s="12">
        <v>4.2315723702227164</v>
      </c>
      <c r="G584" s="12">
        <v>4.4973096390916547</v>
      </c>
      <c r="H584" s="12">
        <v>4.4372746605173807</v>
      </c>
      <c r="I584" s="12">
        <v>4.3552166620206592</v>
      </c>
      <c r="J584" s="12">
        <v>4.3066447075251313</v>
      </c>
      <c r="K584" s="12">
        <v>4.5152154080697917</v>
      </c>
      <c r="L584" s="12">
        <v>4.426859211386077</v>
      </c>
    </row>
    <row r="585" spans="1:12" x14ac:dyDescent="0.35">
      <c r="A585" s="11" t="str">
        <f t="shared" si="9"/>
        <v>PRECIO MEDIO (kg ó litros)Total bebidas de vino</v>
      </c>
      <c r="B585" s="11" t="s">
        <v>160</v>
      </c>
      <c r="C585" s="11" t="s">
        <v>106</v>
      </c>
      <c r="D585" s="12">
        <v>8.5077418832627139</v>
      </c>
      <c r="E585" s="12">
        <v>8.0131265580309456</v>
      </c>
      <c r="F585" s="12">
        <v>7.642420764706424</v>
      </c>
      <c r="G585" s="12">
        <v>8.8051389881951359</v>
      </c>
      <c r="H585" s="12">
        <v>9.030458428420717</v>
      </c>
      <c r="I585" s="12">
        <v>8.4696492647288437</v>
      </c>
      <c r="J585" s="12">
        <v>7.8421736301536198</v>
      </c>
      <c r="K585" s="12">
        <v>9.3030077952201093</v>
      </c>
      <c r="L585" s="12">
        <v>9.0786016752158449</v>
      </c>
    </row>
    <row r="586" spans="1:12" x14ac:dyDescent="0.35">
      <c r="A586" s="11" t="str">
        <f t="shared" si="9"/>
        <v>PRECIO MEDIO (kg ó litros)Vino</v>
      </c>
      <c r="B586" s="11" t="s">
        <v>160</v>
      </c>
      <c r="C586" s="11" t="s">
        <v>107</v>
      </c>
      <c r="D586" s="12">
        <v>8.8971066082928427</v>
      </c>
      <c r="E586" s="12">
        <v>8.8001096677194663</v>
      </c>
      <c r="F586" s="12">
        <v>9.0187446842409322</v>
      </c>
      <c r="G586" s="12">
        <v>8.9550754459655515</v>
      </c>
      <c r="H586" s="12">
        <v>9.1442831365307011</v>
      </c>
      <c r="I586" s="12">
        <v>9.0355361706282551</v>
      </c>
      <c r="J586" s="12">
        <v>9.1820056901915663</v>
      </c>
      <c r="K586" s="12">
        <v>9.1165798757659271</v>
      </c>
      <c r="L586" s="12">
        <v>8.993516106600854</v>
      </c>
    </row>
    <row r="587" spans="1:12" x14ac:dyDescent="0.35">
      <c r="A587" s="11" t="str">
        <f t="shared" si="9"/>
        <v>PRECIO MEDIO (kg ó litros)Tinto</v>
      </c>
      <c r="B587" s="11" t="s">
        <v>160</v>
      </c>
      <c r="C587" s="11" t="s">
        <v>108</v>
      </c>
      <c r="D587" s="12">
        <v>8.9801595054608487</v>
      </c>
      <c r="E587" s="12">
        <v>8.6822792737584358</v>
      </c>
      <c r="F587" s="12">
        <v>8.5852238896756443</v>
      </c>
      <c r="G587" s="12">
        <v>8.7432920654170747</v>
      </c>
      <c r="H587" s="12">
        <v>9.2138779004509352</v>
      </c>
      <c r="I587" s="12">
        <v>8.8588482622516302</v>
      </c>
      <c r="J587" s="12">
        <v>8.7000498025755455</v>
      </c>
      <c r="K587" s="12">
        <v>9.0762787440452719</v>
      </c>
      <c r="L587" s="12">
        <v>8.7969540782402085</v>
      </c>
    </row>
    <row r="588" spans="1:12" x14ac:dyDescent="0.35">
      <c r="A588" s="11" t="str">
        <f t="shared" si="9"/>
        <v>PRECIO MEDIO (kg ó litros)Blanco</v>
      </c>
      <c r="B588" s="11" t="s">
        <v>160</v>
      </c>
      <c r="C588" s="11" t="s">
        <v>109</v>
      </c>
      <c r="D588" s="12">
        <v>8.9732644094723408</v>
      </c>
      <c r="E588" s="12">
        <v>9.0780579180676924</v>
      </c>
      <c r="F588" s="12">
        <v>9.6522240324788431</v>
      </c>
      <c r="G588" s="12">
        <v>9.3032787512197732</v>
      </c>
      <c r="H588" s="12">
        <v>9.0385051962717444</v>
      </c>
      <c r="I588" s="12">
        <v>9.2644170565103483</v>
      </c>
      <c r="J588" s="12">
        <v>9.7727647670741806</v>
      </c>
      <c r="K588" s="12">
        <v>9.196485017757702</v>
      </c>
      <c r="L588" s="12">
        <v>9.3795592956672262</v>
      </c>
    </row>
    <row r="589" spans="1:12" x14ac:dyDescent="0.35">
      <c r="A589" s="11" t="str">
        <f t="shared" si="9"/>
        <v>PRECIO MEDIO (kg ó litros)Rosado</v>
      </c>
      <c r="B589" s="11" t="s">
        <v>160</v>
      </c>
      <c r="C589" s="11" t="s">
        <v>110</v>
      </c>
      <c r="D589" s="12">
        <v>7.3674735268571041</v>
      </c>
      <c r="E589" s="12">
        <v>7.7125212531797249</v>
      </c>
      <c r="F589" s="12">
        <v>8.1606724797777659</v>
      </c>
      <c r="G589" s="12">
        <v>8.9448152122904769</v>
      </c>
      <c r="H589" s="12">
        <v>9.2113712757932191</v>
      </c>
      <c r="I589" s="12">
        <v>9.4308470893344829</v>
      </c>
      <c r="J589" s="12">
        <v>9.0839520345524019</v>
      </c>
      <c r="K589" s="12">
        <v>9.2430912466521917</v>
      </c>
      <c r="L589" s="12">
        <v>8.8042886434279932</v>
      </c>
    </row>
    <row r="590" spans="1:12" x14ac:dyDescent="0.35">
      <c r="A590" s="11" t="str">
        <f t="shared" si="9"/>
        <v>PRECIO MEDIO (kg ó litros)Resto vino</v>
      </c>
      <c r="B590" s="11" t="s">
        <v>160</v>
      </c>
      <c r="C590" s="11" t="s">
        <v>111</v>
      </c>
      <c r="D590" s="12">
        <v>7.7671868229560896</v>
      </c>
      <c r="E590" s="12">
        <v>8.6841808304751726</v>
      </c>
      <c r="F590" s="12">
        <v>8.811180782478143</v>
      </c>
      <c r="G590" s="12">
        <v>7.703842175589461</v>
      </c>
      <c r="H590" s="12">
        <v>7.8503108868708562</v>
      </c>
      <c r="I590" s="12">
        <v>8.9816632364473126</v>
      </c>
      <c r="J590" s="12">
        <v>7.9850535918892236</v>
      </c>
      <c r="K590" s="12">
        <v>8.02598458705301</v>
      </c>
      <c r="L590" s="12">
        <v>7.6018852358288695</v>
      </c>
    </row>
    <row r="591" spans="1:12" x14ac:dyDescent="0.35">
      <c r="A591" s="11" t="str">
        <f t="shared" si="9"/>
        <v>PRECIO MEDIO (kg ó litros)Cava</v>
      </c>
      <c r="B591" s="11" t="s">
        <v>160</v>
      </c>
      <c r="C591" s="11" t="s">
        <v>112</v>
      </c>
      <c r="D591" s="12">
        <v>15.527423300317274</v>
      </c>
      <c r="E591" s="12">
        <v>18.39239151235174</v>
      </c>
      <c r="F591" s="12">
        <v>19.452029679711195</v>
      </c>
      <c r="G591" s="12">
        <v>21.035664949802523</v>
      </c>
      <c r="H591" s="12">
        <v>19.695957545058693</v>
      </c>
      <c r="I591" s="12">
        <v>18.458803798125079</v>
      </c>
      <c r="J591" s="12">
        <v>19.089362285857835</v>
      </c>
      <c r="K591" s="12">
        <v>23.029149888538104</v>
      </c>
      <c r="L591" s="12">
        <v>22.457581514898138</v>
      </c>
    </row>
    <row r="592" spans="1:12" x14ac:dyDescent="0.35">
      <c r="A592" s="11" t="str">
        <f t="shared" si="9"/>
        <v>PRECIO MEDIO (kg ó litros)Otr.Bebidas Deri.Vino</v>
      </c>
      <c r="B592" s="11" t="s">
        <v>160</v>
      </c>
      <c r="C592" s="11" t="s">
        <v>113</v>
      </c>
      <c r="D592" s="12">
        <v>6.1166086078943138</v>
      </c>
      <c r="E592" s="12">
        <v>5.517918158994056</v>
      </c>
      <c r="F592" s="12">
        <v>5.0899664132477485</v>
      </c>
      <c r="G592" s="12">
        <v>5.9054968875907896</v>
      </c>
      <c r="H592" s="12">
        <v>6.3270548008543601</v>
      </c>
      <c r="I592" s="12">
        <v>6.1219989976856031</v>
      </c>
      <c r="J592" s="12">
        <v>5.4684763704293866</v>
      </c>
      <c r="K592" s="12">
        <v>6.9847334648497919</v>
      </c>
      <c r="L592" s="12">
        <v>6.3407346580514936</v>
      </c>
    </row>
    <row r="593" spans="1:12" x14ac:dyDescent="0.35">
      <c r="A593" s="11" t="str">
        <f t="shared" si="9"/>
        <v>PRECIO MEDIO (kg ó litros)Tinto de Verano</v>
      </c>
      <c r="B593" s="11" t="s">
        <v>160</v>
      </c>
      <c r="C593" s="11" t="s">
        <v>114</v>
      </c>
      <c r="D593" s="12">
        <v>4.6579221220379727</v>
      </c>
      <c r="E593" s="12">
        <v>4.6892771141633052</v>
      </c>
      <c r="F593" s="12">
        <v>4.5115818087910542</v>
      </c>
      <c r="G593" s="12">
        <v>4.7771147780577845</v>
      </c>
      <c r="H593" s="12">
        <v>4.7073634334543781</v>
      </c>
      <c r="I593" s="12">
        <v>5.0454902483937394</v>
      </c>
      <c r="J593" s="12">
        <v>4.9780955333804195</v>
      </c>
      <c r="K593" s="12">
        <v>5.8440420444719319</v>
      </c>
      <c r="L593" s="12">
        <v>5.3875529573091194</v>
      </c>
    </row>
    <row r="594" spans="1:12" x14ac:dyDescent="0.35">
      <c r="A594" s="11" t="str">
        <f t="shared" si="9"/>
        <v>PRECIO MEDIO (kg ó litros)Sangria de Vino</v>
      </c>
      <c r="B594" s="11" t="s">
        <v>160</v>
      </c>
      <c r="C594" s="11" t="s">
        <v>115</v>
      </c>
      <c r="D594" s="12">
        <v>3.7697083093909129</v>
      </c>
      <c r="E594" s="12">
        <v>4.0089925180090269</v>
      </c>
      <c r="F594" s="12">
        <v>2.3108018261551013</v>
      </c>
      <c r="G594" s="12">
        <v>2.0697343225411746</v>
      </c>
      <c r="H594" s="12">
        <v>3.2937441662197564</v>
      </c>
      <c r="I594" s="12">
        <v>5.1700171652441673</v>
      </c>
      <c r="J594" s="12">
        <v>3.4381783823820991</v>
      </c>
      <c r="K594" s="12">
        <v>2.9556372663038992</v>
      </c>
      <c r="L594" s="12">
        <v>5.0531922357940422</v>
      </c>
    </row>
    <row r="595" spans="1:12" x14ac:dyDescent="0.35">
      <c r="A595" s="11" t="str">
        <f t="shared" si="9"/>
        <v>PRECIO MEDIO (kg ó litros)Sangria de Cava</v>
      </c>
      <c r="B595" s="11" t="s">
        <v>160</v>
      </c>
      <c r="C595" s="11" t="s">
        <v>116</v>
      </c>
      <c r="D595" s="12">
        <v>14.330986056249834</v>
      </c>
      <c r="E595" s="12">
        <v>19.738173391040554</v>
      </c>
      <c r="F595" s="12">
        <v>17.103088741161319</v>
      </c>
      <c r="G595" s="12">
        <v>17.849358911867924</v>
      </c>
      <c r="H595" s="12">
        <v>14.770163983603437</v>
      </c>
      <c r="I595" s="12">
        <v>17.819626976770554</v>
      </c>
      <c r="J595" s="12">
        <v>11.600355212793419</v>
      </c>
      <c r="K595" s="12">
        <v>14.70265732820609</v>
      </c>
      <c r="L595" s="12">
        <v>10.361614021773923</v>
      </c>
    </row>
    <row r="596" spans="1:12" x14ac:dyDescent="0.35">
      <c r="A596" s="11" t="str">
        <f t="shared" si="9"/>
        <v>PRECIO MEDIO (kg ó litros)Calimocho</v>
      </c>
      <c r="B596" s="11" t="s">
        <v>160</v>
      </c>
      <c r="C596" s="11" t="s">
        <v>117</v>
      </c>
      <c r="D596" s="12">
        <v>9.8459022213315741</v>
      </c>
      <c r="E596" s="12">
        <v>8.3600730456683152</v>
      </c>
      <c r="F596" s="12">
        <v>9.3025930752725134</v>
      </c>
      <c r="G596" s="12">
        <v>10.723278337139158</v>
      </c>
      <c r="H596" s="12">
        <v>10.374540618151981</v>
      </c>
      <c r="I596" s="12">
        <v>10.678565238327211</v>
      </c>
      <c r="J596" s="12">
        <v>9.3388491632660706</v>
      </c>
      <c r="K596" s="12">
        <v>11.413440362557628</v>
      </c>
      <c r="L596" s="12">
        <v>10.811048735342021</v>
      </c>
    </row>
    <row r="597" spans="1:12" x14ac:dyDescent="0.35">
      <c r="A597" s="11" t="str">
        <f t="shared" si="9"/>
        <v>PRECIO MEDIO (kg ó litros)Rebujito</v>
      </c>
      <c r="B597" s="11" t="s">
        <v>160</v>
      </c>
      <c r="C597" s="11" t="s">
        <v>151</v>
      </c>
      <c r="D597" s="12">
        <v>9.0896084434550666</v>
      </c>
      <c r="E597" s="12">
        <v>2.3884416680366662</v>
      </c>
      <c r="F597" s="12">
        <v>2.7950964894474635</v>
      </c>
      <c r="G597" s="12">
        <v>11.529040499350181</v>
      </c>
      <c r="H597" s="12">
        <v>11.095807453039768</v>
      </c>
      <c r="I597" s="12">
        <v>2.2905071554959102</v>
      </c>
      <c r="J597" s="12">
        <v>7.5848982352440952</v>
      </c>
      <c r="K597" s="12">
        <v>10.533853554584059</v>
      </c>
      <c r="L597" s="12">
        <v>13.999996237829377</v>
      </c>
    </row>
    <row r="598" spans="1:12" x14ac:dyDescent="0.35">
      <c r="A598" s="11" t="str">
        <f t="shared" si="9"/>
        <v>PRECIO MEDIO (kg ó litros)Espum/Lambrusc/Mosca</v>
      </c>
      <c r="B598" s="11" t="s">
        <v>160</v>
      </c>
      <c r="C598" s="11" t="s">
        <v>152</v>
      </c>
      <c r="D598" s="12">
        <v>6.9282873757564216</v>
      </c>
      <c r="E598" s="12">
        <v>7.2127239168490567</v>
      </c>
      <c r="F598" s="12">
        <v>7.2507168735447909</v>
      </c>
      <c r="G598" s="12">
        <v>7.2999893615031732</v>
      </c>
      <c r="H598" s="12">
        <v>7.3540621179499306</v>
      </c>
      <c r="I598" s="12">
        <v>7.5973552704611249</v>
      </c>
      <c r="J598" s="12">
        <v>7.3783487143173137</v>
      </c>
      <c r="K598" s="12">
        <v>7.4887055075021758</v>
      </c>
      <c r="L598" s="12">
        <v>7.4446250476569125</v>
      </c>
    </row>
    <row r="599" spans="1:12" x14ac:dyDescent="0.35">
      <c r="A599" s="11" t="str">
        <f t="shared" si="9"/>
        <v>PRECIO MEDIO (kg ó litros)Sidra</v>
      </c>
      <c r="B599" s="11" t="s">
        <v>160</v>
      </c>
      <c r="C599" s="11" t="s">
        <v>118</v>
      </c>
      <c r="D599" s="12">
        <v>4.0923198341433737</v>
      </c>
      <c r="E599" s="12">
        <v>4.0567868377948129</v>
      </c>
      <c r="F599" s="12">
        <v>4.0563692805358205</v>
      </c>
      <c r="G599" s="12">
        <v>3.9973942100372235</v>
      </c>
      <c r="H599" s="12">
        <v>4.0577473794229126</v>
      </c>
      <c r="I599" s="12">
        <v>4.1745418996977053</v>
      </c>
      <c r="J599" s="12">
        <v>4.1273245681140889</v>
      </c>
      <c r="K599" s="12">
        <v>4.151914780979987</v>
      </c>
      <c r="L599" s="12">
        <v>4.1567169168933864</v>
      </c>
    </row>
    <row r="600" spans="1:12" x14ac:dyDescent="0.35">
      <c r="A600" s="11" t="str">
        <f t="shared" si="9"/>
        <v>PRECIO MEDIO (kg ó litros)Cerveza</v>
      </c>
      <c r="B600" s="11" t="s">
        <v>160</v>
      </c>
      <c r="C600" s="11" t="s">
        <v>119</v>
      </c>
      <c r="D600" s="12">
        <v>4.655459081584949</v>
      </c>
      <c r="E600" s="12">
        <v>4.6491931281470631</v>
      </c>
      <c r="F600" s="12">
        <v>4.5887039403146748</v>
      </c>
      <c r="G600" s="12">
        <v>4.7600242204015375</v>
      </c>
      <c r="H600" s="12">
        <v>4.8084042589314304</v>
      </c>
      <c r="I600" s="12">
        <v>4.764062371164238</v>
      </c>
      <c r="J600" s="12">
        <v>4.6627449986846381</v>
      </c>
      <c r="K600" s="12">
        <v>4.8352906285417845</v>
      </c>
      <c r="L600" s="12">
        <v>4.9279266747766464</v>
      </c>
    </row>
    <row r="601" spans="1:12" x14ac:dyDescent="0.35">
      <c r="A601" s="11" t="str">
        <f t="shared" si="9"/>
        <v>PRECIO MEDIO (kg ó litros)Con alcohol</v>
      </c>
      <c r="B601" s="11" t="s">
        <v>160</v>
      </c>
      <c r="C601" s="11" t="s">
        <v>120</v>
      </c>
      <c r="D601" s="12">
        <v>4.5683455847269752</v>
      </c>
      <c r="E601" s="12">
        <v>4.5575794635676612</v>
      </c>
      <c r="F601" s="12">
        <v>4.504421928527969</v>
      </c>
      <c r="G601" s="12">
        <v>4.6590121089315435</v>
      </c>
      <c r="H601" s="12">
        <v>4.7318590496350383</v>
      </c>
      <c r="I601" s="12">
        <v>4.6540700584365009</v>
      </c>
      <c r="J601" s="12">
        <v>4.5840145443238161</v>
      </c>
      <c r="K601" s="12">
        <v>4.7531313182220574</v>
      </c>
      <c r="L601" s="12">
        <v>4.8614753170370246</v>
      </c>
    </row>
    <row r="602" spans="1:12" x14ac:dyDescent="0.35">
      <c r="A602" s="11" t="str">
        <f t="shared" si="9"/>
        <v>PRECIO MEDIO (kg ó litros)Sin alcohol</v>
      </c>
      <c r="B602" s="11" t="s">
        <v>160</v>
      </c>
      <c r="C602" s="11" t="s">
        <v>121</v>
      </c>
      <c r="D602" s="12">
        <v>5.3986979041462098</v>
      </c>
      <c r="E602" s="12">
        <v>5.3935598562848002</v>
      </c>
      <c r="F602" s="12">
        <v>5.2864396755193193</v>
      </c>
      <c r="G602" s="12">
        <v>5.6662994100864852</v>
      </c>
      <c r="H602" s="12">
        <v>5.4640104035989676</v>
      </c>
      <c r="I602" s="12">
        <v>5.6115328341141639</v>
      </c>
      <c r="J602" s="12">
        <v>5.3530687313948206</v>
      </c>
      <c r="K602" s="12">
        <v>5.5577827324980076</v>
      </c>
      <c r="L602" s="12">
        <v>5.462461595271769</v>
      </c>
    </row>
    <row r="603" spans="1:12" x14ac:dyDescent="0.35">
      <c r="A603" s="11" t="str">
        <f t="shared" si="9"/>
        <v>PRECIO MEDIO (kg ó litros)Cerveza Envasada</v>
      </c>
      <c r="B603" s="11" t="s">
        <v>160</v>
      </c>
      <c r="C603" s="11" t="s">
        <v>153</v>
      </c>
      <c r="D603" s="12">
        <v>5.8047723304227956</v>
      </c>
      <c r="E603" s="12">
        <v>5.9100715760929576</v>
      </c>
      <c r="F603" s="12">
        <v>5.8924163105136582</v>
      </c>
      <c r="G603" s="12">
        <v>5.9583628461218572</v>
      </c>
      <c r="H603" s="12">
        <v>5.9469365701747554</v>
      </c>
      <c r="I603" s="12">
        <v>5.9622223506677798</v>
      </c>
      <c r="J603" s="12">
        <v>5.9390749766300885</v>
      </c>
      <c r="K603" s="12">
        <v>6.0330611973141544</v>
      </c>
      <c r="L603" s="12">
        <v>6.2104742803492874</v>
      </c>
    </row>
    <row r="604" spans="1:12" x14ac:dyDescent="0.35">
      <c r="A604" s="11" t="str">
        <f t="shared" si="9"/>
        <v>PRECIO MEDIO (kg ó litros)Cerveza Surtidor</v>
      </c>
      <c r="B604" s="11" t="s">
        <v>160</v>
      </c>
      <c r="C604" s="11" t="s">
        <v>154</v>
      </c>
      <c r="D604" s="12">
        <v>3.8233885016518858</v>
      </c>
      <c r="E604" s="12">
        <v>3.7724257407431607</v>
      </c>
      <c r="F604" s="12">
        <v>3.7691953514441168</v>
      </c>
      <c r="G604" s="12">
        <v>3.9203958138447152</v>
      </c>
      <c r="H604" s="12">
        <v>3.9180316830365345</v>
      </c>
      <c r="I604" s="12">
        <v>3.9481501066985976</v>
      </c>
      <c r="J604" s="12">
        <v>3.8585982603734332</v>
      </c>
      <c r="K604" s="12">
        <v>3.9882102013933367</v>
      </c>
      <c r="L604" s="12">
        <v>3.9942623855889381</v>
      </c>
    </row>
    <row r="605" spans="1:12" x14ac:dyDescent="0.35">
      <c r="A605" s="11" t="str">
        <f t="shared" si="9"/>
        <v>PRECIO MEDIO (kg ó litros)Otras Cervezas</v>
      </c>
      <c r="B605" s="11" t="s">
        <v>160</v>
      </c>
      <c r="C605" s="11" t="s">
        <v>122</v>
      </c>
      <c r="D605" s="12">
        <v>6.1796324373264628</v>
      </c>
      <c r="E605" s="12">
        <v>4.5456100112481774</v>
      </c>
      <c r="F605" s="12">
        <v>5.1879929627842962</v>
      </c>
      <c r="G605" s="12">
        <v>3.8708989730231527</v>
      </c>
      <c r="H605" s="12">
        <v>4.1720662226649736</v>
      </c>
      <c r="I605" s="12">
        <v>4.3151685183435049</v>
      </c>
      <c r="J605" s="12">
        <v>4.2234622997798104</v>
      </c>
      <c r="K605" s="12">
        <v>5.5659287755540046</v>
      </c>
      <c r="L605" s="12">
        <v>5.1172953394864384</v>
      </c>
    </row>
    <row r="606" spans="1:12" x14ac:dyDescent="0.35">
      <c r="A606" s="11" t="str">
        <f t="shared" si="9"/>
        <v>PRECIO MEDIO (kg ó litros)Espirituosas</v>
      </c>
      <c r="B606" s="11" t="s">
        <v>160</v>
      </c>
      <c r="C606" s="11" t="s">
        <v>123</v>
      </c>
      <c r="D606" s="12">
        <v>27.669056828873778</v>
      </c>
      <c r="E606" s="12">
        <v>26.500317478612697</v>
      </c>
      <c r="F606" s="12">
        <v>22.830060530453153</v>
      </c>
      <c r="G606" s="12">
        <v>28.914375398805532</v>
      </c>
      <c r="H606" s="12">
        <v>29.252121048379564</v>
      </c>
      <c r="I606" s="12">
        <v>25.955209237721625</v>
      </c>
      <c r="J606" s="12">
        <v>22.863666329718733</v>
      </c>
      <c r="K606" s="12">
        <v>30.942285274923208</v>
      </c>
      <c r="L606" s="12">
        <v>29.41747926465532</v>
      </c>
    </row>
    <row r="607" spans="1:12" x14ac:dyDescent="0.35">
      <c r="A607" s="11" t="str">
        <f t="shared" si="9"/>
        <v>PRECIO MEDIO (kg ó litros)Whisky</v>
      </c>
      <c r="B607" s="11" t="s">
        <v>160</v>
      </c>
      <c r="C607" s="11" t="s">
        <v>124</v>
      </c>
      <c r="D607" s="12">
        <v>55.918958929066449</v>
      </c>
      <c r="E607" s="12">
        <v>54.0774790090246</v>
      </c>
      <c r="F607" s="12">
        <v>43.989730298478591</v>
      </c>
      <c r="G607" s="12">
        <v>43.16025243776815</v>
      </c>
      <c r="H607" s="12">
        <v>47.360377347619647</v>
      </c>
      <c r="I607" s="12">
        <v>45.785205267726461</v>
      </c>
      <c r="J607" s="12">
        <v>45.242873210808156</v>
      </c>
      <c r="K607" s="12">
        <v>50.956766040043476</v>
      </c>
      <c r="L607" s="12">
        <v>51.641788544776965</v>
      </c>
    </row>
    <row r="608" spans="1:12" x14ac:dyDescent="0.35">
      <c r="A608" s="11" t="str">
        <f t="shared" si="9"/>
        <v>PRECIO MEDIO (kg ó litros)Brandy</v>
      </c>
      <c r="B608" s="11" t="s">
        <v>160</v>
      </c>
      <c r="C608" s="11" t="s">
        <v>125</v>
      </c>
      <c r="D608" s="12">
        <v>46.171991301812909</v>
      </c>
      <c r="E608" s="12">
        <v>28.210431146185876</v>
      </c>
      <c r="F608" s="12">
        <v>23.683039850756373</v>
      </c>
      <c r="G608" s="12">
        <v>22.345344508800885</v>
      </c>
      <c r="H608" s="12">
        <v>15.177213189829523</v>
      </c>
      <c r="I608" s="12">
        <v>36.345522695834383</v>
      </c>
      <c r="J608" s="12">
        <v>25.79990258931781</v>
      </c>
      <c r="K608" s="12">
        <v>29.272182914667972</v>
      </c>
      <c r="L608" s="12">
        <v>38.888192642110496</v>
      </c>
    </row>
    <row r="609" spans="1:12" x14ac:dyDescent="0.35">
      <c r="A609" s="11" t="str">
        <f t="shared" si="9"/>
        <v>PRECIO MEDIO (kg ó litros)Ginebra</v>
      </c>
      <c r="B609" s="11" t="s">
        <v>160</v>
      </c>
      <c r="C609" s="11" t="s">
        <v>126</v>
      </c>
      <c r="D609" s="12">
        <v>70.878067617256505</v>
      </c>
      <c r="E609" s="12">
        <v>56.61569468134136</v>
      </c>
      <c r="F609" s="12">
        <v>49.855740957457044</v>
      </c>
      <c r="G609" s="12">
        <v>44.412934223206769</v>
      </c>
      <c r="H609" s="12">
        <v>42.390540821038798</v>
      </c>
      <c r="I609" s="12">
        <v>50.29388979629352</v>
      </c>
      <c r="J609" s="12">
        <v>45.979185973452566</v>
      </c>
      <c r="K609" s="12">
        <v>47.136833300236177</v>
      </c>
      <c r="L609" s="12">
        <v>53.283004912833739</v>
      </c>
    </row>
    <row r="610" spans="1:12" x14ac:dyDescent="0.35">
      <c r="A610" s="11" t="str">
        <f t="shared" si="9"/>
        <v>PRECIO MEDIO (kg ó litros)Ron</v>
      </c>
      <c r="B610" s="11" t="s">
        <v>160</v>
      </c>
      <c r="C610" s="11" t="s">
        <v>127</v>
      </c>
      <c r="D610" s="12">
        <v>57.617312808812557</v>
      </c>
      <c r="E610" s="12">
        <v>52.988852790787185</v>
      </c>
      <c r="F610" s="12">
        <v>40.16695844575213</v>
      </c>
      <c r="G610" s="12">
        <v>41.205404621337671</v>
      </c>
      <c r="H610" s="12">
        <v>45.282189597430197</v>
      </c>
      <c r="I610" s="12">
        <v>49.162346481023853</v>
      </c>
      <c r="J610" s="12">
        <v>45.414723441665693</v>
      </c>
      <c r="K610" s="12">
        <v>50.139787633525145</v>
      </c>
      <c r="L610" s="12">
        <v>47.55917605014406</v>
      </c>
    </row>
    <row r="611" spans="1:12" x14ac:dyDescent="0.35">
      <c r="A611" s="11" t="str">
        <f t="shared" si="9"/>
        <v>PRECIO MEDIO (kg ó litros)Anis</v>
      </c>
      <c r="B611" s="11" t="s">
        <v>160</v>
      </c>
      <c r="C611" s="11" t="s">
        <v>128</v>
      </c>
      <c r="D611" s="12">
        <v>26.27952731272617</v>
      </c>
      <c r="E611" s="12">
        <v>26.363444041056415</v>
      </c>
      <c r="F611" s="12">
        <v>39.494738151655667</v>
      </c>
      <c r="G611" s="12">
        <v>32.054623926668938</v>
      </c>
      <c r="H611" s="12">
        <v>43.736588031386177</v>
      </c>
      <c r="I611" s="12">
        <v>56.645427517566695</v>
      </c>
      <c r="J611" s="12">
        <v>7.3888214822310081</v>
      </c>
      <c r="K611" s="12">
        <v>13.568127203490681</v>
      </c>
      <c r="L611" s="12">
        <v>21.75971801413629</v>
      </c>
    </row>
    <row r="612" spans="1:12" x14ac:dyDescent="0.35">
      <c r="A612" s="11" t="str">
        <f t="shared" si="9"/>
        <v>PRECIO MEDIO (kg ó litros)Otras Espirituosas</v>
      </c>
      <c r="B612" s="11" t="s">
        <v>160</v>
      </c>
      <c r="C612" s="11" t="s">
        <v>129</v>
      </c>
      <c r="D612" s="12">
        <v>13.917154585684516</v>
      </c>
      <c r="E612" s="12">
        <v>14.828737840686037</v>
      </c>
      <c r="F612" s="12">
        <v>12.946941833327671</v>
      </c>
      <c r="G612" s="12">
        <v>18.40308111619629</v>
      </c>
      <c r="H612" s="12">
        <v>18.705472163008807</v>
      </c>
      <c r="I612" s="12">
        <v>15.970878920767694</v>
      </c>
      <c r="J612" s="12">
        <v>14.570226132462009</v>
      </c>
      <c r="K612" s="12">
        <v>20.101275905253573</v>
      </c>
      <c r="L612" s="12">
        <v>19.123897014347087</v>
      </c>
    </row>
    <row r="613" spans="1:12" x14ac:dyDescent="0.35">
      <c r="A613" s="11" t="str">
        <f t="shared" si="9"/>
        <v>PRECIO MEDIO (kg ó litros)T.Zumo+Horchata+Mosto</v>
      </c>
      <c r="B613" s="11" t="s">
        <v>160</v>
      </c>
      <c r="C613" s="11" t="s">
        <v>130</v>
      </c>
      <c r="D613" s="12">
        <v>5.4913315246613594</v>
      </c>
      <c r="E613" s="12">
        <v>5.3402210236750216</v>
      </c>
      <c r="F613" s="12">
        <v>5.4201909400397552</v>
      </c>
      <c r="G613" s="12">
        <v>5.5265078305602602</v>
      </c>
      <c r="H613" s="12">
        <v>5.0946543919574578</v>
      </c>
      <c r="I613" s="12">
        <v>5.5062280248711355</v>
      </c>
      <c r="J613" s="12">
        <v>5.5494463722893572</v>
      </c>
      <c r="K613" s="12">
        <v>5.6750930171405605</v>
      </c>
      <c r="L613" s="12">
        <v>5.8232987754439751</v>
      </c>
    </row>
    <row r="614" spans="1:12" x14ac:dyDescent="0.35">
      <c r="A614" s="11" t="str">
        <f t="shared" si="9"/>
        <v>PRECIO MEDIO (kg ó litros)Agua Envasada</v>
      </c>
      <c r="B614" s="11" t="s">
        <v>160</v>
      </c>
      <c r="C614" s="11" t="s">
        <v>131</v>
      </c>
      <c r="D614" s="12">
        <v>1.0237154648472855</v>
      </c>
      <c r="E614" s="12">
        <v>1.0327317347996443</v>
      </c>
      <c r="F614" s="12">
        <v>1.0049015379707584</v>
      </c>
      <c r="G614" s="12">
        <v>1.0450759677687731</v>
      </c>
      <c r="H614" s="12">
        <v>1.0270427034602241</v>
      </c>
      <c r="I614" s="12">
        <v>1.0548297984573338</v>
      </c>
      <c r="J614" s="12">
        <v>1.0831350237627519</v>
      </c>
      <c r="K614" s="12">
        <v>1.1002853666716215</v>
      </c>
      <c r="L614" s="12">
        <v>1.042458232151056</v>
      </c>
    </row>
    <row r="615" spans="1:12" x14ac:dyDescent="0.35">
      <c r="A615" s="11" t="str">
        <f t="shared" si="9"/>
        <v>PRECIO MEDIO (kg ó litros)Bebidas Refrescantes</v>
      </c>
      <c r="B615" s="11" t="s">
        <v>160</v>
      </c>
      <c r="C615" s="11" t="s">
        <v>132</v>
      </c>
      <c r="D615" s="12">
        <v>5.3167783772509942</v>
      </c>
      <c r="E615" s="12">
        <v>5.3405426480839067</v>
      </c>
      <c r="F615" s="12">
        <v>5.3423242988505875</v>
      </c>
      <c r="G615" s="12">
        <v>5.2839044027687327</v>
      </c>
      <c r="H615" s="12">
        <v>5.3439136504840512</v>
      </c>
      <c r="I615" s="12">
        <v>5.3735515858401612</v>
      </c>
      <c r="J615" s="12">
        <v>5.3645612872206172</v>
      </c>
      <c r="K615" s="12">
        <v>5.2426474104137251</v>
      </c>
      <c r="L615" s="12">
        <v>5.2928031706551284</v>
      </c>
    </row>
    <row r="616" spans="1:12" x14ac:dyDescent="0.35">
      <c r="A616" s="11" t="str">
        <f t="shared" si="9"/>
        <v>PRECIO MEDIO (kg ó litros)Colas</v>
      </c>
      <c r="B616" s="11" t="s">
        <v>160</v>
      </c>
      <c r="C616" s="11" t="s">
        <v>133</v>
      </c>
      <c r="D616" s="12">
        <v>5.7865765777072626</v>
      </c>
      <c r="E616" s="12">
        <v>5.7771098362343931</v>
      </c>
      <c r="F616" s="12">
        <v>5.7000122393228256</v>
      </c>
      <c r="G616" s="12">
        <v>5.7425592735233346</v>
      </c>
      <c r="H616" s="12">
        <v>5.7212499276549025</v>
      </c>
      <c r="I616" s="12">
        <v>5.6876074922214759</v>
      </c>
      <c r="J616" s="12">
        <v>5.8811328237966514</v>
      </c>
      <c r="K616" s="12">
        <v>5.7366240647632161</v>
      </c>
      <c r="L616" s="12">
        <v>5.8286684847321508</v>
      </c>
    </row>
    <row r="617" spans="1:12" x14ac:dyDescent="0.35">
      <c r="A617" s="11" t="str">
        <f t="shared" si="9"/>
        <v>PRECIO MEDIO (kg ó litros)Cola Regular</v>
      </c>
      <c r="B617" s="11" t="s">
        <v>160</v>
      </c>
      <c r="C617" s="11" t="s">
        <v>134</v>
      </c>
      <c r="D617" s="12">
        <v>6.1732821522141297</v>
      </c>
      <c r="E617" s="12">
        <v>6.1331195293992726</v>
      </c>
      <c r="F617" s="12">
        <v>6.1671176686256928</v>
      </c>
      <c r="G617" s="12">
        <v>6.2255392653750725</v>
      </c>
      <c r="H617" s="12">
        <v>5.9550465325843769</v>
      </c>
      <c r="I617" s="12">
        <v>5.8780466087152172</v>
      </c>
      <c r="J617" s="12">
        <v>6.2426377405429285</v>
      </c>
      <c r="K617" s="12">
        <v>6.1923527608511968</v>
      </c>
      <c r="L617" s="12">
        <v>6.2734908011421915</v>
      </c>
    </row>
    <row r="618" spans="1:12" x14ac:dyDescent="0.35">
      <c r="A618" s="11" t="str">
        <f t="shared" si="9"/>
        <v>PRECIO MEDIO (kg ó litros)Light/Zero</v>
      </c>
      <c r="B618" s="11" t="s">
        <v>160</v>
      </c>
      <c r="C618" s="11" t="s">
        <v>135</v>
      </c>
      <c r="D618" s="12">
        <v>5.468973790574668</v>
      </c>
      <c r="E618" s="12">
        <v>5.5103846812971318</v>
      </c>
      <c r="F618" s="12">
        <v>5.3416817280856552</v>
      </c>
      <c r="G618" s="12">
        <v>5.3725585098755779</v>
      </c>
      <c r="H618" s="12">
        <v>5.5330578699487916</v>
      </c>
      <c r="I618" s="12">
        <v>5.5320093701637241</v>
      </c>
      <c r="J618" s="12">
        <v>5.5950994855450151</v>
      </c>
      <c r="K618" s="12">
        <v>5.3677017272300693</v>
      </c>
      <c r="L618" s="12">
        <v>5.5236881214829276</v>
      </c>
    </row>
    <row r="619" spans="1:12" x14ac:dyDescent="0.35">
      <c r="A619" s="11" t="str">
        <f t="shared" si="9"/>
        <v>PRECIO MEDIO (kg ó litros)Otra Variedad Cola</v>
      </c>
      <c r="B619" s="11" t="s">
        <v>160</v>
      </c>
      <c r="C619" s="11" t="s">
        <v>136</v>
      </c>
      <c r="D619" s="12" t="s">
        <v>222</v>
      </c>
      <c r="E619" s="12" t="s">
        <v>222</v>
      </c>
      <c r="F619" s="12" t="s">
        <v>222</v>
      </c>
      <c r="G619" s="12" t="s">
        <v>222</v>
      </c>
      <c r="H619" s="12" t="s">
        <v>222</v>
      </c>
      <c r="I619" s="12" t="s">
        <v>222</v>
      </c>
      <c r="J619" s="12" t="s">
        <v>222</v>
      </c>
      <c r="K619" s="12" t="s">
        <v>222</v>
      </c>
      <c r="L619" s="12" t="s">
        <v>222</v>
      </c>
    </row>
    <row r="620" spans="1:12" x14ac:dyDescent="0.35">
      <c r="A620" s="11" t="str">
        <f t="shared" si="9"/>
        <v>PRECIO MEDIO (kg ó litros)Con Cafeina</v>
      </c>
      <c r="B620" s="11" t="s">
        <v>160</v>
      </c>
      <c r="C620" s="11" t="s">
        <v>137</v>
      </c>
      <c r="D620" s="12">
        <v>4.7395139051344017</v>
      </c>
      <c r="E620" s="12">
        <v>4.7174189246842468</v>
      </c>
      <c r="F620" s="12">
        <v>4.5108464170491382</v>
      </c>
      <c r="G620" s="12">
        <v>4.5149038542398685</v>
      </c>
      <c r="H620" s="12">
        <v>4.669006530992748</v>
      </c>
      <c r="I620" s="12">
        <v>4.7032942958332189</v>
      </c>
      <c r="J620" s="12">
        <v>4.8049531872194056</v>
      </c>
      <c r="K620" s="12">
        <v>4.6823142501486021</v>
      </c>
      <c r="L620" s="12">
        <v>4.6735173085235324</v>
      </c>
    </row>
    <row r="621" spans="1:12" x14ac:dyDescent="0.35">
      <c r="A621" s="11" t="str">
        <f t="shared" si="9"/>
        <v>PRECIO MEDIO (kg ó litros)Sin Cafeina</v>
      </c>
      <c r="B621" s="11" t="s">
        <v>160</v>
      </c>
      <c r="C621" s="11" t="s">
        <v>138</v>
      </c>
      <c r="D621" s="12">
        <v>4.6413918537396768</v>
      </c>
      <c r="E621" s="12">
        <v>4.9437721176879545</v>
      </c>
      <c r="F621" s="12">
        <v>4.9340872093615076</v>
      </c>
      <c r="G621" s="12">
        <v>4.3385003605326453</v>
      </c>
      <c r="H621" s="12">
        <v>4.2496807408541653</v>
      </c>
      <c r="I621" s="12">
        <v>4.5058865818978351</v>
      </c>
      <c r="J621" s="12">
        <v>4.6557620762978749</v>
      </c>
      <c r="K621" s="12">
        <v>4.375713033651409</v>
      </c>
      <c r="L621" s="12">
        <v>4.9797506057024163</v>
      </c>
    </row>
    <row r="622" spans="1:12" x14ac:dyDescent="0.35">
      <c r="A622" s="11" t="str">
        <f t="shared" si="9"/>
        <v>PRECIO MEDIO (kg ó litros)Frutas con gas</v>
      </c>
      <c r="B622" s="11" t="s">
        <v>160</v>
      </c>
      <c r="C622" s="11" t="s">
        <v>139</v>
      </c>
      <c r="D622" s="12">
        <v>3.7824359428274246</v>
      </c>
      <c r="E622" s="12">
        <v>3.900239287388187</v>
      </c>
      <c r="F622" s="12">
        <v>4.1219498228625451</v>
      </c>
      <c r="G622" s="12">
        <v>3.5880147167697167</v>
      </c>
      <c r="H622" s="12">
        <v>3.8230099103894792</v>
      </c>
      <c r="I622" s="12">
        <v>4.0488529630178247</v>
      </c>
      <c r="J622" s="12">
        <v>3.3491456577168344</v>
      </c>
      <c r="K622" s="12">
        <v>3.0212815696525004</v>
      </c>
      <c r="L622" s="12">
        <v>3.3914452951004717</v>
      </c>
    </row>
    <row r="623" spans="1:12" x14ac:dyDescent="0.35">
      <c r="A623" s="11" t="str">
        <f t="shared" si="9"/>
        <v>PRECIO MEDIO (kg ó litros)Frutas sin gas</v>
      </c>
      <c r="B623" s="11" t="s">
        <v>160</v>
      </c>
      <c r="C623" s="11" t="s">
        <v>140</v>
      </c>
      <c r="D623" s="12">
        <v>5.2183506950424903</v>
      </c>
      <c r="E623" s="12">
        <v>4.838668682316519</v>
      </c>
      <c r="F623" s="12">
        <v>5.7424014669229413</v>
      </c>
      <c r="G623" s="12">
        <v>6.4377016763407537</v>
      </c>
      <c r="H623" s="12">
        <v>6.2610554523561754</v>
      </c>
      <c r="I623" s="12">
        <v>6.1141392033126527</v>
      </c>
      <c r="J623" s="12">
        <v>6.2879897395204258</v>
      </c>
      <c r="K623" s="12">
        <v>6.6053898556446189</v>
      </c>
      <c r="L623" s="12">
        <v>6.3655514545642697</v>
      </c>
    </row>
    <row r="624" spans="1:12" x14ac:dyDescent="0.35">
      <c r="A624" s="11" t="str">
        <f t="shared" si="9"/>
        <v>PRECIO MEDIO (kg ó litros)Mixers</v>
      </c>
      <c r="B624" s="11" t="s">
        <v>160</v>
      </c>
      <c r="C624" s="11" t="s">
        <v>141</v>
      </c>
      <c r="D624" s="12">
        <v>7.6605858518729981</v>
      </c>
      <c r="E624" s="12">
        <v>8.2227966764247444</v>
      </c>
      <c r="F624" s="12">
        <v>8.2269238668397513</v>
      </c>
      <c r="G624" s="12">
        <v>7.5976759431503202</v>
      </c>
      <c r="H624" s="12">
        <v>8.1247603356586442</v>
      </c>
      <c r="I624" s="12">
        <v>6.5674427078113498</v>
      </c>
      <c r="J624" s="12">
        <v>8.0420557179973908</v>
      </c>
      <c r="K624" s="12">
        <v>7.064515222680674</v>
      </c>
      <c r="L624" s="12">
        <v>7.448048590207442</v>
      </c>
    </row>
    <row r="625" spans="1:12" x14ac:dyDescent="0.35">
      <c r="A625" s="11" t="str">
        <f t="shared" si="9"/>
        <v>PRECIO MEDIO (kg ó litros)Isotonicas</v>
      </c>
      <c r="B625" s="11" t="s">
        <v>160</v>
      </c>
      <c r="C625" s="11" t="s">
        <v>155</v>
      </c>
      <c r="D625" s="12">
        <v>5.7081065744920112</v>
      </c>
      <c r="E625" s="12">
        <v>5.8373369055255422</v>
      </c>
      <c r="F625" s="12">
        <v>5.8304931443054198</v>
      </c>
      <c r="G625" s="12">
        <v>5.5896325096784452</v>
      </c>
      <c r="H625" s="12">
        <v>5.7834418305787079</v>
      </c>
      <c r="I625" s="12">
        <v>6.1228655924457334</v>
      </c>
      <c r="J625" s="12">
        <v>6.1233081935205815</v>
      </c>
      <c r="K625" s="12">
        <v>6.02954813986464</v>
      </c>
      <c r="L625" s="12">
        <v>5.8943974338065042</v>
      </c>
    </row>
    <row r="626" spans="1:12" x14ac:dyDescent="0.35">
      <c r="A626" s="11" t="str">
        <f t="shared" si="9"/>
        <v>PRECIO MEDIO (kg ó litros)Energeticas</v>
      </c>
      <c r="B626" s="11" t="s">
        <v>160</v>
      </c>
      <c r="C626" s="11" t="s">
        <v>156</v>
      </c>
      <c r="D626" s="12">
        <v>3.4044101891293272</v>
      </c>
      <c r="E626" s="12">
        <v>3.1235884057077405</v>
      </c>
      <c r="F626" s="12">
        <v>3.1635085833730128</v>
      </c>
      <c r="G626" s="12">
        <v>3.4471419333713809</v>
      </c>
      <c r="H626" s="12">
        <v>3.2500298095861111</v>
      </c>
      <c r="I626" s="12">
        <v>3.2059925688754678</v>
      </c>
      <c r="J626" s="12">
        <v>3.1594945452961531</v>
      </c>
      <c r="K626" s="12">
        <v>2.9829495114572206</v>
      </c>
      <c r="L626" s="12">
        <v>3.0751631386970253</v>
      </c>
    </row>
    <row r="627" spans="1:12" x14ac:dyDescent="0.35">
      <c r="A627" s="11" t="str">
        <f t="shared" si="9"/>
        <v>PRECIO MEDIO (kg ó litros)Gaseosas</v>
      </c>
      <c r="B627" s="11" t="s">
        <v>160</v>
      </c>
      <c r="C627" s="11" t="s">
        <v>142</v>
      </c>
      <c r="D627" s="12">
        <v>2.4409345212814726</v>
      </c>
      <c r="E627" s="12">
        <v>2.6295324965499454</v>
      </c>
      <c r="F627" s="12">
        <v>2.5205693136107188</v>
      </c>
      <c r="G627" s="12">
        <v>3.2008972901384052</v>
      </c>
      <c r="H627" s="12">
        <v>2.9378502775523243</v>
      </c>
      <c r="I627" s="12">
        <v>2.7239474022786982</v>
      </c>
      <c r="J627" s="12">
        <v>2.9366465436666376</v>
      </c>
      <c r="K627" s="12">
        <v>3.1483190902951357</v>
      </c>
      <c r="L627" s="12">
        <v>2.3303459551530818</v>
      </c>
    </row>
    <row r="628" spans="1:12" x14ac:dyDescent="0.35">
      <c r="A628" s="11" t="str">
        <f t="shared" si="9"/>
        <v>PRECIO MEDIO (kg ó litros)Bebidas Zumo+Leche</v>
      </c>
      <c r="B628" s="11" t="s">
        <v>160</v>
      </c>
      <c r="C628" s="11" t="s">
        <v>143</v>
      </c>
      <c r="D628" s="12">
        <v>3.8097572272985967</v>
      </c>
      <c r="E628" s="12">
        <v>3.8220791033611023</v>
      </c>
      <c r="F628" s="12">
        <v>3.4945474698147332</v>
      </c>
      <c r="G628" s="12">
        <v>3.8994687293983596</v>
      </c>
      <c r="H628" s="12">
        <v>3.7744281317123023</v>
      </c>
      <c r="I628" s="12">
        <v>4.6984595363679951</v>
      </c>
      <c r="J628" s="12">
        <v>5.0489646426419137</v>
      </c>
      <c r="K628" s="12">
        <v>4.6395885994660206</v>
      </c>
      <c r="L628" s="12">
        <v>4.0423581764162773</v>
      </c>
    </row>
    <row r="629" spans="1:12" x14ac:dyDescent="0.35">
      <c r="A629" s="11" t="str">
        <f t="shared" si="9"/>
        <v>PRECIO MEDIO (kg ó litros)Resto</v>
      </c>
      <c r="B629" s="11" t="s">
        <v>160</v>
      </c>
      <c r="C629" s="11" t="s">
        <v>72</v>
      </c>
      <c r="D629" s="12">
        <v>6.2371996029510672</v>
      </c>
      <c r="E629" s="12">
        <v>6.0322643320801674</v>
      </c>
      <c r="F629" s="12">
        <v>6.0284870149032965</v>
      </c>
      <c r="G629" s="12">
        <v>5.9608946413597517</v>
      </c>
      <c r="H629" s="12">
        <v>5.5975256459628993</v>
      </c>
      <c r="I629" s="12">
        <v>5.4705035884969808</v>
      </c>
      <c r="J629" s="12">
        <v>5.7000280421261778</v>
      </c>
      <c r="K629" s="12">
        <v>6.3880839203920736</v>
      </c>
      <c r="L629" s="12">
        <v>5.9994703410291912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5">
    <tabColor rgb="FF92D050"/>
    <pageSetUpPr fitToPage="1"/>
  </sheetPr>
  <dimension ref="A1:N69"/>
  <sheetViews>
    <sheetView showGridLines="0" showRowColHeaders="0" zoomScale="85" zoomScaleNormal="85" workbookViewId="0">
      <selection activeCell="G16" sqref="G16"/>
    </sheetView>
  </sheetViews>
  <sheetFormatPr baseColWidth="10" defaultColWidth="10.90625" defaultRowHeight="14.5" x14ac:dyDescent="0.35"/>
  <cols>
    <col min="1" max="1" width="36" style="14" customWidth="1"/>
    <col min="2" max="2" width="8" style="14" customWidth="1"/>
    <col min="3" max="10" width="18.54296875" style="14" customWidth="1"/>
    <col min="11" max="11" width="18.54296875" style="3" customWidth="1"/>
    <col min="12" max="12" width="3.7265625" style="3" customWidth="1"/>
    <col min="13" max="13" width="18.54296875" style="14" customWidth="1"/>
    <col min="14" max="14" width="1.26953125" style="14" customWidth="1"/>
    <col min="15" max="15" width="53.81640625" style="3" customWidth="1"/>
    <col min="16" max="16" width="21.7265625" style="3" bestFit="1" customWidth="1"/>
    <col min="17" max="17" width="25.7265625" style="3" customWidth="1"/>
    <col min="18" max="18" width="19.54296875" style="3" customWidth="1"/>
    <col min="19" max="16384" width="10.90625" style="3"/>
  </cols>
  <sheetData>
    <row r="1" spans="1:14" ht="57.5" customHeight="1" x14ac:dyDescent="0.35"/>
    <row r="2" spans="1:14" ht="48.75" customHeight="1" x14ac:dyDescent="0.6">
      <c r="A2" s="106" t="s">
        <v>91</v>
      </c>
      <c r="B2" s="106"/>
      <c r="C2" s="107"/>
      <c r="D2" s="107"/>
      <c r="E2" s="107"/>
      <c r="F2" s="107"/>
      <c r="G2" s="107"/>
      <c r="H2" s="107"/>
      <c r="I2" s="107"/>
      <c r="J2" s="107"/>
      <c r="K2" s="107"/>
      <c r="M2" s="35"/>
      <c r="N2" s="35"/>
    </row>
    <row r="3" spans="1:14" x14ac:dyDescent="0.35">
      <c r="A3" s="31"/>
      <c r="B3" s="31"/>
      <c r="C3" s="32"/>
      <c r="D3" s="32"/>
      <c r="E3" s="32"/>
      <c r="F3" s="32"/>
      <c r="G3" s="32"/>
      <c r="H3" s="32"/>
      <c r="I3" s="32"/>
      <c r="J3" s="32"/>
      <c r="K3" s="32"/>
      <c r="M3" s="32"/>
      <c r="N3" s="32"/>
    </row>
    <row r="4" spans="1:14" ht="21" customHeight="1" x14ac:dyDescent="0.35">
      <c r="A4" s="32"/>
      <c r="C4" s="32"/>
      <c r="D4" s="32"/>
      <c r="E4" s="32"/>
      <c r="F4" s="32"/>
      <c r="G4" s="32"/>
      <c r="H4" s="32"/>
      <c r="I4" s="32"/>
      <c r="J4" s="32"/>
      <c r="K4" s="32"/>
      <c r="M4" s="32"/>
      <c r="N4" s="32"/>
    </row>
    <row r="5" spans="1:14" ht="19" thickBot="1" x14ac:dyDescent="0.4">
      <c r="A5" s="33" t="s">
        <v>31</v>
      </c>
      <c r="B5" s="34"/>
      <c r="C5" s="32"/>
      <c r="D5" s="32"/>
      <c r="E5" s="32"/>
      <c r="F5" s="32"/>
      <c r="G5" s="32"/>
      <c r="H5" s="32"/>
      <c r="I5" s="32"/>
      <c r="J5" s="32"/>
      <c r="K5" s="32"/>
      <c r="M5" s="32"/>
      <c r="N5" s="32"/>
    </row>
    <row r="6" spans="1:14" ht="15" thickTop="1" x14ac:dyDescent="0.35">
      <c r="A6" s="36"/>
      <c r="B6" s="37"/>
      <c r="C6" s="32"/>
      <c r="D6" s="32"/>
      <c r="E6" s="32"/>
      <c r="F6" s="32"/>
      <c r="G6" s="32"/>
      <c r="H6" s="32"/>
      <c r="I6" s="32"/>
      <c r="J6" s="32"/>
      <c r="K6" s="32"/>
      <c r="M6" s="32"/>
      <c r="N6" s="32"/>
    </row>
    <row r="7" spans="1:14" ht="32.25" customHeight="1" x14ac:dyDescent="0.35">
      <c r="A7" s="31">
        <v>5</v>
      </c>
      <c r="B7" s="34" t="str">
        <f>VLOOKUP(A7,Desplegables!$A$2:$C$12,3,0)</f>
        <v>FRECUENCIA COMPRA (Actos)</v>
      </c>
      <c r="C7" s="37">
        <v>4</v>
      </c>
      <c r="D7" s="37">
        <v>5</v>
      </c>
      <c r="E7" s="37">
        <v>6</v>
      </c>
      <c r="F7" s="37">
        <v>7</v>
      </c>
      <c r="G7" s="37">
        <v>8</v>
      </c>
      <c r="H7" s="37">
        <v>9</v>
      </c>
      <c r="I7" s="37">
        <v>10</v>
      </c>
      <c r="J7" s="37">
        <v>11</v>
      </c>
      <c r="K7" s="37">
        <v>12</v>
      </c>
      <c r="L7" s="5"/>
      <c r="M7" s="36"/>
      <c r="N7" s="32"/>
    </row>
    <row r="8" spans="1:14" ht="25" customHeight="1" x14ac:dyDescent="0.35">
      <c r="A8" s="98"/>
      <c r="B8" s="98"/>
      <c r="C8" s="28" t="str">
        <f>KPI_DATOS!D2</f>
        <v>TRIM 1 24</v>
      </c>
      <c r="D8" s="28" t="str">
        <f>KPI_DATOS!E2</f>
        <v>TRIM 2 24</v>
      </c>
      <c r="E8" s="28" t="str">
        <f>KPI_DATOS!F2</f>
        <v>TRIM 3 24</v>
      </c>
      <c r="F8" s="28" t="str">
        <f>KPI_DATOS!G2</f>
        <v>TRIM 4 24</v>
      </c>
      <c r="G8" s="28" t="str">
        <f>KPI_DATOS!H2</f>
        <v>TRIM 1 25</v>
      </c>
      <c r="H8" s="28" t="str">
        <f>KPI_DATOS!I2</f>
        <v>TRIM 2 25</v>
      </c>
      <c r="I8" s="28" t="str">
        <f>KPI_DATOS!J2</f>
        <v>TRIM 3 25</v>
      </c>
      <c r="J8" s="28" t="str">
        <f>KPI_DATOS!K2</f>
        <v>TRIM 4 25</v>
      </c>
      <c r="K8" s="28" t="str">
        <f>KPI_DATOS!L2</f>
        <v>TRIM 1 26</v>
      </c>
      <c r="L8" s="10"/>
      <c r="M8" s="28" t="str">
        <f>"Evolucion "&amp;K8&amp;" vs "&amp;G8</f>
        <v>Evolucion TRIM 1 26 vs TRIM 1 25</v>
      </c>
      <c r="N8" s="32"/>
    </row>
    <row r="9" spans="1:14" ht="20.25" customHeight="1" x14ac:dyDescent="0.35">
      <c r="A9" s="38" t="str">
        <f>KPI_DATOS!C3</f>
        <v>TOTAL BEBIDAS</v>
      </c>
      <c r="B9" s="39"/>
      <c r="C9" s="46">
        <f>IF($A$7&lt;4,VLOOKUP($B$7&amp;$A9,KPI_DATOS!$A:$L,C$7,0)/1000,VLOOKUP($B$7&amp;$A9,KPI_DATOS!$A:$L,C$7,0))</f>
        <v>22.670866270740529</v>
      </c>
      <c r="D9" s="46">
        <f>IF($A$7&lt;4,VLOOKUP($B$7&amp;$A9,KPI_DATOS!$A:$L,D$7,0)/1000,VLOOKUP($B$7&amp;$A9,KPI_DATOS!$A:$L,D$7,0))</f>
        <v>23.247697483437463</v>
      </c>
      <c r="E9" s="46">
        <f>IF($A$7&lt;4,VLOOKUP($B$7&amp;$A9,KPI_DATOS!$A:$L,E$7,0)/1000,VLOOKUP($B$7&amp;$A9,KPI_DATOS!$A:$L,E$7,0))</f>
        <v>30.906170866006729</v>
      </c>
      <c r="F9" s="46">
        <f>IF($A$7&lt;4,VLOOKUP($B$7&amp;$A9,KPI_DATOS!$A:$L,F$7,0)/1000,VLOOKUP($B$7&amp;$A9,KPI_DATOS!$A:$L,F$7,0))</f>
        <v>22.294202141974729</v>
      </c>
      <c r="G9" s="46">
        <f>IF($A$7&lt;4,VLOOKUP($B$7&amp;$A9,KPI_DATOS!$A:$L,G$7,0)/1000,VLOOKUP($B$7&amp;$A9,KPI_DATOS!$A:$L,G$7,0))</f>
        <v>22.003583070219825</v>
      </c>
      <c r="H9" s="46">
        <f>IF($A$7&lt;4,VLOOKUP($B$7&amp;$A9,KPI_DATOS!$A:$L,H$7,0)/1000,VLOOKUP($B$7&amp;$A9,KPI_DATOS!$A:$L,H$7,0))</f>
        <v>22.659302683393175</v>
      </c>
      <c r="I9" s="46">
        <f>IF($A$7&lt;4,VLOOKUP($B$7&amp;$A9,KPI_DATOS!$A:$L,I$7,0)/1000,VLOOKUP($B$7&amp;$A9,KPI_DATOS!$A:$L,I$7,0))</f>
        <v>29.623263973165887</v>
      </c>
      <c r="J9" s="46">
        <f>IF($A$7&lt;4,VLOOKUP($B$7&amp;$A9,KPI_DATOS!$A:$L,J$7,0)/1000,VLOOKUP($B$7&amp;$A9,KPI_DATOS!$A:$L,J$7,0))</f>
        <v>22.174316334156007</v>
      </c>
      <c r="K9" s="46">
        <f>IF($A$7&lt;4,VLOOKUP($B$7&amp;$A9,KPI_DATOS!$A:$L,K$7,0)/1000,VLOOKUP($B$7&amp;$A9,KPI_DATOS!$A:$L,K$7,0))</f>
        <v>21.387432969054007</v>
      </c>
      <c r="L9" s="10"/>
      <c r="M9" s="29">
        <f>IFERROR(IF(A7=4,(K9-G9),((K9/G9-1)*100)),"-")</f>
        <v>-2.8002262140647938</v>
      </c>
      <c r="N9" s="32"/>
    </row>
    <row r="10" spans="1:14" ht="20.25" customHeight="1" x14ac:dyDescent="0.35">
      <c r="A10" s="40" t="str">
        <f>KPI_DATOS!C4</f>
        <v>.Total Bebidas Caliente</v>
      </c>
      <c r="B10" s="39"/>
      <c r="C10" s="46">
        <f>IF($A$7&lt;4,VLOOKUP($B$7&amp;$A10,KPI_DATOS!$A:$L,C$7,0)/1000,VLOOKUP($B$7&amp;$A10,KPI_DATOS!$A:$L,C$7,0))</f>
        <v>16.691826781447414</v>
      </c>
      <c r="D10" s="46">
        <f>IF($A$7&lt;4,VLOOKUP($B$7&amp;$A10,KPI_DATOS!$A:$L,D$7,0)/1000,VLOOKUP($B$7&amp;$A10,KPI_DATOS!$A:$L,D$7,0))</f>
        <v>16.082980529243912</v>
      </c>
      <c r="E10" s="46">
        <f>IF($A$7&lt;4,VLOOKUP($B$7&amp;$A10,KPI_DATOS!$A:$L,E$7,0)/1000,VLOOKUP($B$7&amp;$A10,KPI_DATOS!$A:$L,E$7,0))</f>
        <v>19.537147313229323</v>
      </c>
      <c r="F10" s="46">
        <f>IF($A$7&lt;4,VLOOKUP($B$7&amp;$A10,KPI_DATOS!$A:$L,F$7,0)/1000,VLOOKUP($B$7&amp;$A10,KPI_DATOS!$A:$L,F$7,0))</f>
        <v>15.465592299866461</v>
      </c>
      <c r="G10" s="46">
        <f>IF($A$7&lt;4,VLOOKUP($B$7&amp;$A10,KPI_DATOS!$A:$L,G$7,0)/1000,VLOOKUP($B$7&amp;$A10,KPI_DATOS!$A:$L,G$7,0))</f>
        <v>15.998294665938706</v>
      </c>
      <c r="H10" s="46">
        <f>IF($A$7&lt;4,VLOOKUP($B$7&amp;$A10,KPI_DATOS!$A:$L,H$7,0)/1000,VLOOKUP($B$7&amp;$A10,KPI_DATOS!$A:$L,H$7,0))</f>
        <v>15.492841886995057</v>
      </c>
      <c r="I10" s="46">
        <f>IF($A$7&lt;4,VLOOKUP($B$7&amp;$A10,KPI_DATOS!$A:$L,I$7,0)/1000,VLOOKUP($B$7&amp;$A10,KPI_DATOS!$A:$L,I$7,0))</f>
        <v>18.725542326576793</v>
      </c>
      <c r="J10" s="46">
        <f>IF($A$7&lt;4,VLOOKUP($B$7&amp;$A10,KPI_DATOS!$A:$L,J$7,0)/1000,VLOOKUP($B$7&amp;$A10,KPI_DATOS!$A:$L,J$7,0))</f>
        <v>16.038621964086563</v>
      </c>
      <c r="K10" s="46">
        <f>IF($A$7&lt;4,VLOOKUP($B$7&amp;$A10,KPI_DATOS!$A:$L,K$7,0)/1000,VLOOKUP($B$7&amp;$A10,KPI_DATOS!$A:$L,K$7,0))</f>
        <v>16.000869303822487</v>
      </c>
      <c r="L10" s="10"/>
      <c r="M10" s="29">
        <f t="shared" ref="M10:M60" si="0">IFERROR(IF(A8=4,(K10-G10),((K10/G10-1)*100)),"-")</f>
        <v>1.6093202041478349E-2</v>
      </c>
      <c r="N10" s="32"/>
    </row>
    <row r="11" spans="1:14" ht="20.25" customHeight="1" x14ac:dyDescent="0.35">
      <c r="A11" s="41" t="str">
        <f>KPI_DATOS!C5</f>
        <v>Cafe</v>
      </c>
      <c r="B11" s="39"/>
      <c r="C11" s="46">
        <f>IF($A$7&lt;4,VLOOKUP($B$7&amp;$A11,KPI_DATOS!$A:$L,C$7,0)/1000,VLOOKUP($B$7&amp;$A11,KPI_DATOS!$A:$L,C$7,0))</f>
        <v>11.467718466369835</v>
      </c>
      <c r="D11" s="46">
        <f>IF($A$7&lt;4,VLOOKUP($B$7&amp;$A11,KPI_DATOS!$A:$L,D$7,0)/1000,VLOOKUP($B$7&amp;$A11,KPI_DATOS!$A:$L,D$7,0))</f>
        <v>11.236487023728795</v>
      </c>
      <c r="E11" s="46">
        <f>IF($A$7&lt;4,VLOOKUP($B$7&amp;$A11,KPI_DATOS!$A:$L,E$7,0)/1000,VLOOKUP($B$7&amp;$A11,KPI_DATOS!$A:$L,E$7,0))</f>
        <v>13.115881623532221</v>
      </c>
      <c r="F11" s="46">
        <f>IF($A$7&lt;4,VLOOKUP($B$7&amp;$A11,KPI_DATOS!$A:$L,F$7,0)/1000,VLOOKUP($B$7&amp;$A11,KPI_DATOS!$A:$L,F$7,0))</f>
        <v>10.791193533864151</v>
      </c>
      <c r="G11" s="46">
        <f>IF($A$7&lt;4,VLOOKUP($B$7&amp;$A11,KPI_DATOS!$A:$L,G$7,0)/1000,VLOOKUP($B$7&amp;$A11,KPI_DATOS!$A:$L,G$7,0))</f>
        <v>11.061124070423999</v>
      </c>
      <c r="H11" s="46">
        <f>IF($A$7&lt;4,VLOOKUP($B$7&amp;$A11,KPI_DATOS!$A:$L,H$7,0)/1000,VLOOKUP($B$7&amp;$A11,KPI_DATOS!$A:$L,H$7,0))</f>
        <v>10.949712398946554</v>
      </c>
      <c r="I11" s="46">
        <f>IF($A$7&lt;4,VLOOKUP($B$7&amp;$A11,KPI_DATOS!$A:$L,I$7,0)/1000,VLOOKUP($B$7&amp;$A11,KPI_DATOS!$A:$L,I$7,0))</f>
        <v>12.775275261775162</v>
      </c>
      <c r="J11" s="46">
        <f>IF($A$7&lt;4,VLOOKUP($B$7&amp;$A11,KPI_DATOS!$A:$L,J$7,0)/1000,VLOOKUP($B$7&amp;$A11,KPI_DATOS!$A:$L,J$7,0))</f>
        <v>11.052121443520742</v>
      </c>
      <c r="K11" s="46">
        <f>IF($A$7&lt;4,VLOOKUP($B$7&amp;$A11,KPI_DATOS!$A:$L,K$7,0)/1000,VLOOKUP($B$7&amp;$A11,KPI_DATOS!$A:$L,K$7,0))</f>
        <v>10.611953428660641</v>
      </c>
      <c r="L11" s="10"/>
      <c r="M11" s="29">
        <f t="shared" si="0"/>
        <v>-4.0608046605713604</v>
      </c>
      <c r="N11" s="32"/>
    </row>
    <row r="12" spans="1:14" ht="20.25" customHeight="1" x14ac:dyDescent="0.35">
      <c r="A12" s="41" t="str">
        <f>KPI_DATOS!C6</f>
        <v>Leche+bebidas vegetales</v>
      </c>
      <c r="B12" s="39"/>
      <c r="C12" s="46">
        <f>IF($A$7&lt;4,VLOOKUP($B$7&amp;$A12,KPI_DATOS!$A:$L,C$7,0)/1000,VLOOKUP($B$7&amp;$A12,KPI_DATOS!$A:$L,C$7,0))</f>
        <v>11.74572377088054</v>
      </c>
      <c r="D12" s="46">
        <f>IF($A$7&lt;4,VLOOKUP($B$7&amp;$A12,KPI_DATOS!$A:$L,D$7,0)/1000,VLOOKUP($B$7&amp;$A12,KPI_DATOS!$A:$L,D$7,0))</f>
        <v>11.432234037392949</v>
      </c>
      <c r="E12" s="46">
        <f>IF($A$7&lt;4,VLOOKUP($B$7&amp;$A12,KPI_DATOS!$A:$L,E$7,0)/1000,VLOOKUP($B$7&amp;$A12,KPI_DATOS!$A:$L,E$7,0))</f>
        <v>13.735316620548073</v>
      </c>
      <c r="F12" s="46">
        <f>IF($A$7&lt;4,VLOOKUP($B$7&amp;$A12,KPI_DATOS!$A:$L,F$7,0)/1000,VLOOKUP($B$7&amp;$A12,KPI_DATOS!$A:$L,F$7,0))</f>
        <v>10.927543173911932</v>
      </c>
      <c r="G12" s="46">
        <f>IF($A$7&lt;4,VLOOKUP($B$7&amp;$A12,KPI_DATOS!$A:$L,G$7,0)/1000,VLOOKUP($B$7&amp;$A12,KPI_DATOS!$A:$L,G$7,0))</f>
        <v>11.22834087615367</v>
      </c>
      <c r="H12" s="46">
        <f>IF($A$7&lt;4,VLOOKUP($B$7&amp;$A12,KPI_DATOS!$A:$L,H$7,0)/1000,VLOOKUP($B$7&amp;$A12,KPI_DATOS!$A:$L,H$7,0))</f>
        <v>10.794224957160118</v>
      </c>
      <c r="I12" s="46">
        <f>IF($A$7&lt;4,VLOOKUP($B$7&amp;$A12,KPI_DATOS!$A:$L,I$7,0)/1000,VLOOKUP($B$7&amp;$A12,KPI_DATOS!$A:$L,I$7,0))</f>
        <v>12.854948226919451</v>
      </c>
      <c r="J12" s="46">
        <f>IF($A$7&lt;4,VLOOKUP($B$7&amp;$A12,KPI_DATOS!$A:$L,J$7,0)/1000,VLOOKUP($B$7&amp;$A12,KPI_DATOS!$A:$L,J$7,0))</f>
        <v>11.605809764776803</v>
      </c>
      <c r="K12" s="46">
        <f>IF($A$7&lt;4,VLOOKUP($B$7&amp;$A12,KPI_DATOS!$A:$L,K$7,0)/1000,VLOOKUP($B$7&amp;$A12,KPI_DATOS!$A:$L,K$7,0))</f>
        <v>11.72837707565505</v>
      </c>
      <c r="L12" s="10"/>
      <c r="M12" s="29">
        <f t="shared" si="0"/>
        <v>4.4533400349764829</v>
      </c>
      <c r="N12" s="32"/>
    </row>
    <row r="13" spans="1:14" ht="20.25" customHeight="1" x14ac:dyDescent="0.35">
      <c r="A13" s="42" t="str">
        <f>KPI_DATOS!C7</f>
        <v>Leche</v>
      </c>
      <c r="B13" s="39"/>
      <c r="C13" s="46">
        <f>IF($A$7&lt;4,VLOOKUP($B$7&amp;$A13,KPI_DATOS!$A:$L,C$7,0)/1000,VLOOKUP($B$7&amp;$A13,KPI_DATOS!$A:$L,C$7,0))</f>
        <v>11.504796644846294</v>
      </c>
      <c r="D13" s="46">
        <f>IF($A$7&lt;4,VLOOKUP($B$7&amp;$A13,KPI_DATOS!$A:$L,D$7,0)/1000,VLOOKUP($B$7&amp;$A13,KPI_DATOS!$A:$L,D$7,0))</f>
        <v>11.095512823347825</v>
      </c>
      <c r="E13" s="46">
        <f>IF($A$7&lt;4,VLOOKUP($B$7&amp;$A13,KPI_DATOS!$A:$L,E$7,0)/1000,VLOOKUP($B$7&amp;$A13,KPI_DATOS!$A:$L,E$7,0))</f>
        <v>13.379520221468383</v>
      </c>
      <c r="F13" s="46">
        <f>IF($A$7&lt;4,VLOOKUP($B$7&amp;$A13,KPI_DATOS!$A:$L,F$7,0)/1000,VLOOKUP($B$7&amp;$A13,KPI_DATOS!$A:$L,F$7,0))</f>
        <v>10.657133827982141</v>
      </c>
      <c r="G13" s="46">
        <f>IF($A$7&lt;4,VLOOKUP($B$7&amp;$A13,KPI_DATOS!$A:$L,G$7,0)/1000,VLOOKUP($B$7&amp;$A13,KPI_DATOS!$A:$L,G$7,0))</f>
        <v>10.90666119654837</v>
      </c>
      <c r="H13" s="46">
        <f>IF($A$7&lt;4,VLOOKUP($B$7&amp;$A13,KPI_DATOS!$A:$L,H$7,0)/1000,VLOOKUP($B$7&amp;$A13,KPI_DATOS!$A:$L,H$7,0))</f>
        <v>10.561081570692924</v>
      </c>
      <c r="I13" s="46">
        <f>IF($A$7&lt;4,VLOOKUP($B$7&amp;$A13,KPI_DATOS!$A:$L,I$7,0)/1000,VLOOKUP($B$7&amp;$A13,KPI_DATOS!$A:$L,I$7,0))</f>
        <v>12.557971675761017</v>
      </c>
      <c r="J13" s="46">
        <f>IF($A$7&lt;4,VLOOKUP($B$7&amp;$A13,KPI_DATOS!$A:$L,J$7,0)/1000,VLOOKUP($B$7&amp;$A13,KPI_DATOS!$A:$L,J$7,0))</f>
        <v>11.355736686447973</v>
      </c>
      <c r="K13" s="46">
        <f>IF($A$7&lt;4,VLOOKUP($B$7&amp;$A13,KPI_DATOS!$A:$L,K$7,0)/1000,VLOOKUP($B$7&amp;$A13,KPI_DATOS!$A:$L,K$7,0))</f>
        <v>11.462150369876847</v>
      </c>
      <c r="L13" s="10"/>
      <c r="M13" s="29">
        <f t="shared" si="0"/>
        <v>5.0931184467733592</v>
      </c>
      <c r="N13" s="32"/>
    </row>
    <row r="14" spans="1:14" ht="20.25" customHeight="1" x14ac:dyDescent="0.35">
      <c r="A14" s="43" t="str">
        <f>KPI_DATOS!C8</f>
        <v>Leche Sola</v>
      </c>
      <c r="B14" s="39"/>
      <c r="C14" s="46">
        <f>IF($A$7&lt;4,VLOOKUP($B$7&amp;$A14,KPI_DATOS!$A:$L,C$7,0)/1000,VLOOKUP($B$7&amp;$A14,KPI_DATOS!$A:$L,C$7,0))</f>
        <v>2.0238273971014178</v>
      </c>
      <c r="D14" s="46">
        <f>IF($A$7&lt;4,VLOOKUP($B$7&amp;$A14,KPI_DATOS!$A:$L,D$7,0)/1000,VLOOKUP($B$7&amp;$A14,KPI_DATOS!$A:$L,D$7,0))</f>
        <v>1.7356939190658196</v>
      </c>
      <c r="E14" s="46">
        <f>IF($A$7&lt;4,VLOOKUP($B$7&amp;$A14,KPI_DATOS!$A:$L,E$7,0)/1000,VLOOKUP($B$7&amp;$A14,KPI_DATOS!$A:$L,E$7,0))</f>
        <v>2.0486951163799558</v>
      </c>
      <c r="F14" s="46">
        <f>IF($A$7&lt;4,VLOOKUP($B$7&amp;$A14,KPI_DATOS!$A:$L,F$7,0)/1000,VLOOKUP($B$7&amp;$A14,KPI_DATOS!$A:$L,F$7,0))</f>
        <v>1.5687175692967297</v>
      </c>
      <c r="G14" s="46">
        <f>IF($A$7&lt;4,VLOOKUP($B$7&amp;$A14,KPI_DATOS!$A:$L,G$7,0)/1000,VLOOKUP($B$7&amp;$A14,KPI_DATOS!$A:$L,G$7,0))</f>
        <v>2.0412385784145033</v>
      </c>
      <c r="H14" s="46">
        <f>IF($A$7&lt;4,VLOOKUP($B$7&amp;$A14,KPI_DATOS!$A:$L,H$7,0)/1000,VLOOKUP($B$7&amp;$A14,KPI_DATOS!$A:$L,H$7,0))</f>
        <v>2.1569267101661316</v>
      </c>
      <c r="I14" s="46">
        <f>IF($A$7&lt;4,VLOOKUP($B$7&amp;$A14,KPI_DATOS!$A:$L,I$7,0)/1000,VLOOKUP($B$7&amp;$A14,KPI_DATOS!$A:$L,I$7,0))</f>
        <v>1.8637578960391012</v>
      </c>
      <c r="J14" s="46">
        <f>IF($A$7&lt;4,VLOOKUP($B$7&amp;$A14,KPI_DATOS!$A:$L,J$7,0)/1000,VLOOKUP($B$7&amp;$A14,KPI_DATOS!$A:$L,J$7,0))</f>
        <v>1.8748392114754835</v>
      </c>
      <c r="K14" s="46">
        <f>IF($A$7&lt;4,VLOOKUP($B$7&amp;$A14,KPI_DATOS!$A:$L,K$7,0)/1000,VLOOKUP($B$7&amp;$A14,KPI_DATOS!$A:$L,K$7,0))</f>
        <v>1.9018721496859683</v>
      </c>
      <c r="L14" s="10"/>
      <c r="M14" s="29">
        <f t="shared" si="0"/>
        <v>-6.8275423658113237</v>
      </c>
      <c r="N14" s="32"/>
    </row>
    <row r="15" spans="1:14" ht="20.25" customHeight="1" x14ac:dyDescent="0.35">
      <c r="A15" s="43" t="str">
        <f>KPI_DATOS!C9</f>
        <v>Leche Con Cacao</v>
      </c>
      <c r="B15" s="39"/>
      <c r="C15" s="46">
        <f>IF($A$7&lt;4,VLOOKUP($B$7&amp;$A15,KPI_DATOS!$A:$L,C$7,0)/1000,VLOOKUP($B$7&amp;$A15,KPI_DATOS!$A:$L,C$7,0))</f>
        <v>3.5146577986656036</v>
      </c>
      <c r="D15" s="46">
        <f>IF($A$7&lt;4,VLOOKUP($B$7&amp;$A15,KPI_DATOS!$A:$L,D$7,0)/1000,VLOOKUP($B$7&amp;$A15,KPI_DATOS!$A:$L,D$7,0))</f>
        <v>3.0852767002930905</v>
      </c>
      <c r="E15" s="46">
        <f>IF($A$7&lt;4,VLOOKUP($B$7&amp;$A15,KPI_DATOS!$A:$L,E$7,0)/1000,VLOOKUP($B$7&amp;$A15,KPI_DATOS!$A:$L,E$7,0))</f>
        <v>3.3423949483141104</v>
      </c>
      <c r="F15" s="46">
        <f>IF($A$7&lt;4,VLOOKUP($B$7&amp;$A15,KPI_DATOS!$A:$L,F$7,0)/1000,VLOOKUP($B$7&amp;$A15,KPI_DATOS!$A:$L,F$7,0))</f>
        <v>2.7789997147328895</v>
      </c>
      <c r="G15" s="46">
        <f>IF($A$7&lt;4,VLOOKUP($B$7&amp;$A15,KPI_DATOS!$A:$L,G$7,0)/1000,VLOOKUP($B$7&amp;$A15,KPI_DATOS!$A:$L,G$7,0))</f>
        <v>2.9659239586366977</v>
      </c>
      <c r="H15" s="46">
        <f>IF($A$7&lt;4,VLOOKUP($B$7&amp;$A15,KPI_DATOS!$A:$L,H$7,0)/1000,VLOOKUP($B$7&amp;$A15,KPI_DATOS!$A:$L,H$7,0))</f>
        <v>3.3264578763859487</v>
      </c>
      <c r="I15" s="46">
        <f>IF($A$7&lt;4,VLOOKUP($B$7&amp;$A15,KPI_DATOS!$A:$L,I$7,0)/1000,VLOOKUP($B$7&amp;$A15,KPI_DATOS!$A:$L,I$7,0))</f>
        <v>3.2988534204757238</v>
      </c>
      <c r="J15" s="46">
        <f>IF($A$7&lt;4,VLOOKUP($B$7&amp;$A15,KPI_DATOS!$A:$L,J$7,0)/1000,VLOOKUP($B$7&amp;$A15,KPI_DATOS!$A:$L,J$7,0))</f>
        <v>2.994521370863954</v>
      </c>
      <c r="K15" s="46">
        <f>IF($A$7&lt;4,VLOOKUP($B$7&amp;$A15,KPI_DATOS!$A:$L,K$7,0)/1000,VLOOKUP($B$7&amp;$A15,KPI_DATOS!$A:$L,K$7,0))</f>
        <v>3.4867574174917699</v>
      </c>
      <c r="L15" s="10"/>
      <c r="M15" s="29">
        <f t="shared" si="0"/>
        <v>17.560580315568043</v>
      </c>
      <c r="N15" s="32"/>
    </row>
    <row r="16" spans="1:14" ht="20.25" customHeight="1" x14ac:dyDescent="0.35">
      <c r="A16" s="43" t="str">
        <f>KPI_DATOS!C10</f>
        <v>Leche Con Cafe</v>
      </c>
      <c r="B16" s="39"/>
      <c r="C16" s="46">
        <f>IF($A$7&lt;4,VLOOKUP($B$7&amp;$A16,KPI_DATOS!$A:$L,C$7,0)/1000,VLOOKUP($B$7&amp;$A16,KPI_DATOS!$A:$L,C$7,0))</f>
        <v>11.590844156650792</v>
      </c>
      <c r="D16" s="46">
        <f>IF($A$7&lt;4,VLOOKUP($B$7&amp;$A16,KPI_DATOS!$A:$L,D$7,0)/1000,VLOOKUP($B$7&amp;$A16,KPI_DATOS!$A:$L,D$7,0))</f>
        <v>11.151505286064324</v>
      </c>
      <c r="E16" s="46">
        <f>IF($A$7&lt;4,VLOOKUP($B$7&amp;$A16,KPI_DATOS!$A:$L,E$7,0)/1000,VLOOKUP($B$7&amp;$A16,KPI_DATOS!$A:$L,E$7,0))</f>
        <v>13.48298408926312</v>
      </c>
      <c r="F16" s="46">
        <f>IF($A$7&lt;4,VLOOKUP($B$7&amp;$A16,KPI_DATOS!$A:$L,F$7,0)/1000,VLOOKUP($B$7&amp;$A16,KPI_DATOS!$A:$L,F$7,0))</f>
        <v>10.776291282769002</v>
      </c>
      <c r="G16" s="46">
        <f>IF($A$7&lt;4,VLOOKUP($B$7&amp;$A16,KPI_DATOS!$A:$L,G$7,0)/1000,VLOOKUP($B$7&amp;$A16,KPI_DATOS!$A:$L,G$7,0))</f>
        <v>10.982101355430787</v>
      </c>
      <c r="H16" s="46">
        <f>IF($A$7&lt;4,VLOOKUP($B$7&amp;$A16,KPI_DATOS!$A:$L,H$7,0)/1000,VLOOKUP($B$7&amp;$A16,KPI_DATOS!$A:$L,H$7,0))</f>
        <v>10.606466482848724</v>
      </c>
      <c r="I16" s="46">
        <f>IF($A$7&lt;4,VLOOKUP($B$7&amp;$A16,KPI_DATOS!$A:$L,I$7,0)/1000,VLOOKUP($B$7&amp;$A16,KPI_DATOS!$A:$L,I$7,0))</f>
        <v>12.773776639147203</v>
      </c>
      <c r="J16" s="46">
        <f>IF($A$7&lt;4,VLOOKUP($B$7&amp;$A16,KPI_DATOS!$A:$L,J$7,0)/1000,VLOOKUP($B$7&amp;$A16,KPI_DATOS!$A:$L,J$7,0))</f>
        <v>11.419151887667713</v>
      </c>
      <c r="K16" s="46">
        <f>IF($A$7&lt;4,VLOOKUP($B$7&amp;$A16,KPI_DATOS!$A:$L,K$7,0)/1000,VLOOKUP($B$7&amp;$A16,KPI_DATOS!$A:$L,K$7,0))</f>
        <v>11.548136644230308</v>
      </c>
      <c r="L16" s="10"/>
      <c r="M16" s="29">
        <f t="shared" si="0"/>
        <v>5.1541619447867282</v>
      </c>
      <c r="N16" s="32"/>
    </row>
    <row r="17" spans="1:14" ht="20.25" customHeight="1" x14ac:dyDescent="0.35">
      <c r="A17" s="42" t="str">
        <f>KPI_DATOS!C11</f>
        <v>Bebidas Vegetales</v>
      </c>
      <c r="B17" s="39"/>
      <c r="C17" s="46">
        <f>IF($A$7&lt;4,VLOOKUP($B$7&amp;$A17,KPI_DATOS!$A:$L,C$7,0)/1000,VLOOKUP($B$7&amp;$A17,KPI_DATOS!$A:$L,C$7,0))</f>
        <v>6.0785993112720238</v>
      </c>
      <c r="D17" s="46">
        <f>IF($A$7&lt;4,VLOOKUP($B$7&amp;$A17,KPI_DATOS!$A:$L,D$7,0)/1000,VLOOKUP($B$7&amp;$A17,KPI_DATOS!$A:$L,D$7,0))</f>
        <v>6.4344304243884789</v>
      </c>
      <c r="E17" s="46">
        <f>IF($A$7&lt;4,VLOOKUP($B$7&amp;$A17,KPI_DATOS!$A:$L,E$7,0)/1000,VLOOKUP($B$7&amp;$A17,KPI_DATOS!$A:$L,E$7,0))</f>
        <v>6.7095268670149855</v>
      </c>
      <c r="F17" s="46">
        <f>IF($A$7&lt;4,VLOOKUP($B$7&amp;$A17,KPI_DATOS!$A:$L,F$7,0)/1000,VLOOKUP($B$7&amp;$A17,KPI_DATOS!$A:$L,F$7,0))</f>
        <v>5.8766145427309278</v>
      </c>
      <c r="G17" s="46">
        <f>IF($A$7&lt;4,VLOOKUP($B$7&amp;$A17,KPI_DATOS!$A:$L,G$7,0)/1000,VLOOKUP($B$7&amp;$A17,KPI_DATOS!$A:$L,G$7,0))</f>
        <v>6.1375363891929204</v>
      </c>
      <c r="H17" s="46">
        <f>IF($A$7&lt;4,VLOOKUP($B$7&amp;$A17,KPI_DATOS!$A:$L,H$7,0)/1000,VLOOKUP($B$7&amp;$A17,KPI_DATOS!$A:$L,H$7,0))</f>
        <v>5.4853749358549821</v>
      </c>
      <c r="I17" s="46">
        <f>IF($A$7&lt;4,VLOOKUP($B$7&amp;$A17,KPI_DATOS!$A:$L,I$7,0)/1000,VLOOKUP($B$7&amp;$A17,KPI_DATOS!$A:$L,I$7,0))</f>
        <v>6.278425149746135</v>
      </c>
      <c r="J17" s="46">
        <f>IF($A$7&lt;4,VLOOKUP($B$7&amp;$A17,KPI_DATOS!$A:$L,J$7,0)/1000,VLOOKUP($B$7&amp;$A17,KPI_DATOS!$A:$L,J$7,0))</f>
        <v>5.9866067279992565</v>
      </c>
      <c r="K17" s="46">
        <f>IF($A$7&lt;4,VLOOKUP($B$7&amp;$A17,KPI_DATOS!$A:$L,K$7,0)/1000,VLOOKUP($B$7&amp;$A17,KPI_DATOS!$A:$L,K$7,0))</f>
        <v>6.5060874062850118</v>
      </c>
      <c r="L17" s="10"/>
      <c r="M17" s="29">
        <f t="shared" si="0"/>
        <v>6.0048689526475574</v>
      </c>
      <c r="N17" s="32"/>
    </row>
    <row r="18" spans="1:14" ht="20.25" customHeight="1" x14ac:dyDescent="0.35">
      <c r="A18" s="41" t="str">
        <f>KPI_DATOS!C12</f>
        <v>Infusiones</v>
      </c>
      <c r="B18" s="39"/>
      <c r="C18" s="46">
        <f>IF($A$7&lt;4,VLOOKUP($B$7&amp;$A18,KPI_DATOS!$A:$L,C$7,0)/1000,VLOOKUP($B$7&amp;$A18,KPI_DATOS!$A:$L,C$7,0))</f>
        <v>3.5449693166107226</v>
      </c>
      <c r="D18" s="46">
        <f>IF($A$7&lt;4,VLOOKUP($B$7&amp;$A18,KPI_DATOS!$A:$L,D$7,0)/1000,VLOOKUP($B$7&amp;$A18,KPI_DATOS!$A:$L,D$7,0))</f>
        <v>3.2874532112761834</v>
      </c>
      <c r="E18" s="46">
        <f>IF($A$7&lt;4,VLOOKUP($B$7&amp;$A18,KPI_DATOS!$A:$L,E$7,0)/1000,VLOOKUP($B$7&amp;$A18,KPI_DATOS!$A:$L,E$7,0))</f>
        <v>3.6510162330963172</v>
      </c>
      <c r="F18" s="46">
        <f>IF($A$7&lt;4,VLOOKUP($B$7&amp;$A18,KPI_DATOS!$A:$L,F$7,0)/1000,VLOOKUP($B$7&amp;$A18,KPI_DATOS!$A:$L,F$7,0))</f>
        <v>3.2914305993850643</v>
      </c>
      <c r="G18" s="46">
        <f>IF($A$7&lt;4,VLOOKUP($B$7&amp;$A18,KPI_DATOS!$A:$L,G$7,0)/1000,VLOOKUP($B$7&amp;$A18,KPI_DATOS!$A:$L,G$7,0))</f>
        <v>3.7203590913159168</v>
      </c>
      <c r="H18" s="46">
        <f>IF($A$7&lt;4,VLOOKUP($B$7&amp;$A18,KPI_DATOS!$A:$L,H$7,0)/1000,VLOOKUP($B$7&amp;$A18,KPI_DATOS!$A:$L,H$7,0))</f>
        <v>3.4475783140132688</v>
      </c>
      <c r="I18" s="46">
        <f>IF($A$7&lt;4,VLOOKUP($B$7&amp;$A18,KPI_DATOS!$A:$L,I$7,0)/1000,VLOOKUP($B$7&amp;$A18,KPI_DATOS!$A:$L,I$7,0))</f>
        <v>4.0113517145330286</v>
      </c>
      <c r="J18" s="46">
        <f>IF($A$7&lt;4,VLOOKUP($B$7&amp;$A18,KPI_DATOS!$A:$L,J$7,0)/1000,VLOOKUP($B$7&amp;$A18,KPI_DATOS!$A:$L,J$7,0))</f>
        <v>3.3846206981042073</v>
      </c>
      <c r="K18" s="46">
        <f>IF($A$7&lt;4,VLOOKUP($B$7&amp;$A18,KPI_DATOS!$A:$L,K$7,0)/1000,VLOOKUP($B$7&amp;$A18,KPI_DATOS!$A:$L,K$7,0))</f>
        <v>3.3578234686993604</v>
      </c>
      <c r="L18" s="10"/>
      <c r="M18" s="29">
        <f t="shared" si="0"/>
        <v>-9.7446406037199225</v>
      </c>
      <c r="N18" s="32"/>
    </row>
    <row r="19" spans="1:14" ht="20.25" customHeight="1" x14ac:dyDescent="0.35">
      <c r="A19" s="41" t="str">
        <f>KPI_DATOS!C13</f>
        <v>Resto Bebidas Caliente</v>
      </c>
      <c r="B19" s="39"/>
      <c r="C19" s="46">
        <f>IF($A$7&lt;4,VLOOKUP($B$7&amp;$A19,KPI_DATOS!$A:$L,C$7,0)/1000,VLOOKUP($B$7&amp;$A19,KPI_DATOS!$A:$L,C$7,0))</f>
        <v>2.3665098782113034</v>
      </c>
      <c r="D19" s="46">
        <f>IF($A$7&lt;4,VLOOKUP($B$7&amp;$A19,KPI_DATOS!$A:$L,D$7,0)/1000,VLOOKUP($B$7&amp;$A19,KPI_DATOS!$A:$L,D$7,0))</f>
        <v>1.9883804233032112</v>
      </c>
      <c r="E19" s="46">
        <f>IF($A$7&lt;4,VLOOKUP($B$7&amp;$A19,KPI_DATOS!$A:$L,E$7,0)/1000,VLOOKUP($B$7&amp;$A19,KPI_DATOS!$A:$L,E$7,0))</f>
        <v>2.5014982170890301</v>
      </c>
      <c r="F19" s="46">
        <f>IF($A$7&lt;4,VLOOKUP($B$7&amp;$A19,KPI_DATOS!$A:$L,F$7,0)/1000,VLOOKUP($B$7&amp;$A19,KPI_DATOS!$A:$L,F$7,0))</f>
        <v>2.2463069895385512</v>
      </c>
      <c r="G19" s="46">
        <f>IF($A$7&lt;4,VLOOKUP($B$7&amp;$A19,KPI_DATOS!$A:$L,G$7,0)/1000,VLOOKUP($B$7&amp;$A19,KPI_DATOS!$A:$L,G$7,0))</f>
        <v>2.2892054355321139</v>
      </c>
      <c r="H19" s="46">
        <f>IF($A$7&lt;4,VLOOKUP($B$7&amp;$A19,KPI_DATOS!$A:$L,H$7,0)/1000,VLOOKUP($B$7&amp;$A19,KPI_DATOS!$A:$L,H$7,0))</f>
        <v>2.3469764995374121</v>
      </c>
      <c r="I19" s="46">
        <f>IF($A$7&lt;4,VLOOKUP($B$7&amp;$A19,KPI_DATOS!$A:$L,I$7,0)/1000,VLOOKUP($B$7&amp;$A19,KPI_DATOS!$A:$L,I$7,0))</f>
        <v>2.5756116705789047</v>
      </c>
      <c r="J19" s="46">
        <f>IF($A$7&lt;4,VLOOKUP($B$7&amp;$A19,KPI_DATOS!$A:$L,J$7,0)/1000,VLOOKUP($B$7&amp;$A19,KPI_DATOS!$A:$L,J$7,0))</f>
        <v>2.1557376396645265</v>
      </c>
      <c r="K19" s="46">
        <f>IF($A$7&lt;4,VLOOKUP($B$7&amp;$A19,KPI_DATOS!$A:$L,K$7,0)/1000,VLOOKUP($B$7&amp;$A19,KPI_DATOS!$A:$L,K$7,0))</f>
        <v>2.1164728174158656</v>
      </c>
      <c r="L19" s="10"/>
      <c r="M19" s="29">
        <f t="shared" si="0"/>
        <v>-7.5455271700461175</v>
      </c>
      <c r="N19" s="32"/>
    </row>
    <row r="20" spans="1:14" ht="20.25" customHeight="1" x14ac:dyDescent="0.35">
      <c r="A20" s="40" t="str">
        <f>KPI_DATOS!C14</f>
        <v>.Total Bebidas Frias</v>
      </c>
      <c r="B20" s="39"/>
      <c r="C20" s="46">
        <f>IF($A$7&lt;4,VLOOKUP($B$7&amp;$A20,KPI_DATOS!$A:$L,C$7,0)/1000,VLOOKUP($B$7&amp;$A20,KPI_DATOS!$A:$L,C$7,0))</f>
        <v>12.426211543560282</v>
      </c>
      <c r="D20" s="46">
        <f>IF($A$7&lt;4,VLOOKUP($B$7&amp;$A20,KPI_DATOS!$A:$L,D$7,0)/1000,VLOOKUP($B$7&amp;$A20,KPI_DATOS!$A:$L,D$7,0))</f>
        <v>13.704605703761581</v>
      </c>
      <c r="E20" s="46">
        <f>IF($A$7&lt;4,VLOOKUP($B$7&amp;$A20,KPI_DATOS!$A:$L,E$7,0)/1000,VLOOKUP($B$7&amp;$A20,KPI_DATOS!$A:$L,E$7,0))</f>
        <v>19.481702280671843</v>
      </c>
      <c r="F20" s="46">
        <f>IF($A$7&lt;4,VLOOKUP($B$7&amp;$A20,KPI_DATOS!$A:$L,F$7,0)/1000,VLOOKUP($B$7&amp;$A20,KPI_DATOS!$A:$L,F$7,0))</f>
        <v>12.918141344751692</v>
      </c>
      <c r="G20" s="46">
        <f>IF($A$7&lt;4,VLOOKUP($B$7&amp;$A20,KPI_DATOS!$A:$L,G$7,0)/1000,VLOOKUP($B$7&amp;$A20,KPI_DATOS!$A:$L,G$7,0))</f>
        <v>12.442784331860715</v>
      </c>
      <c r="H20" s="46">
        <f>IF($A$7&lt;4,VLOOKUP($B$7&amp;$A20,KPI_DATOS!$A:$L,H$7,0)/1000,VLOOKUP($B$7&amp;$A20,KPI_DATOS!$A:$L,H$7,0))</f>
        <v>13.702156651679367</v>
      </c>
      <c r="I20" s="46">
        <f>IF($A$7&lt;4,VLOOKUP($B$7&amp;$A20,KPI_DATOS!$A:$L,I$7,0)/1000,VLOOKUP($B$7&amp;$A20,KPI_DATOS!$A:$L,I$7,0))</f>
        <v>18.868923802366609</v>
      </c>
      <c r="J20" s="46">
        <f>IF($A$7&lt;4,VLOOKUP($B$7&amp;$A20,KPI_DATOS!$A:$L,J$7,0)/1000,VLOOKUP($B$7&amp;$A20,KPI_DATOS!$A:$L,J$7,0))</f>
        <v>12.402053756863261</v>
      </c>
      <c r="K20" s="46">
        <f>IF($A$7&lt;4,VLOOKUP($B$7&amp;$A20,KPI_DATOS!$A:$L,K$7,0)/1000,VLOOKUP($B$7&amp;$A20,KPI_DATOS!$A:$L,K$7,0))</f>
        <v>11.631282244634399</v>
      </c>
      <c r="L20" s="10"/>
      <c r="M20" s="29">
        <f t="shared" si="0"/>
        <v>-6.5218689449466849</v>
      </c>
      <c r="N20" s="32"/>
    </row>
    <row r="21" spans="1:14" ht="20.25" customHeight="1" x14ac:dyDescent="0.35">
      <c r="A21" s="41" t="str">
        <f>KPI_DATOS!C15</f>
        <v>Total bebidas de vino</v>
      </c>
      <c r="B21" s="39"/>
      <c r="C21" s="46">
        <f>IF($A$7&lt;4,VLOOKUP($B$7&amp;$A21,KPI_DATOS!$A:$L,C$7,0)/1000,VLOOKUP($B$7&amp;$A21,KPI_DATOS!$A:$L,C$7,0))</f>
        <v>4.0319367081850102</v>
      </c>
      <c r="D21" s="46">
        <f>IF($A$7&lt;4,VLOOKUP($B$7&amp;$A21,KPI_DATOS!$A:$L,D$7,0)/1000,VLOOKUP($B$7&amp;$A21,KPI_DATOS!$A:$L,D$7,0))</f>
        <v>4.0195000636152551</v>
      </c>
      <c r="E21" s="46">
        <f>IF($A$7&lt;4,VLOOKUP($B$7&amp;$A21,KPI_DATOS!$A:$L,E$7,0)/1000,VLOOKUP($B$7&amp;$A21,KPI_DATOS!$A:$L,E$7,0))</f>
        <v>4.7791669443860521</v>
      </c>
      <c r="F21" s="46">
        <f>IF($A$7&lt;4,VLOOKUP($B$7&amp;$A21,KPI_DATOS!$A:$L,F$7,0)/1000,VLOOKUP($B$7&amp;$A21,KPI_DATOS!$A:$L,F$7,0))</f>
        <v>4.1869446108531774</v>
      </c>
      <c r="G21" s="46">
        <f>IF($A$7&lt;4,VLOOKUP($B$7&amp;$A21,KPI_DATOS!$A:$L,G$7,0)/1000,VLOOKUP($B$7&amp;$A21,KPI_DATOS!$A:$L,G$7,0))</f>
        <v>4.0788201036810348</v>
      </c>
      <c r="H21" s="46">
        <f>IF($A$7&lt;4,VLOOKUP($B$7&amp;$A21,KPI_DATOS!$A:$L,H$7,0)/1000,VLOOKUP($B$7&amp;$A21,KPI_DATOS!$A:$L,H$7,0))</f>
        <v>4.1520136940411785</v>
      </c>
      <c r="I21" s="46">
        <f>IF($A$7&lt;4,VLOOKUP($B$7&amp;$A21,KPI_DATOS!$A:$L,I$7,0)/1000,VLOOKUP($B$7&amp;$A21,KPI_DATOS!$A:$L,I$7,0))</f>
        <v>4.5725902125775413</v>
      </c>
      <c r="J21" s="46">
        <f>IF($A$7&lt;4,VLOOKUP($B$7&amp;$A21,KPI_DATOS!$A:$L,J$7,0)/1000,VLOOKUP($B$7&amp;$A21,KPI_DATOS!$A:$L,J$7,0))</f>
        <v>3.9861213240947397</v>
      </c>
      <c r="K21" s="46">
        <f>IF($A$7&lt;4,VLOOKUP($B$7&amp;$A21,KPI_DATOS!$A:$L,K$7,0)/1000,VLOOKUP($B$7&amp;$A21,KPI_DATOS!$A:$L,K$7,0))</f>
        <v>3.7940241200474381</v>
      </c>
      <c r="L21" s="10"/>
      <c r="M21" s="29">
        <f t="shared" si="0"/>
        <v>-6.9823129335019001</v>
      </c>
      <c r="N21" s="32"/>
    </row>
    <row r="22" spans="1:14" ht="20.25" customHeight="1" x14ac:dyDescent="0.35">
      <c r="A22" s="42" t="str">
        <f>KPI_DATOS!C16</f>
        <v>Vino</v>
      </c>
      <c r="B22" s="39"/>
      <c r="C22" s="46">
        <f>IF($A$7&lt;4,VLOOKUP($B$7&amp;$A22,KPI_DATOS!$A:$L,C$7,0)/1000,VLOOKUP($B$7&amp;$A22,KPI_DATOS!$A:$L,C$7,0))</f>
        <v>4.0916869796269921</v>
      </c>
      <c r="D22" s="46">
        <f>IF($A$7&lt;4,VLOOKUP($B$7&amp;$A22,KPI_DATOS!$A:$L,D$7,0)/1000,VLOOKUP($B$7&amp;$A22,KPI_DATOS!$A:$L,D$7,0))</f>
        <v>4.0910290925807162</v>
      </c>
      <c r="E22" s="46">
        <f>IF($A$7&lt;4,VLOOKUP($B$7&amp;$A22,KPI_DATOS!$A:$L,E$7,0)/1000,VLOOKUP($B$7&amp;$A22,KPI_DATOS!$A:$L,E$7,0))</f>
        <v>4.6965167393887208</v>
      </c>
      <c r="F22" s="46">
        <f>IF($A$7&lt;4,VLOOKUP($B$7&amp;$A22,KPI_DATOS!$A:$L,F$7,0)/1000,VLOOKUP($B$7&amp;$A22,KPI_DATOS!$A:$L,F$7,0))</f>
        <v>4.2180114883095268</v>
      </c>
      <c r="G22" s="46">
        <f>IF($A$7&lt;4,VLOOKUP($B$7&amp;$A22,KPI_DATOS!$A:$L,G$7,0)/1000,VLOOKUP($B$7&amp;$A22,KPI_DATOS!$A:$L,G$7,0))</f>
        <v>4.1073777666446274</v>
      </c>
      <c r="H22" s="46">
        <f>IF($A$7&lt;4,VLOOKUP($B$7&amp;$A22,KPI_DATOS!$A:$L,H$7,0)/1000,VLOOKUP($B$7&amp;$A22,KPI_DATOS!$A:$L,H$7,0))</f>
        <v>4.1608341832553775</v>
      </c>
      <c r="I22" s="46">
        <f>IF($A$7&lt;4,VLOOKUP($B$7&amp;$A22,KPI_DATOS!$A:$L,I$7,0)/1000,VLOOKUP($B$7&amp;$A22,KPI_DATOS!$A:$L,I$7,0))</f>
        <v>4.495605676416278</v>
      </c>
      <c r="J22" s="46">
        <f>IF($A$7&lt;4,VLOOKUP($B$7&amp;$A22,KPI_DATOS!$A:$L,J$7,0)/1000,VLOOKUP($B$7&amp;$A22,KPI_DATOS!$A:$L,J$7,0))</f>
        <v>3.9898026694938706</v>
      </c>
      <c r="K22" s="46">
        <f>IF($A$7&lt;4,VLOOKUP($B$7&amp;$A22,KPI_DATOS!$A:$L,K$7,0)/1000,VLOOKUP($B$7&amp;$A22,KPI_DATOS!$A:$L,K$7,0))</f>
        <v>3.8103799810281407</v>
      </c>
      <c r="L22" s="10"/>
      <c r="M22" s="29">
        <f t="shared" si="0"/>
        <v>-7.2308368621060159</v>
      </c>
      <c r="N22" s="32"/>
    </row>
    <row r="23" spans="1:14" ht="20.25" customHeight="1" x14ac:dyDescent="0.35">
      <c r="A23" s="43" t="str">
        <f>KPI_DATOS!C17</f>
        <v>Tinto</v>
      </c>
      <c r="B23" s="39"/>
      <c r="C23" s="46">
        <f>IF($A$7&lt;4,VLOOKUP($B$7&amp;$A23,KPI_DATOS!$A:$L,C$7,0)/1000,VLOOKUP($B$7&amp;$A23,KPI_DATOS!$A:$L,C$7,0))</f>
        <v>3.2343778328000918</v>
      </c>
      <c r="D23" s="46">
        <f>IF($A$7&lt;4,VLOOKUP($B$7&amp;$A23,KPI_DATOS!$A:$L,D$7,0)/1000,VLOOKUP($B$7&amp;$A23,KPI_DATOS!$A:$L,D$7,0))</f>
        <v>3.3178046462163255</v>
      </c>
      <c r="E23" s="46">
        <f>IF($A$7&lt;4,VLOOKUP($B$7&amp;$A23,KPI_DATOS!$A:$L,E$7,0)/1000,VLOOKUP($B$7&amp;$A23,KPI_DATOS!$A:$L,E$7,0))</f>
        <v>3.7593003602630359</v>
      </c>
      <c r="F23" s="46">
        <f>IF($A$7&lt;4,VLOOKUP($B$7&amp;$A23,KPI_DATOS!$A:$L,F$7,0)/1000,VLOOKUP($B$7&amp;$A23,KPI_DATOS!$A:$L,F$7,0))</f>
        <v>3.453157146745705</v>
      </c>
      <c r="G23" s="46">
        <f>IF($A$7&lt;4,VLOOKUP($B$7&amp;$A23,KPI_DATOS!$A:$L,G$7,0)/1000,VLOOKUP($B$7&amp;$A23,KPI_DATOS!$A:$L,G$7,0))</f>
        <v>3.5350664296640408</v>
      </c>
      <c r="H23" s="46">
        <f>IF($A$7&lt;4,VLOOKUP($B$7&amp;$A23,KPI_DATOS!$A:$L,H$7,0)/1000,VLOOKUP($B$7&amp;$A23,KPI_DATOS!$A:$L,H$7,0))</f>
        <v>3.524830187535116</v>
      </c>
      <c r="I23" s="46">
        <f>IF($A$7&lt;4,VLOOKUP($B$7&amp;$A23,KPI_DATOS!$A:$L,I$7,0)/1000,VLOOKUP($B$7&amp;$A23,KPI_DATOS!$A:$L,I$7,0))</f>
        <v>3.625458599030615</v>
      </c>
      <c r="J23" s="46">
        <f>IF($A$7&lt;4,VLOOKUP($B$7&amp;$A23,KPI_DATOS!$A:$L,J$7,0)/1000,VLOOKUP($B$7&amp;$A23,KPI_DATOS!$A:$L,J$7,0))</f>
        <v>3.5030526101590023</v>
      </c>
      <c r="K23" s="46">
        <f>IF($A$7&lt;4,VLOOKUP($B$7&amp;$A23,KPI_DATOS!$A:$L,K$7,0)/1000,VLOOKUP($B$7&amp;$A23,KPI_DATOS!$A:$L,K$7,0))</f>
        <v>3.4171228936417344</v>
      </c>
      <c r="L23" s="10"/>
      <c r="M23" s="29">
        <f t="shared" si="0"/>
        <v>-3.3363881095019532</v>
      </c>
      <c r="N23" s="32"/>
    </row>
    <row r="24" spans="1:14" ht="20.25" customHeight="1" x14ac:dyDescent="0.35">
      <c r="A24" s="43" t="str">
        <f>KPI_DATOS!C18</f>
        <v>Blanco</v>
      </c>
      <c r="B24" s="39"/>
      <c r="C24" s="46">
        <f>IF($A$7&lt;4,VLOOKUP($B$7&amp;$A24,KPI_DATOS!$A:$L,C$7,0)/1000,VLOOKUP($B$7&amp;$A24,KPI_DATOS!$A:$L,C$7,0))</f>
        <v>3.0880183954683127</v>
      </c>
      <c r="D24" s="46">
        <f>IF($A$7&lt;4,VLOOKUP($B$7&amp;$A24,KPI_DATOS!$A:$L,D$7,0)/1000,VLOOKUP($B$7&amp;$A24,KPI_DATOS!$A:$L,D$7,0))</f>
        <v>2.9296466596487578</v>
      </c>
      <c r="E24" s="46">
        <f>IF($A$7&lt;4,VLOOKUP($B$7&amp;$A24,KPI_DATOS!$A:$L,E$7,0)/1000,VLOOKUP($B$7&amp;$A24,KPI_DATOS!$A:$L,E$7,0))</f>
        <v>3.3556068993193557</v>
      </c>
      <c r="F24" s="46">
        <f>IF($A$7&lt;4,VLOOKUP($B$7&amp;$A24,KPI_DATOS!$A:$L,F$7,0)/1000,VLOOKUP($B$7&amp;$A24,KPI_DATOS!$A:$L,F$7,0))</f>
        <v>3.1163915607750794</v>
      </c>
      <c r="G24" s="46">
        <f>IF($A$7&lt;4,VLOOKUP($B$7&amp;$A24,KPI_DATOS!$A:$L,G$7,0)/1000,VLOOKUP($B$7&amp;$A24,KPI_DATOS!$A:$L,G$7,0))</f>
        <v>2.9120420766789463</v>
      </c>
      <c r="H24" s="46">
        <f>IF($A$7&lt;4,VLOOKUP($B$7&amp;$A24,KPI_DATOS!$A:$L,H$7,0)/1000,VLOOKUP($B$7&amp;$A24,KPI_DATOS!$A:$L,H$7,0))</f>
        <v>3.0121752717959387</v>
      </c>
      <c r="I24" s="46">
        <f>IF($A$7&lt;4,VLOOKUP($B$7&amp;$A24,KPI_DATOS!$A:$L,I$7,0)/1000,VLOOKUP($B$7&amp;$A24,KPI_DATOS!$A:$L,I$7,0))</f>
        <v>3.312700237349687</v>
      </c>
      <c r="J24" s="46">
        <f>IF($A$7&lt;4,VLOOKUP($B$7&amp;$A24,KPI_DATOS!$A:$L,J$7,0)/1000,VLOOKUP($B$7&amp;$A24,KPI_DATOS!$A:$L,J$7,0))</f>
        <v>2.8164397251240278</v>
      </c>
      <c r="K24" s="46">
        <f>IF($A$7&lt;4,VLOOKUP($B$7&amp;$A24,KPI_DATOS!$A:$L,K$7,0)/1000,VLOOKUP($B$7&amp;$A24,KPI_DATOS!$A:$L,K$7,0))</f>
        <v>2.6920594567323644</v>
      </c>
      <c r="L24" s="10"/>
      <c r="M24" s="29">
        <f t="shared" si="0"/>
        <v>-7.5542390581616274</v>
      </c>
      <c r="N24" s="32"/>
    </row>
    <row r="25" spans="1:14" ht="20.25" customHeight="1" x14ac:dyDescent="0.35">
      <c r="A25" s="43" t="str">
        <f>KPI_DATOS!C19</f>
        <v>Rosado</v>
      </c>
      <c r="B25" s="39"/>
      <c r="C25" s="46">
        <f>IF($A$7&lt;4,VLOOKUP($B$7&amp;$A25,KPI_DATOS!$A:$L,C$7,0)/1000,VLOOKUP($B$7&amp;$A25,KPI_DATOS!$A:$L,C$7,0))</f>
        <v>2.3273091057744915</v>
      </c>
      <c r="D25" s="46">
        <f>IF($A$7&lt;4,VLOOKUP($B$7&amp;$A25,KPI_DATOS!$A:$L,D$7,0)/1000,VLOOKUP($B$7&amp;$A25,KPI_DATOS!$A:$L,D$7,0))</f>
        <v>2.395920639961401</v>
      </c>
      <c r="E25" s="46">
        <f>IF($A$7&lt;4,VLOOKUP($B$7&amp;$A25,KPI_DATOS!$A:$L,E$7,0)/1000,VLOOKUP($B$7&amp;$A25,KPI_DATOS!$A:$L,E$7,0))</f>
        <v>3.0449154822461946</v>
      </c>
      <c r="F25" s="46">
        <f>IF($A$7&lt;4,VLOOKUP($B$7&amp;$A25,KPI_DATOS!$A:$L,F$7,0)/1000,VLOOKUP($B$7&amp;$A25,KPI_DATOS!$A:$L,F$7,0))</f>
        <v>1.7127471459244663</v>
      </c>
      <c r="G25" s="46">
        <f>IF($A$7&lt;4,VLOOKUP($B$7&amp;$A25,KPI_DATOS!$A:$L,G$7,0)/1000,VLOOKUP($B$7&amp;$A25,KPI_DATOS!$A:$L,G$7,0))</f>
        <v>2.0674767934875669</v>
      </c>
      <c r="H25" s="46">
        <f>IF($A$7&lt;4,VLOOKUP($B$7&amp;$A25,KPI_DATOS!$A:$L,H$7,0)/1000,VLOOKUP($B$7&amp;$A25,KPI_DATOS!$A:$L,H$7,0))</f>
        <v>2.0866846762552274</v>
      </c>
      <c r="I25" s="46">
        <f>IF($A$7&lt;4,VLOOKUP($B$7&amp;$A25,KPI_DATOS!$A:$L,I$7,0)/1000,VLOOKUP($B$7&amp;$A25,KPI_DATOS!$A:$L,I$7,0))</f>
        <v>1.808745288980367</v>
      </c>
      <c r="J25" s="46">
        <f>IF($A$7&lt;4,VLOOKUP($B$7&amp;$A25,KPI_DATOS!$A:$L,J$7,0)/1000,VLOOKUP($B$7&amp;$A25,KPI_DATOS!$A:$L,J$7,0))</f>
        <v>1.8959686437737127</v>
      </c>
      <c r="K25" s="46">
        <f>IF($A$7&lt;4,VLOOKUP($B$7&amp;$A25,KPI_DATOS!$A:$L,K$7,0)/1000,VLOOKUP($B$7&amp;$A25,KPI_DATOS!$A:$L,K$7,0))</f>
        <v>1.5445262273141911</v>
      </c>
      <c r="L25" s="10"/>
      <c r="M25" s="29">
        <f t="shared" si="0"/>
        <v>-25.294144428640752</v>
      </c>
      <c r="N25" s="32"/>
    </row>
    <row r="26" spans="1:14" ht="20.25" customHeight="1" x14ac:dyDescent="0.35">
      <c r="A26" s="43" t="str">
        <f>KPI_DATOS!C20</f>
        <v>Resto vino</v>
      </c>
      <c r="B26" s="39"/>
      <c r="C26" s="46">
        <f>IF($A$7&lt;4,VLOOKUP($B$7&amp;$A26,KPI_DATOS!$A:$L,C$7,0)/1000,VLOOKUP($B$7&amp;$A26,KPI_DATOS!$A:$L,C$7,0))</f>
        <v>1.5555335461473798</v>
      </c>
      <c r="D26" s="46">
        <f>IF($A$7&lt;4,VLOOKUP($B$7&amp;$A26,KPI_DATOS!$A:$L,D$7,0)/1000,VLOOKUP($B$7&amp;$A26,KPI_DATOS!$A:$L,D$7,0))</f>
        <v>1.094034024336624</v>
      </c>
      <c r="E26" s="46">
        <f>IF($A$7&lt;4,VLOOKUP($B$7&amp;$A26,KPI_DATOS!$A:$L,E$7,0)/1000,VLOOKUP($B$7&amp;$A26,KPI_DATOS!$A:$L,E$7,0))</f>
        <v>1.3898636334918406</v>
      </c>
      <c r="F26" s="46">
        <f>IF($A$7&lt;4,VLOOKUP($B$7&amp;$A26,KPI_DATOS!$A:$L,F$7,0)/1000,VLOOKUP($B$7&amp;$A26,KPI_DATOS!$A:$L,F$7,0))</f>
        <v>1.1444352925641692</v>
      </c>
      <c r="G26" s="46">
        <f>IF($A$7&lt;4,VLOOKUP($B$7&amp;$A26,KPI_DATOS!$A:$L,G$7,0)/1000,VLOOKUP($B$7&amp;$A26,KPI_DATOS!$A:$L,G$7,0))</f>
        <v>1.4261791090401921</v>
      </c>
      <c r="H26" s="46">
        <f>IF($A$7&lt;4,VLOOKUP($B$7&amp;$A26,KPI_DATOS!$A:$L,H$7,0)/1000,VLOOKUP($B$7&amp;$A26,KPI_DATOS!$A:$L,H$7,0))</f>
        <v>1.0151898667926276</v>
      </c>
      <c r="I26" s="46">
        <f>IF($A$7&lt;4,VLOOKUP($B$7&amp;$A26,KPI_DATOS!$A:$L,I$7,0)/1000,VLOOKUP($B$7&amp;$A26,KPI_DATOS!$A:$L,I$7,0))</f>
        <v>1.0089829040663734</v>
      </c>
      <c r="J26" s="46">
        <f>IF($A$7&lt;4,VLOOKUP($B$7&amp;$A26,KPI_DATOS!$A:$L,J$7,0)/1000,VLOOKUP($B$7&amp;$A26,KPI_DATOS!$A:$L,J$7,0))</f>
        <v>1.494714374236038</v>
      </c>
      <c r="K26" s="46">
        <f>IF($A$7&lt;4,VLOOKUP($B$7&amp;$A26,KPI_DATOS!$A:$L,K$7,0)/1000,VLOOKUP($B$7&amp;$A26,KPI_DATOS!$A:$L,K$7,0))</f>
        <v>1.2197697803144931</v>
      </c>
      <c r="L26" s="10"/>
      <c r="M26" s="29">
        <f t="shared" si="0"/>
        <v>-14.472889654414512</v>
      </c>
      <c r="N26" s="32"/>
    </row>
    <row r="27" spans="1:14" ht="20.25" customHeight="1" x14ac:dyDescent="0.35">
      <c r="A27" s="42" t="str">
        <f>KPI_DATOS!C21</f>
        <v>Cava</v>
      </c>
      <c r="B27" s="39"/>
      <c r="C27" s="46">
        <f>IF($A$7&lt;4,VLOOKUP($B$7&amp;$A27,KPI_DATOS!$A:$L,C$7,0)/1000,VLOOKUP($B$7&amp;$A27,KPI_DATOS!$A:$L,C$7,0))</f>
        <v>1.2289981174233777</v>
      </c>
      <c r="D27" s="46">
        <f>IF($A$7&lt;4,VLOOKUP($B$7&amp;$A27,KPI_DATOS!$A:$L,D$7,0)/1000,VLOOKUP($B$7&amp;$A27,KPI_DATOS!$A:$L,D$7,0))</f>
        <v>1.6072616428169049</v>
      </c>
      <c r="E27" s="46">
        <f>IF($A$7&lt;4,VLOOKUP($B$7&amp;$A27,KPI_DATOS!$A:$L,E$7,0)/1000,VLOOKUP($B$7&amp;$A27,KPI_DATOS!$A:$L,E$7,0))</f>
        <v>1.4579058921099428</v>
      </c>
      <c r="F27" s="46">
        <f>IF($A$7&lt;4,VLOOKUP($B$7&amp;$A27,KPI_DATOS!$A:$L,F$7,0)/1000,VLOOKUP($B$7&amp;$A27,KPI_DATOS!$A:$L,F$7,0))</f>
        <v>1.5443147553420273</v>
      </c>
      <c r="G27" s="46">
        <f>IF($A$7&lt;4,VLOOKUP($B$7&amp;$A27,KPI_DATOS!$A:$L,G$7,0)/1000,VLOOKUP($B$7&amp;$A27,KPI_DATOS!$A:$L,G$7,0))</f>
        <v>1.3552817333381004</v>
      </c>
      <c r="H27" s="46">
        <f>IF($A$7&lt;4,VLOOKUP($B$7&amp;$A27,KPI_DATOS!$A:$L,H$7,0)/1000,VLOOKUP($B$7&amp;$A27,KPI_DATOS!$A:$L,H$7,0))</f>
        <v>1.7104606463008623</v>
      </c>
      <c r="I27" s="46">
        <f>IF($A$7&lt;4,VLOOKUP($B$7&amp;$A27,KPI_DATOS!$A:$L,I$7,0)/1000,VLOOKUP($B$7&amp;$A27,KPI_DATOS!$A:$L,I$7,0))</f>
        <v>1.6106541845140219</v>
      </c>
      <c r="J27" s="46">
        <f>IF($A$7&lt;4,VLOOKUP($B$7&amp;$A27,KPI_DATOS!$A:$L,J$7,0)/1000,VLOOKUP($B$7&amp;$A27,KPI_DATOS!$A:$L,J$7,0))</f>
        <v>1.4104722426142522</v>
      </c>
      <c r="K27" s="46">
        <f>IF($A$7&lt;4,VLOOKUP($B$7&amp;$A27,KPI_DATOS!$A:$L,K$7,0)/1000,VLOOKUP($B$7&amp;$A27,KPI_DATOS!$A:$L,K$7,0))</f>
        <v>1.4682927177756526</v>
      </c>
      <c r="L27" s="10"/>
      <c r="M27" s="29">
        <f t="shared" si="0"/>
        <v>8.3385602902802169</v>
      </c>
    </row>
    <row r="28" spans="1:14" ht="20.25" customHeight="1" x14ac:dyDescent="0.35">
      <c r="A28" s="42" t="str">
        <f>KPI_DATOS!C22</f>
        <v>Otr.Bebidas Deri.Vino</v>
      </c>
      <c r="B28" s="39"/>
      <c r="C28" s="46">
        <f>IF($A$7&lt;4,VLOOKUP($B$7&amp;$A28,KPI_DATOS!$A:$L,C$7,0)/1000,VLOOKUP($B$7&amp;$A28,KPI_DATOS!$A:$L,C$7,0))</f>
        <v>1.9811030695435516</v>
      </c>
      <c r="D28" s="46">
        <f>IF($A$7&lt;4,VLOOKUP($B$7&amp;$A28,KPI_DATOS!$A:$L,D$7,0)/1000,VLOOKUP($B$7&amp;$A28,KPI_DATOS!$A:$L,D$7,0))</f>
        <v>2.1142357007247656</v>
      </c>
      <c r="E28" s="46">
        <f>IF($A$7&lt;4,VLOOKUP($B$7&amp;$A28,KPI_DATOS!$A:$L,E$7,0)/1000,VLOOKUP($B$7&amp;$A28,KPI_DATOS!$A:$L,E$7,0))</f>
        <v>2.6605048374813158</v>
      </c>
      <c r="F28" s="46">
        <f>IF($A$7&lt;4,VLOOKUP($B$7&amp;$A28,KPI_DATOS!$A:$L,F$7,0)/1000,VLOOKUP($B$7&amp;$A28,KPI_DATOS!$A:$L,F$7,0))</f>
        <v>2.0044075632015446</v>
      </c>
      <c r="G28" s="46">
        <f>IF($A$7&lt;4,VLOOKUP($B$7&amp;$A28,KPI_DATOS!$A:$L,G$7,0)/1000,VLOOKUP($B$7&amp;$A28,KPI_DATOS!$A:$L,G$7,0))</f>
        <v>1.9700290301990566</v>
      </c>
      <c r="H28" s="46">
        <f>IF($A$7&lt;4,VLOOKUP($B$7&amp;$A28,KPI_DATOS!$A:$L,H$7,0)/1000,VLOOKUP($B$7&amp;$A28,KPI_DATOS!$A:$L,H$7,0))</f>
        <v>2.1023804718444157</v>
      </c>
      <c r="I28" s="46">
        <f>IF($A$7&lt;4,VLOOKUP($B$7&amp;$A28,KPI_DATOS!$A:$L,I$7,0)/1000,VLOOKUP($B$7&amp;$A28,KPI_DATOS!$A:$L,I$7,0))</f>
        <v>2.7390638628820794</v>
      </c>
      <c r="J28" s="46">
        <f>IF($A$7&lt;4,VLOOKUP($B$7&amp;$A28,KPI_DATOS!$A:$L,J$7,0)/1000,VLOOKUP($B$7&amp;$A28,KPI_DATOS!$A:$L,J$7,0))</f>
        <v>2.0498790686871886</v>
      </c>
      <c r="K28" s="46">
        <f>IF($A$7&lt;4,VLOOKUP($B$7&amp;$A28,KPI_DATOS!$A:$L,K$7,0)/1000,VLOOKUP($B$7&amp;$A28,KPI_DATOS!$A:$L,K$7,0))</f>
        <v>1.8463979687800902</v>
      </c>
      <c r="L28" s="10"/>
      <c r="M28" s="29">
        <f t="shared" si="0"/>
        <v>-6.2755959188314332</v>
      </c>
    </row>
    <row r="29" spans="1:14" ht="20.25" customHeight="1" x14ac:dyDescent="0.35">
      <c r="A29" s="43" t="str">
        <f>KPI_DATOS!C23</f>
        <v>Tinto de Verano</v>
      </c>
      <c r="B29" s="39"/>
      <c r="C29" s="46">
        <f>IF($A$7&lt;4,VLOOKUP($B$7&amp;$A29,KPI_DATOS!$A:$L,C$7,0)/1000,VLOOKUP($B$7&amp;$A29,KPI_DATOS!$A:$L,C$7,0))</f>
        <v>2.1268161354232711</v>
      </c>
      <c r="D29" s="46">
        <f>IF($A$7&lt;4,VLOOKUP($B$7&amp;$A29,KPI_DATOS!$A:$L,D$7,0)/1000,VLOOKUP($B$7&amp;$A29,KPI_DATOS!$A:$L,D$7,0))</f>
        <v>2.1260953936752864</v>
      </c>
      <c r="E29" s="46">
        <f>IF($A$7&lt;4,VLOOKUP($B$7&amp;$A29,KPI_DATOS!$A:$L,E$7,0)/1000,VLOOKUP($B$7&amp;$A29,KPI_DATOS!$A:$L,E$7,0))</f>
        <v>2.6059968771837148</v>
      </c>
      <c r="F29" s="46">
        <f>IF($A$7&lt;4,VLOOKUP($B$7&amp;$A29,KPI_DATOS!$A:$L,F$7,0)/1000,VLOOKUP($B$7&amp;$A29,KPI_DATOS!$A:$L,F$7,0))</f>
        <v>2.120485548679758</v>
      </c>
      <c r="G29" s="46">
        <f>IF($A$7&lt;4,VLOOKUP($B$7&amp;$A29,KPI_DATOS!$A:$L,G$7,0)/1000,VLOOKUP($B$7&amp;$A29,KPI_DATOS!$A:$L,G$7,0))</f>
        <v>1.980260012462471</v>
      </c>
      <c r="H29" s="46">
        <f>IF($A$7&lt;4,VLOOKUP($B$7&amp;$A29,KPI_DATOS!$A:$L,H$7,0)/1000,VLOOKUP($B$7&amp;$A29,KPI_DATOS!$A:$L,H$7,0))</f>
        <v>2.1149830314980704</v>
      </c>
      <c r="I29" s="46">
        <f>IF($A$7&lt;4,VLOOKUP($B$7&amp;$A29,KPI_DATOS!$A:$L,I$7,0)/1000,VLOOKUP($B$7&amp;$A29,KPI_DATOS!$A:$L,I$7,0))</f>
        <v>2.6448395666360667</v>
      </c>
      <c r="J29" s="46">
        <f>IF($A$7&lt;4,VLOOKUP($B$7&amp;$A29,KPI_DATOS!$A:$L,J$7,0)/1000,VLOOKUP($B$7&amp;$A29,KPI_DATOS!$A:$L,J$7,0))</f>
        <v>2.1144440305261254</v>
      </c>
      <c r="K29" s="46">
        <f>IF($A$7&lt;4,VLOOKUP($B$7&amp;$A29,KPI_DATOS!$A:$L,K$7,0)/1000,VLOOKUP($B$7&amp;$A29,KPI_DATOS!$A:$L,K$7,0))</f>
        <v>1.8474155347403556</v>
      </c>
      <c r="L29" s="10"/>
      <c r="M29" s="29">
        <f t="shared" si="0"/>
        <v>-6.7084361086967581</v>
      </c>
    </row>
    <row r="30" spans="1:14" ht="20.25" customHeight="1" x14ac:dyDescent="0.35">
      <c r="A30" s="43" t="str">
        <f>KPI_DATOS!C24</f>
        <v>Sangria de Vino</v>
      </c>
      <c r="B30" s="39"/>
      <c r="C30" s="46">
        <f>IF($A$7&lt;4,VLOOKUP($B$7&amp;$A30,KPI_DATOS!$A:$L,C$7,0)/1000,VLOOKUP($B$7&amp;$A30,KPI_DATOS!$A:$L,C$7,0))</f>
        <v>1.1930038349653398</v>
      </c>
      <c r="D30" s="46">
        <f>IF($A$7&lt;4,VLOOKUP($B$7&amp;$A30,KPI_DATOS!$A:$L,D$7,0)/1000,VLOOKUP($B$7&amp;$A30,KPI_DATOS!$A:$L,D$7,0))</f>
        <v>1.291421532310056</v>
      </c>
      <c r="E30" s="46">
        <f>IF($A$7&lt;4,VLOOKUP($B$7&amp;$A30,KPI_DATOS!$A:$L,E$7,0)/1000,VLOOKUP($B$7&amp;$A30,KPI_DATOS!$A:$L,E$7,0))</f>
        <v>1.3844240225832285</v>
      </c>
      <c r="F30" s="46">
        <f>IF($A$7&lt;4,VLOOKUP($B$7&amp;$A30,KPI_DATOS!$A:$L,F$7,0)/1000,VLOOKUP($B$7&amp;$A30,KPI_DATOS!$A:$L,F$7,0))</f>
        <v>1.1003394893177127</v>
      </c>
      <c r="G30" s="46">
        <f>IF($A$7&lt;4,VLOOKUP($B$7&amp;$A30,KPI_DATOS!$A:$L,G$7,0)/1000,VLOOKUP($B$7&amp;$A30,KPI_DATOS!$A:$L,G$7,0))</f>
        <v>1.2473700225060549</v>
      </c>
      <c r="H30" s="46">
        <f>IF($A$7&lt;4,VLOOKUP($B$7&amp;$A30,KPI_DATOS!$A:$L,H$7,0)/1000,VLOOKUP($B$7&amp;$A30,KPI_DATOS!$A:$L,H$7,0))</f>
        <v>1.1694092726065379</v>
      </c>
      <c r="I30" s="46">
        <f>IF($A$7&lt;4,VLOOKUP($B$7&amp;$A30,KPI_DATOS!$A:$L,I$7,0)/1000,VLOOKUP($B$7&amp;$A30,KPI_DATOS!$A:$L,I$7,0))</f>
        <v>1.2964248257539637</v>
      </c>
      <c r="J30" s="46">
        <f>IF($A$7&lt;4,VLOOKUP($B$7&amp;$A30,KPI_DATOS!$A:$L,J$7,0)/1000,VLOOKUP($B$7&amp;$A30,KPI_DATOS!$A:$L,J$7,0))</f>
        <v>1.388883680601128</v>
      </c>
      <c r="K30" s="46">
        <f>IF($A$7&lt;4,VLOOKUP($B$7&amp;$A30,KPI_DATOS!$A:$L,K$7,0)/1000,VLOOKUP($B$7&amp;$A30,KPI_DATOS!$A:$L,K$7,0))</f>
        <v>1.2597533454939824</v>
      </c>
      <c r="L30" s="10"/>
      <c r="M30" s="29">
        <f t="shared" si="0"/>
        <v>0.99275457678937862</v>
      </c>
    </row>
    <row r="31" spans="1:14" ht="20.25" customHeight="1" x14ac:dyDescent="0.35">
      <c r="A31" s="43" t="str">
        <f>KPI_DATOS!C25</f>
        <v>Sangria de Cava</v>
      </c>
      <c r="B31" s="39"/>
      <c r="C31" s="46">
        <f>IF($A$7&lt;4,VLOOKUP($B$7&amp;$A31,KPI_DATOS!$A:$L,C$7,0)/1000,VLOOKUP($B$7&amp;$A31,KPI_DATOS!$A:$L,C$7,0))</f>
        <v>1.3408357688102377</v>
      </c>
      <c r="D31" s="46">
        <f>IF($A$7&lt;4,VLOOKUP($B$7&amp;$A31,KPI_DATOS!$A:$L,D$7,0)/1000,VLOOKUP($B$7&amp;$A31,KPI_DATOS!$A:$L,D$7,0))</f>
        <v>1.2717876615250161</v>
      </c>
      <c r="E31" s="46">
        <f>IF($A$7&lt;4,VLOOKUP($B$7&amp;$A31,KPI_DATOS!$A:$L,E$7,0)/1000,VLOOKUP($B$7&amp;$A31,KPI_DATOS!$A:$L,E$7,0))</f>
        <v>1.4177654873837622</v>
      </c>
      <c r="F31" s="46">
        <f>IF($A$7&lt;4,VLOOKUP($B$7&amp;$A31,KPI_DATOS!$A:$L,F$7,0)/1000,VLOOKUP($B$7&amp;$A31,KPI_DATOS!$A:$L,F$7,0))</f>
        <v>1.2838208860643801</v>
      </c>
      <c r="G31" s="46">
        <f>IF($A$7&lt;4,VLOOKUP($B$7&amp;$A31,KPI_DATOS!$A:$L,G$7,0)/1000,VLOOKUP($B$7&amp;$A31,KPI_DATOS!$A:$L,G$7,0))</f>
        <v>1.3111089678755783</v>
      </c>
      <c r="H31" s="46">
        <f>IF($A$7&lt;4,VLOOKUP($B$7&amp;$A31,KPI_DATOS!$A:$L,H$7,0)/1000,VLOOKUP($B$7&amp;$A31,KPI_DATOS!$A:$L,H$7,0))</f>
        <v>0.93966979463158851</v>
      </c>
      <c r="I31" s="46">
        <f>IF($A$7&lt;4,VLOOKUP($B$7&amp;$A31,KPI_DATOS!$A:$L,I$7,0)/1000,VLOOKUP($B$7&amp;$A31,KPI_DATOS!$A:$L,I$7,0))</f>
        <v>1.5122808290123901</v>
      </c>
      <c r="J31" s="46">
        <f>IF($A$7&lt;4,VLOOKUP($B$7&amp;$A31,KPI_DATOS!$A:$L,J$7,0)/1000,VLOOKUP($B$7&amp;$A31,KPI_DATOS!$A:$L,J$7,0))</f>
        <v>1.5022582943491669</v>
      </c>
      <c r="K31" s="46">
        <f>IF($A$7&lt;4,VLOOKUP($B$7&amp;$A31,KPI_DATOS!$A:$L,K$7,0)/1000,VLOOKUP($B$7&amp;$A31,KPI_DATOS!$A:$L,K$7,0))</f>
        <v>1.1690394129061601</v>
      </c>
      <c r="L31" s="10"/>
      <c r="M31" s="29">
        <f t="shared" si="0"/>
        <v>-10.835831227637538</v>
      </c>
    </row>
    <row r="32" spans="1:14" ht="20.25" customHeight="1" x14ac:dyDescent="0.35">
      <c r="A32" s="43" t="str">
        <f>KPI_DATOS!C26</f>
        <v>Calimocho</v>
      </c>
      <c r="B32" s="39"/>
      <c r="C32" s="46">
        <f>IF($A$7&lt;4,VLOOKUP($B$7&amp;$A32,KPI_DATOS!$A:$L,C$7,0)/1000,VLOOKUP($B$7&amp;$A32,KPI_DATOS!$A:$L,C$7,0))</f>
        <v>2.0436401892463247</v>
      </c>
      <c r="D32" s="46">
        <f>IF($A$7&lt;4,VLOOKUP($B$7&amp;$A32,KPI_DATOS!$A:$L,D$7,0)/1000,VLOOKUP($B$7&amp;$A32,KPI_DATOS!$A:$L,D$7,0))</f>
        <v>1.858235796203962</v>
      </c>
      <c r="E32" s="46">
        <f>IF($A$7&lt;4,VLOOKUP($B$7&amp;$A32,KPI_DATOS!$A:$L,E$7,0)/1000,VLOOKUP($B$7&amp;$A32,KPI_DATOS!$A:$L,E$7,0))</f>
        <v>2.2401068039680712</v>
      </c>
      <c r="F32" s="46">
        <f>IF($A$7&lt;4,VLOOKUP($B$7&amp;$A32,KPI_DATOS!$A:$L,F$7,0)/1000,VLOOKUP($B$7&amp;$A32,KPI_DATOS!$A:$L,F$7,0))</f>
        <v>2.0361795946903563</v>
      </c>
      <c r="G32" s="46">
        <f>IF($A$7&lt;4,VLOOKUP($B$7&amp;$A32,KPI_DATOS!$A:$L,G$7,0)/1000,VLOOKUP($B$7&amp;$A32,KPI_DATOS!$A:$L,G$7,0))</f>
        <v>2.367281413091785</v>
      </c>
      <c r="H32" s="46">
        <f>IF($A$7&lt;4,VLOOKUP($B$7&amp;$A32,KPI_DATOS!$A:$L,H$7,0)/1000,VLOOKUP($B$7&amp;$A32,KPI_DATOS!$A:$L,H$7,0))</f>
        <v>2.479227788547075</v>
      </c>
      <c r="I32" s="46">
        <f>IF($A$7&lt;4,VLOOKUP($B$7&amp;$A32,KPI_DATOS!$A:$L,I$7,0)/1000,VLOOKUP($B$7&amp;$A32,KPI_DATOS!$A:$L,I$7,0))</f>
        <v>2.577458484409592</v>
      </c>
      <c r="J32" s="46">
        <f>IF($A$7&lt;4,VLOOKUP($B$7&amp;$A32,KPI_DATOS!$A:$L,J$7,0)/1000,VLOOKUP($B$7&amp;$A32,KPI_DATOS!$A:$L,J$7,0))</f>
        <v>1.9366049315675262</v>
      </c>
      <c r="K32" s="46">
        <f>IF($A$7&lt;4,VLOOKUP($B$7&amp;$A32,KPI_DATOS!$A:$L,K$7,0)/1000,VLOOKUP($B$7&amp;$A32,KPI_DATOS!$A:$L,K$7,0))</f>
        <v>1.9026602487273558</v>
      </c>
      <c r="L32" s="10"/>
      <c r="M32" s="29">
        <f t="shared" si="0"/>
        <v>-19.626782088303194</v>
      </c>
    </row>
    <row r="33" spans="1:13" ht="20.25" customHeight="1" x14ac:dyDescent="0.35">
      <c r="A33" s="43" t="str">
        <f>KPI_DATOS!C27</f>
        <v>Rebujito</v>
      </c>
      <c r="B33" s="39"/>
      <c r="C33" s="46">
        <f>IF($A$7&lt;4,VLOOKUP($B$7&amp;$A33,KPI_DATOS!$A:$L,C$7,0)/1000,VLOOKUP($B$7&amp;$A33,KPI_DATOS!$A:$L,C$7,0))</f>
        <v>0.80687764724558175</v>
      </c>
      <c r="D33" s="46">
        <f>IF($A$7&lt;4,VLOOKUP($B$7&amp;$A33,KPI_DATOS!$A:$L,D$7,0)/1000,VLOOKUP($B$7&amp;$A33,KPI_DATOS!$A:$L,D$7,0))</f>
        <v>1.4451405780073618</v>
      </c>
      <c r="E33" s="46">
        <f>IF($A$7&lt;4,VLOOKUP($B$7&amp;$A33,KPI_DATOS!$A:$L,E$7,0)/1000,VLOOKUP($B$7&amp;$A33,KPI_DATOS!$A:$L,E$7,0))</f>
        <v>1.5873968123852698</v>
      </c>
      <c r="F33" s="46">
        <f>IF($A$7&lt;4,VLOOKUP($B$7&amp;$A33,KPI_DATOS!$A:$L,F$7,0)/1000,VLOOKUP($B$7&amp;$A33,KPI_DATOS!$A:$L,F$7,0))</f>
        <v>0.97311379548413701</v>
      </c>
      <c r="G33" s="46">
        <f>IF($A$7&lt;4,VLOOKUP($B$7&amp;$A33,KPI_DATOS!$A:$L,G$7,0)/1000,VLOOKUP($B$7&amp;$A33,KPI_DATOS!$A:$L,G$7,0))</f>
        <v>0.9265934452529101</v>
      </c>
      <c r="H33" s="46">
        <f>IF($A$7&lt;4,VLOOKUP($B$7&amp;$A33,KPI_DATOS!$A:$L,H$7,0)/1000,VLOOKUP($B$7&amp;$A33,KPI_DATOS!$A:$L,H$7,0))</f>
        <v>1.2327825353530961</v>
      </c>
      <c r="I33" s="46">
        <f>IF($A$7&lt;4,VLOOKUP($B$7&amp;$A33,KPI_DATOS!$A:$L,I$7,0)/1000,VLOOKUP($B$7&amp;$A33,KPI_DATOS!$A:$L,I$7,0))</f>
        <v>1.0447835356229953</v>
      </c>
      <c r="J33" s="46">
        <f>IF($A$7&lt;4,VLOOKUP($B$7&amp;$A33,KPI_DATOS!$A:$L,J$7,0)/1000,VLOOKUP($B$7&amp;$A33,KPI_DATOS!$A:$L,J$7,0))</f>
        <v>1.0603811245294896</v>
      </c>
      <c r="K33" s="46">
        <f>IF($A$7&lt;4,VLOOKUP($B$7&amp;$A33,KPI_DATOS!$A:$L,K$7,0)/1000,VLOOKUP($B$7&amp;$A33,KPI_DATOS!$A:$L,K$7,0))</f>
        <v>0.7941598448513183</v>
      </c>
      <c r="L33" s="10"/>
      <c r="M33" s="29">
        <f t="shared" si="0"/>
        <v>-14.292525063723559</v>
      </c>
    </row>
    <row r="34" spans="1:13" ht="20.25" customHeight="1" x14ac:dyDescent="0.35">
      <c r="A34" s="43" t="str">
        <f>KPI_DATOS!C28</f>
        <v>Espum/Lambrusc/Mosca</v>
      </c>
      <c r="B34" s="39"/>
      <c r="C34" s="46">
        <f>IF($A$7&lt;4,VLOOKUP($B$7&amp;$A34,KPI_DATOS!$A:$L,C$7,0)/1000,VLOOKUP($B$7&amp;$A34,KPI_DATOS!$A:$L,C$7,0))</f>
        <v>1.4776839946866012</v>
      </c>
      <c r="D34" s="46">
        <f>IF($A$7&lt;4,VLOOKUP($B$7&amp;$A34,KPI_DATOS!$A:$L,D$7,0)/1000,VLOOKUP($B$7&amp;$A34,KPI_DATOS!$A:$L,D$7,0))</f>
        <v>1.5174927305984771</v>
      </c>
      <c r="E34" s="46">
        <f>IF($A$7&lt;4,VLOOKUP($B$7&amp;$A34,KPI_DATOS!$A:$L,E$7,0)/1000,VLOOKUP($B$7&amp;$A34,KPI_DATOS!$A:$L,E$7,0))</f>
        <v>1.5943251669611151</v>
      </c>
      <c r="F34" s="46">
        <f>IF($A$7&lt;4,VLOOKUP($B$7&amp;$A34,KPI_DATOS!$A:$L,F$7,0)/1000,VLOOKUP($B$7&amp;$A34,KPI_DATOS!$A:$L,F$7,0))</f>
        <v>1.5338818411575732</v>
      </c>
      <c r="G34" s="46">
        <f>IF($A$7&lt;4,VLOOKUP($B$7&amp;$A34,KPI_DATOS!$A:$L,G$7,0)/1000,VLOOKUP($B$7&amp;$A34,KPI_DATOS!$A:$L,G$7,0))</f>
        <v>1.588772970811142</v>
      </c>
      <c r="H34" s="46">
        <f>IF($A$7&lt;4,VLOOKUP($B$7&amp;$A34,KPI_DATOS!$A:$L,H$7,0)/1000,VLOOKUP($B$7&amp;$A34,KPI_DATOS!$A:$L,H$7,0))</f>
        <v>1.8428821846385928</v>
      </c>
      <c r="I34" s="46">
        <f>IF($A$7&lt;4,VLOOKUP($B$7&amp;$A34,KPI_DATOS!$A:$L,I$7,0)/1000,VLOOKUP($B$7&amp;$A34,KPI_DATOS!$A:$L,I$7,0))</f>
        <v>1.690612896037176</v>
      </c>
      <c r="J34" s="46">
        <f>IF($A$7&lt;4,VLOOKUP($B$7&amp;$A34,KPI_DATOS!$A:$L,J$7,0)/1000,VLOOKUP($B$7&amp;$A34,KPI_DATOS!$A:$L,J$7,0))</f>
        <v>1.4737383956337888</v>
      </c>
      <c r="K34" s="46">
        <f>IF($A$7&lt;4,VLOOKUP($B$7&amp;$A34,KPI_DATOS!$A:$L,K$7,0)/1000,VLOOKUP($B$7&amp;$A34,KPI_DATOS!$A:$L,K$7,0))</f>
        <v>1.484017356390849</v>
      </c>
      <c r="L34" s="10"/>
      <c r="M34" s="29">
        <f t="shared" si="0"/>
        <v>-6.593491728828349</v>
      </c>
    </row>
    <row r="35" spans="1:13" ht="20.25" customHeight="1" x14ac:dyDescent="0.35">
      <c r="A35" s="41" t="str">
        <f>KPI_DATOS!C29</f>
        <v>Sidra</v>
      </c>
      <c r="B35" s="39"/>
      <c r="C35" s="46">
        <f>IF($A$7&lt;4,VLOOKUP($B$7&amp;$A35,KPI_DATOS!$A:$L,C$7,0)/1000,VLOOKUP($B$7&amp;$A35,KPI_DATOS!$A:$L,C$7,0))</f>
        <v>4.180417288927563</v>
      </c>
      <c r="D35" s="46">
        <f>IF($A$7&lt;4,VLOOKUP($B$7&amp;$A35,KPI_DATOS!$A:$L,D$7,0)/1000,VLOOKUP($B$7&amp;$A35,KPI_DATOS!$A:$L,D$7,0))</f>
        <v>3.6945256780851525</v>
      </c>
      <c r="E35" s="46">
        <f>IF($A$7&lt;4,VLOOKUP($B$7&amp;$A35,KPI_DATOS!$A:$L,E$7,0)/1000,VLOOKUP($B$7&amp;$A35,KPI_DATOS!$A:$L,E$7,0))</f>
        <v>3.6012109227984443</v>
      </c>
      <c r="F35" s="46">
        <f>IF($A$7&lt;4,VLOOKUP($B$7&amp;$A35,KPI_DATOS!$A:$L,F$7,0)/1000,VLOOKUP($B$7&amp;$A35,KPI_DATOS!$A:$L,F$7,0))</f>
        <v>3.1956428942879298</v>
      </c>
      <c r="G35" s="46">
        <f>IF($A$7&lt;4,VLOOKUP($B$7&amp;$A35,KPI_DATOS!$A:$L,G$7,0)/1000,VLOOKUP($B$7&amp;$A35,KPI_DATOS!$A:$L,G$7,0))</f>
        <v>3.2610461261070465</v>
      </c>
      <c r="H35" s="46">
        <f>IF($A$7&lt;4,VLOOKUP($B$7&amp;$A35,KPI_DATOS!$A:$L,H$7,0)/1000,VLOOKUP($B$7&amp;$A35,KPI_DATOS!$A:$L,H$7,0))</f>
        <v>3.3461810125150806</v>
      </c>
      <c r="I35" s="46">
        <f>IF($A$7&lt;4,VLOOKUP($B$7&amp;$A35,KPI_DATOS!$A:$L,I$7,0)/1000,VLOOKUP($B$7&amp;$A35,KPI_DATOS!$A:$L,I$7,0))</f>
        <v>4.2648956878277993</v>
      </c>
      <c r="J35" s="46">
        <f>IF($A$7&lt;4,VLOOKUP($B$7&amp;$A35,KPI_DATOS!$A:$L,J$7,0)/1000,VLOOKUP($B$7&amp;$A35,KPI_DATOS!$A:$L,J$7,0))</f>
        <v>3.7007201949818498</v>
      </c>
      <c r="K35" s="46">
        <f>IF($A$7&lt;4,VLOOKUP($B$7&amp;$A35,KPI_DATOS!$A:$L,K$7,0)/1000,VLOOKUP($B$7&amp;$A35,KPI_DATOS!$A:$L,K$7,0))</f>
        <v>3.184168137478308</v>
      </c>
      <c r="L35" s="10"/>
      <c r="M35" s="29">
        <f t="shared" si="0"/>
        <v>-2.3574640055923912</v>
      </c>
    </row>
    <row r="36" spans="1:13" ht="20.25" customHeight="1" x14ac:dyDescent="0.35">
      <c r="A36" s="41" t="str">
        <f>KPI_DATOS!C30</f>
        <v>Cerveza</v>
      </c>
      <c r="B36" s="39"/>
      <c r="C36" s="46">
        <f>IF($A$7&lt;4,VLOOKUP($B$7&amp;$A36,KPI_DATOS!$A:$L,C$7,0)/1000,VLOOKUP($B$7&amp;$A36,KPI_DATOS!$A:$L,C$7,0))</f>
        <v>7.0121453117381387</v>
      </c>
      <c r="D36" s="46">
        <f>IF($A$7&lt;4,VLOOKUP($B$7&amp;$A36,KPI_DATOS!$A:$L,D$7,0)/1000,VLOOKUP($B$7&amp;$A36,KPI_DATOS!$A:$L,D$7,0))</f>
        <v>7.6588279608243122</v>
      </c>
      <c r="E36" s="46">
        <f>IF($A$7&lt;4,VLOOKUP($B$7&amp;$A36,KPI_DATOS!$A:$L,E$7,0)/1000,VLOOKUP($B$7&amp;$A36,KPI_DATOS!$A:$L,E$7,0))</f>
        <v>10.594579224188418</v>
      </c>
      <c r="F36" s="46">
        <f>IF($A$7&lt;4,VLOOKUP($B$7&amp;$A36,KPI_DATOS!$A:$L,F$7,0)/1000,VLOOKUP($B$7&amp;$A36,KPI_DATOS!$A:$L,F$7,0))</f>
        <v>7.1617664434502428</v>
      </c>
      <c r="G36" s="46">
        <f>IF($A$7&lt;4,VLOOKUP($B$7&amp;$A36,KPI_DATOS!$A:$L,G$7,0)/1000,VLOOKUP($B$7&amp;$A36,KPI_DATOS!$A:$L,G$7,0))</f>
        <v>7.137731251971231</v>
      </c>
      <c r="H36" s="46">
        <f>IF($A$7&lt;4,VLOOKUP($B$7&amp;$A36,KPI_DATOS!$A:$L,H$7,0)/1000,VLOOKUP($B$7&amp;$A36,KPI_DATOS!$A:$L,H$7,0))</f>
        <v>7.7123853380168521</v>
      </c>
      <c r="I36" s="46">
        <f>IF($A$7&lt;4,VLOOKUP($B$7&amp;$A36,KPI_DATOS!$A:$L,I$7,0)/1000,VLOOKUP($B$7&amp;$A36,KPI_DATOS!$A:$L,I$7,0))</f>
        <v>10.091126287079518</v>
      </c>
      <c r="J36" s="46">
        <f>IF($A$7&lt;4,VLOOKUP($B$7&amp;$A36,KPI_DATOS!$A:$L,J$7,0)/1000,VLOOKUP($B$7&amp;$A36,KPI_DATOS!$A:$L,J$7,0))</f>
        <v>6.8120116053617439</v>
      </c>
      <c r="K36" s="46">
        <f>IF($A$7&lt;4,VLOOKUP($B$7&amp;$A36,KPI_DATOS!$A:$L,K$7,0)/1000,VLOOKUP($B$7&amp;$A36,KPI_DATOS!$A:$L,K$7,0))</f>
        <v>6.4255309213273017</v>
      </c>
      <c r="L36" s="10"/>
      <c r="M36" s="29">
        <f t="shared" si="0"/>
        <v>-9.9779650634400205</v>
      </c>
    </row>
    <row r="37" spans="1:13" ht="20.25" customHeight="1" x14ac:dyDescent="0.35">
      <c r="A37" s="42" t="str">
        <f>KPI_DATOS!C31</f>
        <v>Con alcohol</v>
      </c>
      <c r="B37" s="39"/>
      <c r="C37" s="46">
        <f>IF($A$7&lt;4,VLOOKUP($B$7&amp;$A37,KPI_DATOS!$A:$L,C$7,0)/1000,VLOOKUP($B$7&amp;$A37,KPI_DATOS!$A:$L,C$7,0))</f>
        <v>6.6349733834462388</v>
      </c>
      <c r="D37" s="46">
        <f>IF($A$7&lt;4,VLOOKUP($B$7&amp;$A37,KPI_DATOS!$A:$L,D$7,0)/1000,VLOOKUP($B$7&amp;$A37,KPI_DATOS!$A:$L,D$7,0))</f>
        <v>7.19804469811963</v>
      </c>
      <c r="E37" s="46">
        <f>IF($A$7&lt;4,VLOOKUP($B$7&amp;$A37,KPI_DATOS!$A:$L,E$7,0)/1000,VLOOKUP($B$7&amp;$A37,KPI_DATOS!$A:$L,E$7,0))</f>
        <v>9.8968237479833441</v>
      </c>
      <c r="F37" s="46">
        <f>IF($A$7&lt;4,VLOOKUP($B$7&amp;$A37,KPI_DATOS!$A:$L,F$7,0)/1000,VLOOKUP($B$7&amp;$A37,KPI_DATOS!$A:$L,F$7,0))</f>
        <v>6.709012755247632</v>
      </c>
      <c r="G37" s="46">
        <f>IF($A$7&lt;4,VLOOKUP($B$7&amp;$A37,KPI_DATOS!$A:$L,G$7,0)/1000,VLOOKUP($B$7&amp;$A37,KPI_DATOS!$A:$L,G$7,0))</f>
        <v>6.7052671055426787</v>
      </c>
      <c r="H37" s="46">
        <f>IF($A$7&lt;4,VLOOKUP($B$7&amp;$A37,KPI_DATOS!$A:$L,H$7,0)/1000,VLOOKUP($B$7&amp;$A37,KPI_DATOS!$A:$L,H$7,0))</f>
        <v>7.2032361462984476</v>
      </c>
      <c r="I37" s="46">
        <f>IF($A$7&lt;4,VLOOKUP($B$7&amp;$A37,KPI_DATOS!$A:$L,I$7,0)/1000,VLOOKUP($B$7&amp;$A37,KPI_DATOS!$A:$L,I$7,0))</f>
        <v>9.5149339596967337</v>
      </c>
      <c r="J37" s="46">
        <f>IF($A$7&lt;4,VLOOKUP($B$7&amp;$A37,KPI_DATOS!$A:$L,J$7,0)/1000,VLOOKUP($B$7&amp;$A37,KPI_DATOS!$A:$L,J$7,0))</f>
        <v>6.459386717333186</v>
      </c>
      <c r="K37" s="46">
        <f>IF($A$7&lt;4,VLOOKUP($B$7&amp;$A37,KPI_DATOS!$A:$L,K$7,0)/1000,VLOOKUP($B$7&amp;$A37,KPI_DATOS!$A:$L,K$7,0))</f>
        <v>6.0696914570218059</v>
      </c>
      <c r="L37" s="10"/>
      <c r="M37" s="29">
        <f t="shared" si="0"/>
        <v>-9.4787521289867236</v>
      </c>
    </row>
    <row r="38" spans="1:13" ht="20.25" customHeight="1" x14ac:dyDescent="0.35">
      <c r="A38" s="42" t="str">
        <f>KPI_DATOS!C32</f>
        <v>Sin alcohol</v>
      </c>
      <c r="B38" s="39"/>
      <c r="C38" s="46">
        <f>IF($A$7&lt;4,VLOOKUP($B$7&amp;$A38,KPI_DATOS!$A:$L,C$7,0)/1000,VLOOKUP($B$7&amp;$A38,KPI_DATOS!$A:$L,C$7,0))</f>
        <v>3.761810704602508</v>
      </c>
      <c r="D38" s="46">
        <f>IF($A$7&lt;4,VLOOKUP($B$7&amp;$A38,KPI_DATOS!$A:$L,D$7,0)/1000,VLOOKUP($B$7&amp;$A38,KPI_DATOS!$A:$L,D$7,0))</f>
        <v>3.9177737436000792</v>
      </c>
      <c r="E38" s="46">
        <f>IF($A$7&lt;4,VLOOKUP($B$7&amp;$A38,KPI_DATOS!$A:$L,E$7,0)/1000,VLOOKUP($B$7&amp;$A38,KPI_DATOS!$A:$L,E$7,0))</f>
        <v>4.9109280145893059</v>
      </c>
      <c r="F38" s="46">
        <f>IF($A$7&lt;4,VLOOKUP($B$7&amp;$A38,KPI_DATOS!$A:$L,F$7,0)/1000,VLOOKUP($B$7&amp;$A38,KPI_DATOS!$A:$L,F$7,0))</f>
        <v>3.9743527833944317</v>
      </c>
      <c r="G38" s="46">
        <f>IF($A$7&lt;4,VLOOKUP($B$7&amp;$A38,KPI_DATOS!$A:$L,G$7,0)/1000,VLOOKUP($B$7&amp;$A38,KPI_DATOS!$A:$L,G$7,0))</f>
        <v>3.8011540622969964</v>
      </c>
      <c r="H38" s="46">
        <f>IF($A$7&lt;4,VLOOKUP($B$7&amp;$A38,KPI_DATOS!$A:$L,H$7,0)/1000,VLOOKUP($B$7&amp;$A38,KPI_DATOS!$A:$L,H$7,0))</f>
        <v>3.9804623173954923</v>
      </c>
      <c r="I38" s="46">
        <f>IF($A$7&lt;4,VLOOKUP($B$7&amp;$A38,KPI_DATOS!$A:$L,I$7,0)/1000,VLOOKUP($B$7&amp;$A38,KPI_DATOS!$A:$L,I$7,0))</f>
        <v>4.5553505178208429</v>
      </c>
      <c r="J38" s="46">
        <f>IF($A$7&lt;4,VLOOKUP($B$7&amp;$A38,KPI_DATOS!$A:$L,J$7,0)/1000,VLOOKUP($B$7&amp;$A38,KPI_DATOS!$A:$L,J$7,0))</f>
        <v>3.4370058012167863</v>
      </c>
      <c r="K38" s="46">
        <f>IF($A$7&lt;4,VLOOKUP($B$7&amp;$A38,KPI_DATOS!$A:$L,K$7,0)/1000,VLOOKUP($B$7&amp;$A38,KPI_DATOS!$A:$L,K$7,0))</f>
        <v>3.612636381061777</v>
      </c>
      <c r="L38" s="10"/>
      <c r="M38" s="29">
        <f t="shared" si="0"/>
        <v>-4.95948541273542</v>
      </c>
    </row>
    <row r="39" spans="1:13" ht="20.25" customHeight="1" x14ac:dyDescent="0.35">
      <c r="A39" s="42" t="str">
        <f>KPI_DATOS!C33</f>
        <v>Cerveza Envasada</v>
      </c>
      <c r="B39" s="39"/>
      <c r="C39" s="46">
        <f>IF($A$7&lt;4,VLOOKUP($B$7&amp;$A39,KPI_DATOS!$A:$L,C$7,0)/1000,VLOOKUP($B$7&amp;$A39,KPI_DATOS!$A:$L,C$7,0))</f>
        <v>4.9944820828243195</v>
      </c>
      <c r="D39" s="46">
        <f>IF($A$7&lt;4,VLOOKUP($B$7&amp;$A39,KPI_DATOS!$A:$L,D$7,0)/1000,VLOOKUP($B$7&amp;$A39,KPI_DATOS!$A:$L,D$7,0))</f>
        <v>5.3433788786412322</v>
      </c>
      <c r="E39" s="46">
        <f>IF($A$7&lt;4,VLOOKUP($B$7&amp;$A39,KPI_DATOS!$A:$L,E$7,0)/1000,VLOOKUP($B$7&amp;$A39,KPI_DATOS!$A:$L,E$7,0))</f>
        <v>6.7865723361071524</v>
      </c>
      <c r="F39" s="46">
        <f>IF($A$7&lt;4,VLOOKUP($B$7&amp;$A39,KPI_DATOS!$A:$L,F$7,0)/1000,VLOOKUP($B$7&amp;$A39,KPI_DATOS!$A:$L,F$7,0))</f>
        <v>5.0892105838746806</v>
      </c>
      <c r="G39" s="46">
        <f>IF($A$7&lt;4,VLOOKUP($B$7&amp;$A39,KPI_DATOS!$A:$L,G$7,0)/1000,VLOOKUP($B$7&amp;$A39,KPI_DATOS!$A:$L,G$7,0))</f>
        <v>5.3337260140507183</v>
      </c>
      <c r="H39" s="46">
        <f>IF($A$7&lt;4,VLOOKUP($B$7&amp;$A39,KPI_DATOS!$A:$L,H$7,0)/1000,VLOOKUP($B$7&amp;$A39,KPI_DATOS!$A:$L,H$7,0))</f>
        <v>5.4099036877989555</v>
      </c>
      <c r="I39" s="46">
        <f>IF($A$7&lt;4,VLOOKUP($B$7&amp;$A39,KPI_DATOS!$A:$L,I$7,0)/1000,VLOOKUP($B$7&amp;$A39,KPI_DATOS!$A:$L,I$7,0))</f>
        <v>6.7418157792609748</v>
      </c>
      <c r="J39" s="46">
        <f>IF($A$7&lt;4,VLOOKUP($B$7&amp;$A39,KPI_DATOS!$A:$L,J$7,0)/1000,VLOOKUP($B$7&amp;$A39,KPI_DATOS!$A:$L,J$7,0))</f>
        <v>4.91161951213435</v>
      </c>
      <c r="K39" s="46">
        <f>IF($A$7&lt;4,VLOOKUP($B$7&amp;$A39,KPI_DATOS!$A:$L,K$7,0)/1000,VLOOKUP($B$7&amp;$A39,KPI_DATOS!$A:$L,K$7,0))</f>
        <v>4.7660568873920806</v>
      </c>
      <c r="L39" s="10"/>
      <c r="M39" s="29">
        <f t="shared" si="0"/>
        <v>-10.64301250501466</v>
      </c>
    </row>
    <row r="40" spans="1:13" ht="20.25" customHeight="1" x14ac:dyDescent="0.35">
      <c r="A40" s="42" t="str">
        <f>KPI_DATOS!C34</f>
        <v>Cerveza Surtidor</v>
      </c>
      <c r="B40" s="39"/>
      <c r="C40" s="46">
        <f>IF($A$7&lt;4,VLOOKUP($B$7&amp;$A40,KPI_DATOS!$A:$L,C$7,0)/1000,VLOOKUP($B$7&amp;$A40,KPI_DATOS!$A:$L,C$7,0))</f>
        <v>4.8255286162126847</v>
      </c>
      <c r="D40" s="46">
        <f>IF($A$7&lt;4,VLOOKUP($B$7&amp;$A40,KPI_DATOS!$A:$L,D$7,0)/1000,VLOOKUP($B$7&amp;$A40,KPI_DATOS!$A:$L,D$7,0))</f>
        <v>5.2350849884338286</v>
      </c>
      <c r="E40" s="46">
        <f>IF($A$7&lt;4,VLOOKUP($B$7&amp;$A40,KPI_DATOS!$A:$L,E$7,0)/1000,VLOOKUP($B$7&amp;$A40,KPI_DATOS!$A:$L,E$7,0))</f>
        <v>7.3165247888441893</v>
      </c>
      <c r="F40" s="46">
        <f>IF($A$7&lt;4,VLOOKUP($B$7&amp;$A40,KPI_DATOS!$A:$L,F$7,0)/1000,VLOOKUP($B$7&amp;$A40,KPI_DATOS!$A:$L,F$7,0))</f>
        <v>4.9793343974494251</v>
      </c>
      <c r="G40" s="46">
        <f>IF($A$7&lt;4,VLOOKUP($B$7&amp;$A40,KPI_DATOS!$A:$L,G$7,0)/1000,VLOOKUP($B$7&amp;$A40,KPI_DATOS!$A:$L,G$7,0))</f>
        <v>4.871253739501805</v>
      </c>
      <c r="H40" s="46">
        <f>IF($A$7&lt;4,VLOOKUP($B$7&amp;$A40,KPI_DATOS!$A:$L,H$7,0)/1000,VLOOKUP($B$7&amp;$A40,KPI_DATOS!$A:$L,H$7,0))</f>
        <v>5.2843702866634352</v>
      </c>
      <c r="I40" s="46">
        <f>IF($A$7&lt;4,VLOOKUP($B$7&amp;$A40,KPI_DATOS!$A:$L,I$7,0)/1000,VLOOKUP($B$7&amp;$A40,KPI_DATOS!$A:$L,I$7,0))</f>
        <v>6.8845251249796311</v>
      </c>
      <c r="J40" s="46">
        <f>IF($A$7&lt;4,VLOOKUP($B$7&amp;$A40,KPI_DATOS!$A:$L,J$7,0)/1000,VLOOKUP($B$7&amp;$A40,KPI_DATOS!$A:$L,J$7,0))</f>
        <v>4.8087981705015581</v>
      </c>
      <c r="K40" s="46">
        <f>IF($A$7&lt;4,VLOOKUP($B$7&amp;$A40,KPI_DATOS!$A:$L,K$7,0)/1000,VLOOKUP($B$7&amp;$A40,KPI_DATOS!$A:$L,K$7,0))</f>
        <v>4.4369441176145141</v>
      </c>
      <c r="L40" s="10"/>
      <c r="M40" s="29">
        <f t="shared" si="0"/>
        <v>-8.9157667638087084</v>
      </c>
    </row>
    <row r="41" spans="1:13" ht="20.25" customHeight="1" x14ac:dyDescent="0.35">
      <c r="A41" s="42" t="str">
        <f>KPI_DATOS!C35</f>
        <v>Otras Cervezas</v>
      </c>
      <c r="B41" s="39"/>
      <c r="C41" s="46">
        <f>IF($A$7&lt;4,VLOOKUP($B$7&amp;$A41,KPI_DATOS!$A:$L,C$7,0)/1000,VLOOKUP($B$7&amp;$A41,KPI_DATOS!$A:$L,C$7,0))</f>
        <v>1.1257023839818538</v>
      </c>
      <c r="D41" s="46">
        <f>IF($A$7&lt;4,VLOOKUP($B$7&amp;$A41,KPI_DATOS!$A:$L,D$7,0)/1000,VLOOKUP($B$7&amp;$A41,KPI_DATOS!$A:$L,D$7,0))</f>
        <v>1.0940213773097165</v>
      </c>
      <c r="E41" s="46">
        <f>IF($A$7&lt;4,VLOOKUP($B$7&amp;$A41,KPI_DATOS!$A:$L,E$7,0)/1000,VLOOKUP($B$7&amp;$A41,KPI_DATOS!$A:$L,E$7,0))</f>
        <v>2.7285584149137487</v>
      </c>
      <c r="F41" s="46">
        <f>IF($A$7&lt;4,VLOOKUP($B$7&amp;$A41,KPI_DATOS!$A:$L,F$7,0)/1000,VLOOKUP($B$7&amp;$A41,KPI_DATOS!$A:$L,F$7,0))</f>
        <v>1.8690949079958121</v>
      </c>
      <c r="G41" s="46">
        <f>IF($A$7&lt;4,VLOOKUP($B$7&amp;$A41,KPI_DATOS!$A:$L,G$7,0)/1000,VLOOKUP($B$7&amp;$A41,KPI_DATOS!$A:$L,G$7,0))</f>
        <v>1.4291383361441015</v>
      </c>
      <c r="H41" s="46">
        <f>IF($A$7&lt;4,VLOOKUP($B$7&amp;$A41,KPI_DATOS!$A:$L,H$7,0)/1000,VLOOKUP($B$7&amp;$A41,KPI_DATOS!$A:$L,H$7,0))</f>
        <v>1.9125419764071068</v>
      </c>
      <c r="I41" s="46">
        <f>IF($A$7&lt;4,VLOOKUP($B$7&amp;$A41,KPI_DATOS!$A:$L,I$7,0)/1000,VLOOKUP($B$7&amp;$A41,KPI_DATOS!$A:$L,I$7,0))</f>
        <v>1.9796292195556098</v>
      </c>
      <c r="J41" s="46">
        <f>IF($A$7&lt;4,VLOOKUP($B$7&amp;$A41,KPI_DATOS!$A:$L,J$7,0)/1000,VLOOKUP($B$7&amp;$A41,KPI_DATOS!$A:$L,J$7,0))</f>
        <v>1.5679195908690717</v>
      </c>
      <c r="K41" s="46">
        <f>IF($A$7&lt;4,VLOOKUP($B$7&amp;$A41,KPI_DATOS!$A:$L,K$7,0)/1000,VLOOKUP($B$7&amp;$A41,KPI_DATOS!$A:$L,K$7,0))</f>
        <v>1.4284873523313844</v>
      </c>
      <c r="L41" s="10"/>
      <c r="M41" s="29">
        <f t="shared" si="0"/>
        <v>-4.5550790728454693E-2</v>
      </c>
    </row>
    <row r="42" spans="1:13" ht="20.25" customHeight="1" x14ac:dyDescent="0.35">
      <c r="A42" s="41" t="str">
        <f>KPI_DATOS!C36</f>
        <v>Espirituosas</v>
      </c>
      <c r="B42" s="39"/>
      <c r="C42" s="46">
        <f>IF($A$7&lt;4,VLOOKUP($B$7&amp;$A42,KPI_DATOS!$A:$L,C$7,0)/1000,VLOOKUP($B$7&amp;$A42,KPI_DATOS!$A:$L,C$7,0))</f>
        <v>3.535096172994074</v>
      </c>
      <c r="D42" s="46">
        <f>IF($A$7&lt;4,VLOOKUP($B$7&amp;$A42,KPI_DATOS!$A:$L,D$7,0)/1000,VLOOKUP($B$7&amp;$A42,KPI_DATOS!$A:$L,D$7,0))</f>
        <v>3.5065519109704177</v>
      </c>
      <c r="E42" s="46">
        <f>IF($A$7&lt;4,VLOOKUP($B$7&amp;$A42,KPI_DATOS!$A:$L,E$7,0)/1000,VLOOKUP($B$7&amp;$A42,KPI_DATOS!$A:$L,E$7,0))</f>
        <v>4.0512810526830858</v>
      </c>
      <c r="F42" s="46">
        <f>IF($A$7&lt;4,VLOOKUP($B$7&amp;$A42,KPI_DATOS!$A:$L,F$7,0)/1000,VLOOKUP($B$7&amp;$A42,KPI_DATOS!$A:$L,F$7,0))</f>
        <v>3.1969849997902196</v>
      </c>
      <c r="G42" s="46">
        <f>IF($A$7&lt;4,VLOOKUP($B$7&amp;$A42,KPI_DATOS!$A:$L,G$7,0)/1000,VLOOKUP($B$7&amp;$A42,KPI_DATOS!$A:$L,G$7,0))</f>
        <v>3.5519711894034454</v>
      </c>
      <c r="H42" s="46">
        <f>IF($A$7&lt;4,VLOOKUP($B$7&amp;$A42,KPI_DATOS!$A:$L,H$7,0)/1000,VLOOKUP($B$7&amp;$A42,KPI_DATOS!$A:$L,H$7,0))</f>
        <v>3.3110620310490724</v>
      </c>
      <c r="I42" s="46">
        <f>IF($A$7&lt;4,VLOOKUP($B$7&amp;$A42,KPI_DATOS!$A:$L,I$7,0)/1000,VLOOKUP($B$7&amp;$A42,KPI_DATOS!$A:$L,I$7,0))</f>
        <v>3.8753569241233454</v>
      </c>
      <c r="J42" s="46">
        <f>IF($A$7&lt;4,VLOOKUP($B$7&amp;$A42,KPI_DATOS!$A:$L,J$7,0)/1000,VLOOKUP($B$7&amp;$A42,KPI_DATOS!$A:$L,J$7,0))</f>
        <v>3.3834941372854299</v>
      </c>
      <c r="K42" s="46">
        <f>IF($A$7&lt;4,VLOOKUP($B$7&amp;$A42,KPI_DATOS!$A:$L,K$7,0)/1000,VLOOKUP($B$7&amp;$A42,KPI_DATOS!$A:$L,K$7,0))</f>
        <v>3.3073971053274707</v>
      </c>
      <c r="L42" s="10"/>
      <c r="M42" s="29">
        <f t="shared" si="0"/>
        <v>-6.8855874959124037</v>
      </c>
    </row>
    <row r="43" spans="1:13" ht="20.25" customHeight="1" x14ac:dyDescent="0.35">
      <c r="A43" s="42" t="str">
        <f>KPI_DATOS!C37</f>
        <v>Whisky</v>
      </c>
      <c r="B43" s="39"/>
      <c r="C43" s="46">
        <f>IF($A$7&lt;4,VLOOKUP($B$7&amp;$A43,KPI_DATOS!$A:$L,C$7,0)/1000,VLOOKUP($B$7&amp;$A43,KPI_DATOS!$A:$L,C$7,0))</f>
        <v>3.8700962950778695</v>
      </c>
      <c r="D43" s="46">
        <f>IF($A$7&lt;4,VLOOKUP($B$7&amp;$A43,KPI_DATOS!$A:$L,D$7,0)/1000,VLOOKUP($B$7&amp;$A43,KPI_DATOS!$A:$L,D$7,0))</f>
        <v>3.4712738354418047</v>
      </c>
      <c r="E43" s="46">
        <f>IF($A$7&lt;4,VLOOKUP($B$7&amp;$A43,KPI_DATOS!$A:$L,E$7,0)/1000,VLOOKUP($B$7&amp;$A43,KPI_DATOS!$A:$L,E$7,0))</f>
        <v>4.1762410867641702</v>
      </c>
      <c r="F43" s="46">
        <f>IF($A$7&lt;4,VLOOKUP($B$7&amp;$A43,KPI_DATOS!$A:$L,F$7,0)/1000,VLOOKUP($B$7&amp;$A43,KPI_DATOS!$A:$L,F$7,0))</f>
        <v>3.4554966704266143</v>
      </c>
      <c r="G43" s="46">
        <f>IF($A$7&lt;4,VLOOKUP($B$7&amp;$A43,KPI_DATOS!$A:$L,G$7,0)/1000,VLOOKUP($B$7&amp;$A43,KPI_DATOS!$A:$L,G$7,0))</f>
        <v>4.3183767416225542</v>
      </c>
      <c r="H43" s="46">
        <f>IF($A$7&lt;4,VLOOKUP($B$7&amp;$A43,KPI_DATOS!$A:$L,H$7,0)/1000,VLOOKUP($B$7&amp;$A43,KPI_DATOS!$A:$L,H$7,0))</f>
        <v>3.7803130944916199</v>
      </c>
      <c r="I43" s="46">
        <f>IF($A$7&lt;4,VLOOKUP($B$7&amp;$A43,KPI_DATOS!$A:$L,I$7,0)/1000,VLOOKUP($B$7&amp;$A43,KPI_DATOS!$A:$L,I$7,0))</f>
        <v>4.859051742775196</v>
      </c>
      <c r="J43" s="46">
        <f>IF($A$7&lt;4,VLOOKUP($B$7&amp;$A43,KPI_DATOS!$A:$L,J$7,0)/1000,VLOOKUP($B$7&amp;$A43,KPI_DATOS!$A:$L,J$7,0))</f>
        <v>4.4471631390572099</v>
      </c>
      <c r="K43" s="46">
        <f>IF($A$7&lt;4,VLOOKUP($B$7&amp;$A43,KPI_DATOS!$A:$L,K$7,0)/1000,VLOOKUP($B$7&amp;$A43,KPI_DATOS!$A:$L,K$7,0))</f>
        <v>4.415983460114993</v>
      </c>
      <c r="L43" s="10"/>
      <c r="M43" s="29">
        <f t="shared" si="0"/>
        <v>2.2602640837622978</v>
      </c>
    </row>
    <row r="44" spans="1:13" ht="20.25" customHeight="1" x14ac:dyDescent="0.35">
      <c r="A44" s="42" t="str">
        <f>KPI_DATOS!C38</f>
        <v>Brandy</v>
      </c>
      <c r="B44" s="39"/>
      <c r="C44" s="46">
        <f>IF($A$7&lt;4,VLOOKUP($B$7&amp;$A44,KPI_DATOS!$A:$L,C$7,0)/1000,VLOOKUP($B$7&amp;$A44,KPI_DATOS!$A:$L,C$7,0))</f>
        <v>3.0721662351324053</v>
      </c>
      <c r="D44" s="46">
        <f>IF($A$7&lt;4,VLOOKUP($B$7&amp;$A44,KPI_DATOS!$A:$L,D$7,0)/1000,VLOOKUP($B$7&amp;$A44,KPI_DATOS!$A:$L,D$7,0))</f>
        <v>5.2586950130726864</v>
      </c>
      <c r="E44" s="46">
        <f>IF($A$7&lt;4,VLOOKUP($B$7&amp;$A44,KPI_DATOS!$A:$L,E$7,0)/1000,VLOOKUP($B$7&amp;$A44,KPI_DATOS!$A:$L,E$7,0))</f>
        <v>2.3950866185571424</v>
      </c>
      <c r="F44" s="46">
        <f>IF($A$7&lt;4,VLOOKUP($B$7&amp;$A44,KPI_DATOS!$A:$L,F$7,0)/1000,VLOOKUP($B$7&amp;$A44,KPI_DATOS!$A:$L,F$7,0))</f>
        <v>2.7181230941114896</v>
      </c>
      <c r="G44" s="46">
        <f>IF($A$7&lt;4,VLOOKUP($B$7&amp;$A44,KPI_DATOS!$A:$L,G$7,0)/1000,VLOOKUP($B$7&amp;$A44,KPI_DATOS!$A:$L,G$7,0))</f>
        <v>3.3542491479113727</v>
      </c>
      <c r="H44" s="46">
        <f>IF($A$7&lt;4,VLOOKUP($B$7&amp;$A44,KPI_DATOS!$A:$L,H$7,0)/1000,VLOOKUP($B$7&amp;$A44,KPI_DATOS!$A:$L,H$7,0))</f>
        <v>4.0451597819847898</v>
      </c>
      <c r="I44" s="46">
        <f>IF($A$7&lt;4,VLOOKUP($B$7&amp;$A44,KPI_DATOS!$A:$L,I$7,0)/1000,VLOOKUP($B$7&amp;$A44,KPI_DATOS!$A:$L,I$7,0))</f>
        <v>2.2743119805935699</v>
      </c>
      <c r="J44" s="46">
        <f>IF($A$7&lt;4,VLOOKUP($B$7&amp;$A44,KPI_DATOS!$A:$L,J$7,0)/1000,VLOOKUP($B$7&amp;$A44,KPI_DATOS!$A:$L,J$7,0))</f>
        <v>4.8593110610209385</v>
      </c>
      <c r="K44" s="46">
        <f>IF($A$7&lt;4,VLOOKUP($B$7&amp;$A44,KPI_DATOS!$A:$L,K$7,0)/1000,VLOOKUP($B$7&amp;$A44,KPI_DATOS!$A:$L,K$7,0))</f>
        <v>5.1036456551081715</v>
      </c>
      <c r="L44" s="10"/>
      <c r="M44" s="29">
        <f t="shared" si="0"/>
        <v>52.154638193352888</v>
      </c>
    </row>
    <row r="45" spans="1:13" ht="20.25" customHeight="1" x14ac:dyDescent="0.35">
      <c r="A45" s="42" t="str">
        <f>KPI_DATOS!C39</f>
        <v>Ginebra</v>
      </c>
      <c r="B45" s="39"/>
      <c r="C45" s="46">
        <f>IF($A$7&lt;4,VLOOKUP($B$7&amp;$A45,KPI_DATOS!$A:$L,C$7,0)/1000,VLOOKUP($B$7&amp;$A45,KPI_DATOS!$A:$L,C$7,0))</f>
        <v>2.4326122843517588</v>
      </c>
      <c r="D45" s="46">
        <f>IF($A$7&lt;4,VLOOKUP($B$7&amp;$A45,KPI_DATOS!$A:$L,D$7,0)/1000,VLOOKUP($B$7&amp;$A45,KPI_DATOS!$A:$L,D$7,0))</f>
        <v>2.3579810649991972</v>
      </c>
      <c r="E45" s="46">
        <f>IF($A$7&lt;4,VLOOKUP($B$7&amp;$A45,KPI_DATOS!$A:$L,E$7,0)/1000,VLOOKUP($B$7&amp;$A45,KPI_DATOS!$A:$L,E$7,0))</f>
        <v>2.7711917920956468</v>
      </c>
      <c r="F45" s="46">
        <f>IF($A$7&lt;4,VLOOKUP($B$7&amp;$A45,KPI_DATOS!$A:$L,F$7,0)/1000,VLOOKUP($B$7&amp;$A45,KPI_DATOS!$A:$L,F$7,0))</f>
        <v>2.2379692231563206</v>
      </c>
      <c r="G45" s="46">
        <f>IF($A$7&lt;4,VLOOKUP($B$7&amp;$A45,KPI_DATOS!$A:$L,G$7,0)/1000,VLOOKUP($B$7&amp;$A45,KPI_DATOS!$A:$L,G$7,0))</f>
        <v>2.2302038481161821</v>
      </c>
      <c r="H45" s="46">
        <f>IF($A$7&lt;4,VLOOKUP($B$7&amp;$A45,KPI_DATOS!$A:$L,H$7,0)/1000,VLOOKUP($B$7&amp;$A45,KPI_DATOS!$A:$L,H$7,0))</f>
        <v>2.0805262700904383</v>
      </c>
      <c r="I45" s="46">
        <f>IF($A$7&lt;4,VLOOKUP($B$7&amp;$A45,KPI_DATOS!$A:$L,I$7,0)/1000,VLOOKUP($B$7&amp;$A45,KPI_DATOS!$A:$L,I$7,0))</f>
        <v>2.4782659651070342</v>
      </c>
      <c r="J45" s="46">
        <f>IF($A$7&lt;4,VLOOKUP($B$7&amp;$A45,KPI_DATOS!$A:$L,J$7,0)/1000,VLOOKUP($B$7&amp;$A45,KPI_DATOS!$A:$L,J$7,0))</f>
        <v>2.0387678835758916</v>
      </c>
      <c r="K45" s="46">
        <f>IF($A$7&lt;4,VLOOKUP($B$7&amp;$A45,KPI_DATOS!$A:$L,K$7,0)/1000,VLOOKUP($B$7&amp;$A45,KPI_DATOS!$A:$L,K$7,0))</f>
        <v>2.0322484669168084</v>
      </c>
      <c r="L45" s="10"/>
      <c r="M45" s="29">
        <f t="shared" si="0"/>
        <v>-8.8761115431929447</v>
      </c>
    </row>
    <row r="46" spans="1:13" ht="20.25" customHeight="1" x14ac:dyDescent="0.35">
      <c r="A46" s="42" t="str">
        <f>KPI_DATOS!C40</f>
        <v>Ron</v>
      </c>
      <c r="B46" s="39"/>
      <c r="C46" s="46">
        <f>IF($A$7&lt;4,VLOOKUP($B$7&amp;$A46,KPI_DATOS!$A:$L,C$7,0)/1000,VLOOKUP($B$7&amp;$A46,KPI_DATOS!$A:$L,C$7,0))</f>
        <v>2.2319179620675658</v>
      </c>
      <c r="D46" s="46">
        <f>IF($A$7&lt;4,VLOOKUP($B$7&amp;$A46,KPI_DATOS!$A:$L,D$7,0)/1000,VLOOKUP($B$7&amp;$A46,KPI_DATOS!$A:$L,D$7,0))</f>
        <v>1.9411145644088756</v>
      </c>
      <c r="E46" s="46">
        <f>IF($A$7&lt;4,VLOOKUP($B$7&amp;$A46,KPI_DATOS!$A:$L,E$7,0)/1000,VLOOKUP($B$7&amp;$A46,KPI_DATOS!$A:$L,E$7,0))</f>
        <v>2.4155974448936881</v>
      </c>
      <c r="F46" s="46">
        <f>IF($A$7&lt;4,VLOOKUP($B$7&amp;$A46,KPI_DATOS!$A:$L,F$7,0)/1000,VLOOKUP($B$7&amp;$A46,KPI_DATOS!$A:$L,F$7,0))</f>
        <v>2.1571702729965856</v>
      </c>
      <c r="G46" s="46">
        <f>IF($A$7&lt;4,VLOOKUP($B$7&amp;$A46,KPI_DATOS!$A:$L,G$7,0)/1000,VLOOKUP($B$7&amp;$A46,KPI_DATOS!$A:$L,G$7,0))</f>
        <v>2.2487099776975672</v>
      </c>
      <c r="H46" s="46">
        <f>IF($A$7&lt;4,VLOOKUP($B$7&amp;$A46,KPI_DATOS!$A:$L,H$7,0)/1000,VLOOKUP($B$7&amp;$A46,KPI_DATOS!$A:$L,H$7,0))</f>
        <v>1.9693798816500157</v>
      </c>
      <c r="I46" s="46">
        <f>IF($A$7&lt;4,VLOOKUP($B$7&amp;$A46,KPI_DATOS!$A:$L,I$7,0)/1000,VLOOKUP($B$7&amp;$A46,KPI_DATOS!$A:$L,I$7,0))</f>
        <v>2.4751918469502927</v>
      </c>
      <c r="J46" s="46">
        <f>IF($A$7&lt;4,VLOOKUP($B$7&amp;$A46,KPI_DATOS!$A:$L,J$7,0)/1000,VLOOKUP($B$7&amp;$A46,KPI_DATOS!$A:$L,J$7,0))</f>
        <v>2.1750350604514459</v>
      </c>
      <c r="K46" s="46">
        <f>IF($A$7&lt;4,VLOOKUP($B$7&amp;$A46,KPI_DATOS!$A:$L,K$7,0)/1000,VLOOKUP($B$7&amp;$A46,KPI_DATOS!$A:$L,K$7,0))</f>
        <v>2.0267429928132747</v>
      </c>
      <c r="L46" s="10"/>
      <c r="M46" s="29">
        <f t="shared" si="0"/>
        <v>-9.8708587183644845</v>
      </c>
    </row>
    <row r="47" spans="1:13" ht="20.25" customHeight="1" x14ac:dyDescent="0.35">
      <c r="A47" s="42" t="str">
        <f>KPI_DATOS!C41</f>
        <v>Anis</v>
      </c>
      <c r="B47" s="39"/>
      <c r="C47" s="46">
        <f>IF($A$7&lt;4,VLOOKUP($B$7&amp;$A47,KPI_DATOS!$A:$L,C$7,0)/1000,VLOOKUP($B$7&amp;$A47,KPI_DATOS!$A:$L,C$7,0))</f>
        <v>1.9782691562878956</v>
      </c>
      <c r="D47" s="46">
        <f>IF($A$7&lt;4,VLOOKUP($B$7&amp;$A47,KPI_DATOS!$A:$L,D$7,0)/1000,VLOOKUP($B$7&amp;$A47,KPI_DATOS!$A:$L,D$7,0))</f>
        <v>3.4510934913213052</v>
      </c>
      <c r="E47" s="46">
        <f>IF($A$7&lt;4,VLOOKUP($B$7&amp;$A47,KPI_DATOS!$A:$L,E$7,0)/1000,VLOOKUP($B$7&amp;$A47,KPI_DATOS!$A:$L,E$7,0))</f>
        <v>2.928097297961147</v>
      </c>
      <c r="F47" s="46">
        <f>IF($A$7&lt;4,VLOOKUP($B$7&amp;$A47,KPI_DATOS!$A:$L,F$7,0)/1000,VLOOKUP($B$7&amp;$A47,KPI_DATOS!$A:$L,F$7,0))</f>
        <v>1.9283829420456693</v>
      </c>
      <c r="G47" s="46">
        <f>IF($A$7&lt;4,VLOOKUP($B$7&amp;$A47,KPI_DATOS!$A:$L,G$7,0)/1000,VLOOKUP($B$7&amp;$A47,KPI_DATOS!$A:$L,G$7,0))</f>
        <v>2.7063899298781076</v>
      </c>
      <c r="H47" s="46">
        <f>IF($A$7&lt;4,VLOOKUP($B$7&amp;$A47,KPI_DATOS!$A:$L,H$7,0)/1000,VLOOKUP($B$7&amp;$A47,KPI_DATOS!$A:$L,H$7,0))</f>
        <v>2.9826546841768771</v>
      </c>
      <c r="I47" s="46">
        <f>IF($A$7&lt;4,VLOOKUP($B$7&amp;$A47,KPI_DATOS!$A:$L,I$7,0)/1000,VLOOKUP($B$7&amp;$A47,KPI_DATOS!$A:$L,I$7,0))</f>
        <v>4.3736176914700362</v>
      </c>
      <c r="J47" s="46">
        <f>IF($A$7&lt;4,VLOOKUP($B$7&amp;$A47,KPI_DATOS!$A:$L,J$7,0)/1000,VLOOKUP($B$7&amp;$A47,KPI_DATOS!$A:$L,J$7,0))</f>
        <v>1.7765243004327784</v>
      </c>
      <c r="K47" s="46">
        <f>IF($A$7&lt;4,VLOOKUP($B$7&amp;$A47,KPI_DATOS!$A:$L,K$7,0)/1000,VLOOKUP($B$7&amp;$A47,KPI_DATOS!$A:$L,K$7,0))</f>
        <v>1.9543376582298302</v>
      </c>
      <c r="L47" s="10"/>
      <c r="M47" s="29">
        <f t="shared" si="0"/>
        <v>-27.788023571390873</v>
      </c>
    </row>
    <row r="48" spans="1:13" ht="20.25" customHeight="1" x14ac:dyDescent="0.35">
      <c r="A48" s="42" t="str">
        <f>KPI_DATOS!C42</f>
        <v>Otras Espirituosas</v>
      </c>
      <c r="B48" s="39"/>
      <c r="C48" s="46">
        <f>IF($A$7&lt;4,VLOOKUP($B$7&amp;$A48,KPI_DATOS!$A:$L,C$7,0)/1000,VLOOKUP($B$7&amp;$A48,KPI_DATOS!$A:$L,C$7,0))</f>
        <v>2.8906930383157419</v>
      </c>
      <c r="D48" s="46">
        <f>IF($A$7&lt;4,VLOOKUP($B$7&amp;$A48,KPI_DATOS!$A:$L,D$7,0)/1000,VLOOKUP($B$7&amp;$A48,KPI_DATOS!$A:$L,D$7,0))</f>
        <v>2.7630583626231955</v>
      </c>
      <c r="E48" s="46">
        <f>IF($A$7&lt;4,VLOOKUP($B$7&amp;$A48,KPI_DATOS!$A:$L,E$7,0)/1000,VLOOKUP($B$7&amp;$A48,KPI_DATOS!$A:$L,E$7,0))</f>
        <v>2.9996536187229381</v>
      </c>
      <c r="F48" s="46">
        <f>IF($A$7&lt;4,VLOOKUP($B$7&amp;$A48,KPI_DATOS!$A:$L,F$7,0)/1000,VLOOKUP($B$7&amp;$A48,KPI_DATOS!$A:$L,F$7,0))</f>
        <v>2.4839389192076502</v>
      </c>
      <c r="G48" s="46">
        <f>IF($A$7&lt;4,VLOOKUP($B$7&amp;$A48,KPI_DATOS!$A:$L,G$7,0)/1000,VLOOKUP($B$7&amp;$A48,KPI_DATOS!$A:$L,G$7,0))</f>
        <v>2.712887010741496</v>
      </c>
      <c r="H48" s="46">
        <f>IF($A$7&lt;4,VLOOKUP($B$7&amp;$A48,KPI_DATOS!$A:$L,H$7,0)/1000,VLOOKUP($B$7&amp;$A48,KPI_DATOS!$A:$L,H$7,0))</f>
        <v>2.6073483237024742</v>
      </c>
      <c r="I48" s="46">
        <f>IF($A$7&lt;4,VLOOKUP($B$7&amp;$A48,KPI_DATOS!$A:$L,I$7,0)/1000,VLOOKUP($B$7&amp;$A48,KPI_DATOS!$A:$L,I$7,0))</f>
        <v>2.8157243304472037</v>
      </c>
      <c r="J48" s="46">
        <f>IF($A$7&lt;4,VLOOKUP($B$7&amp;$A48,KPI_DATOS!$A:$L,J$7,0)/1000,VLOOKUP($B$7&amp;$A48,KPI_DATOS!$A:$L,J$7,0))</f>
        <v>2.6275327372255028</v>
      </c>
      <c r="K48" s="46">
        <f>IF($A$7&lt;4,VLOOKUP($B$7&amp;$A48,KPI_DATOS!$A:$L,K$7,0)/1000,VLOOKUP($B$7&amp;$A48,KPI_DATOS!$A:$L,K$7,0))</f>
        <v>2.562845218394818</v>
      </c>
      <c r="L48" s="10"/>
      <c r="M48" s="29">
        <f t="shared" si="0"/>
        <v>-5.530705545516545</v>
      </c>
    </row>
    <row r="49" spans="1:13" ht="20.25" customHeight="1" x14ac:dyDescent="0.35">
      <c r="A49" s="41" t="str">
        <f>KPI_DATOS!C43</f>
        <v>T.Zumo+Horchata+Mosto</v>
      </c>
      <c r="B49" s="39"/>
      <c r="C49" s="46">
        <f>IF($A$7&lt;4,VLOOKUP($B$7&amp;$A49,KPI_DATOS!$A:$L,C$7,0)/1000,VLOOKUP($B$7&amp;$A49,KPI_DATOS!$A:$L,C$7,0))</f>
        <v>2.7347888002300458</v>
      </c>
      <c r="D49" s="46">
        <f>IF($A$7&lt;4,VLOOKUP($B$7&amp;$A49,KPI_DATOS!$A:$L,D$7,0)/1000,VLOOKUP($B$7&amp;$A49,KPI_DATOS!$A:$L,D$7,0))</f>
        <v>2.7977184593057833</v>
      </c>
      <c r="E49" s="46">
        <f>IF($A$7&lt;4,VLOOKUP($B$7&amp;$A49,KPI_DATOS!$A:$L,E$7,0)/1000,VLOOKUP($B$7&amp;$A49,KPI_DATOS!$A:$L,E$7,0))</f>
        <v>3.1420502697654435</v>
      </c>
      <c r="F49" s="46">
        <f>IF($A$7&lt;4,VLOOKUP($B$7&amp;$A49,KPI_DATOS!$A:$L,F$7,0)/1000,VLOOKUP($B$7&amp;$A49,KPI_DATOS!$A:$L,F$7,0))</f>
        <v>2.6046220692035162</v>
      </c>
      <c r="G49" s="46">
        <f>IF($A$7&lt;4,VLOOKUP($B$7&amp;$A49,KPI_DATOS!$A:$L,G$7,0)/1000,VLOOKUP($B$7&amp;$A49,KPI_DATOS!$A:$L,G$7,0))</f>
        <v>2.7387688811797788</v>
      </c>
      <c r="H49" s="46">
        <f>IF($A$7&lt;4,VLOOKUP($B$7&amp;$A49,KPI_DATOS!$A:$L,H$7,0)/1000,VLOOKUP($B$7&amp;$A49,KPI_DATOS!$A:$L,H$7,0))</f>
        <v>2.7864097650266757</v>
      </c>
      <c r="I49" s="46">
        <f>IF($A$7&lt;4,VLOOKUP($B$7&amp;$A49,KPI_DATOS!$A:$L,I$7,0)/1000,VLOOKUP($B$7&amp;$A49,KPI_DATOS!$A:$L,I$7,0))</f>
        <v>3.0461329984008096</v>
      </c>
      <c r="J49" s="46">
        <f>IF($A$7&lt;4,VLOOKUP($B$7&amp;$A49,KPI_DATOS!$A:$L,J$7,0)/1000,VLOOKUP($B$7&amp;$A49,KPI_DATOS!$A:$L,J$7,0))</f>
        <v>2.6951264653573932</v>
      </c>
      <c r="K49" s="46">
        <f>IF($A$7&lt;4,VLOOKUP($B$7&amp;$A49,KPI_DATOS!$A:$L,K$7,0)/1000,VLOOKUP($B$7&amp;$A49,KPI_DATOS!$A:$L,K$7,0))</f>
        <v>2.6692179698099001</v>
      </c>
      <c r="L49" s="10"/>
      <c r="M49" s="29">
        <f t="shared" si="0"/>
        <v>-2.5394954589931795</v>
      </c>
    </row>
    <row r="50" spans="1:13" ht="20.25" customHeight="1" x14ac:dyDescent="0.35">
      <c r="A50" s="41" t="str">
        <f>KPI_DATOS!C44</f>
        <v>Agua Envasada</v>
      </c>
      <c r="B50" s="39"/>
      <c r="C50" s="46">
        <f>IF($A$7&lt;4,VLOOKUP($B$7&amp;$A50,KPI_DATOS!$A:$L,C$7,0)/1000,VLOOKUP($B$7&amp;$A50,KPI_DATOS!$A:$L,C$7,0))</f>
        <v>5.4508701084978144</v>
      </c>
      <c r="D50" s="46">
        <f>IF($A$7&lt;4,VLOOKUP($B$7&amp;$A50,KPI_DATOS!$A:$L,D$7,0)/1000,VLOOKUP($B$7&amp;$A50,KPI_DATOS!$A:$L,D$7,0))</f>
        <v>5.6102451660128274</v>
      </c>
      <c r="E50" s="46">
        <f>IF($A$7&lt;4,VLOOKUP($B$7&amp;$A50,KPI_DATOS!$A:$L,E$7,0)/1000,VLOOKUP($B$7&amp;$A50,KPI_DATOS!$A:$L,E$7,0))</f>
        <v>7.5554139444915958</v>
      </c>
      <c r="F50" s="46">
        <f>IF($A$7&lt;4,VLOOKUP($B$7&amp;$A50,KPI_DATOS!$A:$L,F$7,0)/1000,VLOOKUP($B$7&amp;$A50,KPI_DATOS!$A:$L,F$7,0))</f>
        <v>5.6772910908055554</v>
      </c>
      <c r="G50" s="46">
        <f>IF($A$7&lt;4,VLOOKUP($B$7&amp;$A50,KPI_DATOS!$A:$L,G$7,0)/1000,VLOOKUP($B$7&amp;$A50,KPI_DATOS!$A:$L,G$7,0))</f>
        <v>5.3290902822346284</v>
      </c>
      <c r="H50" s="46">
        <f>IF($A$7&lt;4,VLOOKUP($B$7&amp;$A50,KPI_DATOS!$A:$L,H$7,0)/1000,VLOOKUP($B$7&amp;$A50,KPI_DATOS!$A:$L,H$7,0))</f>
        <v>5.942309240912806</v>
      </c>
      <c r="I50" s="46">
        <f>IF($A$7&lt;4,VLOOKUP($B$7&amp;$A50,KPI_DATOS!$A:$L,I$7,0)/1000,VLOOKUP($B$7&amp;$A50,KPI_DATOS!$A:$L,I$7,0))</f>
        <v>7.5827152381648224</v>
      </c>
      <c r="J50" s="46">
        <f>IF($A$7&lt;4,VLOOKUP($B$7&amp;$A50,KPI_DATOS!$A:$L,J$7,0)/1000,VLOOKUP($B$7&amp;$A50,KPI_DATOS!$A:$L,J$7,0))</f>
        <v>5.4719861031735455</v>
      </c>
      <c r="K50" s="46">
        <f>IF($A$7&lt;4,VLOOKUP($B$7&amp;$A50,KPI_DATOS!$A:$L,K$7,0)/1000,VLOOKUP($B$7&amp;$A50,KPI_DATOS!$A:$L,K$7,0))</f>
        <v>5.5184694500130744</v>
      </c>
      <c r="L50" s="10"/>
      <c r="M50" s="29">
        <f t="shared" si="0"/>
        <v>3.5536866096971931</v>
      </c>
    </row>
    <row r="51" spans="1:13" ht="20.25" customHeight="1" x14ac:dyDescent="0.35">
      <c r="A51" s="41" t="str">
        <f>KPI_DATOS!C45</f>
        <v>Bebidas Refrescantes</v>
      </c>
      <c r="B51" s="39"/>
      <c r="C51" s="46">
        <f>IF($A$7&lt;4,VLOOKUP($B$7&amp;$A51,KPI_DATOS!$A:$L,C$7,0)/1000,VLOOKUP($B$7&amp;$A51,KPI_DATOS!$A:$L,C$7,0))</f>
        <v>5.6070509873422374</v>
      </c>
      <c r="D51" s="46">
        <f>IF($A$7&lt;4,VLOOKUP($B$7&amp;$A51,KPI_DATOS!$A:$L,D$7,0)/1000,VLOOKUP($B$7&amp;$A51,KPI_DATOS!$A:$L,D$7,0))</f>
        <v>6.3192443200778996</v>
      </c>
      <c r="E51" s="46">
        <f>IF($A$7&lt;4,VLOOKUP($B$7&amp;$A51,KPI_DATOS!$A:$L,E$7,0)/1000,VLOOKUP($B$7&amp;$A51,KPI_DATOS!$A:$L,E$7,0))</f>
        <v>8.8434563454387138</v>
      </c>
      <c r="F51" s="46">
        <f>IF($A$7&lt;4,VLOOKUP($B$7&amp;$A51,KPI_DATOS!$A:$L,F$7,0)/1000,VLOOKUP($B$7&amp;$A51,KPI_DATOS!$A:$L,F$7,0))</f>
        <v>6.1358080409191773</v>
      </c>
      <c r="G51" s="46">
        <f>IF($A$7&lt;4,VLOOKUP($B$7&amp;$A51,KPI_DATOS!$A:$L,G$7,0)/1000,VLOOKUP($B$7&amp;$A51,KPI_DATOS!$A:$L,G$7,0))</f>
        <v>6.067392513864255</v>
      </c>
      <c r="H51" s="46">
        <f>IF($A$7&lt;4,VLOOKUP($B$7&amp;$A51,KPI_DATOS!$A:$L,H$7,0)/1000,VLOOKUP($B$7&amp;$A51,KPI_DATOS!$A:$L,H$7,0))</f>
        <v>6.6670024822367555</v>
      </c>
      <c r="I51" s="46">
        <f>IF($A$7&lt;4,VLOOKUP($B$7&amp;$A51,KPI_DATOS!$A:$L,I$7,0)/1000,VLOOKUP($B$7&amp;$A51,KPI_DATOS!$A:$L,I$7,0))</f>
        <v>8.9278114545866138</v>
      </c>
      <c r="J51" s="46">
        <f>IF($A$7&lt;4,VLOOKUP($B$7&amp;$A51,KPI_DATOS!$A:$L,J$7,0)/1000,VLOOKUP($B$7&amp;$A51,KPI_DATOS!$A:$L,J$7,0))</f>
        <v>6.1136071320735477</v>
      </c>
      <c r="K51" s="46">
        <f>IF($A$7&lt;4,VLOOKUP($B$7&amp;$A51,KPI_DATOS!$A:$L,K$7,0)/1000,VLOOKUP($B$7&amp;$A51,KPI_DATOS!$A:$L,K$7,0))</f>
        <v>5.5925040881366455</v>
      </c>
      <c r="L51" s="10"/>
      <c r="M51" s="29">
        <f t="shared" si="0"/>
        <v>-7.8268947433756564</v>
      </c>
    </row>
    <row r="52" spans="1:13" ht="20.25" customHeight="1" x14ac:dyDescent="0.35">
      <c r="A52" s="42" t="str">
        <f>KPI_DATOS!C46</f>
        <v>Colas</v>
      </c>
      <c r="B52" s="39"/>
      <c r="C52" s="46">
        <f>IF($A$7&lt;4,VLOOKUP($B$7&amp;$A52,KPI_DATOS!$A:$L,C$7,0)/1000,VLOOKUP($B$7&amp;$A52,KPI_DATOS!$A:$L,C$7,0))</f>
        <v>4.5897509040318409</v>
      </c>
      <c r="D52" s="46">
        <f>IF($A$7&lt;4,VLOOKUP($B$7&amp;$A52,KPI_DATOS!$A:$L,D$7,0)/1000,VLOOKUP($B$7&amp;$A52,KPI_DATOS!$A:$L,D$7,0))</f>
        <v>5.1714711233010187</v>
      </c>
      <c r="E52" s="46">
        <f>IF($A$7&lt;4,VLOOKUP($B$7&amp;$A52,KPI_DATOS!$A:$L,E$7,0)/1000,VLOOKUP($B$7&amp;$A52,KPI_DATOS!$A:$L,E$7,0))</f>
        <v>6.8439625119181535</v>
      </c>
      <c r="F52" s="46">
        <f>IF($A$7&lt;4,VLOOKUP($B$7&amp;$A52,KPI_DATOS!$A:$L,F$7,0)/1000,VLOOKUP($B$7&amp;$A52,KPI_DATOS!$A:$L,F$7,0))</f>
        <v>5.1131589819144727</v>
      </c>
      <c r="G52" s="46">
        <f>IF($A$7&lt;4,VLOOKUP($B$7&amp;$A52,KPI_DATOS!$A:$L,G$7,0)/1000,VLOOKUP($B$7&amp;$A52,KPI_DATOS!$A:$L,G$7,0))</f>
        <v>5.0689211986427871</v>
      </c>
      <c r="H52" s="46">
        <f>IF($A$7&lt;4,VLOOKUP($B$7&amp;$A52,KPI_DATOS!$A:$L,H$7,0)/1000,VLOOKUP($B$7&amp;$A52,KPI_DATOS!$A:$L,H$7,0))</f>
        <v>5.4585620337894207</v>
      </c>
      <c r="I52" s="46">
        <f>IF($A$7&lt;4,VLOOKUP($B$7&amp;$A52,KPI_DATOS!$A:$L,I$7,0)/1000,VLOOKUP($B$7&amp;$A52,KPI_DATOS!$A:$L,I$7,0))</f>
        <v>6.8286948407492725</v>
      </c>
      <c r="J52" s="46">
        <f>IF($A$7&lt;4,VLOOKUP($B$7&amp;$A52,KPI_DATOS!$A:$L,J$7,0)/1000,VLOOKUP($B$7&amp;$A52,KPI_DATOS!$A:$L,J$7,0))</f>
        <v>5.1465131945476461</v>
      </c>
      <c r="K52" s="46">
        <f>IF($A$7&lt;4,VLOOKUP($B$7&amp;$A52,KPI_DATOS!$A:$L,K$7,0)/1000,VLOOKUP($B$7&amp;$A52,KPI_DATOS!$A:$L,K$7,0))</f>
        <v>4.7006790610793772</v>
      </c>
      <c r="L52" s="10"/>
      <c r="M52" s="29">
        <f t="shared" si="0"/>
        <v>-7.2647043252912935</v>
      </c>
    </row>
    <row r="53" spans="1:13" ht="20.25" customHeight="1" x14ac:dyDescent="0.35">
      <c r="A53" s="42" t="str">
        <f>KPI_DATOS!C47</f>
        <v>Cola Regular</v>
      </c>
      <c r="B53" s="39"/>
      <c r="C53" s="46">
        <f>IF($A$7&lt;4,VLOOKUP($B$7&amp;$A53,KPI_DATOS!$A:$L,C$7,0)/1000,VLOOKUP($B$7&amp;$A53,KPI_DATOS!$A:$L,C$7,0))</f>
        <v>3.8145118211171019</v>
      </c>
      <c r="D53" s="46">
        <f>IF($A$7&lt;4,VLOOKUP($B$7&amp;$A53,KPI_DATOS!$A:$L,D$7,0)/1000,VLOOKUP($B$7&amp;$A53,KPI_DATOS!$A:$L,D$7,0))</f>
        <v>4.100309832829871</v>
      </c>
      <c r="E53" s="46">
        <f>IF($A$7&lt;4,VLOOKUP($B$7&amp;$A53,KPI_DATOS!$A:$L,E$7,0)/1000,VLOOKUP($B$7&amp;$A53,KPI_DATOS!$A:$L,E$7,0))</f>
        <v>5.1428675947991138</v>
      </c>
      <c r="F53" s="46">
        <f>IF($A$7&lt;4,VLOOKUP($B$7&amp;$A53,KPI_DATOS!$A:$L,F$7,0)/1000,VLOOKUP($B$7&amp;$A53,KPI_DATOS!$A:$L,F$7,0))</f>
        <v>4.0368740403651708</v>
      </c>
      <c r="G53" s="46">
        <f>IF($A$7&lt;4,VLOOKUP($B$7&amp;$A53,KPI_DATOS!$A:$L,G$7,0)/1000,VLOOKUP($B$7&amp;$A53,KPI_DATOS!$A:$L,G$7,0))</f>
        <v>4.1048161964936662</v>
      </c>
      <c r="H53" s="46">
        <f>IF($A$7&lt;4,VLOOKUP($B$7&amp;$A53,KPI_DATOS!$A:$L,H$7,0)/1000,VLOOKUP($B$7&amp;$A53,KPI_DATOS!$A:$L,H$7,0))</f>
        <v>4.2886126257164641</v>
      </c>
      <c r="I53" s="46">
        <f>IF($A$7&lt;4,VLOOKUP($B$7&amp;$A53,KPI_DATOS!$A:$L,I$7,0)/1000,VLOOKUP($B$7&amp;$A53,KPI_DATOS!$A:$L,I$7,0))</f>
        <v>5.2214726056993976</v>
      </c>
      <c r="J53" s="46">
        <f>IF($A$7&lt;4,VLOOKUP($B$7&amp;$A53,KPI_DATOS!$A:$L,J$7,0)/1000,VLOOKUP($B$7&amp;$A53,KPI_DATOS!$A:$L,J$7,0))</f>
        <v>4.1917919395271523</v>
      </c>
      <c r="K53" s="46">
        <f>IF($A$7&lt;4,VLOOKUP($B$7&amp;$A53,KPI_DATOS!$A:$L,K$7,0)/1000,VLOOKUP($B$7&amp;$A53,KPI_DATOS!$A:$L,K$7,0))</f>
        <v>3.5180798321727575</v>
      </c>
      <c r="L53" s="10"/>
      <c r="M53" s="29">
        <f t="shared" si="0"/>
        <v>-14.293852300185783</v>
      </c>
    </row>
    <row r="54" spans="1:13" ht="20.25" customHeight="1" x14ac:dyDescent="0.35">
      <c r="A54" s="42" t="str">
        <f>KPI_DATOS!C48</f>
        <v>Light/Zero</v>
      </c>
      <c r="B54" s="39"/>
      <c r="C54" s="46">
        <f>IF($A$7&lt;4,VLOOKUP($B$7&amp;$A54,KPI_DATOS!$A:$L,C$7,0)/1000,VLOOKUP($B$7&amp;$A54,KPI_DATOS!$A:$L,C$7,0))</f>
        <v>3.8784980849054476</v>
      </c>
      <c r="D54" s="46">
        <f>IF($A$7&lt;4,VLOOKUP($B$7&amp;$A54,KPI_DATOS!$A:$L,D$7,0)/1000,VLOOKUP($B$7&amp;$A54,KPI_DATOS!$A:$L,D$7,0))</f>
        <v>4.3595693179323334</v>
      </c>
      <c r="E54" s="46">
        <f>IF($A$7&lt;4,VLOOKUP($B$7&amp;$A54,KPI_DATOS!$A:$L,E$7,0)/1000,VLOOKUP($B$7&amp;$A54,KPI_DATOS!$A:$L,E$7,0))</f>
        <v>5.6386970289323814</v>
      </c>
      <c r="F54" s="46">
        <f>IF($A$7&lt;4,VLOOKUP($B$7&amp;$A54,KPI_DATOS!$A:$L,F$7,0)/1000,VLOOKUP($B$7&amp;$A54,KPI_DATOS!$A:$L,F$7,0))</f>
        <v>4.430738190100115</v>
      </c>
      <c r="G54" s="46">
        <f>IF($A$7&lt;4,VLOOKUP($B$7&amp;$A54,KPI_DATOS!$A:$L,G$7,0)/1000,VLOOKUP($B$7&amp;$A54,KPI_DATOS!$A:$L,G$7,0))</f>
        <v>4.2495215543708174</v>
      </c>
      <c r="H54" s="46">
        <f>IF($A$7&lt;4,VLOOKUP($B$7&amp;$A54,KPI_DATOS!$A:$L,H$7,0)/1000,VLOOKUP($B$7&amp;$A54,KPI_DATOS!$A:$L,H$7,0))</f>
        <v>4.6251904322934356</v>
      </c>
      <c r="I54" s="46">
        <f>IF($A$7&lt;4,VLOOKUP($B$7&amp;$A54,KPI_DATOS!$A:$L,I$7,0)/1000,VLOOKUP($B$7&amp;$A54,KPI_DATOS!$A:$L,I$7,0))</f>
        <v>5.5476001233313452</v>
      </c>
      <c r="J54" s="46">
        <f>IF($A$7&lt;4,VLOOKUP($B$7&amp;$A54,KPI_DATOS!$A:$L,J$7,0)/1000,VLOOKUP($B$7&amp;$A54,KPI_DATOS!$A:$L,J$7,0))</f>
        <v>4.461768829526874</v>
      </c>
      <c r="K54" s="46">
        <f>IF($A$7&lt;4,VLOOKUP($B$7&amp;$A54,KPI_DATOS!$A:$L,K$7,0)/1000,VLOOKUP($B$7&amp;$A54,KPI_DATOS!$A:$L,K$7,0))</f>
        <v>4.4298921731579295</v>
      </c>
      <c r="L54" s="10"/>
      <c r="M54" s="29">
        <f t="shared" si="0"/>
        <v>4.2444923853037775</v>
      </c>
    </row>
    <row r="55" spans="1:13" ht="20.25" customHeight="1" x14ac:dyDescent="0.35">
      <c r="A55" s="42" t="str">
        <f>KPI_DATOS!C49</f>
        <v>Otra Variedad Cola</v>
      </c>
      <c r="B55" s="39"/>
      <c r="C55" s="46" t="str">
        <f>IF($A$7&lt;4,VLOOKUP($B$7&amp;$A55,KPI_DATOS!$A:$L,C$7,0)/1000,VLOOKUP($B$7&amp;$A55,KPI_DATOS!$A:$L,C$7,0))</f>
        <v/>
      </c>
      <c r="D55" s="46" t="str">
        <f>IF($A$7&lt;4,VLOOKUP($B$7&amp;$A55,KPI_DATOS!$A:$L,D$7,0)/1000,VLOOKUP($B$7&amp;$A55,KPI_DATOS!$A:$L,D$7,0))</f>
        <v/>
      </c>
      <c r="E55" s="46" t="str">
        <f>IF($A$7&lt;4,VLOOKUP($B$7&amp;$A55,KPI_DATOS!$A:$L,E$7,0)/1000,VLOOKUP($B$7&amp;$A55,KPI_DATOS!$A:$L,E$7,0))</f>
        <v/>
      </c>
      <c r="F55" s="46" t="str">
        <f>IF($A$7&lt;4,VLOOKUP($B$7&amp;$A55,KPI_DATOS!$A:$L,F$7,0)/1000,VLOOKUP($B$7&amp;$A55,KPI_DATOS!$A:$L,F$7,0))</f>
        <v/>
      </c>
      <c r="G55" s="46" t="str">
        <f>IF($A$7&lt;4,VLOOKUP($B$7&amp;$A55,KPI_DATOS!$A:$L,G$7,0)/1000,VLOOKUP($B$7&amp;$A55,KPI_DATOS!$A:$L,G$7,0))</f>
        <v/>
      </c>
      <c r="H55" s="46" t="str">
        <f>IF($A$7&lt;4,VLOOKUP($B$7&amp;$A55,KPI_DATOS!$A:$L,H$7,0)/1000,VLOOKUP($B$7&amp;$A55,KPI_DATOS!$A:$L,H$7,0))</f>
        <v/>
      </c>
      <c r="I55" s="46" t="str">
        <f>IF($A$7&lt;4,VLOOKUP($B$7&amp;$A55,KPI_DATOS!$A:$L,I$7,0)/1000,VLOOKUP($B$7&amp;$A55,KPI_DATOS!$A:$L,I$7,0))</f>
        <v/>
      </c>
      <c r="J55" s="46" t="str">
        <f>IF($A$7&lt;4,VLOOKUP($B$7&amp;$A55,KPI_DATOS!$A:$L,J$7,0)/1000,VLOOKUP($B$7&amp;$A55,KPI_DATOS!$A:$L,J$7,0))</f>
        <v/>
      </c>
      <c r="K55" s="46" t="str">
        <f>IF($A$7&lt;4,VLOOKUP($B$7&amp;$A55,KPI_DATOS!$A:$L,K$7,0)/1000,VLOOKUP($B$7&amp;$A55,KPI_DATOS!$A:$L,K$7,0))</f>
        <v/>
      </c>
      <c r="L55" s="10"/>
      <c r="M55" s="29" t="str">
        <f t="shared" si="0"/>
        <v>-</v>
      </c>
    </row>
    <row r="56" spans="1:13" ht="20.25" customHeight="1" x14ac:dyDescent="0.35">
      <c r="A56" s="42" t="str">
        <f>KPI_DATOS!C50</f>
        <v>Con Cafeina</v>
      </c>
      <c r="B56" s="39"/>
      <c r="C56" s="46">
        <f>IF($A$7&lt;4,VLOOKUP($B$7&amp;$A56,KPI_DATOS!$A:$L,C$7,0)/1000,VLOOKUP($B$7&amp;$A56,KPI_DATOS!$A:$L,C$7,0))</f>
        <v>4.52269547823024</v>
      </c>
      <c r="D56" s="46">
        <f>IF($A$7&lt;4,VLOOKUP($B$7&amp;$A56,KPI_DATOS!$A:$L,D$7,0)/1000,VLOOKUP($B$7&amp;$A56,KPI_DATOS!$A:$L,D$7,0))</f>
        <v>4.9440138340240463</v>
      </c>
      <c r="E56" s="46">
        <f>IF($A$7&lt;4,VLOOKUP($B$7&amp;$A56,KPI_DATOS!$A:$L,E$7,0)/1000,VLOOKUP($B$7&amp;$A56,KPI_DATOS!$A:$L,E$7,0))</f>
        <v>6.4431894041470938</v>
      </c>
      <c r="F56" s="46">
        <f>IF($A$7&lt;4,VLOOKUP($B$7&amp;$A56,KPI_DATOS!$A:$L,F$7,0)/1000,VLOOKUP($B$7&amp;$A56,KPI_DATOS!$A:$L,F$7,0))</f>
        <v>4.9170925819022004</v>
      </c>
      <c r="G56" s="46">
        <f>IF($A$7&lt;4,VLOOKUP($B$7&amp;$A56,KPI_DATOS!$A:$L,G$7,0)/1000,VLOOKUP($B$7&amp;$A56,KPI_DATOS!$A:$L,G$7,0))</f>
        <v>4.8706658616525793</v>
      </c>
      <c r="H56" s="46">
        <f>IF($A$7&lt;4,VLOOKUP($B$7&amp;$A56,KPI_DATOS!$A:$L,H$7,0)/1000,VLOOKUP($B$7&amp;$A56,KPI_DATOS!$A:$L,H$7,0))</f>
        <v>5.2680764359270889</v>
      </c>
      <c r="I56" s="46">
        <f>IF($A$7&lt;4,VLOOKUP($B$7&amp;$A56,KPI_DATOS!$A:$L,I$7,0)/1000,VLOOKUP($B$7&amp;$A56,KPI_DATOS!$A:$L,I$7,0))</f>
        <v>6.4694921387324937</v>
      </c>
      <c r="J56" s="46">
        <f>IF($A$7&lt;4,VLOOKUP($B$7&amp;$A56,KPI_DATOS!$A:$L,J$7,0)/1000,VLOOKUP($B$7&amp;$A56,KPI_DATOS!$A:$L,J$7,0))</f>
        <v>4.9764108421741904</v>
      </c>
      <c r="K56" s="46">
        <f>IF($A$7&lt;4,VLOOKUP($B$7&amp;$A56,KPI_DATOS!$A:$L,K$7,0)/1000,VLOOKUP($B$7&amp;$A56,KPI_DATOS!$A:$L,K$7,0))</f>
        <v>4.4378493384933853</v>
      </c>
      <c r="L56" s="10"/>
      <c r="M56" s="29">
        <f t="shared" si="0"/>
        <v>-8.8861879556718861</v>
      </c>
    </row>
    <row r="57" spans="1:13" ht="20.25" customHeight="1" x14ac:dyDescent="0.35">
      <c r="A57" s="42" t="str">
        <f>KPI_DATOS!C51</f>
        <v>Sin Cafeina</v>
      </c>
      <c r="B57" s="39"/>
      <c r="C57" s="46">
        <f>IF($A$7&lt;4,VLOOKUP($B$7&amp;$A57,KPI_DATOS!$A:$L,C$7,0)/1000,VLOOKUP($B$7&amp;$A57,KPI_DATOS!$A:$L,C$7,0))</f>
        <v>2.3781625350044311</v>
      </c>
      <c r="D57" s="46">
        <f>IF($A$7&lt;4,VLOOKUP($B$7&amp;$A57,KPI_DATOS!$A:$L,D$7,0)/1000,VLOOKUP($B$7&amp;$A57,KPI_DATOS!$A:$L,D$7,0))</f>
        <v>2.5328363691885003</v>
      </c>
      <c r="E57" s="46">
        <f>IF($A$7&lt;4,VLOOKUP($B$7&amp;$A57,KPI_DATOS!$A:$L,E$7,0)/1000,VLOOKUP($B$7&amp;$A57,KPI_DATOS!$A:$L,E$7,0))</f>
        <v>3.2065931839836792</v>
      </c>
      <c r="F57" s="46">
        <f>IF($A$7&lt;4,VLOOKUP($B$7&amp;$A57,KPI_DATOS!$A:$L,F$7,0)/1000,VLOOKUP($B$7&amp;$A57,KPI_DATOS!$A:$L,F$7,0))</f>
        <v>2.6243210758234046</v>
      </c>
      <c r="G57" s="46">
        <f>IF($A$7&lt;4,VLOOKUP($B$7&amp;$A57,KPI_DATOS!$A:$L,G$7,0)/1000,VLOOKUP($B$7&amp;$A57,KPI_DATOS!$A:$L,G$7,0))</f>
        <v>2.3539571663217975</v>
      </c>
      <c r="H57" s="46">
        <f>IF($A$7&lt;4,VLOOKUP($B$7&amp;$A57,KPI_DATOS!$A:$L,H$7,0)/1000,VLOOKUP($B$7&amp;$A57,KPI_DATOS!$A:$L,H$7,0))</f>
        <v>2.6246820952268815</v>
      </c>
      <c r="I57" s="46">
        <f>IF($A$7&lt;4,VLOOKUP($B$7&amp;$A57,KPI_DATOS!$A:$L,I$7,0)/1000,VLOOKUP($B$7&amp;$A57,KPI_DATOS!$A:$L,I$7,0))</f>
        <v>3.1593181747774648</v>
      </c>
      <c r="J57" s="46">
        <f>IF($A$7&lt;4,VLOOKUP($B$7&amp;$A57,KPI_DATOS!$A:$L,J$7,0)/1000,VLOOKUP($B$7&amp;$A57,KPI_DATOS!$A:$L,J$7,0))</f>
        <v>2.6449152520372481</v>
      </c>
      <c r="K57" s="46">
        <f>IF($A$7&lt;4,VLOOKUP($B$7&amp;$A57,KPI_DATOS!$A:$L,K$7,0)/1000,VLOOKUP($B$7&amp;$A57,KPI_DATOS!$A:$L,K$7,0))</f>
        <v>2.5189444949259885</v>
      </c>
      <c r="L57" s="10"/>
      <c r="M57" s="29">
        <f t="shared" si="0"/>
        <v>7.0089350377600113</v>
      </c>
    </row>
    <row r="58" spans="1:13" ht="20.25" customHeight="1" x14ac:dyDescent="0.35">
      <c r="A58" s="42" t="str">
        <f>KPI_DATOS!C52</f>
        <v>Frutas con gas</v>
      </c>
      <c r="B58" s="39"/>
      <c r="C58" s="46">
        <f>IF($A$7&lt;4,VLOOKUP($B$7&amp;$A58,KPI_DATOS!$A:$L,C$7,0)/1000,VLOOKUP($B$7&amp;$A58,KPI_DATOS!$A:$L,C$7,0))</f>
        <v>2.5791872566722636</v>
      </c>
      <c r="D58" s="46">
        <f>IF($A$7&lt;4,VLOOKUP($B$7&amp;$A58,KPI_DATOS!$A:$L,D$7,0)/1000,VLOOKUP($B$7&amp;$A58,KPI_DATOS!$A:$L,D$7,0))</f>
        <v>2.8506488289782563</v>
      </c>
      <c r="E58" s="46">
        <f>IF($A$7&lt;4,VLOOKUP($B$7&amp;$A58,KPI_DATOS!$A:$L,E$7,0)/1000,VLOOKUP($B$7&amp;$A58,KPI_DATOS!$A:$L,E$7,0))</f>
        <v>3.7079123790760806</v>
      </c>
      <c r="F58" s="46">
        <f>IF($A$7&lt;4,VLOOKUP($B$7&amp;$A58,KPI_DATOS!$A:$L,F$7,0)/1000,VLOOKUP($B$7&amp;$A58,KPI_DATOS!$A:$L,F$7,0))</f>
        <v>3.0163361868071576</v>
      </c>
      <c r="G58" s="46">
        <f>IF($A$7&lt;4,VLOOKUP($B$7&amp;$A58,KPI_DATOS!$A:$L,G$7,0)/1000,VLOOKUP($B$7&amp;$A58,KPI_DATOS!$A:$L,G$7,0))</f>
        <v>2.8333072299510502</v>
      </c>
      <c r="H58" s="46">
        <f>IF($A$7&lt;4,VLOOKUP($B$7&amp;$A58,KPI_DATOS!$A:$L,H$7,0)/1000,VLOOKUP($B$7&amp;$A58,KPI_DATOS!$A:$L,H$7,0))</f>
        <v>2.9449699551016484</v>
      </c>
      <c r="I58" s="46">
        <f>IF($A$7&lt;4,VLOOKUP($B$7&amp;$A58,KPI_DATOS!$A:$L,I$7,0)/1000,VLOOKUP($B$7&amp;$A58,KPI_DATOS!$A:$L,I$7,0))</f>
        <v>3.2404899512517407</v>
      </c>
      <c r="J58" s="46">
        <f>IF($A$7&lt;4,VLOOKUP($B$7&amp;$A58,KPI_DATOS!$A:$L,J$7,0)/1000,VLOOKUP($B$7&amp;$A58,KPI_DATOS!$A:$L,J$7,0))</f>
        <v>2.7030829324070758</v>
      </c>
      <c r="K58" s="46">
        <f>IF($A$7&lt;4,VLOOKUP($B$7&amp;$A58,KPI_DATOS!$A:$L,K$7,0)/1000,VLOOKUP($B$7&amp;$A58,KPI_DATOS!$A:$L,K$7,0))</f>
        <v>2.478982605554588</v>
      </c>
      <c r="L58" s="10"/>
      <c r="M58" s="29">
        <f t="shared" si="0"/>
        <v>-12.505690193102836</v>
      </c>
    </row>
    <row r="59" spans="1:13" ht="20.25" customHeight="1" x14ac:dyDescent="0.35">
      <c r="A59" s="42" t="str">
        <f>KPI_DATOS!C53</f>
        <v>Frutas sin gas</v>
      </c>
      <c r="B59" s="39"/>
      <c r="C59" s="46">
        <f>IF($A$7&lt;4,VLOOKUP($B$7&amp;$A59,KPI_DATOS!$A:$L,C$7,0)/1000,VLOOKUP($B$7&amp;$A59,KPI_DATOS!$A:$L,C$7,0))</f>
        <v>1.9646962871316118</v>
      </c>
      <c r="D59" s="46">
        <f>IF($A$7&lt;4,VLOOKUP($B$7&amp;$A59,KPI_DATOS!$A:$L,D$7,0)/1000,VLOOKUP($B$7&amp;$A59,KPI_DATOS!$A:$L,D$7,0))</f>
        <v>1.7475619103649858</v>
      </c>
      <c r="E59" s="46">
        <f>IF($A$7&lt;4,VLOOKUP($B$7&amp;$A59,KPI_DATOS!$A:$L,E$7,0)/1000,VLOOKUP($B$7&amp;$A59,KPI_DATOS!$A:$L,E$7,0))</f>
        <v>2.6296914768017099</v>
      </c>
      <c r="F59" s="46">
        <f>IF($A$7&lt;4,VLOOKUP($B$7&amp;$A59,KPI_DATOS!$A:$L,F$7,0)/1000,VLOOKUP($B$7&amp;$A59,KPI_DATOS!$A:$L,F$7,0))</f>
        <v>2.1748210192921635</v>
      </c>
      <c r="G59" s="46">
        <f>IF($A$7&lt;4,VLOOKUP($B$7&amp;$A59,KPI_DATOS!$A:$L,G$7,0)/1000,VLOOKUP($B$7&amp;$A59,KPI_DATOS!$A:$L,G$7,0))</f>
        <v>2.4068896051390225</v>
      </c>
      <c r="H59" s="46">
        <f>IF($A$7&lt;4,VLOOKUP($B$7&amp;$A59,KPI_DATOS!$A:$L,H$7,0)/1000,VLOOKUP($B$7&amp;$A59,KPI_DATOS!$A:$L,H$7,0))</f>
        <v>2.5008882391686318</v>
      </c>
      <c r="I59" s="46">
        <f>IF($A$7&lt;4,VLOOKUP($B$7&amp;$A59,KPI_DATOS!$A:$L,I$7,0)/1000,VLOOKUP($B$7&amp;$A59,KPI_DATOS!$A:$L,I$7,0))</f>
        <v>2.794991789126323</v>
      </c>
      <c r="J59" s="46">
        <f>IF($A$7&lt;4,VLOOKUP($B$7&amp;$A59,KPI_DATOS!$A:$L,J$7,0)/1000,VLOOKUP($B$7&amp;$A59,KPI_DATOS!$A:$L,J$7,0))</f>
        <v>2.5225434981349211</v>
      </c>
      <c r="K59" s="46">
        <f>IF($A$7&lt;4,VLOOKUP($B$7&amp;$A59,KPI_DATOS!$A:$L,K$7,0)/1000,VLOOKUP($B$7&amp;$A59,KPI_DATOS!$A:$L,K$7,0))</f>
        <v>2.1936702469540368</v>
      </c>
      <c r="L59" s="10"/>
      <c r="M59" s="29">
        <f t="shared" si="0"/>
        <v>-8.8587095033247358</v>
      </c>
    </row>
    <row r="60" spans="1:13" ht="20.25" customHeight="1" x14ac:dyDescent="0.35">
      <c r="A60" s="42" t="s">
        <v>141</v>
      </c>
      <c r="B60" s="39"/>
      <c r="C60" s="46">
        <f>IF($A$7&lt;4,VLOOKUP($B$7&amp;$A60,KPI_DATOS!$A:$L,C$7,0)/1000,VLOOKUP($B$7&amp;$A60,KPI_DATOS!$A:$L,C$7,0))</f>
        <v>1.6031886042072472</v>
      </c>
      <c r="D60" s="46">
        <f>IF($A$7&lt;4,VLOOKUP($B$7&amp;$A60,KPI_DATOS!$A:$L,D$7,0)/1000,VLOOKUP($B$7&amp;$A60,KPI_DATOS!$A:$L,D$7,0))</f>
        <v>1.8694888197015753</v>
      </c>
      <c r="E60" s="46">
        <f>IF($A$7&lt;4,VLOOKUP($B$7&amp;$A60,KPI_DATOS!$A:$L,E$7,0)/1000,VLOOKUP($B$7&amp;$A60,KPI_DATOS!$A:$L,E$7,0))</f>
        <v>2.0852867652022105</v>
      </c>
      <c r="F60" s="46">
        <f>IF($A$7&lt;4,VLOOKUP($B$7&amp;$A60,KPI_DATOS!$A:$L,F$7,0)/1000,VLOOKUP($B$7&amp;$A60,KPI_DATOS!$A:$L,F$7,0))</f>
        <v>1.5476205889997594</v>
      </c>
      <c r="G60" s="46">
        <f>IF($A$7&lt;4,VLOOKUP($B$7&amp;$A60,KPI_DATOS!$A:$L,G$7,0)/1000,VLOOKUP($B$7&amp;$A60,KPI_DATOS!$A:$L,G$7,0))</f>
        <v>1.5042371580033465</v>
      </c>
      <c r="H60" s="46">
        <f>IF($A$7&lt;4,VLOOKUP($B$7&amp;$A60,KPI_DATOS!$A:$L,H$7,0)/1000,VLOOKUP($B$7&amp;$A60,KPI_DATOS!$A:$L,H$7,0))</f>
        <v>1.8342060988843694</v>
      </c>
      <c r="I60" s="46">
        <f>IF($A$7&lt;4,VLOOKUP($B$7&amp;$A60,KPI_DATOS!$A:$L,I$7,0)/1000,VLOOKUP($B$7&amp;$A60,KPI_DATOS!$A:$L,I$7,0))</f>
        <v>1.9313365803364406</v>
      </c>
      <c r="J60" s="46">
        <f>IF($A$7&lt;4,VLOOKUP($B$7&amp;$A60,KPI_DATOS!$A:$L,J$7,0)/1000,VLOOKUP($B$7&amp;$A60,KPI_DATOS!$A:$L,J$7,0))</f>
        <v>1.7030490381067631</v>
      </c>
      <c r="K60" s="46">
        <f>IF($A$7&lt;4,VLOOKUP($B$7&amp;$A60,KPI_DATOS!$A:$L,K$7,0)/1000,VLOOKUP($B$7&amp;$A60,KPI_DATOS!$A:$L,K$7,0))</f>
        <v>1.815040258625835</v>
      </c>
      <c r="L60" s="10"/>
      <c r="M60" s="29">
        <f t="shared" si="0"/>
        <v>20.661841716171537</v>
      </c>
    </row>
    <row r="61" spans="1:13" ht="20.5" customHeight="1" x14ac:dyDescent="0.35">
      <c r="A61" s="42" t="s">
        <v>155</v>
      </c>
      <c r="B61" s="39"/>
      <c r="C61" s="46">
        <f>IF($A$7&lt;4,VLOOKUP($B$7&amp;$A61,KPI_DATOS!$A:$L,C$7,0)/1000,VLOOKUP($B$7&amp;$A61,KPI_DATOS!$A:$L,C$7,0))</f>
        <v>2.8275175566719706</v>
      </c>
      <c r="D61" s="46">
        <f>IF($A$7&lt;4,VLOOKUP($B$7&amp;$A61,KPI_DATOS!$A:$L,D$7,0)/1000,VLOOKUP($B$7&amp;$A61,KPI_DATOS!$A:$L,D$7,0))</f>
        <v>2.7899080924088149</v>
      </c>
      <c r="E61" s="46">
        <f>IF($A$7&lt;4,VLOOKUP($B$7&amp;$A61,KPI_DATOS!$A:$L,E$7,0)/1000,VLOOKUP($B$7&amp;$A61,KPI_DATOS!$A:$L,E$7,0))</f>
        <v>3.4520375962441232</v>
      </c>
      <c r="F61" s="46">
        <f>IF($A$7&lt;4,VLOOKUP($B$7&amp;$A61,KPI_DATOS!$A:$L,F$7,0)/1000,VLOOKUP($B$7&amp;$A61,KPI_DATOS!$A:$L,F$7,0))</f>
        <v>2.9924036744999629</v>
      </c>
      <c r="G61" s="46">
        <f>IF($A$7&lt;4,VLOOKUP($B$7&amp;$A61,KPI_DATOS!$A:$L,G$7,0)/1000,VLOOKUP($B$7&amp;$A61,KPI_DATOS!$A:$L,G$7,0))</f>
        <v>2.9385330773398031</v>
      </c>
      <c r="H61" s="46">
        <f>IF($A$7&lt;4,VLOOKUP($B$7&amp;$A61,KPI_DATOS!$A:$L,H$7,0)/1000,VLOOKUP($B$7&amp;$A61,KPI_DATOS!$A:$L,H$7,0))</f>
        <v>2.8808390654687801</v>
      </c>
      <c r="I61" s="46">
        <f>IF($A$7&lt;4,VLOOKUP($B$7&amp;$A61,KPI_DATOS!$A:$L,I$7,0)/1000,VLOOKUP($B$7&amp;$A61,KPI_DATOS!$A:$L,I$7,0))</f>
        <v>3.973673567846582</v>
      </c>
      <c r="J61" s="46">
        <f>IF($A$7&lt;4,VLOOKUP($B$7&amp;$A61,KPI_DATOS!$A:$L,J$7,0)/1000,VLOOKUP($B$7&amp;$A61,KPI_DATOS!$A:$L,J$7,0))</f>
        <v>3.172744989646985</v>
      </c>
      <c r="K61" s="46">
        <f>IF($A$7&lt;4,VLOOKUP($B$7&amp;$A61,KPI_DATOS!$A:$L,K$7,0)/1000,VLOOKUP($B$7&amp;$A61,KPI_DATOS!$A:$L,K$7,0))</f>
        <v>2.8955651472308861</v>
      </c>
      <c r="L61" s="10"/>
      <c r="M61" s="29">
        <f t="shared" ref="M61:M62" si="1">IFERROR(IF(A59=4,(K61-G61),((K61/G61-1)*100)),"-")</f>
        <v>-1.4622238027626744</v>
      </c>
    </row>
    <row r="62" spans="1:13" ht="20.5" customHeight="1" x14ac:dyDescent="0.35">
      <c r="A62" s="42" t="s">
        <v>156</v>
      </c>
      <c r="B62" s="39"/>
      <c r="C62" s="46">
        <f>IF($A$7&lt;4,VLOOKUP($B$7&amp;$A62,KPI_DATOS!$A:$L,C$7,0)/1000,VLOOKUP($B$7&amp;$A62,KPI_DATOS!$A:$L,C$7,0))</f>
        <v>3.4869651058044622</v>
      </c>
      <c r="D62" s="46">
        <f>IF($A$7&lt;4,VLOOKUP($B$7&amp;$A62,KPI_DATOS!$A:$L,D$7,0)/1000,VLOOKUP($B$7&amp;$A62,KPI_DATOS!$A:$L,D$7,0))</f>
        <v>4.0588690454722807</v>
      </c>
      <c r="E62" s="46">
        <f>IF($A$7&lt;4,VLOOKUP($B$7&amp;$A62,KPI_DATOS!$A:$L,E$7,0)/1000,VLOOKUP($B$7&amp;$A62,KPI_DATOS!$A:$L,E$7,0))</f>
        <v>4.8558349939500172</v>
      </c>
      <c r="F62" s="46">
        <f>IF($A$7&lt;4,VLOOKUP($B$7&amp;$A62,KPI_DATOS!$A:$L,F$7,0)/1000,VLOOKUP($B$7&amp;$A62,KPI_DATOS!$A:$L,F$7,0))</f>
        <v>4.0089050164011848</v>
      </c>
      <c r="G62" s="46">
        <f>IF($A$7&lt;4,VLOOKUP($B$7&amp;$A62,KPI_DATOS!$A:$L,G$7,0)/1000,VLOOKUP($B$7&amp;$A62,KPI_DATOS!$A:$L,G$7,0))</f>
        <v>3.6427245760432916</v>
      </c>
      <c r="H62" s="46">
        <f>IF($A$7&lt;4,VLOOKUP($B$7&amp;$A62,KPI_DATOS!$A:$L,H$7,0)/1000,VLOOKUP($B$7&amp;$A62,KPI_DATOS!$A:$L,H$7,0))</f>
        <v>4.9594950857945665</v>
      </c>
      <c r="I62" s="46">
        <f>IF($A$7&lt;4,VLOOKUP($B$7&amp;$A62,KPI_DATOS!$A:$L,I$7,0)/1000,VLOOKUP($B$7&amp;$A62,KPI_DATOS!$A:$L,I$7,0))</f>
        <v>6.4700924107876325</v>
      </c>
      <c r="J62" s="46">
        <f>IF($A$7&lt;4,VLOOKUP($B$7&amp;$A62,KPI_DATOS!$A:$L,J$7,0)/1000,VLOOKUP($B$7&amp;$A62,KPI_DATOS!$A:$L,J$7,0))</f>
        <v>5.5621132434825595</v>
      </c>
      <c r="K62" s="46">
        <f>IF($A$7&lt;4,VLOOKUP($B$7&amp;$A62,KPI_DATOS!$A:$L,K$7,0)/1000,VLOOKUP($B$7&amp;$A62,KPI_DATOS!$A:$L,K$7,0))</f>
        <v>5.0081638610321368</v>
      </c>
      <c r="L62" s="10"/>
      <c r="M62" s="29">
        <f t="shared" si="1"/>
        <v>37.484011115437625</v>
      </c>
    </row>
    <row r="63" spans="1:13" ht="20.5" customHeight="1" x14ac:dyDescent="0.35">
      <c r="A63" s="42" t="s">
        <v>142</v>
      </c>
      <c r="B63" s="39"/>
      <c r="C63" s="46">
        <f>IF($A$7&lt;4,VLOOKUP($B$7&amp;$A63,KPI_DATOS!$A:$L,C$7,0)/1000,VLOOKUP($B$7&amp;$A63,KPI_DATOS!$A:$L,C$7,0))</f>
        <v>3.2160262449460171</v>
      </c>
      <c r="D63" s="46">
        <f>IF($A$7&lt;4,VLOOKUP($B$7&amp;$A63,KPI_DATOS!$A:$L,D$7,0)/1000,VLOOKUP($B$7&amp;$A63,KPI_DATOS!$A:$L,D$7,0))</f>
        <v>2.7178827878557295</v>
      </c>
      <c r="E63" s="46">
        <f>IF($A$7&lt;4,VLOOKUP($B$7&amp;$A63,KPI_DATOS!$A:$L,E$7,0)/1000,VLOOKUP($B$7&amp;$A63,KPI_DATOS!$A:$L,E$7,0))</f>
        <v>3.1223629637122996</v>
      </c>
      <c r="F63" s="46">
        <f>IF($A$7&lt;4,VLOOKUP($B$7&amp;$A63,KPI_DATOS!$A:$L,F$7,0)/1000,VLOOKUP($B$7&amp;$A63,KPI_DATOS!$A:$L,F$7,0))</f>
        <v>2.7999562544597247</v>
      </c>
      <c r="G63" s="46">
        <f>IF($A$7&lt;4,VLOOKUP($B$7&amp;$A63,KPI_DATOS!$A:$L,G$7,0)/1000,VLOOKUP($B$7&amp;$A63,KPI_DATOS!$A:$L,G$7,0))</f>
        <v>2.3049668718014229</v>
      </c>
      <c r="H63" s="46">
        <f>IF($A$7&lt;4,VLOOKUP($B$7&amp;$A63,KPI_DATOS!$A:$L,H$7,0)/1000,VLOOKUP($B$7&amp;$A63,KPI_DATOS!$A:$L,H$7,0))</f>
        <v>2.7761085657089004</v>
      </c>
      <c r="I63" s="46">
        <f>IF($A$7&lt;4,VLOOKUP($B$7&amp;$A63,KPI_DATOS!$A:$L,I$7,0)/1000,VLOOKUP($B$7&amp;$A63,KPI_DATOS!$A:$L,I$7,0))</f>
        <v>3.0176934414087739</v>
      </c>
      <c r="J63" s="46">
        <f>IF($A$7&lt;4,VLOOKUP($B$7&amp;$A63,KPI_DATOS!$A:$L,J$7,0)/1000,VLOOKUP($B$7&amp;$A63,KPI_DATOS!$A:$L,J$7,0))</f>
        <v>2.2244560743209658</v>
      </c>
      <c r="K63" s="46">
        <f>IF($A$7&lt;4,VLOOKUP($B$7&amp;$A63,KPI_DATOS!$A:$L,K$7,0)/1000,VLOOKUP($B$7&amp;$A63,KPI_DATOS!$A:$L,K$7,0))</f>
        <v>2.3584652593752145</v>
      </c>
      <c r="L63" s="10"/>
      <c r="M63" s="29">
        <f t="shared" ref="M63:M65" si="2">IFERROR(IF(A61=4,(K63-G63),((K63/G63-1)*100)),"-")</f>
        <v>2.3210046195579537</v>
      </c>
    </row>
    <row r="64" spans="1:13" ht="20.5" customHeight="1" x14ac:dyDescent="0.35">
      <c r="A64" s="42" t="s">
        <v>143</v>
      </c>
      <c r="B64" s="39"/>
      <c r="C64" s="46">
        <f>IF($A$7&lt;4,VLOOKUP($B$7&amp;$A64,KPI_DATOS!$A:$L,C$7,0)/1000,VLOOKUP($B$7&amp;$A64,KPI_DATOS!$A:$L,C$7,0))</f>
        <v>1.6594830444786293</v>
      </c>
      <c r="D64" s="46">
        <f>IF($A$7&lt;4,VLOOKUP($B$7&amp;$A64,KPI_DATOS!$A:$L,D$7,0)/1000,VLOOKUP($B$7&amp;$A64,KPI_DATOS!$A:$L,D$7,0))</f>
        <v>2.1856923829019408</v>
      </c>
      <c r="E64" s="46">
        <f>IF($A$7&lt;4,VLOOKUP($B$7&amp;$A64,KPI_DATOS!$A:$L,E$7,0)/1000,VLOOKUP($B$7&amp;$A64,KPI_DATOS!$A:$L,E$7,0))</f>
        <v>1.8038571279304101</v>
      </c>
      <c r="F64" s="46">
        <f>IF($A$7&lt;4,VLOOKUP($B$7&amp;$A64,KPI_DATOS!$A:$L,F$7,0)/1000,VLOOKUP($B$7&amp;$A64,KPI_DATOS!$A:$L,F$7,0))</f>
        <v>2.743831332221458</v>
      </c>
      <c r="G64" s="46">
        <f>IF($A$7&lt;4,VLOOKUP($B$7&amp;$A64,KPI_DATOS!$A:$L,G$7,0)/1000,VLOOKUP($B$7&amp;$A64,KPI_DATOS!$A:$L,G$7,0))</f>
        <v>1.7048428836785374</v>
      </c>
      <c r="H64" s="46">
        <f>IF($A$7&lt;4,VLOOKUP($B$7&amp;$A64,KPI_DATOS!$A:$L,H$7,0)/1000,VLOOKUP($B$7&amp;$A64,KPI_DATOS!$A:$L,H$7,0))</f>
        <v>1.8614452497209055</v>
      </c>
      <c r="I64" s="46">
        <f>IF($A$7&lt;4,VLOOKUP($B$7&amp;$A64,KPI_DATOS!$A:$L,I$7,0)/1000,VLOOKUP($B$7&amp;$A64,KPI_DATOS!$A:$L,I$7,0))</f>
        <v>1.9892935220212069</v>
      </c>
      <c r="J64" s="46">
        <f>IF($A$7&lt;4,VLOOKUP($B$7&amp;$A64,KPI_DATOS!$A:$L,J$7,0)/1000,VLOOKUP($B$7&amp;$A64,KPI_DATOS!$A:$L,J$7,0))</f>
        <v>1.7088538404367102</v>
      </c>
      <c r="K64" s="46">
        <f>IF($A$7&lt;4,VLOOKUP($B$7&amp;$A64,KPI_DATOS!$A:$L,K$7,0)/1000,VLOOKUP($B$7&amp;$A64,KPI_DATOS!$A:$L,K$7,0))</f>
        <v>1.8237595873567412</v>
      </c>
      <c r="L64" s="10"/>
      <c r="M64" s="29">
        <f t="shared" si="2"/>
        <v>6.9752294957302619</v>
      </c>
    </row>
    <row r="65" spans="1:13" ht="20.5" customHeight="1" x14ac:dyDescent="0.35">
      <c r="A65" s="42" t="s">
        <v>72</v>
      </c>
      <c r="B65" s="39"/>
      <c r="C65" s="46">
        <f>IF($A$7&lt;4,VLOOKUP($B$7&amp;$A65,KPI_DATOS!$A:$L,C$7,0)/1000,VLOOKUP($B$7&amp;$A65,KPI_DATOS!$A:$L,C$7,0))</f>
        <v>2.5178685987466611</v>
      </c>
      <c r="D65" s="46">
        <f>IF($A$7&lt;4,VLOOKUP($B$7&amp;$A65,KPI_DATOS!$A:$L,D$7,0)/1000,VLOOKUP($B$7&amp;$A65,KPI_DATOS!$A:$L,D$7,0))</f>
        <v>2.6661624884771156</v>
      </c>
      <c r="E65" s="46">
        <f>IF($A$7&lt;4,VLOOKUP($B$7&amp;$A65,KPI_DATOS!$A:$L,E$7,0)/1000,VLOOKUP($B$7&amp;$A65,KPI_DATOS!$A:$L,E$7,0))</f>
        <v>2.6379921812957137</v>
      </c>
      <c r="F65" s="46">
        <f>IF($A$7&lt;4,VLOOKUP($B$7&amp;$A65,KPI_DATOS!$A:$L,F$7,0)/1000,VLOOKUP($B$7&amp;$A65,KPI_DATOS!$A:$L,F$7,0))</f>
        <v>2.1998767154918832</v>
      </c>
      <c r="G65" s="46">
        <f>IF($A$7&lt;4,VLOOKUP($B$7&amp;$A65,KPI_DATOS!$A:$L,G$7,0)/1000,VLOOKUP($B$7&amp;$A65,KPI_DATOS!$A:$L,G$7,0))</f>
        <v>2.2244511543120491</v>
      </c>
      <c r="H65" s="46">
        <f>IF($A$7&lt;4,VLOOKUP($B$7&amp;$A65,KPI_DATOS!$A:$L,H$7,0)/1000,VLOOKUP($B$7&amp;$A65,KPI_DATOS!$A:$L,H$7,0))</f>
        <v>1.8801731010647018</v>
      </c>
      <c r="I65" s="46">
        <f>IF($A$7&lt;4,VLOOKUP($B$7&amp;$A65,KPI_DATOS!$A:$L,I$7,0)/1000,VLOOKUP($B$7&amp;$A65,KPI_DATOS!$A:$L,I$7,0))</f>
        <v>2.3536248235936608</v>
      </c>
      <c r="J65" s="46">
        <f>IF($A$7&lt;4,VLOOKUP($B$7&amp;$A65,KPI_DATOS!$A:$L,J$7,0)/1000,VLOOKUP($B$7&amp;$A65,KPI_DATOS!$A:$L,J$7,0))</f>
        <v>1.9087785662442176</v>
      </c>
      <c r="K65" s="46">
        <f>IF($A$7&lt;4,VLOOKUP($B$7&amp;$A65,KPI_DATOS!$A:$L,K$7,0)/1000,VLOOKUP($B$7&amp;$A65,KPI_DATOS!$A:$L,K$7,0))</f>
        <v>1.8466229724294208</v>
      </c>
      <c r="L65" s="10"/>
      <c r="M65" s="29">
        <f t="shared" si="2"/>
        <v>-16.985231667156043</v>
      </c>
    </row>
    <row r="68" spans="1:13" x14ac:dyDescent="0.35">
      <c r="A68" s="44" t="s">
        <v>92</v>
      </c>
    </row>
    <row r="69" spans="1:13" x14ac:dyDescent="0.35">
      <c r="A69" s="45" t="s">
        <v>93</v>
      </c>
    </row>
  </sheetData>
  <sheetProtection sheet="1" objects="1" scenarios="1"/>
  <mergeCells count="1">
    <mergeCell ref="A2:K2"/>
  </mergeCells>
  <conditionalFormatting sqref="C9:K65">
    <cfRule type="containsErrors" dxfId="1" priority="2">
      <formula>ISERROR(C9)</formula>
    </cfRule>
  </conditionalFormatting>
  <conditionalFormatting sqref="M9:M65">
    <cfRule type="containsErrors" dxfId="0" priority="1">
      <formula>ISERROR(M9)</formula>
    </cfRule>
  </conditionalFormatting>
  <pageMargins left="0.70866141732283472" right="0.70866141732283472" top="0.74803149606299213" bottom="0.74803149606299213" header="0.31496062992125984" footer="0.31496062992125984"/>
  <pageSetup paperSize="9" scale="37" orientation="portrait" r:id="rId1"/>
  <colBreaks count="1" manualBreakCount="1">
    <brk id="11" max="1048575" man="1"/>
  </colBreaks>
  <ignoredErrors>
    <ignoredError sqref="C12:J12 C17:J17 C33:I34 J34 C39:J40"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7170" r:id="rId4" name="Drop Down 2">
              <controlPr defaultSize="0" autoLine="0" autoPict="0">
                <anchor moveWithCells="1">
                  <from>
                    <xdr:col>0</xdr:col>
                    <xdr:colOff>0</xdr:colOff>
                    <xdr:row>5</xdr:row>
                    <xdr:rowOff>69850</xdr:rowOff>
                  </from>
                  <to>
                    <xdr:col>2</xdr:col>
                    <xdr:colOff>0</xdr:colOff>
                    <xdr:row>6</xdr:row>
                    <xdr:rowOff>336550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6">
    <tabColor rgb="FFFFFF00"/>
  </sheetPr>
  <dimension ref="A2:O5132"/>
  <sheetViews>
    <sheetView topLeftCell="A1500" zoomScale="70" zoomScaleNormal="70" workbookViewId="0">
      <selection activeCell="H247" sqref="H247"/>
    </sheetView>
  </sheetViews>
  <sheetFormatPr baseColWidth="10" defaultColWidth="11.453125" defaultRowHeight="14.5" x14ac:dyDescent="0.35"/>
  <cols>
    <col min="1" max="1" width="94.26953125" style="11" customWidth="1"/>
    <col min="2" max="2" width="60" style="11" customWidth="1"/>
    <col min="3" max="3" width="22.26953125" style="11" bestFit="1" customWidth="1"/>
    <col min="4" max="4" width="18.1796875" style="11" bestFit="1" customWidth="1"/>
    <col min="5" max="6" width="12.26953125" style="11" bestFit="1" customWidth="1"/>
    <col min="7" max="7" width="11.453125" style="11"/>
    <col min="8" max="9" width="12.26953125" style="11" bestFit="1" customWidth="1"/>
    <col min="10" max="12" width="11.453125" style="11"/>
    <col min="13" max="13" width="12.1796875" style="11" bestFit="1" customWidth="1"/>
    <col min="14" max="16384" width="11.453125" style="11"/>
  </cols>
  <sheetData>
    <row r="2" spans="1:15" x14ac:dyDescent="0.35">
      <c r="E2" s="11" t="s">
        <v>212</v>
      </c>
      <c r="F2" s="11" t="s">
        <v>213</v>
      </c>
      <c r="G2" s="11" t="s">
        <v>214</v>
      </c>
      <c r="H2" s="11" t="s">
        <v>215</v>
      </c>
      <c r="I2" s="11" t="s">
        <v>216</v>
      </c>
      <c r="J2" s="11" t="s">
        <v>217</v>
      </c>
      <c r="K2" s="11" t="s">
        <v>218</v>
      </c>
      <c r="L2" s="11" t="s">
        <v>219</v>
      </c>
      <c r="M2" s="11" t="s">
        <v>220</v>
      </c>
    </row>
    <row r="3" spans="1:15" x14ac:dyDescent="0.35">
      <c r="A3" s="11" t="str">
        <f>B3&amp;C3&amp;D3</f>
        <v>DISTRIBUCION VOLUMEN POR CRITERIO (Consumiciones)TOTAL BEBIDAST.ESPAÑA</v>
      </c>
      <c r="B3" s="11" t="s">
        <v>209</v>
      </c>
      <c r="C3" s="11" t="s">
        <v>96</v>
      </c>
      <c r="D3" s="11" t="s">
        <v>32</v>
      </c>
      <c r="E3" s="12">
        <v>100</v>
      </c>
      <c r="F3" s="12">
        <v>100</v>
      </c>
      <c r="G3" s="12">
        <v>100</v>
      </c>
      <c r="H3" s="12">
        <v>100</v>
      </c>
      <c r="I3" s="12">
        <v>100</v>
      </c>
      <c r="J3" s="12">
        <v>100</v>
      </c>
      <c r="K3" s="12">
        <v>100</v>
      </c>
      <c r="L3" s="12">
        <v>100</v>
      </c>
      <c r="M3" s="12">
        <v>100</v>
      </c>
      <c r="N3" s="12"/>
      <c r="O3" s="12"/>
    </row>
    <row r="4" spans="1:15" x14ac:dyDescent="0.35">
      <c r="A4" s="11" t="str">
        <f t="shared" ref="A4:A67" si="0">B4&amp;C4&amp;D4</f>
        <v>DISTRIBUCION VOLUMEN POR CRITERIO (Consumiciones)TOTAL BEBIDASBCN AM</v>
      </c>
      <c r="B4" s="11" t="s">
        <v>209</v>
      </c>
      <c r="C4" s="11" t="s">
        <v>96</v>
      </c>
      <c r="D4" s="11" t="s">
        <v>1</v>
      </c>
      <c r="E4" s="12">
        <v>8.856464373743588</v>
      </c>
      <c r="F4" s="12">
        <v>8.9008747761144225</v>
      </c>
      <c r="G4" s="12">
        <v>9.0143152837938736</v>
      </c>
      <c r="H4" s="12">
        <v>9.4478070528548361</v>
      </c>
      <c r="I4" s="12">
        <v>9.2826155115178484</v>
      </c>
      <c r="J4" s="12">
        <v>9.6020931315109408</v>
      </c>
      <c r="K4" s="12">
        <v>9.7765086907601972</v>
      </c>
      <c r="L4" s="12">
        <v>9.4758952454570338</v>
      </c>
      <c r="M4" s="12">
        <v>9.9933787121457165</v>
      </c>
      <c r="N4" s="12"/>
      <c r="O4" s="12"/>
    </row>
    <row r="5" spans="1:15" x14ac:dyDescent="0.35">
      <c r="A5" s="11" t="str">
        <f>B5&amp;C5&amp;D5</f>
        <v>DISTRIBUCION VOLUMEN POR CRITERIO (Consumiciones)TOTAL BEBIDASREST.CAT ARAGON</v>
      </c>
      <c r="B5" s="11" t="s">
        <v>209</v>
      </c>
      <c r="C5" s="11" t="s">
        <v>96</v>
      </c>
      <c r="D5" s="11" t="s">
        <v>2</v>
      </c>
      <c r="E5" s="12">
        <v>14.635665050883457</v>
      </c>
      <c r="F5" s="12">
        <v>14.420276956812488</v>
      </c>
      <c r="G5" s="12">
        <v>14.273692418770015</v>
      </c>
      <c r="H5" s="12">
        <v>14.851553230325774</v>
      </c>
      <c r="I5" s="12">
        <v>14.654195446147552</v>
      </c>
      <c r="J5" s="12">
        <v>14.757199955055459</v>
      </c>
      <c r="K5" s="12">
        <v>15.477418535606095</v>
      </c>
      <c r="L5" s="12">
        <v>14.601997285243357</v>
      </c>
      <c r="M5" s="12">
        <v>15.23666620915407</v>
      </c>
      <c r="N5" s="12"/>
      <c r="O5" s="12"/>
    </row>
    <row r="6" spans="1:15" x14ac:dyDescent="0.35">
      <c r="A6" s="11" t="str">
        <f t="shared" si="0"/>
        <v>DISTRIBUCION VOLUMEN POR CRITERIO (Consumiciones)TOTAL BEBIDASLEVANTE</v>
      </c>
      <c r="B6" s="11" t="s">
        <v>209</v>
      </c>
      <c r="C6" s="11" t="s">
        <v>96</v>
      </c>
      <c r="D6" s="11" t="s">
        <v>3</v>
      </c>
      <c r="E6" s="12">
        <v>14.156977845352436</v>
      </c>
      <c r="F6" s="12">
        <v>13.346819001566118</v>
      </c>
      <c r="G6" s="12">
        <v>13.202240376977519</v>
      </c>
      <c r="H6" s="12">
        <v>13.410606602532207</v>
      </c>
      <c r="I6" s="12">
        <v>14.088980570570447</v>
      </c>
      <c r="J6" s="12">
        <v>13.802616414388675</v>
      </c>
      <c r="K6" s="12">
        <v>13.638867738299954</v>
      </c>
      <c r="L6" s="12">
        <v>14.691993327330055</v>
      </c>
      <c r="M6" s="12">
        <v>14.123241479057763</v>
      </c>
      <c r="N6" s="12"/>
      <c r="O6" s="12"/>
    </row>
    <row r="7" spans="1:15" x14ac:dyDescent="0.35">
      <c r="A7" s="11" t="str">
        <f t="shared" si="0"/>
        <v>DISTRIBUCION VOLUMEN POR CRITERIO (Consumiciones)TOTAL BEBIDASANDALUCIA</v>
      </c>
      <c r="B7" s="11" t="s">
        <v>209</v>
      </c>
      <c r="C7" s="11" t="s">
        <v>96</v>
      </c>
      <c r="D7" s="11" t="s">
        <v>4</v>
      </c>
      <c r="E7" s="12">
        <v>19.246884359819376</v>
      </c>
      <c r="F7" s="12">
        <v>19.60793911548355</v>
      </c>
      <c r="G7" s="12">
        <v>19.874224682518435</v>
      </c>
      <c r="H7" s="12">
        <v>19.23736833144379</v>
      </c>
      <c r="I7" s="12">
        <v>18.813067599989775</v>
      </c>
      <c r="J7" s="12">
        <v>18.754580330342382</v>
      </c>
      <c r="K7" s="12">
        <v>18.495311701281018</v>
      </c>
      <c r="L7" s="12">
        <v>18.931735292633238</v>
      </c>
      <c r="M7" s="12">
        <v>18.944008044864741</v>
      </c>
      <c r="N7" s="12"/>
      <c r="O7" s="12"/>
    </row>
    <row r="8" spans="1:15" x14ac:dyDescent="0.35">
      <c r="A8" s="11" t="str">
        <f t="shared" si="0"/>
        <v>DISTRIBUCION VOLUMEN POR CRITERIO (Consumiciones)TOTAL BEBIDASMDD AM</v>
      </c>
      <c r="B8" s="11" t="s">
        <v>209</v>
      </c>
      <c r="C8" s="11" t="s">
        <v>96</v>
      </c>
      <c r="D8" s="11" t="s">
        <v>5</v>
      </c>
      <c r="E8" s="12">
        <v>12.438421940167691</v>
      </c>
      <c r="F8" s="12">
        <v>12.596924377662988</v>
      </c>
      <c r="G8" s="12">
        <v>12.250993142936281</v>
      </c>
      <c r="H8" s="12">
        <v>12.100896289853619</v>
      </c>
      <c r="I8" s="12">
        <v>11.616098208843155</v>
      </c>
      <c r="J8" s="12">
        <v>12.668819724233135</v>
      </c>
      <c r="K8" s="12">
        <v>12.09173148669699</v>
      </c>
      <c r="L8" s="12">
        <v>11.558488130244566</v>
      </c>
      <c r="M8" s="12">
        <v>11.063178811327093</v>
      </c>
      <c r="N8" s="12"/>
      <c r="O8" s="12"/>
    </row>
    <row r="9" spans="1:15" x14ac:dyDescent="0.35">
      <c r="A9" s="11" t="str">
        <f t="shared" si="0"/>
        <v>DISTRIBUCION VOLUMEN POR CRITERIO (Consumiciones)TOTAL BEBIDASRTO CENTRO</v>
      </c>
      <c r="B9" s="11" t="s">
        <v>209</v>
      </c>
      <c r="C9" s="11" t="s">
        <v>96</v>
      </c>
      <c r="D9" s="11" t="s">
        <v>6</v>
      </c>
      <c r="E9" s="12">
        <v>8.5202913373381772</v>
      </c>
      <c r="F9" s="12">
        <v>8.8618269063184876</v>
      </c>
      <c r="G9" s="12">
        <v>9.116335442599711</v>
      </c>
      <c r="H9" s="12">
        <v>9.0220858701376159</v>
      </c>
      <c r="I9" s="12">
        <v>9.0856770696668647</v>
      </c>
      <c r="J9" s="12">
        <v>8.4769322140002252</v>
      </c>
      <c r="K9" s="12">
        <v>8.6091853351299843</v>
      </c>
      <c r="L9" s="12">
        <v>8.9183939372205892</v>
      </c>
      <c r="M9" s="12">
        <v>9.1769670225378981</v>
      </c>
      <c r="N9" s="12"/>
      <c r="O9" s="12"/>
    </row>
    <row r="10" spans="1:15" x14ac:dyDescent="0.35">
      <c r="A10" s="11" t="str">
        <f t="shared" si="0"/>
        <v>DISTRIBUCION VOLUMEN POR CRITERIO (Consumiciones)TOTAL BEBIDASNORTE-CENTRO</v>
      </c>
      <c r="B10" s="11" t="s">
        <v>209</v>
      </c>
      <c r="C10" s="11" t="s">
        <v>96</v>
      </c>
      <c r="D10" s="11" t="s">
        <v>7</v>
      </c>
      <c r="E10" s="12">
        <v>10.775562879046152</v>
      </c>
      <c r="F10" s="12">
        <v>11.009292873856468</v>
      </c>
      <c r="G10" s="12">
        <v>11.312126289586235</v>
      </c>
      <c r="H10" s="12">
        <v>10.965910365735358</v>
      </c>
      <c r="I10" s="12">
        <v>10.676430496628546</v>
      </c>
      <c r="J10" s="12">
        <v>10.726348737539929</v>
      </c>
      <c r="K10" s="12">
        <v>10.570814729988506</v>
      </c>
      <c r="L10" s="12">
        <v>10.294140694520815</v>
      </c>
      <c r="M10" s="12">
        <v>10.35372850926532</v>
      </c>
      <c r="N10" s="12"/>
      <c r="O10" s="12"/>
    </row>
    <row r="11" spans="1:15" x14ac:dyDescent="0.35">
      <c r="A11" s="11" t="str">
        <f t="shared" si="0"/>
        <v>DISTRIBUCION VOLUMEN POR CRITERIO (Consumiciones)TOTAL BEBIDASNOROESTE</v>
      </c>
      <c r="B11" s="11" t="s">
        <v>209</v>
      </c>
      <c r="C11" s="11" t="s">
        <v>96</v>
      </c>
      <c r="D11" s="11" t="s">
        <v>8</v>
      </c>
      <c r="E11" s="12">
        <v>11.369738744704946</v>
      </c>
      <c r="F11" s="12">
        <v>11.256070713850436</v>
      </c>
      <c r="G11" s="12">
        <v>10.956063541741553</v>
      </c>
      <c r="H11" s="12">
        <v>10.963805252620173</v>
      </c>
      <c r="I11" s="12">
        <v>11.782975465282291</v>
      </c>
      <c r="J11" s="12">
        <v>11.21140949292926</v>
      </c>
      <c r="K11" s="12">
        <v>11.340175736199415</v>
      </c>
      <c r="L11" s="12">
        <v>11.52735608735035</v>
      </c>
      <c r="M11" s="12">
        <v>11.108858800346789</v>
      </c>
      <c r="N11" s="12"/>
      <c r="O11" s="12"/>
    </row>
    <row r="12" spans="1:15" x14ac:dyDescent="0.35">
      <c r="A12" s="11" t="str">
        <f t="shared" si="0"/>
        <v>DISTRIBUCION VOLUMEN POR CRITERIO (Consumiciones)TOTAL BEBIDAS&lt;2MIL</v>
      </c>
      <c r="B12" s="11" t="s">
        <v>209</v>
      </c>
      <c r="C12" s="11" t="s">
        <v>96</v>
      </c>
      <c r="D12" s="11" t="s">
        <v>9</v>
      </c>
      <c r="E12" s="12">
        <v>5.7781015004447651</v>
      </c>
      <c r="F12" s="12">
        <v>6.0311134514287268</v>
      </c>
      <c r="G12" s="12">
        <v>6.0443603109782265</v>
      </c>
      <c r="H12" s="12">
        <v>5.853807483116201</v>
      </c>
      <c r="I12" s="12">
        <v>6.2857817590234006</v>
      </c>
      <c r="J12" s="12">
        <v>5.7916499462270661</v>
      </c>
      <c r="K12" s="12">
        <v>6.1672512601590661</v>
      </c>
      <c r="L12" s="12">
        <v>5.8422147314064405</v>
      </c>
      <c r="M12" s="12">
        <v>5.9918716794413838</v>
      </c>
      <c r="N12" s="12"/>
      <c r="O12" s="12"/>
    </row>
    <row r="13" spans="1:15" x14ac:dyDescent="0.35">
      <c r="A13" s="11" t="str">
        <f t="shared" si="0"/>
        <v>DISTRIBUCION VOLUMEN POR CRITERIO (Consumiciones)TOTAL BEBIDAS2-5MIL</v>
      </c>
      <c r="B13" s="11" t="s">
        <v>209</v>
      </c>
      <c r="C13" s="11" t="s">
        <v>96</v>
      </c>
      <c r="D13" s="11" t="s">
        <v>10</v>
      </c>
      <c r="E13" s="12">
        <v>5.121614137384678</v>
      </c>
      <c r="F13" s="12">
        <v>4.915801099372441</v>
      </c>
      <c r="G13" s="12">
        <v>4.8898622456608019</v>
      </c>
      <c r="H13" s="12">
        <v>4.4998224841918546</v>
      </c>
      <c r="I13" s="12">
        <v>4.2949158381001977</v>
      </c>
      <c r="J13" s="12">
        <v>4.3710942390728587</v>
      </c>
      <c r="K13" s="12">
        <v>4.3600750165005602</v>
      </c>
      <c r="L13" s="12">
        <v>4.6588477956547951</v>
      </c>
      <c r="M13" s="12">
        <v>5.2291062158029451</v>
      </c>
      <c r="N13" s="12"/>
      <c r="O13" s="12"/>
    </row>
    <row r="14" spans="1:15" x14ac:dyDescent="0.35">
      <c r="A14" s="11" t="str">
        <f t="shared" si="0"/>
        <v>DISTRIBUCION VOLUMEN POR CRITERIO (Consumiciones)TOTAL BEBIDAS5-10MIL</v>
      </c>
      <c r="B14" s="11" t="s">
        <v>209</v>
      </c>
      <c r="C14" s="11" t="s">
        <v>96</v>
      </c>
      <c r="D14" s="11" t="s">
        <v>11</v>
      </c>
      <c r="E14" s="12">
        <v>7.6495383196638347</v>
      </c>
      <c r="F14" s="12">
        <v>7.841390741983691</v>
      </c>
      <c r="G14" s="12">
        <v>7.5788130094998589</v>
      </c>
      <c r="H14" s="12">
        <v>7.6065457799411096</v>
      </c>
      <c r="I14" s="12">
        <v>7.3009993931246813</v>
      </c>
      <c r="J14" s="12">
        <v>7.8565241817685676</v>
      </c>
      <c r="K14" s="12">
        <v>7.5268741682857137</v>
      </c>
      <c r="L14" s="12">
        <v>7.7635531967454794</v>
      </c>
      <c r="M14" s="12">
        <v>7.5681320174443343</v>
      </c>
      <c r="N14" s="12"/>
      <c r="O14" s="12"/>
    </row>
    <row r="15" spans="1:15" x14ac:dyDescent="0.35">
      <c r="A15" s="11" t="str">
        <f t="shared" si="0"/>
        <v>DISTRIBUCION VOLUMEN POR CRITERIO (Consumiciones)TOTAL BEBIDAS10-30MIL</v>
      </c>
      <c r="B15" s="11" t="s">
        <v>209</v>
      </c>
      <c r="C15" s="11" t="s">
        <v>96</v>
      </c>
      <c r="D15" s="11" t="s">
        <v>12</v>
      </c>
      <c r="E15" s="12">
        <v>17.508767942443111</v>
      </c>
      <c r="F15" s="12">
        <v>18.280008702026063</v>
      </c>
      <c r="G15" s="12">
        <v>17.912042401149915</v>
      </c>
      <c r="H15" s="12">
        <v>18.142029804178286</v>
      </c>
      <c r="I15" s="12">
        <v>18.05132469713423</v>
      </c>
      <c r="J15" s="12">
        <v>18.249788921170484</v>
      </c>
      <c r="K15" s="12">
        <v>18.404745835556277</v>
      </c>
      <c r="L15" s="12">
        <v>17.990555462584439</v>
      </c>
      <c r="M15" s="12">
        <v>18.286714179005141</v>
      </c>
      <c r="N15" s="12"/>
      <c r="O15" s="12"/>
    </row>
    <row r="16" spans="1:15" x14ac:dyDescent="0.35">
      <c r="A16" s="11" t="str">
        <f t="shared" si="0"/>
        <v>DISTRIBUCION VOLUMEN POR CRITERIO (Consumiciones)TOTAL BEBIDAS30-100MIL</v>
      </c>
      <c r="B16" s="11" t="s">
        <v>209</v>
      </c>
      <c r="C16" s="11" t="s">
        <v>96</v>
      </c>
      <c r="D16" s="11" t="s">
        <v>13</v>
      </c>
      <c r="E16" s="12">
        <v>20.823598794628335</v>
      </c>
      <c r="F16" s="12">
        <v>20.282747862503044</v>
      </c>
      <c r="G16" s="12">
        <v>21.314547675050953</v>
      </c>
      <c r="H16" s="12">
        <v>21.383910600663341</v>
      </c>
      <c r="I16" s="12">
        <v>22.430757679125776</v>
      </c>
      <c r="J16" s="12">
        <v>21.796600266456924</v>
      </c>
      <c r="K16" s="12">
        <v>21.404801186272834</v>
      </c>
      <c r="L16" s="12">
        <v>21.653079601871109</v>
      </c>
      <c r="M16" s="12">
        <v>21.032589840875278</v>
      </c>
      <c r="N16" s="12"/>
      <c r="O16" s="12"/>
    </row>
    <row r="17" spans="1:15" x14ac:dyDescent="0.35">
      <c r="A17" s="11" t="str">
        <f t="shared" si="0"/>
        <v>DISTRIBUCION VOLUMEN POR CRITERIO (Consumiciones)TOTAL BEBIDAS100-200MIL</v>
      </c>
      <c r="B17" s="11" t="s">
        <v>209</v>
      </c>
      <c r="C17" s="11" t="s">
        <v>96</v>
      </c>
      <c r="D17" s="11" t="s">
        <v>14</v>
      </c>
      <c r="E17" s="12">
        <v>10.96219433025982</v>
      </c>
      <c r="F17" s="12">
        <v>10.852804734693272</v>
      </c>
      <c r="G17" s="12">
        <v>10.966820844379892</v>
      </c>
      <c r="H17" s="12">
        <v>10.736360648770784</v>
      </c>
      <c r="I17" s="12">
        <v>9.9373882293100593</v>
      </c>
      <c r="J17" s="12">
        <v>9.5389781537424359</v>
      </c>
      <c r="K17" s="12">
        <v>10.159549603312112</v>
      </c>
      <c r="L17" s="12">
        <v>10.191938872818168</v>
      </c>
      <c r="M17" s="12">
        <v>9.8055272579798576</v>
      </c>
      <c r="N17" s="12"/>
      <c r="O17" s="12"/>
    </row>
    <row r="18" spans="1:15" x14ac:dyDescent="0.35">
      <c r="A18" s="11" t="str">
        <f t="shared" si="0"/>
        <v>DISTRIBUCION VOLUMEN POR CRITERIO (Consumiciones)TOTAL BEBIDAS200-500MIL</v>
      </c>
      <c r="B18" s="11" t="s">
        <v>209</v>
      </c>
      <c r="C18" s="11" t="s">
        <v>96</v>
      </c>
      <c r="D18" s="11" t="s">
        <v>15</v>
      </c>
      <c r="E18" s="12">
        <v>12.750508442695862</v>
      </c>
      <c r="F18" s="12">
        <v>13.077797843529165</v>
      </c>
      <c r="G18" s="12">
        <v>13.367176863022356</v>
      </c>
      <c r="H18" s="12">
        <v>13.464026322492773</v>
      </c>
      <c r="I18" s="12">
        <v>13.716970037044963</v>
      </c>
      <c r="J18" s="12">
        <v>13.335013403104384</v>
      </c>
      <c r="K18" s="12">
        <v>13.743294539768094</v>
      </c>
      <c r="L18" s="12">
        <v>14.091506158672479</v>
      </c>
      <c r="M18" s="12">
        <v>14.356538418298481</v>
      </c>
      <c r="N18" s="12"/>
      <c r="O18" s="12"/>
    </row>
    <row r="19" spans="1:15" x14ac:dyDescent="0.35">
      <c r="A19" s="11" t="str">
        <f t="shared" si="0"/>
        <v>DISTRIBUCION VOLUMEN POR CRITERIO (Consumiciones)TOTAL BEBIDAS&gt;500MIL</v>
      </c>
      <c r="B19" s="11" t="s">
        <v>209</v>
      </c>
      <c r="C19" s="11" t="s">
        <v>96</v>
      </c>
      <c r="D19" s="11" t="s">
        <v>16</v>
      </c>
      <c r="E19" s="12">
        <v>19.405680451113085</v>
      </c>
      <c r="F19" s="12">
        <v>18.718373265002654</v>
      </c>
      <c r="G19" s="12">
        <v>17.926372239719807</v>
      </c>
      <c r="H19" s="12">
        <v>18.313527232508754</v>
      </c>
      <c r="I19" s="12">
        <v>17.981897353296976</v>
      </c>
      <c r="J19" s="12">
        <v>19.060350888457279</v>
      </c>
      <c r="K19" s="12">
        <v>18.233428390824432</v>
      </c>
      <c r="L19" s="12">
        <v>17.808312149200052</v>
      </c>
      <c r="M19" s="12">
        <v>17.729532806067308</v>
      </c>
      <c r="N19" s="12"/>
      <c r="O19" s="12"/>
    </row>
    <row r="20" spans="1:15" x14ac:dyDescent="0.35">
      <c r="A20" s="11" t="str">
        <f t="shared" si="0"/>
        <v>DISTRIBUCION VOLUMEN POR CRITERIO (Consumiciones)TOTAL BEBIDASDE 15 A 19 AÑOS</v>
      </c>
      <c r="B20" s="11" t="s">
        <v>209</v>
      </c>
      <c r="C20" s="11" t="s">
        <v>96</v>
      </c>
      <c r="D20" s="11" t="s">
        <v>34</v>
      </c>
      <c r="E20" s="12">
        <v>0.92402684002701252</v>
      </c>
      <c r="F20" s="12">
        <v>1.000730525199411</v>
      </c>
      <c r="G20" s="12">
        <v>1.5903875848642679</v>
      </c>
      <c r="H20" s="12">
        <v>1.5558653466705559</v>
      </c>
      <c r="I20" s="12">
        <v>0.98484157324689059</v>
      </c>
      <c r="J20" s="12">
        <v>0.9076614391884299</v>
      </c>
      <c r="K20" s="12">
        <v>1.3051312905042822</v>
      </c>
      <c r="L20" s="12">
        <v>1.2570996730072967</v>
      </c>
      <c r="M20" s="12">
        <v>1.3370663142670129</v>
      </c>
      <c r="N20" s="12"/>
      <c r="O20" s="12"/>
    </row>
    <row r="21" spans="1:15" x14ac:dyDescent="0.35">
      <c r="A21" s="11" t="str">
        <f t="shared" si="0"/>
        <v>DISTRIBUCION VOLUMEN POR CRITERIO (Consumiciones)TOTAL BEBIDASDE 20 A 24 AÑOS</v>
      </c>
      <c r="B21" s="11" t="s">
        <v>209</v>
      </c>
      <c r="C21" s="11" t="s">
        <v>96</v>
      </c>
      <c r="D21" s="11" t="s">
        <v>35</v>
      </c>
      <c r="E21" s="12">
        <v>2.0017692630225987</v>
      </c>
      <c r="F21" s="12">
        <v>2.106539869247114</v>
      </c>
      <c r="G21" s="12">
        <v>2.0269245714169779</v>
      </c>
      <c r="H21" s="12">
        <v>2.0478276420489414</v>
      </c>
      <c r="I21" s="12">
        <v>2.1072897701812954</v>
      </c>
      <c r="J21" s="12">
        <v>2.2109221656848423</v>
      </c>
      <c r="K21" s="12">
        <v>2.2701040546958104</v>
      </c>
      <c r="L21" s="12">
        <v>2.4142261748228901</v>
      </c>
      <c r="M21" s="12">
        <v>2.5511084104839816</v>
      </c>
      <c r="N21" s="12"/>
      <c r="O21" s="12"/>
    </row>
    <row r="22" spans="1:15" x14ac:dyDescent="0.35">
      <c r="A22" s="11" t="str">
        <f t="shared" si="0"/>
        <v>DISTRIBUCION VOLUMEN POR CRITERIO (Consumiciones)TOTAL BEBIDASDE 25 A 34 AÑOS</v>
      </c>
      <c r="B22" s="11" t="s">
        <v>209</v>
      </c>
      <c r="C22" s="11" t="s">
        <v>96</v>
      </c>
      <c r="D22" s="11" t="s">
        <v>36</v>
      </c>
      <c r="E22" s="12">
        <v>6.2956889806719927</v>
      </c>
      <c r="F22" s="12">
        <v>5.8364111806201917</v>
      </c>
      <c r="G22" s="12">
        <v>5.8958001532220958</v>
      </c>
      <c r="H22" s="12">
        <v>6.107986363618366</v>
      </c>
      <c r="I22" s="12">
        <v>5.7515989348059824</v>
      </c>
      <c r="J22" s="12">
        <v>5.718991316072489</v>
      </c>
      <c r="K22" s="12">
        <v>5.7153428930377634</v>
      </c>
      <c r="L22" s="12">
        <v>5.9844406193470236</v>
      </c>
      <c r="M22" s="12">
        <v>5.8912287937737826</v>
      </c>
      <c r="N22" s="12"/>
      <c r="O22" s="12"/>
    </row>
    <row r="23" spans="1:15" x14ac:dyDescent="0.35">
      <c r="A23" s="11" t="str">
        <f t="shared" si="0"/>
        <v>DISTRIBUCION VOLUMEN POR CRITERIO (Consumiciones)TOTAL BEBIDASDE 35 A 49 AÑOS</v>
      </c>
      <c r="B23" s="11" t="s">
        <v>209</v>
      </c>
      <c r="C23" s="11" t="s">
        <v>96</v>
      </c>
      <c r="D23" s="11" t="s">
        <v>37</v>
      </c>
      <c r="E23" s="12">
        <v>23.763475200927932</v>
      </c>
      <c r="F23" s="12">
        <v>22.966303134583509</v>
      </c>
      <c r="G23" s="12">
        <v>22.669231247604525</v>
      </c>
      <c r="H23" s="12">
        <v>23.582902522044296</v>
      </c>
      <c r="I23" s="12">
        <v>22.515827873473899</v>
      </c>
      <c r="J23" s="12">
        <v>22.255445512769064</v>
      </c>
      <c r="K23" s="12">
        <v>22.02331986155809</v>
      </c>
      <c r="L23" s="12">
        <v>22.993092245943135</v>
      </c>
      <c r="M23" s="12">
        <v>21.08519459344258</v>
      </c>
      <c r="N23" s="12"/>
      <c r="O23" s="12"/>
    </row>
    <row r="24" spans="1:15" x14ac:dyDescent="0.35">
      <c r="A24" s="11" t="str">
        <f t="shared" si="0"/>
        <v>DISTRIBUCION VOLUMEN POR CRITERIO (Consumiciones)TOTAL BEBIDASDE 50 A 59 AÑOS</v>
      </c>
      <c r="B24" s="11" t="s">
        <v>209</v>
      </c>
      <c r="C24" s="11" t="s">
        <v>96</v>
      </c>
      <c r="D24" s="11" t="s">
        <v>38</v>
      </c>
      <c r="E24" s="12">
        <v>26.226395131489749</v>
      </c>
      <c r="F24" s="12">
        <v>26.445994904864854</v>
      </c>
      <c r="G24" s="12">
        <v>26.598129843597906</v>
      </c>
      <c r="H24" s="12">
        <v>26.029585088144191</v>
      </c>
      <c r="I24" s="12">
        <v>26.628282811972266</v>
      </c>
      <c r="J24" s="12">
        <v>26.35154336345688</v>
      </c>
      <c r="K24" s="12">
        <v>25.948006606735945</v>
      </c>
      <c r="L24" s="12">
        <v>26.017436069074883</v>
      </c>
      <c r="M24" s="12">
        <v>26.795710509018399</v>
      </c>
      <c r="N24" s="12"/>
      <c r="O24" s="12"/>
    </row>
    <row r="25" spans="1:15" x14ac:dyDescent="0.35">
      <c r="A25" s="11" t="str">
        <f t="shared" si="0"/>
        <v>DISTRIBUCION VOLUMEN POR CRITERIO (Consumiciones)TOTAL BEBIDASDE 60 A 75 AÑOS</v>
      </c>
      <c r="B25" s="11" t="s">
        <v>209</v>
      </c>
      <c r="C25" s="11" t="s">
        <v>96</v>
      </c>
      <c r="D25" s="11" t="s">
        <v>39</v>
      </c>
      <c r="E25" s="12">
        <v>40.788657645972364</v>
      </c>
      <c r="F25" s="12">
        <v>41.644046343233128</v>
      </c>
      <c r="G25" s="12">
        <v>41.219522629809859</v>
      </c>
      <c r="H25" s="12">
        <v>40.675866692887091</v>
      </c>
      <c r="I25" s="12">
        <v>42.012188639993759</v>
      </c>
      <c r="J25" s="12">
        <v>42.555437486958056</v>
      </c>
      <c r="K25" s="12">
        <v>42.738106921769905</v>
      </c>
      <c r="L25" s="12">
        <v>41.333710530440072</v>
      </c>
      <c r="M25" s="12">
        <v>42.339707932233885</v>
      </c>
      <c r="N25" s="12"/>
      <c r="O25" s="12"/>
    </row>
    <row r="26" spans="1:15" x14ac:dyDescent="0.35">
      <c r="A26" s="11" t="str">
        <f t="shared" si="0"/>
        <v>DISTRIBUCION VOLUMEN POR CRITERIO (Consumiciones)TOTAL BEBIDASNIVEL ALTO</v>
      </c>
      <c r="B26" s="11" t="s">
        <v>209</v>
      </c>
      <c r="C26" s="11" t="s">
        <v>96</v>
      </c>
      <c r="D26" s="11" t="s">
        <v>171</v>
      </c>
      <c r="E26" s="12">
        <v>23.773565682175313</v>
      </c>
      <c r="F26" s="12">
        <v>24.48889811831047</v>
      </c>
      <c r="G26" s="12">
        <v>24.449642018668044</v>
      </c>
      <c r="H26" s="12">
        <v>24.075235026970525</v>
      </c>
      <c r="I26" s="12">
        <v>22.537176159353887</v>
      </c>
      <c r="J26" s="12">
        <v>21.880043018347003</v>
      </c>
      <c r="K26" s="12">
        <v>22.768107940409141</v>
      </c>
      <c r="L26" s="12">
        <v>23.09051269587022</v>
      </c>
      <c r="M26" s="12">
        <v>22.34798454205173</v>
      </c>
      <c r="N26" s="12"/>
      <c r="O26" s="12"/>
    </row>
    <row r="27" spans="1:15" x14ac:dyDescent="0.35">
      <c r="A27" s="11" t="str">
        <f t="shared" si="0"/>
        <v>DISTRIBUCION VOLUMEN POR CRITERIO (Consumiciones)TOTAL BEBIDASNIVEL MEDIO ALTO</v>
      </c>
      <c r="B27" s="11" t="s">
        <v>209</v>
      </c>
      <c r="C27" s="11" t="s">
        <v>96</v>
      </c>
      <c r="D27" s="11" t="s">
        <v>172</v>
      </c>
      <c r="E27" s="12">
        <v>13.952529673852135</v>
      </c>
      <c r="F27" s="12">
        <v>13.712637838733164</v>
      </c>
      <c r="G27" s="12">
        <v>13.703903811454785</v>
      </c>
      <c r="H27" s="12">
        <v>13.770237791993706</v>
      </c>
      <c r="I27" s="12">
        <v>14.433849917446118</v>
      </c>
      <c r="J27" s="12">
        <v>14.084669095812133</v>
      </c>
      <c r="K27" s="12">
        <v>13.369919071670806</v>
      </c>
      <c r="L27" s="12">
        <v>13.907051460841894</v>
      </c>
      <c r="M27" s="12">
        <v>14.376140189217097</v>
      </c>
      <c r="N27" s="12"/>
      <c r="O27" s="12"/>
    </row>
    <row r="28" spans="1:15" x14ac:dyDescent="0.35">
      <c r="A28" s="11" t="str">
        <f t="shared" si="0"/>
        <v>DISTRIBUCION VOLUMEN POR CRITERIO (Consumiciones)TOTAL BEBIDASNIVEL MEDIO</v>
      </c>
      <c r="B28" s="11" t="s">
        <v>209</v>
      </c>
      <c r="C28" s="11" t="s">
        <v>96</v>
      </c>
      <c r="D28" s="11" t="s">
        <v>173</v>
      </c>
      <c r="E28" s="12">
        <v>24.531351027269771</v>
      </c>
      <c r="F28" s="12">
        <v>23.794318219743467</v>
      </c>
      <c r="G28" s="12">
        <v>24.371191775934076</v>
      </c>
      <c r="H28" s="12">
        <v>24.313931097470036</v>
      </c>
      <c r="I28" s="12">
        <v>25.560922342834768</v>
      </c>
      <c r="J28" s="12">
        <v>24.888932406619691</v>
      </c>
      <c r="K28" s="12">
        <v>25.699272579952716</v>
      </c>
      <c r="L28" s="12">
        <v>24.969107025694559</v>
      </c>
      <c r="M28" s="12">
        <v>24.473252411079898</v>
      </c>
      <c r="N28" s="12"/>
      <c r="O28" s="12"/>
    </row>
    <row r="29" spans="1:15" x14ac:dyDescent="0.35">
      <c r="A29" s="11" t="str">
        <f t="shared" si="0"/>
        <v>DISTRIBUCION VOLUMEN POR CRITERIO (Consumiciones)TOTAL BEBIDASNIVEL MEDIO BAJO</v>
      </c>
      <c r="B29" s="11" t="s">
        <v>209</v>
      </c>
      <c r="C29" s="11" t="s">
        <v>96</v>
      </c>
      <c r="D29" s="11" t="s">
        <v>174</v>
      </c>
      <c r="E29" s="12">
        <v>15.345434073563199</v>
      </c>
      <c r="F29" s="12">
        <v>15.00815196901881</v>
      </c>
      <c r="G29" s="12">
        <v>15.35677063922371</v>
      </c>
      <c r="H29" s="12">
        <v>15.866145161737357</v>
      </c>
      <c r="I29" s="12">
        <v>17.014772233368454</v>
      </c>
      <c r="J29" s="12">
        <v>16.952227162554777</v>
      </c>
      <c r="K29" s="12">
        <v>15.887883635118774</v>
      </c>
      <c r="L29" s="12">
        <v>15.769488738541309</v>
      </c>
      <c r="M29" s="12">
        <v>16.443595938667563</v>
      </c>
      <c r="N29" s="12"/>
      <c r="O29" s="12"/>
    </row>
    <row r="30" spans="1:15" x14ac:dyDescent="0.35">
      <c r="A30" s="11" t="str">
        <f t="shared" si="0"/>
        <v>DISTRIBUCION VOLUMEN POR CRITERIO (Consumiciones)TOTAL BEBIDASNIVEL BAJO</v>
      </c>
      <c r="B30" s="11" t="s">
        <v>209</v>
      </c>
      <c r="C30" s="11" t="s">
        <v>96</v>
      </c>
      <c r="D30" s="11" t="s">
        <v>190</v>
      </c>
      <c r="E30" s="12">
        <v>22.39713260525123</v>
      </c>
      <c r="F30" s="12">
        <v>22.996024756275286</v>
      </c>
      <c r="G30" s="12">
        <v>22.118482933643012</v>
      </c>
      <c r="H30" s="12">
        <v>21.974490516432422</v>
      </c>
      <c r="I30" s="12">
        <v>20.453312987535508</v>
      </c>
      <c r="J30" s="12">
        <v>22.194128316666401</v>
      </c>
      <c r="K30" s="12">
        <v>22.274835378131446</v>
      </c>
      <c r="L30" s="12">
        <v>22.263840079052013</v>
      </c>
      <c r="M30" s="12">
        <v>22.359047610508263</v>
      </c>
      <c r="N30" s="12"/>
      <c r="O30" s="12"/>
    </row>
    <row r="31" spans="1:15" x14ac:dyDescent="0.35">
      <c r="A31" s="11" t="str">
        <f t="shared" si="0"/>
        <v>DISTRIBUCION VOLUMEN POR CRITERIO (Consumiciones)TOTAL BEBIDASHOMBRE</v>
      </c>
      <c r="B31" s="11" t="s">
        <v>209</v>
      </c>
      <c r="C31" s="11" t="s">
        <v>96</v>
      </c>
      <c r="D31" s="11" t="s">
        <v>17</v>
      </c>
      <c r="E31" s="12">
        <v>61.23704075248213</v>
      </c>
      <c r="F31" s="12">
        <v>60.519884253164676</v>
      </c>
      <c r="G31" s="12">
        <v>60.553204983731732</v>
      </c>
      <c r="H31" s="12">
        <v>61.219540201061392</v>
      </c>
      <c r="I31" s="12">
        <v>61.522786082505441</v>
      </c>
      <c r="J31" s="12">
        <v>61.280893754313873</v>
      </c>
      <c r="K31" s="12">
        <v>60.780714880086627</v>
      </c>
      <c r="L31" s="12">
        <v>60.900651063456777</v>
      </c>
      <c r="M31" s="12">
        <v>61.812329251815171</v>
      </c>
      <c r="N31" s="12"/>
      <c r="O31" s="12"/>
    </row>
    <row r="32" spans="1:15" x14ac:dyDescent="0.35">
      <c r="A32" s="11" t="str">
        <f t="shared" si="0"/>
        <v>DISTRIBUCION VOLUMEN POR CRITERIO (Consumiciones)TOTAL BEBIDASMUJER</v>
      </c>
      <c r="B32" s="11" t="s">
        <v>209</v>
      </c>
      <c r="C32" s="11" t="s">
        <v>96</v>
      </c>
      <c r="D32" s="11" t="s">
        <v>18</v>
      </c>
      <c r="E32" s="12">
        <v>38.762965778573694</v>
      </c>
      <c r="F32" s="12">
        <v>39.480140468500267</v>
      </c>
      <c r="G32" s="12">
        <v>39.446790605730087</v>
      </c>
      <c r="H32" s="12">
        <v>38.780499393542648</v>
      </c>
      <c r="I32" s="12">
        <v>38.477247558033291</v>
      </c>
      <c r="J32" s="12">
        <v>38.719106245686127</v>
      </c>
      <c r="K32" s="12">
        <v>39.21932233047913</v>
      </c>
      <c r="L32" s="12">
        <v>39.09934893654323</v>
      </c>
      <c r="M32" s="12">
        <v>38.187684542534534</v>
      </c>
      <c r="N32" s="12"/>
      <c r="O32" s="12"/>
    </row>
    <row r="33" spans="1:15" x14ac:dyDescent="0.35">
      <c r="A33" s="11" t="str">
        <f t="shared" si="0"/>
        <v>DISTRIBUCION VOLUMEN POR CRITERIO (Consumiciones).Total Bebidas CalienteT.ESPAÑA</v>
      </c>
      <c r="B33" s="11" t="s">
        <v>209</v>
      </c>
      <c r="C33" s="11" t="s">
        <v>97</v>
      </c>
      <c r="D33" s="11" t="s">
        <v>32</v>
      </c>
      <c r="E33" s="12">
        <v>100</v>
      </c>
      <c r="F33" s="12">
        <v>100</v>
      </c>
      <c r="G33" s="12">
        <v>100</v>
      </c>
      <c r="H33" s="12">
        <v>100</v>
      </c>
      <c r="I33" s="12">
        <v>100</v>
      </c>
      <c r="J33" s="12">
        <v>100</v>
      </c>
      <c r="K33" s="12">
        <v>100</v>
      </c>
      <c r="L33" s="12">
        <v>100</v>
      </c>
      <c r="M33" s="12">
        <v>100</v>
      </c>
      <c r="N33" s="12"/>
      <c r="O33" s="12"/>
    </row>
    <row r="34" spans="1:15" x14ac:dyDescent="0.35">
      <c r="A34" s="11" t="str">
        <f t="shared" si="0"/>
        <v>DISTRIBUCION VOLUMEN POR CRITERIO (Consumiciones).Total Bebidas CalienteBCN AM</v>
      </c>
      <c r="B34" s="11" t="s">
        <v>209</v>
      </c>
      <c r="C34" s="11" t="s">
        <v>97</v>
      </c>
      <c r="D34" s="11" t="s">
        <v>1</v>
      </c>
      <c r="E34" s="12">
        <v>9.5699811441201756</v>
      </c>
      <c r="F34" s="12">
        <v>10.119463948070266</v>
      </c>
      <c r="G34" s="12">
        <v>10.09401433480285</v>
      </c>
      <c r="H34" s="12">
        <v>10.791859662323985</v>
      </c>
      <c r="I34" s="12">
        <v>10.154128547425289</v>
      </c>
      <c r="J34" s="12">
        <v>10.831220533462922</v>
      </c>
      <c r="K34" s="12">
        <v>10.955430664961321</v>
      </c>
      <c r="L34" s="12">
        <v>10.546248081268716</v>
      </c>
      <c r="M34" s="12">
        <v>11.366272518800704</v>
      </c>
      <c r="N34" s="12"/>
      <c r="O34" s="12"/>
    </row>
    <row r="35" spans="1:15" x14ac:dyDescent="0.35">
      <c r="A35" s="11" t="str">
        <f t="shared" si="0"/>
        <v>DISTRIBUCION VOLUMEN POR CRITERIO (Consumiciones).Total Bebidas CalienteREST.CAT ARAGON</v>
      </c>
      <c r="B35" s="11" t="s">
        <v>209</v>
      </c>
      <c r="C35" s="11" t="s">
        <v>97</v>
      </c>
      <c r="D35" s="11" t="s">
        <v>2</v>
      </c>
      <c r="E35" s="12">
        <v>16.459345468500349</v>
      </c>
      <c r="F35" s="12">
        <v>15.965869246430383</v>
      </c>
      <c r="G35" s="12">
        <v>15.153518529635384</v>
      </c>
      <c r="H35" s="12">
        <v>16.592027815689068</v>
      </c>
      <c r="I35" s="12">
        <v>15.816015245856788</v>
      </c>
      <c r="J35" s="12">
        <v>16.193412989725815</v>
      </c>
      <c r="K35" s="12">
        <v>16.167963407631145</v>
      </c>
      <c r="L35" s="12">
        <v>15.395864519191763</v>
      </c>
      <c r="M35" s="12">
        <v>15.787194585619021</v>
      </c>
      <c r="N35" s="12"/>
      <c r="O35" s="12"/>
    </row>
    <row r="36" spans="1:15" x14ac:dyDescent="0.35">
      <c r="A36" s="11" t="str">
        <f t="shared" si="0"/>
        <v>DISTRIBUCION VOLUMEN POR CRITERIO (Consumiciones).Total Bebidas CalienteLEVANTE</v>
      </c>
      <c r="B36" s="11" t="s">
        <v>209</v>
      </c>
      <c r="C36" s="11" t="s">
        <v>97</v>
      </c>
      <c r="D36" s="11" t="s">
        <v>3</v>
      </c>
      <c r="E36" s="12">
        <v>15.425438094781239</v>
      </c>
      <c r="F36" s="12">
        <v>14.845072977874329</v>
      </c>
      <c r="G36" s="12">
        <v>14.664973773118085</v>
      </c>
      <c r="H36" s="12">
        <v>14.720678576890176</v>
      </c>
      <c r="I36" s="12">
        <v>15.214800528905705</v>
      </c>
      <c r="J36" s="12">
        <v>15.794423152924317</v>
      </c>
      <c r="K36" s="12">
        <v>15.295006254092197</v>
      </c>
      <c r="L36" s="12">
        <v>15.806508698734515</v>
      </c>
      <c r="M36" s="12">
        <v>14.853002347916529</v>
      </c>
      <c r="N36" s="12"/>
      <c r="O36" s="12"/>
    </row>
    <row r="37" spans="1:15" x14ac:dyDescent="0.35">
      <c r="A37" s="11" t="str">
        <f t="shared" si="0"/>
        <v>DISTRIBUCION VOLUMEN POR CRITERIO (Consumiciones).Total Bebidas CalienteANDALUCIA</v>
      </c>
      <c r="B37" s="11" t="s">
        <v>209</v>
      </c>
      <c r="C37" s="11" t="s">
        <v>97</v>
      </c>
      <c r="D37" s="11" t="s">
        <v>4</v>
      </c>
      <c r="E37" s="12">
        <v>17.569561960568702</v>
      </c>
      <c r="F37" s="12">
        <v>16.594071371043761</v>
      </c>
      <c r="G37" s="12">
        <v>17.59188812680625</v>
      </c>
      <c r="H37" s="12">
        <v>15.885730894469688</v>
      </c>
      <c r="I37" s="12">
        <v>16.377815922206391</v>
      </c>
      <c r="J37" s="12">
        <v>16.343920356876652</v>
      </c>
      <c r="K37" s="12">
        <v>16.252982197014003</v>
      </c>
      <c r="L37" s="12">
        <v>16.72696252386471</v>
      </c>
      <c r="M37" s="12">
        <v>16.933514025857519</v>
      </c>
      <c r="N37" s="12"/>
      <c r="O37" s="12"/>
    </row>
    <row r="38" spans="1:15" x14ac:dyDescent="0.35">
      <c r="A38" s="11" t="str">
        <f t="shared" si="0"/>
        <v>DISTRIBUCION VOLUMEN POR CRITERIO (Consumiciones).Total Bebidas CalienteMDD AM</v>
      </c>
      <c r="B38" s="11" t="s">
        <v>209</v>
      </c>
      <c r="C38" s="11" t="s">
        <v>97</v>
      </c>
      <c r="D38" s="11" t="s">
        <v>5</v>
      </c>
      <c r="E38" s="12">
        <v>10.268878204300321</v>
      </c>
      <c r="F38" s="12">
        <v>10.411515855718132</v>
      </c>
      <c r="G38" s="12">
        <v>10.114917001239011</v>
      </c>
      <c r="H38" s="12">
        <v>10.337368886124725</v>
      </c>
      <c r="I38" s="12">
        <v>9.8548063951228393</v>
      </c>
      <c r="J38" s="12">
        <v>9.9287751282059507</v>
      </c>
      <c r="K38" s="12">
        <v>9.7234429451820574</v>
      </c>
      <c r="L38" s="12">
        <v>9.713310350765795</v>
      </c>
      <c r="M38" s="12">
        <v>9.2564664547997637</v>
      </c>
      <c r="N38" s="12"/>
      <c r="O38" s="12"/>
    </row>
    <row r="39" spans="1:15" x14ac:dyDescent="0.35">
      <c r="A39" s="11" t="str">
        <f t="shared" si="0"/>
        <v>DISTRIBUCION VOLUMEN POR CRITERIO (Consumiciones).Total Bebidas CalienteRTO CENTRO</v>
      </c>
      <c r="B39" s="11" t="s">
        <v>209</v>
      </c>
      <c r="C39" s="11" t="s">
        <v>97</v>
      </c>
      <c r="D39" s="11" t="s">
        <v>6</v>
      </c>
      <c r="E39" s="12">
        <v>7.1068202197023647</v>
      </c>
      <c r="F39" s="12">
        <v>7.494129980523982</v>
      </c>
      <c r="G39" s="12">
        <v>7.6334229333657619</v>
      </c>
      <c r="H39" s="12">
        <v>7.6864707564789931</v>
      </c>
      <c r="I39" s="12">
        <v>7.8605606495100844</v>
      </c>
      <c r="J39" s="12">
        <v>7.0537283418685899</v>
      </c>
      <c r="K39" s="12">
        <v>6.9790627169771522</v>
      </c>
      <c r="L39" s="12">
        <v>7.4533537834288222</v>
      </c>
      <c r="M39" s="12">
        <v>7.9513882590646272</v>
      </c>
      <c r="N39" s="12"/>
      <c r="O39" s="12"/>
    </row>
    <row r="40" spans="1:15" x14ac:dyDescent="0.35">
      <c r="A40" s="11" t="str">
        <f t="shared" si="0"/>
        <v>DISTRIBUCION VOLUMEN POR CRITERIO (Consumiciones).Total Bebidas CalienteNORTE-CENTRO</v>
      </c>
      <c r="B40" s="11" t="s">
        <v>209</v>
      </c>
      <c r="C40" s="11" t="s">
        <v>97</v>
      </c>
      <c r="D40" s="11" t="s">
        <v>7</v>
      </c>
      <c r="E40" s="12">
        <v>11.357537739434619</v>
      </c>
      <c r="F40" s="12">
        <v>12.242666912779153</v>
      </c>
      <c r="G40" s="12">
        <v>12.052954623977444</v>
      </c>
      <c r="H40" s="12">
        <v>11.703918907591792</v>
      </c>
      <c r="I40" s="12">
        <v>11.606856220121914</v>
      </c>
      <c r="J40" s="12">
        <v>11.401223605041844</v>
      </c>
      <c r="K40" s="12">
        <v>11.740906425254687</v>
      </c>
      <c r="L40" s="12">
        <v>11.359153190462003</v>
      </c>
      <c r="M40" s="12">
        <v>11.620960127845702</v>
      </c>
      <c r="N40" s="12"/>
      <c r="O40" s="12"/>
    </row>
    <row r="41" spans="1:15" x14ac:dyDescent="0.35">
      <c r="A41" s="11" t="str">
        <f t="shared" si="0"/>
        <v>DISTRIBUCION VOLUMEN POR CRITERIO (Consumiciones).Total Bebidas CalienteNOROESTE</v>
      </c>
      <c r="B41" s="11" t="s">
        <v>209</v>
      </c>
      <c r="C41" s="11" t="s">
        <v>97</v>
      </c>
      <c r="D41" s="11" t="s">
        <v>8</v>
      </c>
      <c r="E41" s="12">
        <v>12.242428312601705</v>
      </c>
      <c r="F41" s="12">
        <v>12.32720655227169</v>
      </c>
      <c r="G41" s="12">
        <v>12.694317118157908</v>
      </c>
      <c r="H41" s="12">
        <v>12.281942900799113</v>
      </c>
      <c r="I41" s="12">
        <v>13.115014913910899</v>
      </c>
      <c r="J41" s="12">
        <v>12.453284084616351</v>
      </c>
      <c r="K41" s="12">
        <v>12.885204033574357</v>
      </c>
      <c r="L41" s="12">
        <v>12.998592712957491</v>
      </c>
      <c r="M41" s="12">
        <v>12.231198605699747</v>
      </c>
      <c r="N41" s="12"/>
      <c r="O41" s="12"/>
    </row>
    <row r="42" spans="1:15" x14ac:dyDescent="0.35">
      <c r="A42" s="11" t="str">
        <f t="shared" si="0"/>
        <v>DISTRIBUCION VOLUMEN POR CRITERIO (Consumiciones).Total Bebidas Caliente&lt;2MIL</v>
      </c>
      <c r="B42" s="11" t="s">
        <v>209</v>
      </c>
      <c r="C42" s="11" t="s">
        <v>97</v>
      </c>
      <c r="D42" s="11" t="s">
        <v>9</v>
      </c>
      <c r="E42" s="12">
        <v>5.7707494012981408</v>
      </c>
      <c r="F42" s="12">
        <v>6.1052714612850076</v>
      </c>
      <c r="G42" s="12">
        <v>5.6888823733556828</v>
      </c>
      <c r="H42" s="12">
        <v>5.8836353759360254</v>
      </c>
      <c r="I42" s="12">
        <v>5.5202175546547716</v>
      </c>
      <c r="J42" s="12">
        <v>5.4770300378828072</v>
      </c>
      <c r="K42" s="12">
        <v>5.8084706796312302</v>
      </c>
      <c r="L42" s="12">
        <v>5.3501572358175036</v>
      </c>
      <c r="M42" s="12">
        <v>5.5258693547549083</v>
      </c>
      <c r="N42" s="12"/>
      <c r="O42" s="12"/>
    </row>
    <row r="43" spans="1:15" x14ac:dyDescent="0.35">
      <c r="A43" s="11" t="str">
        <f t="shared" si="0"/>
        <v>DISTRIBUCION VOLUMEN POR CRITERIO (Consumiciones).Total Bebidas Caliente2-5MIL</v>
      </c>
      <c r="B43" s="11" t="s">
        <v>209</v>
      </c>
      <c r="C43" s="11" t="s">
        <v>97</v>
      </c>
      <c r="D43" s="11" t="s">
        <v>10</v>
      </c>
      <c r="E43" s="12">
        <v>4.9790238484444824</v>
      </c>
      <c r="F43" s="12">
        <v>4.9912622178679245</v>
      </c>
      <c r="G43" s="12">
        <v>4.3748562023825386</v>
      </c>
      <c r="H43" s="12">
        <v>4.4025644667881103</v>
      </c>
      <c r="I43" s="12">
        <v>4.4858725879715742</v>
      </c>
      <c r="J43" s="12">
        <v>4.7123300194803219</v>
      </c>
      <c r="K43" s="12">
        <v>4.6234797961446485</v>
      </c>
      <c r="L43" s="12">
        <v>4.8073456423753482</v>
      </c>
      <c r="M43" s="12">
        <v>5.3164122654888866</v>
      </c>
      <c r="N43" s="12"/>
      <c r="O43" s="12"/>
    </row>
    <row r="44" spans="1:15" x14ac:dyDescent="0.35">
      <c r="A44" s="11" t="str">
        <f t="shared" si="0"/>
        <v>DISTRIBUCION VOLUMEN POR CRITERIO (Consumiciones).Total Bebidas Caliente5-10MIL</v>
      </c>
      <c r="B44" s="11" t="s">
        <v>209</v>
      </c>
      <c r="C44" s="11" t="s">
        <v>97</v>
      </c>
      <c r="D44" s="11" t="s">
        <v>11</v>
      </c>
      <c r="E44" s="12">
        <v>7.5036999590410431</v>
      </c>
      <c r="F44" s="12">
        <v>7.4611966588652159</v>
      </c>
      <c r="G44" s="12">
        <v>7.3511441845989118</v>
      </c>
      <c r="H44" s="12">
        <v>6.9434206796646398</v>
      </c>
      <c r="I44" s="12">
        <v>7.2881471663569286</v>
      </c>
      <c r="J44" s="12">
        <v>7.7410721379117007</v>
      </c>
      <c r="K44" s="12">
        <v>7.4121774066870332</v>
      </c>
      <c r="L44" s="12">
        <v>7.5658799580622622</v>
      </c>
      <c r="M44" s="12">
        <v>7.4760343114935406</v>
      </c>
      <c r="N44" s="12"/>
      <c r="O44" s="12"/>
    </row>
    <row r="45" spans="1:15" x14ac:dyDescent="0.35">
      <c r="A45" s="11" t="str">
        <f t="shared" si="0"/>
        <v>DISTRIBUCION VOLUMEN POR CRITERIO (Consumiciones).Total Bebidas Caliente10-30MIL</v>
      </c>
      <c r="B45" s="11" t="s">
        <v>209</v>
      </c>
      <c r="C45" s="11" t="s">
        <v>97</v>
      </c>
      <c r="D45" s="11" t="s">
        <v>12</v>
      </c>
      <c r="E45" s="12">
        <v>18.097187116009785</v>
      </c>
      <c r="F45" s="12">
        <v>18.914123307089223</v>
      </c>
      <c r="G45" s="12">
        <v>18.37730330611495</v>
      </c>
      <c r="H45" s="12">
        <v>18.370739138975431</v>
      </c>
      <c r="I45" s="12">
        <v>18.217600386034935</v>
      </c>
      <c r="J45" s="12">
        <v>18.325755029014701</v>
      </c>
      <c r="K45" s="12">
        <v>18.848488060166144</v>
      </c>
      <c r="L45" s="12">
        <v>18.194276828049595</v>
      </c>
      <c r="M45" s="12">
        <v>19.026255652662076</v>
      </c>
      <c r="N45" s="12"/>
      <c r="O45" s="12"/>
    </row>
    <row r="46" spans="1:15" x14ac:dyDescent="0.35">
      <c r="A46" s="11" t="str">
        <f t="shared" si="0"/>
        <v>DISTRIBUCION VOLUMEN POR CRITERIO (Consumiciones).Total Bebidas Caliente30-100MIL</v>
      </c>
      <c r="B46" s="11" t="s">
        <v>209</v>
      </c>
      <c r="C46" s="11" t="s">
        <v>97</v>
      </c>
      <c r="D46" s="11" t="s">
        <v>13</v>
      </c>
      <c r="E46" s="12">
        <v>21.865957203425793</v>
      </c>
      <c r="F46" s="12">
        <v>20.811114187517209</v>
      </c>
      <c r="G46" s="12">
        <v>21.903729733392456</v>
      </c>
      <c r="H46" s="12">
        <v>21.178829952030224</v>
      </c>
      <c r="I46" s="12">
        <v>22.460215772712473</v>
      </c>
      <c r="J46" s="12">
        <v>21.839027336715048</v>
      </c>
      <c r="K46" s="12">
        <v>21.567869538647365</v>
      </c>
      <c r="L46" s="12">
        <v>22.083340431929223</v>
      </c>
      <c r="M46" s="12">
        <v>21.245170507561326</v>
      </c>
      <c r="N46" s="12"/>
      <c r="O46" s="12"/>
    </row>
    <row r="47" spans="1:15" x14ac:dyDescent="0.35">
      <c r="A47" s="11" t="str">
        <f t="shared" si="0"/>
        <v>DISTRIBUCION VOLUMEN POR CRITERIO (Consumiciones).Total Bebidas Caliente100-200MIL</v>
      </c>
      <c r="B47" s="11" t="s">
        <v>209</v>
      </c>
      <c r="C47" s="11" t="s">
        <v>97</v>
      </c>
      <c r="D47" s="11" t="s">
        <v>14</v>
      </c>
      <c r="E47" s="12">
        <v>11.593884938543116</v>
      </c>
      <c r="F47" s="12">
        <v>11.616973242366372</v>
      </c>
      <c r="G47" s="12">
        <v>12.014261631922931</v>
      </c>
      <c r="H47" s="12">
        <v>11.450437947377209</v>
      </c>
      <c r="I47" s="12">
        <v>10.527858617859319</v>
      </c>
      <c r="J47" s="12">
        <v>9.9789307565580572</v>
      </c>
      <c r="K47" s="12">
        <v>10.709177055254351</v>
      </c>
      <c r="L47" s="12">
        <v>10.815825893621133</v>
      </c>
      <c r="M47" s="12">
        <v>10.332194679388111</v>
      </c>
      <c r="N47" s="12"/>
      <c r="O47" s="12"/>
    </row>
    <row r="48" spans="1:15" x14ac:dyDescent="0.35">
      <c r="A48" s="11" t="str">
        <f t="shared" si="0"/>
        <v>DISTRIBUCION VOLUMEN POR CRITERIO (Consumiciones).Total Bebidas Caliente200-500MIL</v>
      </c>
      <c r="B48" s="11" t="s">
        <v>209</v>
      </c>
      <c r="C48" s="11" t="s">
        <v>97</v>
      </c>
      <c r="D48" s="11" t="s">
        <v>15</v>
      </c>
      <c r="E48" s="12">
        <v>12.108795843588448</v>
      </c>
      <c r="F48" s="12">
        <v>12.58680316443864</v>
      </c>
      <c r="G48" s="12">
        <v>12.692620531710453</v>
      </c>
      <c r="H48" s="12">
        <v>13.504621978054324</v>
      </c>
      <c r="I48" s="12">
        <v>13.829089656140328</v>
      </c>
      <c r="J48" s="12">
        <v>13.294476707361854</v>
      </c>
      <c r="K48" s="12">
        <v>13.2285183893622</v>
      </c>
      <c r="L48" s="12">
        <v>13.866073362185096</v>
      </c>
      <c r="M48" s="12">
        <v>14.023062892004756</v>
      </c>
      <c r="N48" s="12"/>
      <c r="O48" s="12"/>
    </row>
    <row r="49" spans="1:15" x14ac:dyDescent="0.35">
      <c r="A49" s="11" t="str">
        <f t="shared" si="0"/>
        <v>DISTRIBUCION VOLUMEN POR CRITERIO (Consumiciones).Total Bebidas Caliente&gt;500MIL</v>
      </c>
      <c r="B49" s="11" t="s">
        <v>209</v>
      </c>
      <c r="C49" s="11" t="s">
        <v>97</v>
      </c>
      <c r="D49" s="11" t="s">
        <v>16</v>
      </c>
      <c r="E49" s="12">
        <v>18.080685453666565</v>
      </c>
      <c r="F49" s="12">
        <v>17.513254182926261</v>
      </c>
      <c r="G49" s="12">
        <v>17.597208477624768</v>
      </c>
      <c r="H49" s="12">
        <v>18.265755260071444</v>
      </c>
      <c r="I49" s="12">
        <v>17.670985642748953</v>
      </c>
      <c r="J49" s="12">
        <v>18.631361107536129</v>
      </c>
      <c r="K49" s="12">
        <v>17.801806876289326</v>
      </c>
      <c r="L49" s="12">
        <v>17.317105252454461</v>
      </c>
      <c r="M49" s="12">
        <v>17.05499879944821</v>
      </c>
      <c r="N49" s="12"/>
      <c r="O49" s="12"/>
    </row>
    <row r="50" spans="1:15" x14ac:dyDescent="0.35">
      <c r="A50" s="11" t="str">
        <f t="shared" si="0"/>
        <v>DISTRIBUCION VOLUMEN POR CRITERIO (Consumiciones).Total Bebidas CalienteDE 15 A 19 AÑOS</v>
      </c>
      <c r="B50" s="11" t="s">
        <v>209</v>
      </c>
      <c r="C50" s="11" t="s">
        <v>97</v>
      </c>
      <c r="D50" s="11" t="s">
        <v>34</v>
      </c>
      <c r="E50" s="12">
        <v>0.32137651612712775</v>
      </c>
      <c r="F50" s="12">
        <v>0.35656745651421107</v>
      </c>
      <c r="G50" s="12">
        <v>0.63678621954421211</v>
      </c>
      <c r="H50" s="12">
        <v>1.0176821773429336</v>
      </c>
      <c r="I50" s="12">
        <v>0.48120642224620924</v>
      </c>
      <c r="J50" s="12">
        <v>0.56580086149270636</v>
      </c>
      <c r="K50" s="12">
        <v>0.80507900865353854</v>
      </c>
      <c r="L50" s="12">
        <v>0.70443687567849134</v>
      </c>
      <c r="M50" s="12">
        <v>0.50258618224837381</v>
      </c>
      <c r="N50" s="12"/>
      <c r="O50" s="12"/>
    </row>
    <row r="51" spans="1:15" x14ac:dyDescent="0.35">
      <c r="A51" s="11" t="str">
        <f t="shared" si="0"/>
        <v>DISTRIBUCION VOLUMEN POR CRITERIO (Consumiciones).Total Bebidas CalienteDE 20 A 24 AÑOS</v>
      </c>
      <c r="B51" s="11" t="s">
        <v>209</v>
      </c>
      <c r="C51" s="11" t="s">
        <v>97</v>
      </c>
      <c r="D51" s="11" t="s">
        <v>35</v>
      </c>
      <c r="E51" s="12">
        <v>1.3529370523573538</v>
      </c>
      <c r="F51" s="12">
        <v>1.3087597902679864</v>
      </c>
      <c r="G51" s="12">
        <v>1.2146380241994805</v>
      </c>
      <c r="H51" s="12">
        <v>1.6193959275916765</v>
      </c>
      <c r="I51" s="12">
        <v>1.3962306401036364</v>
      </c>
      <c r="J51" s="12">
        <v>1.3330308421270844</v>
      </c>
      <c r="K51" s="12">
        <v>1.2483592241049477</v>
      </c>
      <c r="L51" s="12">
        <v>1.734269089428955</v>
      </c>
      <c r="M51" s="12">
        <v>1.4018718769897112</v>
      </c>
      <c r="N51" s="12"/>
      <c r="O51" s="12"/>
    </row>
    <row r="52" spans="1:15" x14ac:dyDescent="0.35">
      <c r="A52" s="11" t="str">
        <f t="shared" si="0"/>
        <v>DISTRIBUCION VOLUMEN POR CRITERIO (Consumiciones).Total Bebidas CalienteDE 25 A 34 AÑOS</v>
      </c>
      <c r="B52" s="11" t="s">
        <v>209</v>
      </c>
      <c r="C52" s="11" t="s">
        <v>97</v>
      </c>
      <c r="D52" s="11" t="s">
        <v>36</v>
      </c>
      <c r="E52" s="12">
        <v>5.0437877071471533</v>
      </c>
      <c r="F52" s="12">
        <v>4.6747442047214154</v>
      </c>
      <c r="G52" s="12">
        <v>4.8231311849078269</v>
      </c>
      <c r="H52" s="12">
        <v>4.6827784848153291</v>
      </c>
      <c r="I52" s="12">
        <v>4.5022223028213819</v>
      </c>
      <c r="J52" s="12">
        <v>4.2459037602299521</v>
      </c>
      <c r="K52" s="12">
        <v>4.0946122374741627</v>
      </c>
      <c r="L52" s="12">
        <v>4.6085880271167889</v>
      </c>
      <c r="M52" s="12">
        <v>4.7598988646561553</v>
      </c>
      <c r="N52" s="12"/>
      <c r="O52" s="12"/>
    </row>
    <row r="53" spans="1:15" x14ac:dyDescent="0.35">
      <c r="A53" s="11" t="str">
        <f t="shared" si="0"/>
        <v>DISTRIBUCION VOLUMEN POR CRITERIO (Consumiciones).Total Bebidas CalienteDE 35 A 49 AÑOS</v>
      </c>
      <c r="B53" s="11" t="s">
        <v>209</v>
      </c>
      <c r="C53" s="11" t="s">
        <v>97</v>
      </c>
      <c r="D53" s="11" t="s">
        <v>37</v>
      </c>
      <c r="E53" s="12">
        <v>24.916550739290706</v>
      </c>
      <c r="F53" s="12">
        <v>22.887262337768881</v>
      </c>
      <c r="G53" s="12">
        <v>22.561327671002903</v>
      </c>
      <c r="H53" s="12">
        <v>24.122041719694483</v>
      </c>
      <c r="I53" s="12">
        <v>22.554437943070887</v>
      </c>
      <c r="J53" s="12">
        <v>21.898333605181843</v>
      </c>
      <c r="K53" s="12">
        <v>21.994657626909145</v>
      </c>
      <c r="L53" s="12">
        <v>23.176861861937908</v>
      </c>
      <c r="M53" s="12">
        <v>21.344519627100315</v>
      </c>
      <c r="N53" s="12"/>
      <c r="O53" s="12"/>
    </row>
    <row r="54" spans="1:15" x14ac:dyDescent="0.35">
      <c r="A54" s="11" t="str">
        <f t="shared" si="0"/>
        <v>DISTRIBUCION VOLUMEN POR CRITERIO (Consumiciones).Total Bebidas CalienteDE 50 A 59 AÑOS</v>
      </c>
      <c r="B54" s="11" t="s">
        <v>209</v>
      </c>
      <c r="C54" s="11" t="s">
        <v>97</v>
      </c>
      <c r="D54" s="11" t="s">
        <v>38</v>
      </c>
      <c r="E54" s="12">
        <v>27.255831116260705</v>
      </c>
      <c r="F54" s="12">
        <v>27.601168403258463</v>
      </c>
      <c r="G54" s="12">
        <v>27.525498393202525</v>
      </c>
      <c r="H54" s="12">
        <v>27.042842636475843</v>
      </c>
      <c r="I54" s="12">
        <v>28.094559635537607</v>
      </c>
      <c r="J54" s="12">
        <v>27.680408032524667</v>
      </c>
      <c r="K54" s="12">
        <v>27.062349416246327</v>
      </c>
      <c r="L54" s="12">
        <v>27.515109265425018</v>
      </c>
      <c r="M54" s="12">
        <v>28.34419773779765</v>
      </c>
      <c r="N54" s="12"/>
      <c r="O54" s="12"/>
    </row>
    <row r="55" spans="1:15" x14ac:dyDescent="0.35">
      <c r="A55" s="11" t="str">
        <f t="shared" si="0"/>
        <v>DISTRIBUCION VOLUMEN POR CRITERIO (Consumiciones).Total Bebidas CalienteDE 60 A 75 AÑOS</v>
      </c>
      <c r="B55" s="11" t="s">
        <v>209</v>
      </c>
      <c r="C55" s="11" t="s">
        <v>97</v>
      </c>
      <c r="D55" s="11" t="s">
        <v>39</v>
      </c>
      <c r="E55" s="12">
        <v>41.109493252842221</v>
      </c>
      <c r="F55" s="12">
        <v>43.171490708070358</v>
      </c>
      <c r="G55" s="12">
        <v>43.238632806391017</v>
      </c>
      <c r="H55" s="12">
        <v>41.515261453528439</v>
      </c>
      <c r="I55" s="12">
        <v>42.971349363980636</v>
      </c>
      <c r="J55" s="12">
        <v>44.276498103160861</v>
      </c>
      <c r="K55" s="12">
        <v>44.794926900511477</v>
      </c>
      <c r="L55" s="12">
        <v>42.260742401087391</v>
      </c>
      <c r="M55" s="12">
        <v>43.646928939324027</v>
      </c>
      <c r="N55" s="12"/>
      <c r="O55" s="12"/>
    </row>
    <row r="56" spans="1:15" x14ac:dyDescent="0.35">
      <c r="A56" s="11" t="str">
        <f t="shared" si="0"/>
        <v>DISTRIBUCION VOLUMEN POR CRITERIO (Consumiciones).Total Bebidas CalienteNIVEL ALTO</v>
      </c>
      <c r="B56" s="11" t="s">
        <v>209</v>
      </c>
      <c r="C56" s="11" t="s">
        <v>97</v>
      </c>
      <c r="D56" s="11" t="s">
        <v>171</v>
      </c>
      <c r="E56" s="12">
        <v>23.839662291561346</v>
      </c>
      <c r="F56" s="12">
        <v>23.788333794794248</v>
      </c>
      <c r="G56" s="12">
        <v>24.506862737267681</v>
      </c>
      <c r="H56" s="12">
        <v>24.916707137368121</v>
      </c>
      <c r="I56" s="12">
        <v>23.161276028381767</v>
      </c>
      <c r="J56" s="12">
        <v>23.540607842022677</v>
      </c>
      <c r="K56" s="12">
        <v>23.834061430107383</v>
      </c>
      <c r="L56" s="12">
        <v>23.863514798001589</v>
      </c>
      <c r="M56" s="12">
        <v>23.077403155744925</v>
      </c>
      <c r="N56" s="12"/>
      <c r="O56" s="12"/>
    </row>
    <row r="57" spans="1:15" x14ac:dyDescent="0.35">
      <c r="A57" s="11" t="str">
        <f t="shared" si="0"/>
        <v>DISTRIBUCION VOLUMEN POR CRITERIO (Consumiciones).Total Bebidas CalienteNIVEL MEDIO ALTO</v>
      </c>
      <c r="B57" s="11" t="s">
        <v>209</v>
      </c>
      <c r="C57" s="11" t="s">
        <v>97</v>
      </c>
      <c r="D57" s="11" t="s">
        <v>172</v>
      </c>
      <c r="E57" s="12">
        <v>13.008484776921289</v>
      </c>
      <c r="F57" s="12">
        <v>13.485684851381977</v>
      </c>
      <c r="G57" s="12">
        <v>13.000051786465594</v>
      </c>
      <c r="H57" s="12">
        <v>13.319386137840969</v>
      </c>
      <c r="I57" s="12">
        <v>14.024314839242786</v>
      </c>
      <c r="J57" s="12">
        <v>13.138067388181287</v>
      </c>
      <c r="K57" s="12">
        <v>12.192187731462061</v>
      </c>
      <c r="L57" s="12">
        <v>13.433619226404995</v>
      </c>
      <c r="M57" s="12">
        <v>13.757241356411393</v>
      </c>
      <c r="N57" s="12"/>
      <c r="O57" s="12"/>
    </row>
    <row r="58" spans="1:15" x14ac:dyDescent="0.35">
      <c r="A58" s="11" t="str">
        <f t="shared" si="0"/>
        <v>DISTRIBUCION VOLUMEN POR CRITERIO (Consumiciones).Total Bebidas CalienteNIVEL MEDIO</v>
      </c>
      <c r="B58" s="11" t="s">
        <v>209</v>
      </c>
      <c r="C58" s="11" t="s">
        <v>97</v>
      </c>
      <c r="D58" s="11" t="s">
        <v>173</v>
      </c>
      <c r="E58" s="12">
        <v>25.349033036534653</v>
      </c>
      <c r="F58" s="12">
        <v>24.620556861056091</v>
      </c>
      <c r="G58" s="12">
        <v>24.609791558187762</v>
      </c>
      <c r="H58" s="12">
        <v>24.953434698843594</v>
      </c>
      <c r="I58" s="12">
        <v>26.564139278502601</v>
      </c>
      <c r="J58" s="12">
        <v>25.847530600668257</v>
      </c>
      <c r="K58" s="12">
        <v>26.927753274470277</v>
      </c>
      <c r="L58" s="12">
        <v>25.70644842589979</v>
      </c>
      <c r="M58" s="12">
        <v>25.125919590392019</v>
      </c>
      <c r="N58" s="12"/>
      <c r="O58" s="12"/>
    </row>
    <row r="59" spans="1:15" x14ac:dyDescent="0.35">
      <c r="A59" s="11" t="str">
        <f t="shared" si="0"/>
        <v>DISTRIBUCION VOLUMEN POR CRITERIO (Consumiciones).Total Bebidas CalienteNIVEL MEDIO BAJO</v>
      </c>
      <c r="B59" s="11" t="s">
        <v>209</v>
      </c>
      <c r="C59" s="11" t="s">
        <v>97</v>
      </c>
      <c r="D59" s="11" t="s">
        <v>174</v>
      </c>
      <c r="E59" s="12">
        <v>15.365733958664665</v>
      </c>
      <c r="F59" s="12">
        <v>15.284112413456358</v>
      </c>
      <c r="G59" s="12">
        <v>16.030075311949048</v>
      </c>
      <c r="H59" s="12">
        <v>15.431254514962642</v>
      </c>
      <c r="I59" s="12">
        <v>16.03166180312061</v>
      </c>
      <c r="J59" s="12">
        <v>16.487044802040028</v>
      </c>
      <c r="K59" s="12">
        <v>15.716359536911206</v>
      </c>
      <c r="L59" s="12">
        <v>14.765788543495512</v>
      </c>
      <c r="M59" s="12">
        <v>15.432455357458533</v>
      </c>
      <c r="N59" s="12"/>
      <c r="O59" s="12"/>
    </row>
    <row r="60" spans="1:15" x14ac:dyDescent="0.35">
      <c r="A60" s="11" t="str">
        <f t="shared" si="0"/>
        <v>DISTRIBUCION VOLUMEN POR CRITERIO (Consumiciones).Total Bebidas CalienteNIVEL BAJO</v>
      </c>
      <c r="B60" s="11" t="s">
        <v>209</v>
      </c>
      <c r="C60" s="11" t="s">
        <v>97</v>
      </c>
      <c r="D60" s="11" t="s">
        <v>190</v>
      </c>
      <c r="E60" s="12">
        <v>22.437065272340156</v>
      </c>
      <c r="F60" s="12">
        <v>22.821301035802264</v>
      </c>
      <c r="G60" s="12">
        <v>21.853218606129921</v>
      </c>
      <c r="H60" s="12">
        <v>21.379215911352205</v>
      </c>
      <c r="I60" s="12">
        <v>20.21861120463242</v>
      </c>
      <c r="J60" s="12">
        <v>20.986744306825937</v>
      </c>
      <c r="K60" s="12">
        <v>21.329632605796753</v>
      </c>
      <c r="L60" s="12">
        <v>22.230638215187369</v>
      </c>
      <c r="M60" s="12">
        <v>22.606974391200342</v>
      </c>
      <c r="N60" s="12"/>
      <c r="O60" s="12"/>
    </row>
    <row r="61" spans="1:15" x14ac:dyDescent="0.35">
      <c r="A61" s="11" t="str">
        <f t="shared" si="0"/>
        <v>DISTRIBUCION VOLUMEN POR CRITERIO (Consumiciones).Total Bebidas CalienteHOMBRE</v>
      </c>
      <c r="B61" s="11" t="s">
        <v>209</v>
      </c>
      <c r="C61" s="11" t="s">
        <v>97</v>
      </c>
      <c r="D61" s="11" t="s">
        <v>17</v>
      </c>
      <c r="E61" s="12">
        <v>61.449268089283152</v>
      </c>
      <c r="F61" s="12">
        <v>62.575393641936309</v>
      </c>
      <c r="G61" s="12">
        <v>63.314802710312954</v>
      </c>
      <c r="H61" s="12">
        <v>61.512506886417782</v>
      </c>
      <c r="I61" s="12">
        <v>62.280586527096958</v>
      </c>
      <c r="J61" s="12">
        <v>63.06855625838844</v>
      </c>
      <c r="K61" s="12">
        <v>64.066245534751658</v>
      </c>
      <c r="L61" s="12">
        <v>61.932233196779364</v>
      </c>
      <c r="M61" s="12">
        <v>62.87414251241519</v>
      </c>
      <c r="N61" s="12"/>
      <c r="O61" s="12"/>
    </row>
    <row r="62" spans="1:15" x14ac:dyDescent="0.35">
      <c r="A62" s="11" t="str">
        <f t="shared" si="0"/>
        <v>DISTRIBUCION VOLUMEN POR CRITERIO (Consumiciones).Total Bebidas CalienteMUJER</v>
      </c>
      <c r="B62" s="11" t="s">
        <v>209</v>
      </c>
      <c r="C62" s="11" t="s">
        <v>97</v>
      </c>
      <c r="D62" s="11" t="s">
        <v>18</v>
      </c>
      <c r="E62" s="12">
        <v>38.550717150732652</v>
      </c>
      <c r="F62" s="12">
        <v>37.424606358063691</v>
      </c>
      <c r="G62" s="12">
        <v>36.685197289687046</v>
      </c>
      <c r="H62" s="12">
        <v>38.487493113582225</v>
      </c>
      <c r="I62" s="12">
        <v>37.719429242303939</v>
      </c>
      <c r="J62" s="12">
        <v>36.931426874072187</v>
      </c>
      <c r="K62" s="12">
        <v>35.933754465248349</v>
      </c>
      <c r="L62" s="12">
        <v>38.067766803220628</v>
      </c>
      <c r="M62" s="12">
        <v>37.125857487584817</v>
      </c>
      <c r="N62" s="12"/>
      <c r="O62" s="12"/>
    </row>
    <row r="63" spans="1:15" x14ac:dyDescent="0.35">
      <c r="A63" s="11" t="str">
        <f t="shared" si="0"/>
        <v>DISTRIBUCION VOLUMEN POR CRITERIO (Consumiciones)CafeT.ESPAÑA</v>
      </c>
      <c r="B63" s="11" t="s">
        <v>209</v>
      </c>
      <c r="C63" s="11" t="s">
        <v>98</v>
      </c>
      <c r="D63" s="11" t="s">
        <v>32</v>
      </c>
      <c r="E63" s="12">
        <v>100</v>
      </c>
      <c r="F63" s="12">
        <v>100</v>
      </c>
      <c r="G63" s="12">
        <v>100</v>
      </c>
      <c r="H63" s="12">
        <v>100</v>
      </c>
      <c r="I63" s="12">
        <v>100</v>
      </c>
      <c r="J63" s="12">
        <v>100</v>
      </c>
      <c r="K63" s="12">
        <v>100</v>
      </c>
      <c r="L63" s="12">
        <v>100</v>
      </c>
      <c r="M63" s="12">
        <v>100</v>
      </c>
      <c r="N63" s="12"/>
      <c r="O63" s="12"/>
    </row>
    <row r="64" spans="1:15" x14ac:dyDescent="0.35">
      <c r="A64" s="11" t="str">
        <f t="shared" si="0"/>
        <v>DISTRIBUCION VOLUMEN POR CRITERIO (Consumiciones)CafeBCN AM</v>
      </c>
      <c r="B64" s="11" t="s">
        <v>209</v>
      </c>
      <c r="C64" s="11" t="s">
        <v>98</v>
      </c>
      <c r="D64" s="11" t="s">
        <v>1</v>
      </c>
      <c r="E64" s="12">
        <v>11.742732462461708</v>
      </c>
      <c r="F64" s="12">
        <v>12.116462291027675</v>
      </c>
      <c r="G64" s="12">
        <v>11.848182838162224</v>
      </c>
      <c r="H64" s="12">
        <v>11.99372514610468</v>
      </c>
      <c r="I64" s="12">
        <v>11.967034139694475</v>
      </c>
      <c r="J64" s="12">
        <v>12.53238774104268</v>
      </c>
      <c r="K64" s="12">
        <v>12.40215131171573</v>
      </c>
      <c r="L64" s="12">
        <v>11.772998263874147</v>
      </c>
      <c r="M64" s="12">
        <v>13.2172903240319</v>
      </c>
      <c r="N64" s="12"/>
      <c r="O64" s="12"/>
    </row>
    <row r="65" spans="1:15" x14ac:dyDescent="0.35">
      <c r="A65" s="11" t="str">
        <f t="shared" si="0"/>
        <v>DISTRIBUCION VOLUMEN POR CRITERIO (Consumiciones)CafeREST.CAT ARAGON</v>
      </c>
      <c r="B65" s="11" t="s">
        <v>209</v>
      </c>
      <c r="C65" s="11" t="s">
        <v>98</v>
      </c>
      <c r="D65" s="11" t="s">
        <v>2</v>
      </c>
      <c r="E65" s="12">
        <v>23.692392402112404</v>
      </c>
      <c r="F65" s="12">
        <v>23.384192357583615</v>
      </c>
      <c r="G65" s="12">
        <v>22.586834226704774</v>
      </c>
      <c r="H65" s="12">
        <v>24.339341200714827</v>
      </c>
      <c r="I65" s="12">
        <v>22.536924179224897</v>
      </c>
      <c r="J65" s="12">
        <v>23.214547820899838</v>
      </c>
      <c r="K65" s="12">
        <v>23.315926105084444</v>
      </c>
      <c r="L65" s="12">
        <v>21.920985816878478</v>
      </c>
      <c r="M65" s="12">
        <v>22.09370686898777</v>
      </c>
      <c r="N65" s="12"/>
      <c r="O65" s="12"/>
    </row>
    <row r="66" spans="1:15" x14ac:dyDescent="0.35">
      <c r="A66" s="11" t="str">
        <f t="shared" si="0"/>
        <v>DISTRIBUCION VOLUMEN POR CRITERIO (Consumiciones)CafeLEVANTE</v>
      </c>
      <c r="B66" s="11" t="s">
        <v>209</v>
      </c>
      <c r="C66" s="11" t="s">
        <v>98</v>
      </c>
      <c r="D66" s="11" t="s">
        <v>3</v>
      </c>
      <c r="E66" s="12">
        <v>21.450372573471835</v>
      </c>
      <c r="F66" s="12">
        <v>20.375309139621997</v>
      </c>
      <c r="G66" s="12">
        <v>19.885947770260064</v>
      </c>
      <c r="H66" s="12">
        <v>20.103786646917715</v>
      </c>
      <c r="I66" s="12">
        <v>20.934400142595642</v>
      </c>
      <c r="J66" s="12">
        <v>22.601439276625914</v>
      </c>
      <c r="K66" s="12">
        <v>21.702365340566367</v>
      </c>
      <c r="L66" s="12">
        <v>24.326068211450711</v>
      </c>
      <c r="M66" s="12">
        <v>22.326170472237887</v>
      </c>
      <c r="N66" s="12"/>
      <c r="O66" s="12"/>
    </row>
    <row r="67" spans="1:15" x14ac:dyDescent="0.35">
      <c r="A67" s="11" t="str">
        <f t="shared" si="0"/>
        <v>DISTRIBUCION VOLUMEN POR CRITERIO (Consumiciones)CafeANDALUCIA</v>
      </c>
      <c r="B67" s="11" t="s">
        <v>209</v>
      </c>
      <c r="C67" s="11" t="s">
        <v>98</v>
      </c>
      <c r="D67" s="11" t="s">
        <v>4</v>
      </c>
      <c r="E67" s="12">
        <v>13.151550792298245</v>
      </c>
      <c r="F67" s="12">
        <v>12.655759392389104</v>
      </c>
      <c r="G67" s="12">
        <v>13.253324400121455</v>
      </c>
      <c r="H67" s="12">
        <v>12.883941364931657</v>
      </c>
      <c r="I67" s="12">
        <v>12.866700048430923</v>
      </c>
      <c r="J67" s="12">
        <v>12.213392945013849</v>
      </c>
      <c r="K67" s="12">
        <v>11.930884477073418</v>
      </c>
      <c r="L67" s="12">
        <v>12.567544095975569</v>
      </c>
      <c r="M67" s="12">
        <v>12.697946742890565</v>
      </c>
      <c r="N67" s="12"/>
      <c r="O67" s="12"/>
    </row>
    <row r="68" spans="1:15" x14ac:dyDescent="0.35">
      <c r="A68" s="11" t="str">
        <f t="shared" ref="A68:A131" si="1">B68&amp;C68&amp;D68</f>
        <v>DISTRIBUCION VOLUMEN POR CRITERIO (Consumiciones)CafeMDD AM</v>
      </c>
      <c r="B68" s="11" t="s">
        <v>209</v>
      </c>
      <c r="C68" s="11" t="s">
        <v>98</v>
      </c>
      <c r="D68" s="11" t="s">
        <v>5</v>
      </c>
      <c r="E68" s="12">
        <v>5.8951964589063586</v>
      </c>
      <c r="F68" s="12">
        <v>6.0727675270042543</v>
      </c>
      <c r="G68" s="12">
        <v>6.3066345079079742</v>
      </c>
      <c r="H68" s="12">
        <v>5.5530565260090476</v>
      </c>
      <c r="I68" s="12">
        <v>5.4724907291335638</v>
      </c>
      <c r="J68" s="12">
        <v>5.2778390364117298</v>
      </c>
      <c r="K68" s="12">
        <v>5.6781690880264861</v>
      </c>
      <c r="L68" s="12">
        <v>4.964482369715296</v>
      </c>
      <c r="M68" s="12">
        <v>4.638233739357335</v>
      </c>
      <c r="N68" s="12"/>
      <c r="O68" s="12"/>
    </row>
    <row r="69" spans="1:15" x14ac:dyDescent="0.35">
      <c r="A69" s="11" t="str">
        <f t="shared" si="1"/>
        <v>DISTRIBUCION VOLUMEN POR CRITERIO (Consumiciones)CafeRTO CENTRO</v>
      </c>
      <c r="B69" s="11" t="s">
        <v>209</v>
      </c>
      <c r="C69" s="11" t="s">
        <v>98</v>
      </c>
      <c r="D69" s="11" t="s">
        <v>6</v>
      </c>
      <c r="E69" s="12">
        <v>5.1650622859052699</v>
      </c>
      <c r="F69" s="12">
        <v>5.8748689187387093</v>
      </c>
      <c r="G69" s="12">
        <v>6.5848857653469972</v>
      </c>
      <c r="H69" s="12">
        <v>5.9400850063593778</v>
      </c>
      <c r="I69" s="12">
        <v>6.0354190681797126</v>
      </c>
      <c r="J69" s="12">
        <v>5.8712243090327361</v>
      </c>
      <c r="K69" s="12">
        <v>5.5889919398169718</v>
      </c>
      <c r="L69" s="12">
        <v>5.8290213237013981</v>
      </c>
      <c r="M69" s="12">
        <v>6.157799051057478</v>
      </c>
      <c r="N69" s="12"/>
      <c r="O69" s="12"/>
    </row>
    <row r="70" spans="1:15" x14ac:dyDescent="0.35">
      <c r="A70" s="11" t="str">
        <f t="shared" si="1"/>
        <v>DISTRIBUCION VOLUMEN POR CRITERIO (Consumiciones)CafeNORTE-CENTRO</v>
      </c>
      <c r="B70" s="11" t="s">
        <v>209</v>
      </c>
      <c r="C70" s="11" t="s">
        <v>98</v>
      </c>
      <c r="D70" s="11" t="s">
        <v>7</v>
      </c>
      <c r="E70" s="12">
        <v>10.6899400980267</v>
      </c>
      <c r="F70" s="12">
        <v>11.318503218689004</v>
      </c>
      <c r="G70" s="12">
        <v>11.476579114556685</v>
      </c>
      <c r="H70" s="12">
        <v>10.841240964049394</v>
      </c>
      <c r="I70" s="12">
        <v>11.681416793998162</v>
      </c>
      <c r="J70" s="12">
        <v>10.168190098596273</v>
      </c>
      <c r="K70" s="12">
        <v>10.584177753254389</v>
      </c>
      <c r="L70" s="12">
        <v>10.615178325368049</v>
      </c>
      <c r="M70" s="12">
        <v>11.025487767060801</v>
      </c>
      <c r="N70" s="12"/>
      <c r="O70" s="12"/>
    </row>
    <row r="71" spans="1:15" x14ac:dyDescent="0.35">
      <c r="A71" s="11" t="str">
        <f t="shared" si="1"/>
        <v>DISTRIBUCION VOLUMEN POR CRITERIO (Consumiciones)CafeNOROESTE</v>
      </c>
      <c r="B71" s="11" t="s">
        <v>209</v>
      </c>
      <c r="C71" s="11" t="s">
        <v>98</v>
      </c>
      <c r="D71" s="11" t="s">
        <v>8</v>
      </c>
      <c r="E71" s="12">
        <v>8.212731105929862</v>
      </c>
      <c r="F71" s="12">
        <v>8.202148520372905</v>
      </c>
      <c r="G71" s="12">
        <v>8.05759931589769</v>
      </c>
      <c r="H71" s="12">
        <v>8.3448030203017094</v>
      </c>
      <c r="I71" s="12">
        <v>8.5056070809992494</v>
      </c>
      <c r="J71" s="12">
        <v>8.1209948402153902</v>
      </c>
      <c r="K71" s="12">
        <v>8.7973524591148244</v>
      </c>
      <c r="L71" s="12">
        <v>8.0037100137176331</v>
      </c>
      <c r="M71" s="12">
        <v>7.8433610175183217</v>
      </c>
      <c r="N71" s="12"/>
      <c r="O71" s="12"/>
    </row>
    <row r="72" spans="1:15" x14ac:dyDescent="0.35">
      <c r="A72" s="11" t="str">
        <f t="shared" si="1"/>
        <v>DISTRIBUCION VOLUMEN POR CRITERIO (Consumiciones)Cafe&lt;2MIL</v>
      </c>
      <c r="B72" s="11" t="s">
        <v>209</v>
      </c>
      <c r="C72" s="11" t="s">
        <v>98</v>
      </c>
      <c r="D72" s="11" t="s">
        <v>9</v>
      </c>
      <c r="E72" s="12">
        <v>7.0675127352155291</v>
      </c>
      <c r="F72" s="12">
        <v>7.0432689393480175</v>
      </c>
      <c r="G72" s="12">
        <v>6.5785687945259754</v>
      </c>
      <c r="H72" s="12">
        <v>7.20567755542318</v>
      </c>
      <c r="I72" s="12">
        <v>6.2181627286738799</v>
      </c>
      <c r="J72" s="12">
        <v>5.8542245359909542</v>
      </c>
      <c r="K72" s="12">
        <v>6.4196307963837729</v>
      </c>
      <c r="L72" s="12">
        <v>5.8700005326486604</v>
      </c>
      <c r="M72" s="12">
        <v>5.6325948741679079</v>
      </c>
      <c r="N72" s="12"/>
      <c r="O72" s="12"/>
    </row>
    <row r="73" spans="1:15" x14ac:dyDescent="0.35">
      <c r="A73" s="11" t="str">
        <f t="shared" si="1"/>
        <v>DISTRIBUCION VOLUMEN POR CRITERIO (Consumiciones)Cafe2-5MIL</v>
      </c>
      <c r="B73" s="11" t="s">
        <v>209</v>
      </c>
      <c r="C73" s="11" t="s">
        <v>98</v>
      </c>
      <c r="D73" s="11" t="s">
        <v>10</v>
      </c>
      <c r="E73" s="12">
        <v>5.5432655467459773</v>
      </c>
      <c r="F73" s="12">
        <v>5.5964311042952222</v>
      </c>
      <c r="G73" s="12">
        <v>4.7885563626067889</v>
      </c>
      <c r="H73" s="12">
        <v>4.7413745914703851</v>
      </c>
      <c r="I73" s="12">
        <v>4.5542303177560886</v>
      </c>
      <c r="J73" s="12">
        <v>4.7798967239685952</v>
      </c>
      <c r="K73" s="12">
        <v>4.636691337512505</v>
      </c>
      <c r="L73" s="12">
        <v>4.3896463907649528</v>
      </c>
      <c r="M73" s="12">
        <v>5.1720540765484593</v>
      </c>
      <c r="N73" s="12"/>
      <c r="O73" s="12"/>
    </row>
    <row r="74" spans="1:15" x14ac:dyDescent="0.35">
      <c r="A74" s="11" t="str">
        <f t="shared" si="1"/>
        <v>DISTRIBUCION VOLUMEN POR CRITERIO (Consumiciones)Cafe5-10MIL</v>
      </c>
      <c r="B74" s="11" t="s">
        <v>209</v>
      </c>
      <c r="C74" s="11" t="s">
        <v>98</v>
      </c>
      <c r="D74" s="11" t="s">
        <v>11</v>
      </c>
      <c r="E74" s="12">
        <v>8.5344546360112279</v>
      </c>
      <c r="F74" s="12">
        <v>8.4807492392740667</v>
      </c>
      <c r="G74" s="12">
        <v>8.6449208087049367</v>
      </c>
      <c r="H74" s="12">
        <v>7.9247460274016701</v>
      </c>
      <c r="I74" s="12">
        <v>8.2790801486778438</v>
      </c>
      <c r="J74" s="12">
        <v>9.2515078662111438</v>
      </c>
      <c r="K74" s="12">
        <v>8.2894811794095062</v>
      </c>
      <c r="L74" s="12">
        <v>9.1799526483059832</v>
      </c>
      <c r="M74" s="12">
        <v>8.0949207634600899</v>
      </c>
      <c r="N74" s="12"/>
      <c r="O74" s="12"/>
    </row>
    <row r="75" spans="1:15" x14ac:dyDescent="0.35">
      <c r="A75" s="11" t="str">
        <f t="shared" si="1"/>
        <v>DISTRIBUCION VOLUMEN POR CRITERIO (Consumiciones)Cafe10-30MIL</v>
      </c>
      <c r="B75" s="11" t="s">
        <v>209</v>
      </c>
      <c r="C75" s="11" t="s">
        <v>98</v>
      </c>
      <c r="D75" s="11" t="s">
        <v>12</v>
      </c>
      <c r="E75" s="12">
        <v>18.581362270739753</v>
      </c>
      <c r="F75" s="12">
        <v>20.184248730102922</v>
      </c>
      <c r="G75" s="12">
        <v>19.09377550721959</v>
      </c>
      <c r="H75" s="12">
        <v>19.384778548774008</v>
      </c>
      <c r="I75" s="12">
        <v>20.106923276275531</v>
      </c>
      <c r="J75" s="12">
        <v>19.883725087318659</v>
      </c>
      <c r="K75" s="12">
        <v>21.138574366481073</v>
      </c>
      <c r="L75" s="12">
        <v>19.638235064801727</v>
      </c>
      <c r="M75" s="12">
        <v>21.336930831312852</v>
      </c>
      <c r="N75" s="12"/>
      <c r="O75" s="12"/>
    </row>
    <row r="76" spans="1:15" x14ac:dyDescent="0.35">
      <c r="A76" s="11" t="str">
        <f t="shared" si="1"/>
        <v>DISTRIBUCION VOLUMEN POR CRITERIO (Consumiciones)Cafe30-100MIL</v>
      </c>
      <c r="B76" s="11" t="s">
        <v>209</v>
      </c>
      <c r="C76" s="11" t="s">
        <v>98</v>
      </c>
      <c r="D76" s="11" t="s">
        <v>13</v>
      </c>
      <c r="E76" s="12">
        <v>20.940778474712683</v>
      </c>
      <c r="F76" s="12">
        <v>19.576391582916095</v>
      </c>
      <c r="G76" s="12">
        <v>20.466581415200473</v>
      </c>
      <c r="H76" s="12">
        <v>21.274153558836314</v>
      </c>
      <c r="I76" s="12">
        <v>22.809380353932696</v>
      </c>
      <c r="J76" s="12">
        <v>21.517277947494321</v>
      </c>
      <c r="K76" s="12">
        <v>20.981607559581526</v>
      </c>
      <c r="L76" s="12">
        <v>22.48455125894213</v>
      </c>
      <c r="M76" s="12">
        <v>20.277311822255641</v>
      </c>
      <c r="N76" s="12"/>
      <c r="O76" s="12"/>
    </row>
    <row r="77" spans="1:15" x14ac:dyDescent="0.35">
      <c r="A77" s="11" t="str">
        <f t="shared" si="1"/>
        <v>DISTRIBUCION VOLUMEN POR CRITERIO (Consumiciones)Cafe100-200MIL</v>
      </c>
      <c r="B77" s="11" t="s">
        <v>209</v>
      </c>
      <c r="C77" s="11" t="s">
        <v>98</v>
      </c>
      <c r="D77" s="11" t="s">
        <v>14</v>
      </c>
      <c r="E77" s="12">
        <v>10.492952035143265</v>
      </c>
      <c r="F77" s="12">
        <v>10.275050917114212</v>
      </c>
      <c r="G77" s="12">
        <v>10.988173243603201</v>
      </c>
      <c r="H77" s="12">
        <v>10.251605944005281</v>
      </c>
      <c r="I77" s="12">
        <v>8.9188217253525117</v>
      </c>
      <c r="J77" s="12">
        <v>8.6477146512576084</v>
      </c>
      <c r="K77" s="12">
        <v>9.4690292462988346</v>
      </c>
      <c r="L77" s="12">
        <v>10.098559301164958</v>
      </c>
      <c r="M77" s="12">
        <v>9.8758790893622361</v>
      </c>
      <c r="N77" s="12"/>
      <c r="O77" s="12"/>
    </row>
    <row r="78" spans="1:15" x14ac:dyDescent="0.35">
      <c r="A78" s="11" t="str">
        <f t="shared" si="1"/>
        <v>DISTRIBUCION VOLUMEN POR CRITERIO (Consumiciones)Cafe200-500MIL</v>
      </c>
      <c r="B78" s="11" t="s">
        <v>209</v>
      </c>
      <c r="C78" s="11" t="s">
        <v>98</v>
      </c>
      <c r="D78" s="11" t="s">
        <v>15</v>
      </c>
      <c r="E78" s="12">
        <v>11.534684846375495</v>
      </c>
      <c r="F78" s="12">
        <v>11.776177609805179</v>
      </c>
      <c r="G78" s="12">
        <v>11.819513740994548</v>
      </c>
      <c r="H78" s="12">
        <v>12.288454107835719</v>
      </c>
      <c r="I78" s="12">
        <v>12.577576444826471</v>
      </c>
      <c r="J78" s="12">
        <v>13.073480233546031</v>
      </c>
      <c r="K78" s="12">
        <v>12.900929983221937</v>
      </c>
      <c r="L78" s="12">
        <v>13.008314722794969</v>
      </c>
      <c r="M78" s="12">
        <v>14.331402028031242</v>
      </c>
      <c r="N78" s="12"/>
      <c r="O78" s="12"/>
    </row>
    <row r="79" spans="1:15" x14ac:dyDescent="0.35">
      <c r="A79" s="11" t="str">
        <f t="shared" si="1"/>
        <v>DISTRIBUCION VOLUMEN POR CRITERIO (Consumiciones)Cafe&gt;500MIL</v>
      </c>
      <c r="B79" s="11" t="s">
        <v>209</v>
      </c>
      <c r="C79" s="11" t="s">
        <v>98</v>
      </c>
      <c r="D79" s="11" t="s">
        <v>16</v>
      </c>
      <c r="E79" s="12">
        <v>17.304971270983057</v>
      </c>
      <c r="F79" s="12">
        <v>17.067693242571554</v>
      </c>
      <c r="G79" s="12">
        <v>17.619898066102351</v>
      </c>
      <c r="H79" s="12">
        <v>16.929193566564166</v>
      </c>
      <c r="I79" s="12">
        <v>16.535817186761591</v>
      </c>
      <c r="J79" s="12">
        <v>16.9921890220511</v>
      </c>
      <c r="K79" s="12">
        <v>16.164064768437164</v>
      </c>
      <c r="L79" s="12">
        <v>15.330724641484991</v>
      </c>
      <c r="M79" s="12">
        <v>15.278906514861571</v>
      </c>
      <c r="N79" s="12"/>
      <c r="O79" s="12"/>
    </row>
    <row r="80" spans="1:15" x14ac:dyDescent="0.35">
      <c r="A80" s="11" t="str">
        <f t="shared" si="1"/>
        <v>DISTRIBUCION VOLUMEN POR CRITERIO (Consumiciones)CafeDE 15 A 19 AÑOS</v>
      </c>
      <c r="B80" s="11" t="s">
        <v>209</v>
      </c>
      <c r="C80" s="11" t="s">
        <v>98</v>
      </c>
      <c r="D80" s="11" t="s">
        <v>34</v>
      </c>
      <c r="E80" s="12">
        <v>0.27625498289060568</v>
      </c>
      <c r="F80" s="12">
        <v>0.28019839489859005</v>
      </c>
      <c r="G80" s="12">
        <v>0.4965184294231535</v>
      </c>
      <c r="H80" s="12">
        <v>0.42829117898024566</v>
      </c>
      <c r="I80" s="12">
        <v>0.30036176607513715</v>
      </c>
      <c r="J80" s="12">
        <v>0.23700294643986913</v>
      </c>
      <c r="K80" s="12">
        <v>0.86493735707161989</v>
      </c>
      <c r="L80" s="12">
        <v>0.64161545391315356</v>
      </c>
      <c r="M80" s="12">
        <v>0.64443416128809394</v>
      </c>
      <c r="N80" s="12"/>
      <c r="O80" s="12"/>
    </row>
    <row r="81" spans="1:15" x14ac:dyDescent="0.35">
      <c r="A81" s="11" t="str">
        <f t="shared" si="1"/>
        <v>DISTRIBUCION VOLUMEN POR CRITERIO (Consumiciones)CafeDE 20 A 24 AÑOS</v>
      </c>
      <c r="B81" s="11" t="s">
        <v>209</v>
      </c>
      <c r="C81" s="11" t="s">
        <v>98</v>
      </c>
      <c r="D81" s="11" t="s">
        <v>35</v>
      </c>
      <c r="E81" s="12">
        <v>0.91488108161775683</v>
      </c>
      <c r="F81" s="12">
        <v>0.82093049510832006</v>
      </c>
      <c r="G81" s="12">
        <v>0.90875821620805053</v>
      </c>
      <c r="H81" s="12">
        <v>0.80047775827926526</v>
      </c>
      <c r="I81" s="12">
        <v>0.95669087430905808</v>
      </c>
      <c r="J81" s="12">
        <v>0.61647917507717587</v>
      </c>
      <c r="K81" s="12">
        <v>0.59054904512218376</v>
      </c>
      <c r="L81" s="12">
        <v>1.2800608763382797</v>
      </c>
      <c r="M81" s="12">
        <v>1.1867160097497176</v>
      </c>
      <c r="N81" s="12"/>
      <c r="O81" s="12"/>
    </row>
    <row r="82" spans="1:15" x14ac:dyDescent="0.35">
      <c r="A82" s="11" t="str">
        <f t="shared" si="1"/>
        <v>DISTRIBUCION VOLUMEN POR CRITERIO (Consumiciones)CafeDE 25 A 34 AÑOS</v>
      </c>
      <c r="B82" s="11" t="s">
        <v>209</v>
      </c>
      <c r="C82" s="11" t="s">
        <v>98</v>
      </c>
      <c r="D82" s="11" t="s">
        <v>36</v>
      </c>
      <c r="E82" s="12">
        <v>3.3947754976162496</v>
      </c>
      <c r="F82" s="12">
        <v>3.3276607222956343</v>
      </c>
      <c r="G82" s="12">
        <v>3.9657701593535046</v>
      </c>
      <c r="H82" s="12">
        <v>3.3317204127960331</v>
      </c>
      <c r="I82" s="12">
        <v>2.9153381389001924</v>
      </c>
      <c r="J82" s="12">
        <v>2.3563963052005565</v>
      </c>
      <c r="K82" s="12">
        <v>2.2793422900501992</v>
      </c>
      <c r="L82" s="12">
        <v>2.6424842887943845</v>
      </c>
      <c r="M82" s="12">
        <v>2.9087578750500103</v>
      </c>
      <c r="N82" s="12"/>
      <c r="O82" s="12"/>
    </row>
    <row r="83" spans="1:15" x14ac:dyDescent="0.35">
      <c r="A83" s="11" t="str">
        <f t="shared" si="1"/>
        <v>DISTRIBUCION VOLUMEN POR CRITERIO (Consumiciones)CafeDE 35 A 49 AÑOS</v>
      </c>
      <c r="B83" s="11" t="s">
        <v>209</v>
      </c>
      <c r="C83" s="11" t="s">
        <v>98</v>
      </c>
      <c r="D83" s="11" t="s">
        <v>37</v>
      </c>
      <c r="E83" s="12">
        <v>23.890533335224479</v>
      </c>
      <c r="F83" s="12">
        <v>21.158398444603392</v>
      </c>
      <c r="G83" s="12">
        <v>20.134293673712026</v>
      </c>
      <c r="H83" s="12">
        <v>21.980060534831676</v>
      </c>
      <c r="I83" s="12">
        <v>20.888373178416934</v>
      </c>
      <c r="J83" s="12">
        <v>19.139382472800161</v>
      </c>
      <c r="K83" s="12">
        <v>19.489191250527686</v>
      </c>
      <c r="L83" s="12">
        <v>20.466476714376032</v>
      </c>
      <c r="M83" s="12">
        <v>18.832636810164903</v>
      </c>
      <c r="N83" s="12"/>
      <c r="O83" s="12"/>
    </row>
    <row r="84" spans="1:15" x14ac:dyDescent="0.35">
      <c r="A84" s="11" t="str">
        <f t="shared" si="1"/>
        <v>DISTRIBUCION VOLUMEN POR CRITERIO (Consumiciones)CafeDE 50 A 59 AÑOS</v>
      </c>
      <c r="B84" s="11" t="s">
        <v>209</v>
      </c>
      <c r="C84" s="11" t="s">
        <v>98</v>
      </c>
      <c r="D84" s="11" t="s">
        <v>38</v>
      </c>
      <c r="E84" s="12">
        <v>26.43275402513548</v>
      </c>
      <c r="F84" s="12">
        <v>27.684093402596773</v>
      </c>
      <c r="G84" s="12">
        <v>28.103877534590318</v>
      </c>
      <c r="H84" s="12">
        <v>28.031273646418619</v>
      </c>
      <c r="I84" s="12">
        <v>29.03595888336044</v>
      </c>
      <c r="J84" s="12">
        <v>27.876261576375455</v>
      </c>
      <c r="K84" s="12">
        <v>27.462863638896902</v>
      </c>
      <c r="L84" s="12">
        <v>27.543709998278544</v>
      </c>
      <c r="M84" s="12">
        <v>27.417421434275369</v>
      </c>
      <c r="N84" s="12"/>
      <c r="O84" s="12"/>
    </row>
    <row r="85" spans="1:15" x14ac:dyDescent="0.35">
      <c r="A85" s="11" t="str">
        <f t="shared" si="1"/>
        <v>DISTRIBUCION VOLUMEN POR CRITERIO (Consumiciones)CafeDE 60 A 75 AÑOS</v>
      </c>
      <c r="B85" s="11" t="s">
        <v>209</v>
      </c>
      <c r="C85" s="11" t="s">
        <v>98</v>
      </c>
      <c r="D85" s="11" t="s">
        <v>39</v>
      </c>
      <c r="E85" s="12">
        <v>45.090791258116006</v>
      </c>
      <c r="F85" s="12">
        <v>46.728726950913469</v>
      </c>
      <c r="G85" s="12">
        <v>46.390778368400312</v>
      </c>
      <c r="H85" s="12">
        <v>45.428171236295142</v>
      </c>
      <c r="I85" s="12">
        <v>45.903287478359509</v>
      </c>
      <c r="J85" s="12">
        <v>49.774507972660572</v>
      </c>
      <c r="K85" s="12">
        <v>49.313127811033866</v>
      </c>
      <c r="L85" s="12">
        <v>47.425647264617538</v>
      </c>
      <c r="M85" s="12">
        <v>49.010045358359967</v>
      </c>
      <c r="N85" s="12"/>
      <c r="O85" s="12"/>
    </row>
    <row r="86" spans="1:15" x14ac:dyDescent="0.35">
      <c r="A86" s="11" t="str">
        <f t="shared" si="1"/>
        <v>DISTRIBUCION VOLUMEN POR CRITERIO (Consumiciones)CafeNIVEL ALTO</v>
      </c>
      <c r="B86" s="11" t="s">
        <v>209</v>
      </c>
      <c r="C86" s="11" t="s">
        <v>98</v>
      </c>
      <c r="D86" s="11" t="s">
        <v>171</v>
      </c>
      <c r="E86" s="12">
        <v>23.782123528772111</v>
      </c>
      <c r="F86" s="12">
        <v>23.345610520445643</v>
      </c>
      <c r="G86" s="12">
        <v>24.025122547726298</v>
      </c>
      <c r="H86" s="12">
        <v>24.153904979633893</v>
      </c>
      <c r="I86" s="12">
        <v>21.65033735517142</v>
      </c>
      <c r="J86" s="12">
        <v>21.879523347573457</v>
      </c>
      <c r="K86" s="12">
        <v>22.380409724687649</v>
      </c>
      <c r="L86" s="12">
        <v>21.903624558345484</v>
      </c>
      <c r="M86" s="12">
        <v>21.946762171481275</v>
      </c>
      <c r="N86" s="12"/>
      <c r="O86" s="12"/>
    </row>
    <row r="87" spans="1:15" x14ac:dyDescent="0.35">
      <c r="A87" s="11" t="str">
        <f t="shared" si="1"/>
        <v>DISTRIBUCION VOLUMEN POR CRITERIO (Consumiciones)CafeNIVEL MEDIO ALTO</v>
      </c>
      <c r="B87" s="11" t="s">
        <v>209</v>
      </c>
      <c r="C87" s="11" t="s">
        <v>98</v>
      </c>
      <c r="D87" s="11" t="s">
        <v>172</v>
      </c>
      <c r="E87" s="12">
        <v>12.496869611831865</v>
      </c>
      <c r="F87" s="12">
        <v>14.760769121194853</v>
      </c>
      <c r="G87" s="12">
        <v>14.612637017207788</v>
      </c>
      <c r="H87" s="12">
        <v>14.870675220968236</v>
      </c>
      <c r="I87" s="12">
        <v>15.373838625359273</v>
      </c>
      <c r="J87" s="12">
        <v>13.121338290261484</v>
      </c>
      <c r="K87" s="12">
        <v>12.642217106111939</v>
      </c>
      <c r="L87" s="12">
        <v>13.81038325229097</v>
      </c>
      <c r="M87" s="12">
        <v>14.643817171907061</v>
      </c>
      <c r="N87" s="12"/>
      <c r="O87" s="12"/>
    </row>
    <row r="88" spans="1:15" x14ac:dyDescent="0.35">
      <c r="A88" s="11" t="str">
        <f t="shared" si="1"/>
        <v>DISTRIBUCION VOLUMEN POR CRITERIO (Consumiciones)CafeNIVEL MEDIO</v>
      </c>
      <c r="B88" s="11" t="s">
        <v>209</v>
      </c>
      <c r="C88" s="11" t="s">
        <v>98</v>
      </c>
      <c r="D88" s="11" t="s">
        <v>173</v>
      </c>
      <c r="E88" s="12">
        <v>29.323159708167445</v>
      </c>
      <c r="F88" s="12">
        <v>27.068526707238711</v>
      </c>
      <c r="G88" s="12">
        <v>26.145547229081107</v>
      </c>
      <c r="H88" s="12">
        <v>27.28662679310289</v>
      </c>
      <c r="I88" s="12">
        <v>28.421277083106133</v>
      </c>
      <c r="J88" s="12">
        <v>29.105386943676198</v>
      </c>
      <c r="K88" s="12">
        <v>29.495629666966678</v>
      </c>
      <c r="L88" s="12">
        <v>28.237288030921409</v>
      </c>
      <c r="M88" s="12">
        <v>26.988943196808368</v>
      </c>
      <c r="N88" s="12"/>
      <c r="O88" s="12"/>
    </row>
    <row r="89" spans="1:15" x14ac:dyDescent="0.35">
      <c r="A89" s="11" t="str">
        <f t="shared" si="1"/>
        <v>DISTRIBUCION VOLUMEN POR CRITERIO (Consumiciones)CafeNIVEL MEDIO BAJO</v>
      </c>
      <c r="B89" s="11" t="s">
        <v>209</v>
      </c>
      <c r="C89" s="11" t="s">
        <v>98</v>
      </c>
      <c r="D89" s="11" t="s">
        <v>174</v>
      </c>
      <c r="E89" s="12">
        <v>13.34322546904907</v>
      </c>
      <c r="F89" s="12">
        <v>13.375501594190601</v>
      </c>
      <c r="G89" s="12">
        <v>15.058847332233166</v>
      </c>
      <c r="H89" s="12">
        <v>13.727810603255355</v>
      </c>
      <c r="I89" s="12">
        <v>15.015195738704437</v>
      </c>
      <c r="J89" s="12">
        <v>16.338830542550649</v>
      </c>
      <c r="K89" s="12">
        <v>15.149295207397993</v>
      </c>
      <c r="L89" s="12">
        <v>14.428676414394484</v>
      </c>
      <c r="M89" s="12">
        <v>15.332378927884546</v>
      </c>
      <c r="N89" s="12"/>
      <c r="O89" s="12"/>
    </row>
    <row r="90" spans="1:15" x14ac:dyDescent="0.35">
      <c r="A90" s="11" t="str">
        <f t="shared" si="1"/>
        <v>DISTRIBUCION VOLUMEN POR CRITERIO (Consumiciones)CafeNIVEL BAJO</v>
      </c>
      <c r="B90" s="11" t="s">
        <v>209</v>
      </c>
      <c r="C90" s="11" t="s">
        <v>98</v>
      </c>
      <c r="D90" s="11" t="s">
        <v>190</v>
      </c>
      <c r="E90" s="12">
        <v>21.054603498106491</v>
      </c>
      <c r="F90" s="12">
        <v>21.449603422357459</v>
      </c>
      <c r="G90" s="12">
        <v>20.157833812709509</v>
      </c>
      <c r="H90" s="12">
        <v>19.960966303350343</v>
      </c>
      <c r="I90" s="12">
        <v>19.539339471043668</v>
      </c>
      <c r="J90" s="12">
        <v>19.554936943776628</v>
      </c>
      <c r="K90" s="12">
        <v>20.332466769488374</v>
      </c>
      <c r="L90" s="12">
        <v>21.620016164728931</v>
      </c>
      <c r="M90" s="12">
        <v>21.08809451506081</v>
      </c>
      <c r="N90" s="12"/>
      <c r="O90" s="12"/>
    </row>
    <row r="91" spans="1:15" x14ac:dyDescent="0.35">
      <c r="A91" s="11" t="str">
        <f t="shared" si="1"/>
        <v>DISTRIBUCION VOLUMEN POR CRITERIO (Consumiciones)CafeHOMBRE</v>
      </c>
      <c r="B91" s="11" t="s">
        <v>209</v>
      </c>
      <c r="C91" s="11" t="s">
        <v>98</v>
      </c>
      <c r="D91" s="11" t="s">
        <v>17</v>
      </c>
      <c r="E91" s="12">
        <v>69.180069237676378</v>
      </c>
      <c r="F91" s="12">
        <v>69.260004606786524</v>
      </c>
      <c r="G91" s="12">
        <v>69.503926321505787</v>
      </c>
      <c r="H91" s="12">
        <v>69.426448569542615</v>
      </c>
      <c r="I91" s="12">
        <v>70.131881422031896</v>
      </c>
      <c r="J91" s="12">
        <v>70.208821644985136</v>
      </c>
      <c r="K91" s="12">
        <v>69.355323917623991</v>
      </c>
      <c r="L91" s="12">
        <v>68.851246668051033</v>
      </c>
      <c r="M91" s="12">
        <v>69.118476421847205</v>
      </c>
      <c r="N91" s="12"/>
      <c r="O91" s="12"/>
    </row>
    <row r="92" spans="1:15" x14ac:dyDescent="0.35">
      <c r="A92" s="11" t="str">
        <f t="shared" si="1"/>
        <v>DISTRIBUCION VOLUMEN POR CRITERIO (Consumiciones)CafeMUJER</v>
      </c>
      <c r="B92" s="11" t="s">
        <v>209</v>
      </c>
      <c r="C92" s="11" t="s">
        <v>98</v>
      </c>
      <c r="D92" s="11" t="s">
        <v>18</v>
      </c>
      <c r="E92" s="12">
        <v>30.819930762323615</v>
      </c>
      <c r="F92" s="12">
        <v>30.739999181689232</v>
      </c>
      <c r="G92" s="12">
        <v>30.496073678494227</v>
      </c>
      <c r="H92" s="12">
        <v>30.573543380612755</v>
      </c>
      <c r="I92" s="12">
        <v>29.868087306994578</v>
      </c>
      <c r="J92" s="12">
        <v>29.791206473732103</v>
      </c>
      <c r="K92" s="12">
        <v>30.644676082376016</v>
      </c>
      <c r="L92" s="12">
        <v>31.14872631353861</v>
      </c>
      <c r="M92" s="12">
        <v>30.881531611868695</v>
      </c>
      <c r="N92" s="12"/>
      <c r="O92" s="12"/>
    </row>
    <row r="93" spans="1:15" x14ac:dyDescent="0.35">
      <c r="A93" s="11" t="str">
        <f t="shared" si="1"/>
        <v>DISTRIBUCION VOLUMEN POR CRITERIO (Consumiciones)Leche+bebidas vegetalesT.ESPAÑA</v>
      </c>
      <c r="B93" s="11" t="s">
        <v>209</v>
      </c>
      <c r="C93" s="11" t="s">
        <v>149</v>
      </c>
      <c r="D93" s="11" t="s">
        <v>32</v>
      </c>
      <c r="E93" s="12">
        <v>100</v>
      </c>
      <c r="F93" s="12">
        <v>100</v>
      </c>
      <c r="G93" s="12">
        <v>100</v>
      </c>
      <c r="H93" s="12">
        <v>100</v>
      </c>
      <c r="I93" s="12">
        <v>100</v>
      </c>
      <c r="J93" s="12">
        <v>100</v>
      </c>
      <c r="K93" s="12">
        <v>100</v>
      </c>
      <c r="L93" s="12">
        <v>100</v>
      </c>
      <c r="M93" s="12">
        <v>100</v>
      </c>
      <c r="N93" s="12"/>
      <c r="O93" s="12"/>
    </row>
    <row r="94" spans="1:15" x14ac:dyDescent="0.35">
      <c r="A94" s="11" t="str">
        <f t="shared" si="1"/>
        <v>DISTRIBUCION VOLUMEN POR CRITERIO (Consumiciones)Leche+bebidas vegetalesBCN AM</v>
      </c>
      <c r="B94" s="11" t="s">
        <v>209</v>
      </c>
      <c r="C94" s="11" t="s">
        <v>149</v>
      </c>
      <c r="D94" s="11" t="s">
        <v>1</v>
      </c>
      <c r="E94" s="12">
        <v>7.9687094009691348</v>
      </c>
      <c r="F94" s="12">
        <v>8.6228573046483259</v>
      </c>
      <c r="G94" s="12">
        <v>8.7133892735736254</v>
      </c>
      <c r="H94" s="12">
        <v>9.9906802618764381</v>
      </c>
      <c r="I94" s="12">
        <v>9.1896840597957059</v>
      </c>
      <c r="J94" s="12">
        <v>9.7822551054673959</v>
      </c>
      <c r="K94" s="12">
        <v>9.8555445698013813</v>
      </c>
      <c r="L94" s="12">
        <v>9.934104257222458</v>
      </c>
      <c r="M94" s="12">
        <v>10.352415098991759</v>
      </c>
      <c r="N94" s="12"/>
      <c r="O94" s="12"/>
    </row>
    <row r="95" spans="1:15" x14ac:dyDescent="0.35">
      <c r="A95" s="11" t="str">
        <f t="shared" si="1"/>
        <v>DISTRIBUCION VOLUMEN POR CRITERIO (Consumiciones)Leche+bebidas vegetalesREST.CAT ARAGON</v>
      </c>
      <c r="B95" s="11" t="s">
        <v>209</v>
      </c>
      <c r="C95" s="11" t="s">
        <v>149</v>
      </c>
      <c r="D95" s="11" t="s">
        <v>2</v>
      </c>
      <c r="E95" s="12">
        <v>10.817579009987648</v>
      </c>
      <c r="F95" s="12">
        <v>10.224752219998539</v>
      </c>
      <c r="G95" s="12">
        <v>9.4778623122179759</v>
      </c>
      <c r="H95" s="12">
        <v>10.764464662026549</v>
      </c>
      <c r="I95" s="12">
        <v>10.693091007387402</v>
      </c>
      <c r="J95" s="12">
        <v>10.451767903008111</v>
      </c>
      <c r="K95" s="12">
        <v>10.171357382830019</v>
      </c>
      <c r="L95" s="12">
        <v>10.651151396799442</v>
      </c>
      <c r="M95" s="12">
        <v>11.439202543806175</v>
      </c>
      <c r="N95" s="12"/>
      <c r="O95" s="12"/>
    </row>
    <row r="96" spans="1:15" x14ac:dyDescent="0.35">
      <c r="A96" s="11" t="str">
        <f t="shared" si="1"/>
        <v>DISTRIBUCION VOLUMEN POR CRITERIO (Consumiciones)Leche+bebidas vegetalesLEVANTE</v>
      </c>
      <c r="B96" s="11" t="s">
        <v>209</v>
      </c>
      <c r="C96" s="11" t="s">
        <v>149</v>
      </c>
      <c r="D96" s="11" t="s">
        <v>3</v>
      </c>
      <c r="E96" s="12">
        <v>10.430030633037184</v>
      </c>
      <c r="F96" s="12">
        <v>10.557578394746214</v>
      </c>
      <c r="G96" s="12">
        <v>10.406140254155865</v>
      </c>
      <c r="H96" s="12">
        <v>10.523300104987596</v>
      </c>
      <c r="I96" s="12">
        <v>10.544332327159509</v>
      </c>
      <c r="J96" s="12">
        <v>9.8869705075063408</v>
      </c>
      <c r="K96" s="12">
        <v>9.5867643137449861</v>
      </c>
      <c r="L96" s="12">
        <v>9.4390127438733931</v>
      </c>
      <c r="M96" s="12">
        <v>9.3941928091003444</v>
      </c>
      <c r="N96" s="12"/>
      <c r="O96" s="12"/>
    </row>
    <row r="97" spans="1:15" x14ac:dyDescent="0.35">
      <c r="A97" s="11" t="str">
        <f t="shared" si="1"/>
        <v>DISTRIBUCION VOLUMEN POR CRITERIO (Consumiciones)Leche+bebidas vegetalesANDALUCIA</v>
      </c>
      <c r="B97" s="11" t="s">
        <v>209</v>
      </c>
      <c r="C97" s="11" t="s">
        <v>149</v>
      </c>
      <c r="D97" s="11" t="s">
        <v>4</v>
      </c>
      <c r="E97" s="12">
        <v>20.743002151606184</v>
      </c>
      <c r="F97" s="12">
        <v>19.542898612491598</v>
      </c>
      <c r="G97" s="12">
        <v>20.820171540532254</v>
      </c>
      <c r="H97" s="12">
        <v>17.841792355505316</v>
      </c>
      <c r="I97" s="12">
        <v>18.839850936910587</v>
      </c>
      <c r="J97" s="12">
        <v>19.56891197890263</v>
      </c>
      <c r="K97" s="12">
        <v>19.63674787056117</v>
      </c>
      <c r="L97" s="12">
        <v>19.594517326120588</v>
      </c>
      <c r="M97" s="12">
        <v>19.560358868922055</v>
      </c>
      <c r="N97" s="12"/>
      <c r="O97" s="12"/>
    </row>
    <row r="98" spans="1:15" x14ac:dyDescent="0.35">
      <c r="A98" s="11" t="str">
        <f t="shared" si="1"/>
        <v>DISTRIBUCION VOLUMEN POR CRITERIO (Consumiciones)Leche+bebidas vegetalesMDD AM</v>
      </c>
      <c r="B98" s="11" t="s">
        <v>209</v>
      </c>
      <c r="C98" s="11" t="s">
        <v>149</v>
      </c>
      <c r="D98" s="11" t="s">
        <v>5</v>
      </c>
      <c r="E98" s="12">
        <v>13.654468343582332</v>
      </c>
      <c r="F98" s="12">
        <v>13.636043924602752</v>
      </c>
      <c r="G98" s="12">
        <v>13.053390393463788</v>
      </c>
      <c r="H98" s="12">
        <v>13.736142321243808</v>
      </c>
      <c r="I98" s="12">
        <v>12.859845140959717</v>
      </c>
      <c r="J98" s="12">
        <v>13.473118098332511</v>
      </c>
      <c r="K98" s="12">
        <v>13.153611239534252</v>
      </c>
      <c r="L98" s="12">
        <v>12.686472023954307</v>
      </c>
      <c r="M98" s="12">
        <v>12.411661876483143</v>
      </c>
      <c r="N98" s="12"/>
      <c r="O98" s="12"/>
    </row>
    <row r="99" spans="1:15" x14ac:dyDescent="0.35">
      <c r="A99" s="11" t="str">
        <f t="shared" si="1"/>
        <v>DISTRIBUCION VOLUMEN POR CRITERIO (Consumiciones)Leche+bebidas vegetalesRTO CENTRO</v>
      </c>
      <c r="B99" s="11" t="s">
        <v>209</v>
      </c>
      <c r="C99" s="11" t="s">
        <v>149</v>
      </c>
      <c r="D99" s="11" t="s">
        <v>6</v>
      </c>
      <c r="E99" s="12">
        <v>8.6272000401146922</v>
      </c>
      <c r="F99" s="12">
        <v>8.7978344676101514</v>
      </c>
      <c r="G99" s="12">
        <v>8.4683602661983848</v>
      </c>
      <c r="H99" s="12">
        <v>9.2282393838701982</v>
      </c>
      <c r="I99" s="12">
        <v>9.3995467956062804</v>
      </c>
      <c r="J99" s="12">
        <v>8.054515799040816</v>
      </c>
      <c r="K99" s="12">
        <v>8.2669469141713652</v>
      </c>
      <c r="L99" s="12">
        <v>8.7962689543533745</v>
      </c>
      <c r="M99" s="12">
        <v>9.3057936128740142</v>
      </c>
      <c r="N99" s="12"/>
      <c r="O99" s="12"/>
    </row>
    <row r="100" spans="1:15" x14ac:dyDescent="0.35">
      <c r="A100" s="11" t="str">
        <f t="shared" si="1"/>
        <v>DISTRIBUCION VOLUMEN POR CRITERIO (Consumiciones)Leche+bebidas vegetalesNORTE-CENTRO</v>
      </c>
      <c r="B100" s="11" t="s">
        <v>209</v>
      </c>
      <c r="C100" s="11" t="s">
        <v>149</v>
      </c>
      <c r="D100" s="11" t="s">
        <v>7</v>
      </c>
      <c r="E100" s="12">
        <v>12.366598707212896</v>
      </c>
      <c r="F100" s="12">
        <v>13.301092750413899</v>
      </c>
      <c r="G100" s="12">
        <v>12.656594068676894</v>
      </c>
      <c r="H100" s="12">
        <v>12.6683896179272</v>
      </c>
      <c r="I100" s="12">
        <v>11.766166867373789</v>
      </c>
      <c r="J100" s="12">
        <v>12.742223651302181</v>
      </c>
      <c r="K100" s="12">
        <v>13.059243049930119</v>
      </c>
      <c r="L100" s="12">
        <v>12.158473129929202</v>
      </c>
      <c r="M100" s="12">
        <v>12.361408978654092</v>
      </c>
      <c r="N100" s="12"/>
      <c r="O100" s="12"/>
    </row>
    <row r="101" spans="1:15" x14ac:dyDescent="0.35">
      <c r="A101" s="11" t="str">
        <f t="shared" si="1"/>
        <v>DISTRIBUCION VOLUMEN POR CRITERIO (Consumiciones)Leche+bebidas vegetalesNOROESTE</v>
      </c>
      <c r="B101" s="11" t="s">
        <v>209</v>
      </c>
      <c r="C101" s="11" t="s">
        <v>149</v>
      </c>
      <c r="D101" s="11" t="s">
        <v>8</v>
      </c>
      <c r="E101" s="12">
        <v>15.39241741159953</v>
      </c>
      <c r="F101" s="12">
        <v>15.316942325488519</v>
      </c>
      <c r="G101" s="12">
        <v>16.404082024307538</v>
      </c>
      <c r="H101" s="12">
        <v>15.247000408707134</v>
      </c>
      <c r="I101" s="12">
        <v>16.707473732531479</v>
      </c>
      <c r="J101" s="12">
        <v>16.040223990996797</v>
      </c>
      <c r="K101" s="12">
        <v>16.269782000868286</v>
      </c>
      <c r="L101" s="12">
        <v>16.739997275553474</v>
      </c>
      <c r="M101" s="12">
        <v>15.174963370577268</v>
      </c>
      <c r="N101" s="12"/>
      <c r="O101" s="12"/>
    </row>
    <row r="102" spans="1:15" x14ac:dyDescent="0.35">
      <c r="A102" s="11" t="str">
        <f t="shared" si="1"/>
        <v>DISTRIBUCION VOLUMEN POR CRITERIO (Consumiciones)Leche+bebidas vegetales&lt;2MIL</v>
      </c>
      <c r="B102" s="11" t="s">
        <v>209</v>
      </c>
      <c r="C102" s="11" t="s">
        <v>149</v>
      </c>
      <c r="D102" s="11" t="s">
        <v>9</v>
      </c>
      <c r="E102" s="12">
        <v>4.9463665434355502</v>
      </c>
      <c r="F102" s="12">
        <v>5.4201314638504217</v>
      </c>
      <c r="G102" s="12">
        <v>4.8538333667573683</v>
      </c>
      <c r="H102" s="12">
        <v>5.0317925530217744</v>
      </c>
      <c r="I102" s="12">
        <v>4.7386860238437629</v>
      </c>
      <c r="J102" s="12">
        <v>4.9203824546436374</v>
      </c>
      <c r="K102" s="12">
        <v>5.1250997956366149</v>
      </c>
      <c r="L102" s="12">
        <v>4.8332751520353963</v>
      </c>
      <c r="M102" s="12">
        <v>5.2764065613110347</v>
      </c>
      <c r="N102" s="12"/>
      <c r="O102" s="12"/>
    </row>
    <row r="103" spans="1:15" x14ac:dyDescent="0.35">
      <c r="A103" s="11" t="str">
        <f t="shared" si="1"/>
        <v>DISTRIBUCION VOLUMEN POR CRITERIO (Consumiciones)Leche+bebidas vegetales2-5MIL</v>
      </c>
      <c r="B103" s="11" t="s">
        <v>209</v>
      </c>
      <c r="C103" s="11" t="s">
        <v>149</v>
      </c>
      <c r="D103" s="11" t="s">
        <v>10</v>
      </c>
      <c r="E103" s="12">
        <v>4.6686891156989754</v>
      </c>
      <c r="F103" s="12">
        <v>4.6156537651681893</v>
      </c>
      <c r="G103" s="12">
        <v>4.1134034325373481</v>
      </c>
      <c r="H103" s="12">
        <v>4.3107845505664919</v>
      </c>
      <c r="I103" s="12">
        <v>4.5700402915996454</v>
      </c>
      <c r="J103" s="12">
        <v>4.790057060915542</v>
      </c>
      <c r="K103" s="12">
        <v>4.6054234060014823</v>
      </c>
      <c r="L103" s="12">
        <v>5.1893273422503521</v>
      </c>
      <c r="M103" s="12">
        <v>5.528349951738357</v>
      </c>
      <c r="N103" s="12"/>
      <c r="O103" s="12"/>
    </row>
    <row r="104" spans="1:15" x14ac:dyDescent="0.35">
      <c r="A104" s="11" t="str">
        <f t="shared" si="1"/>
        <v>DISTRIBUCION VOLUMEN POR CRITERIO (Consumiciones)Leche+bebidas vegetales5-10MIL</v>
      </c>
      <c r="B104" s="11" t="s">
        <v>209</v>
      </c>
      <c r="C104" s="11" t="s">
        <v>149</v>
      </c>
      <c r="D104" s="11" t="s">
        <v>11</v>
      </c>
      <c r="E104" s="12">
        <v>7.0018826554102409</v>
      </c>
      <c r="F104" s="12">
        <v>6.8121759785652225</v>
      </c>
      <c r="G104" s="12">
        <v>6.528246762617079</v>
      </c>
      <c r="H104" s="12">
        <v>6.4882606852605624</v>
      </c>
      <c r="I104" s="12">
        <v>6.8291582598996907</v>
      </c>
      <c r="J104" s="12">
        <v>6.7548857031354324</v>
      </c>
      <c r="K104" s="12">
        <v>6.7616870892693397</v>
      </c>
      <c r="L104" s="12">
        <v>6.6538850983476037</v>
      </c>
      <c r="M104" s="12">
        <v>7.0606983195630937</v>
      </c>
      <c r="N104" s="12"/>
      <c r="O104" s="12"/>
    </row>
    <row r="105" spans="1:15" x14ac:dyDescent="0.35">
      <c r="A105" s="11" t="str">
        <f t="shared" si="1"/>
        <v>DISTRIBUCION VOLUMEN POR CRITERIO (Consumiciones)Leche+bebidas vegetales10-30MIL</v>
      </c>
      <c r="B105" s="11" t="s">
        <v>209</v>
      </c>
      <c r="C105" s="11" t="s">
        <v>149</v>
      </c>
      <c r="D105" s="11" t="s">
        <v>12</v>
      </c>
      <c r="E105" s="12">
        <v>17.14232396260217</v>
      </c>
      <c r="F105" s="12">
        <v>17.797815095244978</v>
      </c>
      <c r="G105" s="12">
        <v>17.704802380087266</v>
      </c>
      <c r="H105" s="12">
        <v>17.647806883600513</v>
      </c>
      <c r="I105" s="12">
        <v>16.629779376399519</v>
      </c>
      <c r="J105" s="12">
        <v>16.742775979182685</v>
      </c>
      <c r="K105" s="12">
        <v>16.846290393804285</v>
      </c>
      <c r="L105" s="12">
        <v>17.288655109653188</v>
      </c>
      <c r="M105" s="12">
        <v>17.295950396461304</v>
      </c>
      <c r="N105" s="12"/>
      <c r="O105" s="12"/>
    </row>
    <row r="106" spans="1:15" x14ac:dyDescent="0.35">
      <c r="A106" s="11" t="str">
        <f t="shared" si="1"/>
        <v>DISTRIBUCION VOLUMEN POR CRITERIO (Consumiciones)Leche+bebidas vegetales30-100MIL</v>
      </c>
      <c r="B106" s="11" t="s">
        <v>209</v>
      </c>
      <c r="C106" s="11" t="s">
        <v>149</v>
      </c>
      <c r="D106" s="11" t="s">
        <v>13</v>
      </c>
      <c r="E106" s="12">
        <v>22.308856913630336</v>
      </c>
      <c r="F106" s="12">
        <v>21.781429054673286</v>
      </c>
      <c r="G106" s="12">
        <v>22.942013123435327</v>
      </c>
      <c r="H106" s="12">
        <v>20.73249434419218</v>
      </c>
      <c r="I106" s="12">
        <v>21.967223045479951</v>
      </c>
      <c r="J106" s="12">
        <v>21.944391862369226</v>
      </c>
      <c r="K106" s="12">
        <v>21.983603606813034</v>
      </c>
      <c r="L106" s="12">
        <v>21.654262529634142</v>
      </c>
      <c r="M106" s="12">
        <v>21.865473012395771</v>
      </c>
      <c r="N106" s="12"/>
      <c r="O106" s="12"/>
    </row>
    <row r="107" spans="1:15" x14ac:dyDescent="0.35">
      <c r="A107" s="11" t="str">
        <f t="shared" si="1"/>
        <v>DISTRIBUCION VOLUMEN POR CRITERIO (Consumiciones)Leche+bebidas vegetales100-200MIL</v>
      </c>
      <c r="B107" s="11" t="s">
        <v>209</v>
      </c>
      <c r="C107" s="11" t="s">
        <v>149</v>
      </c>
      <c r="D107" s="11" t="s">
        <v>14</v>
      </c>
      <c r="E107" s="12">
        <v>12.878018288652557</v>
      </c>
      <c r="F107" s="12">
        <v>12.810739443178617</v>
      </c>
      <c r="G107" s="12">
        <v>12.91880870327326</v>
      </c>
      <c r="H107" s="12">
        <v>12.490412095300172</v>
      </c>
      <c r="I107" s="12">
        <v>11.938495950749029</v>
      </c>
      <c r="J107" s="12">
        <v>11.272911558822271</v>
      </c>
      <c r="K107" s="12">
        <v>11.729668740962564</v>
      </c>
      <c r="L107" s="12">
        <v>11.439965432500102</v>
      </c>
      <c r="M107" s="12">
        <v>10.752188533442563</v>
      </c>
      <c r="N107" s="12"/>
      <c r="O107" s="12"/>
    </row>
    <row r="108" spans="1:15" x14ac:dyDescent="0.35">
      <c r="A108" s="11" t="str">
        <f t="shared" si="1"/>
        <v>DISTRIBUCION VOLUMEN POR CRITERIO (Consumiciones)Leche+bebidas vegetales200-500MIL</v>
      </c>
      <c r="B108" s="11" t="s">
        <v>209</v>
      </c>
      <c r="C108" s="11" t="s">
        <v>149</v>
      </c>
      <c r="D108" s="11" t="s">
        <v>15</v>
      </c>
      <c r="E108" s="12">
        <v>12.538388164342598</v>
      </c>
      <c r="F108" s="12">
        <v>12.98480461479542</v>
      </c>
      <c r="G108" s="12">
        <v>13.234923602030504</v>
      </c>
      <c r="H108" s="12">
        <v>14.203919030406901</v>
      </c>
      <c r="I108" s="12">
        <v>14.667956549850656</v>
      </c>
      <c r="J108" s="12">
        <v>13.515297926436668</v>
      </c>
      <c r="K108" s="12">
        <v>13.421833198322874</v>
      </c>
      <c r="L108" s="12">
        <v>14.359447047258159</v>
      </c>
      <c r="M108" s="12">
        <v>13.82942363837684</v>
      </c>
      <c r="N108" s="12"/>
      <c r="O108" s="12"/>
    </row>
    <row r="109" spans="1:15" x14ac:dyDescent="0.35">
      <c r="A109" s="11" t="str">
        <f t="shared" si="1"/>
        <v>DISTRIBUCION VOLUMEN POR CRITERIO (Consumiciones)Leche+bebidas vegetales&gt;500MIL</v>
      </c>
      <c r="B109" s="11" t="s">
        <v>209</v>
      </c>
      <c r="C109" s="11" t="s">
        <v>149</v>
      </c>
      <c r="D109" s="11" t="s">
        <v>16</v>
      </c>
      <c r="E109" s="12">
        <v>18.515480054337175</v>
      </c>
      <c r="F109" s="12">
        <v>17.777250584523863</v>
      </c>
      <c r="G109" s="12">
        <v>17.703958762388165</v>
      </c>
      <c r="H109" s="12">
        <v>19.094538973795643</v>
      </c>
      <c r="I109" s="12">
        <v>18.658645281718524</v>
      </c>
      <c r="J109" s="12">
        <v>20.05928773041213</v>
      </c>
      <c r="K109" s="12">
        <v>19.526396427748224</v>
      </c>
      <c r="L109" s="12">
        <v>18.581182288321063</v>
      </c>
      <c r="M109" s="12">
        <v>18.391503905528754</v>
      </c>
      <c r="N109" s="12"/>
      <c r="O109" s="12"/>
    </row>
    <row r="110" spans="1:15" x14ac:dyDescent="0.35">
      <c r="A110" s="11" t="str">
        <f t="shared" si="1"/>
        <v>DISTRIBUCION VOLUMEN POR CRITERIO (Consumiciones)Leche+bebidas vegetalesDE 15 A 19 AÑOS</v>
      </c>
      <c r="B110" s="11" t="s">
        <v>209</v>
      </c>
      <c r="C110" s="11" t="s">
        <v>149</v>
      </c>
      <c r="D110" s="11" t="s">
        <v>34</v>
      </c>
      <c r="E110" s="12">
        <v>0.22916936377187508</v>
      </c>
      <c r="F110" s="12">
        <v>0.43788072285745372</v>
      </c>
      <c r="G110" s="12">
        <v>0.74486090051502618</v>
      </c>
      <c r="H110" s="12">
        <v>1.2731895717387376</v>
      </c>
      <c r="I110" s="12">
        <v>0.58934927057471231</v>
      </c>
      <c r="J110" s="12">
        <v>0.7912233025317621</v>
      </c>
      <c r="K110" s="12">
        <v>0.74497166907221901</v>
      </c>
      <c r="L110" s="12">
        <v>0.66159800068429309</v>
      </c>
      <c r="M110" s="12">
        <v>0.4360492035834625</v>
      </c>
      <c r="N110" s="12"/>
      <c r="O110" s="12"/>
    </row>
    <row r="111" spans="1:15" x14ac:dyDescent="0.35">
      <c r="A111" s="11" t="str">
        <f t="shared" si="1"/>
        <v>DISTRIBUCION VOLUMEN POR CRITERIO (Consumiciones)Leche+bebidas vegetalesDE 20 A 24 AÑOS</v>
      </c>
      <c r="B111" s="11" t="s">
        <v>209</v>
      </c>
      <c r="C111" s="11" t="s">
        <v>149</v>
      </c>
      <c r="D111" s="11" t="s">
        <v>35</v>
      </c>
      <c r="E111" s="12">
        <v>1.5747580582665894</v>
      </c>
      <c r="F111" s="12">
        <v>1.5649282700924958</v>
      </c>
      <c r="G111" s="12">
        <v>1.4113684638437047</v>
      </c>
      <c r="H111" s="12">
        <v>2.0681009400264063</v>
      </c>
      <c r="I111" s="12">
        <v>1.7774053500522973</v>
      </c>
      <c r="J111" s="12">
        <v>1.8896426853507347</v>
      </c>
      <c r="K111" s="12">
        <v>1.7371584317376578</v>
      </c>
      <c r="L111" s="12">
        <v>2.0391085333309427</v>
      </c>
      <c r="M111" s="12">
        <v>1.6092238539208961</v>
      </c>
      <c r="N111" s="12"/>
      <c r="O111" s="12"/>
    </row>
    <row r="112" spans="1:15" x14ac:dyDescent="0.35">
      <c r="A112" s="11" t="str">
        <f t="shared" si="1"/>
        <v>DISTRIBUCION VOLUMEN POR CRITERIO (Consumiciones)Leche+bebidas vegetalesDE 25 A 34 AÑOS</v>
      </c>
      <c r="B112" s="11" t="s">
        <v>209</v>
      </c>
      <c r="C112" s="11" t="s">
        <v>149</v>
      </c>
      <c r="D112" s="11" t="s">
        <v>36</v>
      </c>
      <c r="E112" s="12">
        <v>6.1037637153497952</v>
      </c>
      <c r="F112" s="12">
        <v>5.6948733270845038</v>
      </c>
      <c r="G112" s="12">
        <v>5.4678982498386146</v>
      </c>
      <c r="H112" s="12">
        <v>5.6143384793967543</v>
      </c>
      <c r="I112" s="12">
        <v>5.5193494653965898</v>
      </c>
      <c r="J112" s="12">
        <v>5.6720054039967271</v>
      </c>
      <c r="K112" s="12">
        <v>5.5977808481173552</v>
      </c>
      <c r="L112" s="12">
        <v>5.7301126249174636</v>
      </c>
      <c r="M112" s="12">
        <v>5.7552024006403828</v>
      </c>
      <c r="N112" s="12"/>
      <c r="O112" s="12"/>
    </row>
    <row r="113" spans="1:15" x14ac:dyDescent="0.35">
      <c r="A113" s="11" t="str">
        <f t="shared" si="1"/>
        <v>DISTRIBUCION VOLUMEN POR CRITERIO (Consumiciones)Leche+bebidas vegetalesDE 35 A 49 AÑOS</v>
      </c>
      <c r="B113" s="11" t="s">
        <v>209</v>
      </c>
      <c r="C113" s="11" t="s">
        <v>149</v>
      </c>
      <c r="D113" s="11" t="s">
        <v>37</v>
      </c>
      <c r="E113" s="12">
        <v>25.923247603375106</v>
      </c>
      <c r="F113" s="12">
        <v>24.01575718379457</v>
      </c>
      <c r="G113" s="12">
        <v>24.34697699957745</v>
      </c>
      <c r="H113" s="12">
        <v>25.262643712215482</v>
      </c>
      <c r="I113" s="12">
        <v>23.924275780109415</v>
      </c>
      <c r="J113" s="12">
        <v>23.949614342891888</v>
      </c>
      <c r="K113" s="12">
        <v>23.916800946021425</v>
      </c>
      <c r="L113" s="12">
        <v>25.023503412644033</v>
      </c>
      <c r="M113" s="12">
        <v>22.932833654414818</v>
      </c>
      <c r="N113" s="12"/>
      <c r="O113" s="12"/>
    </row>
    <row r="114" spans="1:15" x14ac:dyDescent="0.35">
      <c r="A114" s="11" t="str">
        <f t="shared" si="1"/>
        <v>DISTRIBUCION VOLUMEN POR CRITERIO (Consumiciones)Leche+bebidas vegetalesDE 50 A 59 AÑOS</v>
      </c>
      <c r="B114" s="11" t="s">
        <v>209</v>
      </c>
      <c r="C114" s="11" t="s">
        <v>149</v>
      </c>
      <c r="D114" s="11" t="s">
        <v>38</v>
      </c>
      <c r="E114" s="12">
        <v>28.272598132843445</v>
      </c>
      <c r="F114" s="12">
        <v>27.723803719196077</v>
      </c>
      <c r="G114" s="12">
        <v>27.273962874407768</v>
      </c>
      <c r="H114" s="12">
        <v>26.635261549774906</v>
      </c>
      <c r="I114" s="12">
        <v>27.486791685489298</v>
      </c>
      <c r="J114" s="12">
        <v>27.473608840357794</v>
      </c>
      <c r="K114" s="12">
        <v>26.572567877648883</v>
      </c>
      <c r="L114" s="12">
        <v>27.318291419179236</v>
      </c>
      <c r="M114" s="12">
        <v>28.853844200393475</v>
      </c>
      <c r="N114" s="12"/>
      <c r="O114" s="12"/>
    </row>
    <row r="115" spans="1:15" x14ac:dyDescent="0.35">
      <c r="A115" s="11" t="str">
        <f t="shared" si="1"/>
        <v>DISTRIBUCION VOLUMEN POR CRITERIO (Consumiciones)Leche+bebidas vegetalesDE 60 A 75 AÑOS</v>
      </c>
      <c r="B115" s="11" t="s">
        <v>209</v>
      </c>
      <c r="C115" s="11" t="s">
        <v>149</v>
      </c>
      <c r="D115" s="11" t="s">
        <v>39</v>
      </c>
      <c r="E115" s="12">
        <v>37.896474465631286</v>
      </c>
      <c r="F115" s="12">
        <v>40.56275230642909</v>
      </c>
      <c r="G115" s="12">
        <v>40.754924371646652</v>
      </c>
      <c r="H115" s="12">
        <v>39.146485802365035</v>
      </c>
      <c r="I115" s="12">
        <v>40.702826013104207</v>
      </c>
      <c r="J115" s="12">
        <v>40.223893755972199</v>
      </c>
      <c r="K115" s="12">
        <v>41.430708529745417</v>
      </c>
      <c r="L115" s="12">
        <v>39.227402494748496</v>
      </c>
      <c r="M115" s="12">
        <v>40.412834472505068</v>
      </c>
      <c r="N115" s="12"/>
      <c r="O115" s="12"/>
    </row>
    <row r="116" spans="1:15" x14ac:dyDescent="0.35">
      <c r="A116" s="11" t="str">
        <f t="shared" si="1"/>
        <v>DISTRIBUCION VOLUMEN POR CRITERIO (Consumiciones)Leche+bebidas vegetalesNIVEL ALTO</v>
      </c>
      <c r="B116" s="11" t="s">
        <v>209</v>
      </c>
      <c r="C116" s="11" t="s">
        <v>149</v>
      </c>
      <c r="D116" s="11" t="s">
        <v>171</v>
      </c>
      <c r="E116" s="12">
        <v>23.962904166913585</v>
      </c>
      <c r="F116" s="12">
        <v>24.028206163690523</v>
      </c>
      <c r="G116" s="12">
        <v>24.837881098745452</v>
      </c>
      <c r="H116" s="12">
        <v>25.037496220598538</v>
      </c>
      <c r="I116" s="12">
        <v>24.030590687757758</v>
      </c>
      <c r="J116" s="12">
        <v>24.433951439229023</v>
      </c>
      <c r="K116" s="12">
        <v>25.167216678094036</v>
      </c>
      <c r="L116" s="12">
        <v>25.18867081426534</v>
      </c>
      <c r="M116" s="12">
        <v>23.894700422736769</v>
      </c>
      <c r="N116" s="12"/>
      <c r="O116" s="12"/>
    </row>
    <row r="117" spans="1:15" x14ac:dyDescent="0.35">
      <c r="A117" s="11" t="str">
        <f t="shared" si="1"/>
        <v>DISTRIBUCION VOLUMEN POR CRITERIO (Consumiciones)Leche+bebidas vegetalesNIVEL MEDIO ALTO</v>
      </c>
      <c r="B117" s="11" t="s">
        <v>209</v>
      </c>
      <c r="C117" s="11" t="s">
        <v>149</v>
      </c>
      <c r="D117" s="11" t="s">
        <v>172</v>
      </c>
      <c r="E117" s="12">
        <v>13.383882213236935</v>
      </c>
      <c r="F117" s="12">
        <v>12.525622933303929</v>
      </c>
      <c r="G117" s="12">
        <v>11.682780504734987</v>
      </c>
      <c r="H117" s="12">
        <v>12.154056760152725</v>
      </c>
      <c r="I117" s="12">
        <v>12.936276198976454</v>
      </c>
      <c r="J117" s="12">
        <v>13.09865989179041</v>
      </c>
      <c r="K117" s="12">
        <v>11.805434997316185</v>
      </c>
      <c r="L117" s="12">
        <v>12.900977359039537</v>
      </c>
      <c r="M117" s="12">
        <v>12.853342551998439</v>
      </c>
      <c r="N117" s="12"/>
      <c r="O117" s="12"/>
    </row>
    <row r="118" spans="1:15" x14ac:dyDescent="0.35">
      <c r="A118" s="11" t="str">
        <f t="shared" si="1"/>
        <v>DISTRIBUCION VOLUMEN POR CRITERIO (Consumiciones)Leche+bebidas vegetalesNIVEL MEDIO</v>
      </c>
      <c r="B118" s="11" t="s">
        <v>209</v>
      </c>
      <c r="C118" s="11" t="s">
        <v>149</v>
      </c>
      <c r="D118" s="11" t="s">
        <v>173</v>
      </c>
      <c r="E118" s="12">
        <v>21.869883097583546</v>
      </c>
      <c r="F118" s="12">
        <v>22.912414556693228</v>
      </c>
      <c r="G118" s="12">
        <v>23.693328686035834</v>
      </c>
      <c r="H118" s="12">
        <v>23.613189845223069</v>
      </c>
      <c r="I118" s="12">
        <v>25.581232808491311</v>
      </c>
      <c r="J118" s="12">
        <v>23.79420081656361</v>
      </c>
      <c r="K118" s="12">
        <v>25.071234743530198</v>
      </c>
      <c r="L118" s="12">
        <v>24.009795281848621</v>
      </c>
      <c r="M118" s="12">
        <v>24.189386188023271</v>
      </c>
      <c r="N118" s="12"/>
      <c r="O118" s="12"/>
    </row>
    <row r="119" spans="1:15" x14ac:dyDescent="0.35">
      <c r="A119" s="11" t="str">
        <f t="shared" si="1"/>
        <v>DISTRIBUCION VOLUMEN POR CRITERIO (Consumiciones)Leche+bebidas vegetalesNIVEL MEDIO BAJO</v>
      </c>
      <c r="B119" s="11" t="s">
        <v>209</v>
      </c>
      <c r="C119" s="11" t="s">
        <v>149</v>
      </c>
      <c r="D119" s="11" t="s">
        <v>174</v>
      </c>
      <c r="E119" s="12">
        <v>17.016133627507742</v>
      </c>
      <c r="F119" s="12">
        <v>16.926690499643101</v>
      </c>
      <c r="G119" s="12">
        <v>17.062999248390895</v>
      </c>
      <c r="H119" s="12">
        <v>17.242889027656862</v>
      </c>
      <c r="I119" s="12">
        <v>17.321174824629868</v>
      </c>
      <c r="J119" s="12">
        <v>17.036534025860874</v>
      </c>
      <c r="K119" s="12">
        <v>16.429691631150543</v>
      </c>
      <c r="L119" s="12">
        <v>15.190177647217725</v>
      </c>
      <c r="M119" s="12">
        <v>15.863269849908846</v>
      </c>
      <c r="N119" s="12"/>
      <c r="O119" s="12"/>
    </row>
    <row r="120" spans="1:15" x14ac:dyDescent="0.35">
      <c r="A120" s="11" t="str">
        <f t="shared" si="1"/>
        <v>DISTRIBUCION VOLUMEN POR CRITERIO (Consumiciones)Leche+bebidas vegetalesNIVEL BAJO</v>
      </c>
      <c r="B120" s="11" t="s">
        <v>209</v>
      </c>
      <c r="C120" s="11" t="s">
        <v>149</v>
      </c>
      <c r="D120" s="11" t="s">
        <v>190</v>
      </c>
      <c r="E120" s="12">
        <v>23.767205441922588</v>
      </c>
      <c r="F120" s="12">
        <v>23.607062866305348</v>
      </c>
      <c r="G120" s="12">
        <v>22.723000595219155</v>
      </c>
      <c r="H120" s="12">
        <v>21.95237726251305</v>
      </c>
      <c r="I120" s="12">
        <v>20.130713303777231</v>
      </c>
      <c r="J120" s="12">
        <v>21.636644102473674</v>
      </c>
      <c r="K120" s="12">
        <v>21.526424608467455</v>
      </c>
      <c r="L120" s="12">
        <v>22.710378897628779</v>
      </c>
      <c r="M120" s="12">
        <v>23.19929814674153</v>
      </c>
      <c r="N120" s="12"/>
      <c r="O120" s="12"/>
    </row>
    <row r="121" spans="1:15" x14ac:dyDescent="0.35">
      <c r="A121" s="11" t="str">
        <f t="shared" si="1"/>
        <v>DISTRIBUCION VOLUMEN POR CRITERIO (Consumiciones)Leche+bebidas vegetalesHOMBRE</v>
      </c>
      <c r="B121" s="11" t="s">
        <v>209</v>
      </c>
      <c r="C121" s="11" t="s">
        <v>149</v>
      </c>
      <c r="D121" s="11" t="s">
        <v>17</v>
      </c>
      <c r="E121" s="12">
        <v>57.895813484918243</v>
      </c>
      <c r="F121" s="12">
        <v>58.900782196498369</v>
      </c>
      <c r="G121" s="12">
        <v>59.981711749645839</v>
      </c>
      <c r="H121" s="12">
        <v>57.918784271004732</v>
      </c>
      <c r="I121" s="12">
        <v>58.639497944020356</v>
      </c>
      <c r="J121" s="12">
        <v>59.04790212646234</v>
      </c>
      <c r="K121" s="12">
        <v>60.757843345508647</v>
      </c>
      <c r="L121" s="12">
        <v>58.989184062971155</v>
      </c>
      <c r="M121" s="12">
        <v>60.501296161736441</v>
      </c>
      <c r="N121" s="12"/>
      <c r="O121" s="12"/>
    </row>
    <row r="122" spans="1:15" x14ac:dyDescent="0.35">
      <c r="A122" s="11" t="str">
        <f t="shared" si="1"/>
        <v>DISTRIBUCION VOLUMEN POR CRITERIO (Consumiciones)Leche+bebidas vegetalesMUJER</v>
      </c>
      <c r="B122" s="11" t="s">
        <v>209</v>
      </c>
      <c r="C122" s="11" t="s">
        <v>149</v>
      </c>
      <c r="D122" s="11" t="s">
        <v>18</v>
      </c>
      <c r="E122" s="12">
        <v>42.104186515081757</v>
      </c>
      <c r="F122" s="12">
        <v>41.099217803501631</v>
      </c>
      <c r="G122" s="12">
        <v>40.018288250354153</v>
      </c>
      <c r="H122" s="12">
        <v>42.081215728995261</v>
      </c>
      <c r="I122" s="12">
        <v>41.360502055979623</v>
      </c>
      <c r="J122" s="12">
        <v>40.952065459929642</v>
      </c>
      <c r="K122" s="12">
        <v>39.242156654491353</v>
      </c>
      <c r="L122" s="12">
        <v>41.010815937028845</v>
      </c>
      <c r="M122" s="12">
        <v>39.498703838263552</v>
      </c>
      <c r="N122" s="12"/>
      <c r="O122" s="12"/>
    </row>
    <row r="123" spans="1:15" x14ac:dyDescent="0.35">
      <c r="A123" s="11" t="str">
        <f t="shared" si="1"/>
        <v>DISTRIBUCION VOLUMEN POR CRITERIO (Consumiciones)LecheT.ESPAÑA</v>
      </c>
      <c r="B123" s="11" t="s">
        <v>209</v>
      </c>
      <c r="C123" s="11" t="s">
        <v>99</v>
      </c>
      <c r="D123" s="11" t="s">
        <v>32</v>
      </c>
      <c r="E123" s="12">
        <v>100</v>
      </c>
      <c r="F123" s="12">
        <v>100</v>
      </c>
      <c r="G123" s="12">
        <v>100</v>
      </c>
      <c r="H123" s="12">
        <v>100</v>
      </c>
      <c r="I123" s="12">
        <v>100</v>
      </c>
      <c r="J123" s="12">
        <v>100</v>
      </c>
      <c r="K123" s="12">
        <v>100</v>
      </c>
      <c r="L123" s="12">
        <v>100</v>
      </c>
      <c r="M123" s="12">
        <v>100</v>
      </c>
      <c r="N123" s="12"/>
      <c r="O123" s="12"/>
    </row>
    <row r="124" spans="1:15" x14ac:dyDescent="0.35">
      <c r="A124" s="11" t="str">
        <f t="shared" si="1"/>
        <v>DISTRIBUCION VOLUMEN POR CRITERIO (Consumiciones)LecheBCN AM</v>
      </c>
      <c r="B124" s="11" t="s">
        <v>209</v>
      </c>
      <c r="C124" s="11" t="s">
        <v>99</v>
      </c>
      <c r="D124" s="11" t="s">
        <v>1</v>
      </c>
      <c r="E124" s="12">
        <v>7.6681572467495878</v>
      </c>
      <c r="F124" s="12">
        <v>8.4316846528226179</v>
      </c>
      <c r="G124" s="12">
        <v>8.5990552156821369</v>
      </c>
      <c r="H124" s="12">
        <v>9.9035774493445956</v>
      </c>
      <c r="I124" s="12">
        <v>9.0636676410947903</v>
      </c>
      <c r="J124" s="12">
        <v>9.7522007853196442</v>
      </c>
      <c r="K124" s="12">
        <v>9.6917151433494819</v>
      </c>
      <c r="L124" s="12">
        <v>9.8818036012218258</v>
      </c>
      <c r="M124" s="12">
        <v>9.6082049455458698</v>
      </c>
      <c r="N124" s="12"/>
      <c r="O124" s="12"/>
    </row>
    <row r="125" spans="1:15" x14ac:dyDescent="0.35">
      <c r="A125" s="11" t="str">
        <f t="shared" si="1"/>
        <v>DISTRIBUCION VOLUMEN POR CRITERIO (Consumiciones)LecheREST.CAT ARAGON</v>
      </c>
      <c r="B125" s="11" t="s">
        <v>209</v>
      </c>
      <c r="C125" s="11" t="s">
        <v>99</v>
      </c>
      <c r="D125" s="11" t="s">
        <v>2</v>
      </c>
      <c r="E125" s="12">
        <v>9.5659553339213712</v>
      </c>
      <c r="F125" s="12">
        <v>8.8094847406292125</v>
      </c>
      <c r="G125" s="12">
        <v>8.5962650298955854</v>
      </c>
      <c r="H125" s="12">
        <v>9.7306955426960826</v>
      </c>
      <c r="I125" s="12">
        <v>9.8699286420108905</v>
      </c>
      <c r="J125" s="12">
        <v>9.5363763244620543</v>
      </c>
      <c r="K125" s="12">
        <v>9.1697581563032546</v>
      </c>
      <c r="L125" s="12">
        <v>9.626171724766067</v>
      </c>
      <c r="M125" s="12">
        <v>10.515669145879114</v>
      </c>
      <c r="N125" s="12"/>
      <c r="O125" s="12"/>
    </row>
    <row r="126" spans="1:15" x14ac:dyDescent="0.35">
      <c r="A126" s="11" t="str">
        <f t="shared" si="1"/>
        <v>DISTRIBUCION VOLUMEN POR CRITERIO (Consumiciones)LecheLEVANTE</v>
      </c>
      <c r="B126" s="11" t="s">
        <v>209</v>
      </c>
      <c r="C126" s="11" t="s">
        <v>99</v>
      </c>
      <c r="D126" s="11" t="s">
        <v>3</v>
      </c>
      <c r="E126" s="12">
        <v>10.32033845099825</v>
      </c>
      <c r="F126" s="12">
        <v>10.406315310852253</v>
      </c>
      <c r="G126" s="12">
        <v>10.279817621665288</v>
      </c>
      <c r="H126" s="12">
        <v>10.367342007976948</v>
      </c>
      <c r="I126" s="12">
        <v>10.472344597585201</v>
      </c>
      <c r="J126" s="12">
        <v>9.6220217656668279</v>
      </c>
      <c r="K126" s="12">
        <v>9.3475852263988326</v>
      </c>
      <c r="L126" s="12">
        <v>9.1580664817059745</v>
      </c>
      <c r="M126" s="12">
        <v>9.2917310617951756</v>
      </c>
      <c r="N126" s="12"/>
      <c r="O126" s="12"/>
    </row>
    <row r="127" spans="1:15" x14ac:dyDescent="0.35">
      <c r="A127" s="11" t="str">
        <f t="shared" si="1"/>
        <v>DISTRIBUCION VOLUMEN POR CRITERIO (Consumiciones)LecheANDALUCIA</v>
      </c>
      <c r="B127" s="11" t="s">
        <v>209</v>
      </c>
      <c r="C127" s="11" t="s">
        <v>99</v>
      </c>
      <c r="D127" s="11" t="s">
        <v>4</v>
      </c>
      <c r="E127" s="12">
        <v>21.467671341116258</v>
      </c>
      <c r="F127" s="12">
        <v>20.308365864152801</v>
      </c>
      <c r="G127" s="12">
        <v>21.309734929764375</v>
      </c>
      <c r="H127" s="12">
        <v>18.340417650540275</v>
      </c>
      <c r="I127" s="12">
        <v>19.474194810140911</v>
      </c>
      <c r="J127" s="12">
        <v>20.099766427739073</v>
      </c>
      <c r="K127" s="12">
        <v>20.230864783752327</v>
      </c>
      <c r="L127" s="12">
        <v>20.035780179972786</v>
      </c>
      <c r="M127" s="12">
        <v>20.04669954842916</v>
      </c>
      <c r="N127" s="12"/>
      <c r="O127" s="12"/>
    </row>
    <row r="128" spans="1:15" x14ac:dyDescent="0.35">
      <c r="A128" s="11" t="str">
        <f t="shared" si="1"/>
        <v>DISTRIBUCION VOLUMEN POR CRITERIO (Consumiciones)LecheMDD AM</v>
      </c>
      <c r="B128" s="11" t="s">
        <v>209</v>
      </c>
      <c r="C128" s="11" t="s">
        <v>99</v>
      </c>
      <c r="D128" s="11" t="s">
        <v>5</v>
      </c>
      <c r="E128" s="12">
        <v>13.942680800222485</v>
      </c>
      <c r="F128" s="12">
        <v>13.871378369390195</v>
      </c>
      <c r="G128" s="12">
        <v>13.28007931471589</v>
      </c>
      <c r="H128" s="12">
        <v>13.930615241306318</v>
      </c>
      <c r="I128" s="12">
        <v>12.97812812014287</v>
      </c>
      <c r="J128" s="12">
        <v>13.476832318497808</v>
      </c>
      <c r="K128" s="12">
        <v>13.241894592368006</v>
      </c>
      <c r="L128" s="12">
        <v>12.738304372703407</v>
      </c>
      <c r="M128" s="12">
        <v>12.625636908067905</v>
      </c>
      <c r="N128" s="12"/>
      <c r="O128" s="12"/>
    </row>
    <row r="129" spans="1:15" x14ac:dyDescent="0.35">
      <c r="A129" s="11" t="str">
        <f t="shared" si="1"/>
        <v>DISTRIBUCION VOLUMEN POR CRITERIO (Consumiciones)LecheRTO CENTRO</v>
      </c>
      <c r="B129" s="11" t="s">
        <v>209</v>
      </c>
      <c r="C129" s="11" t="s">
        <v>99</v>
      </c>
      <c r="D129" s="11" t="s">
        <v>6</v>
      </c>
      <c r="E129" s="12">
        <v>8.9090606898642548</v>
      </c>
      <c r="F129" s="12">
        <v>9.0957549081193552</v>
      </c>
      <c r="G129" s="12">
        <v>8.7605291371421572</v>
      </c>
      <c r="H129" s="12">
        <v>9.5902898764813393</v>
      </c>
      <c r="I129" s="12">
        <v>9.7568797541970742</v>
      </c>
      <c r="J129" s="12">
        <v>8.2964880754404557</v>
      </c>
      <c r="K129" s="12">
        <v>8.5107716950983061</v>
      </c>
      <c r="L129" s="12">
        <v>9.0650989162107365</v>
      </c>
      <c r="M129" s="12">
        <v>9.461127478206274</v>
      </c>
      <c r="N129" s="12"/>
      <c r="O129" s="12"/>
    </row>
    <row r="130" spans="1:15" x14ac:dyDescent="0.35">
      <c r="A130" s="11" t="str">
        <f t="shared" si="1"/>
        <v>DISTRIBUCION VOLUMEN POR CRITERIO (Consumiciones)LecheNORTE-CENTRO</v>
      </c>
      <c r="B130" s="11" t="s">
        <v>209</v>
      </c>
      <c r="C130" s="11" t="s">
        <v>99</v>
      </c>
      <c r="D130" s="11" t="s">
        <v>7</v>
      </c>
      <c r="E130" s="12">
        <v>12.6630367968184</v>
      </c>
      <c r="F130" s="12">
        <v>13.680480443617457</v>
      </c>
      <c r="G130" s="12">
        <v>12.866826682140692</v>
      </c>
      <c r="H130" s="12">
        <v>12.91170083534594</v>
      </c>
      <c r="I130" s="12">
        <v>11.96260524853064</v>
      </c>
      <c r="J130" s="12">
        <v>13.056173222904096</v>
      </c>
      <c r="K130" s="12">
        <v>13.383563398328723</v>
      </c>
      <c r="L130" s="12">
        <v>12.455302942409746</v>
      </c>
      <c r="M130" s="12">
        <v>12.804505445413056</v>
      </c>
      <c r="N130" s="12"/>
      <c r="O130" s="12"/>
    </row>
    <row r="131" spans="1:15" x14ac:dyDescent="0.35">
      <c r="A131" s="11" t="str">
        <f t="shared" si="1"/>
        <v>DISTRIBUCION VOLUMEN POR CRITERIO (Consumiciones)LecheNOROESTE</v>
      </c>
      <c r="B131" s="11" t="s">
        <v>209</v>
      </c>
      <c r="C131" s="11" t="s">
        <v>99</v>
      </c>
      <c r="D131" s="11" t="s">
        <v>8</v>
      </c>
      <c r="E131" s="12">
        <v>15.4630993403094</v>
      </c>
      <c r="F131" s="12">
        <v>15.396523184510968</v>
      </c>
      <c r="G131" s="12">
        <v>16.307684311294746</v>
      </c>
      <c r="H131" s="12">
        <v>15.22535498757828</v>
      </c>
      <c r="I131" s="12">
        <v>16.422260836224023</v>
      </c>
      <c r="J131" s="12">
        <v>16.160130825077861</v>
      </c>
      <c r="K131" s="12">
        <v>16.423838615012645</v>
      </c>
      <c r="L131" s="12">
        <v>17.039471781009468</v>
      </c>
      <c r="M131" s="12">
        <v>15.646410374055202</v>
      </c>
      <c r="N131" s="12"/>
      <c r="O131" s="12"/>
    </row>
    <row r="132" spans="1:15" x14ac:dyDescent="0.35">
      <c r="A132" s="11" t="str">
        <f t="shared" ref="A132:A195" si="2">B132&amp;C132&amp;D132</f>
        <v>DISTRIBUCION VOLUMEN POR CRITERIO (Consumiciones)Leche&lt;2MIL</v>
      </c>
      <c r="B132" s="11" t="s">
        <v>209</v>
      </c>
      <c r="C132" s="11" t="s">
        <v>99</v>
      </c>
      <c r="D132" s="11" t="s">
        <v>9</v>
      </c>
      <c r="E132" s="12">
        <v>4.2341197421393932</v>
      </c>
      <c r="F132" s="12">
        <v>4.4450491673091408</v>
      </c>
      <c r="G132" s="12">
        <v>4.349904813031694</v>
      </c>
      <c r="H132" s="12">
        <v>4.6001352882951281</v>
      </c>
      <c r="I132" s="12">
        <v>4.3744242210579403</v>
      </c>
      <c r="J132" s="12">
        <v>4.6020059252767034</v>
      </c>
      <c r="K132" s="12">
        <v>4.7452953707913936</v>
      </c>
      <c r="L132" s="12">
        <v>4.3905021436134204</v>
      </c>
      <c r="M132" s="12">
        <v>4.8904850160585349</v>
      </c>
      <c r="N132" s="12"/>
      <c r="O132" s="12"/>
    </row>
    <row r="133" spans="1:15" x14ac:dyDescent="0.35">
      <c r="A133" s="11" t="str">
        <f t="shared" si="2"/>
        <v>DISTRIBUCION VOLUMEN POR CRITERIO (Consumiciones)Leche2-5MIL</v>
      </c>
      <c r="B133" s="11" t="s">
        <v>209</v>
      </c>
      <c r="C133" s="11" t="s">
        <v>99</v>
      </c>
      <c r="D133" s="11" t="s">
        <v>10</v>
      </c>
      <c r="E133" s="12">
        <v>4.8093945336511439</v>
      </c>
      <c r="F133" s="12">
        <v>4.7397179541940169</v>
      </c>
      <c r="G133" s="12">
        <v>4.2433683309000019</v>
      </c>
      <c r="H133" s="12">
        <v>4.4535740366957484</v>
      </c>
      <c r="I133" s="12">
        <v>4.7274120956037509</v>
      </c>
      <c r="J133" s="12">
        <v>4.901937593511799</v>
      </c>
      <c r="K133" s="12">
        <v>4.7687017645121035</v>
      </c>
      <c r="L133" s="12">
        <v>5.3115631492770436</v>
      </c>
      <c r="M133" s="12">
        <v>5.6361111781893696</v>
      </c>
      <c r="N133" s="12"/>
      <c r="O133" s="12"/>
    </row>
    <row r="134" spans="1:15" x14ac:dyDescent="0.35">
      <c r="A134" s="11" t="str">
        <f t="shared" si="2"/>
        <v>DISTRIBUCION VOLUMEN POR CRITERIO (Consumiciones)Leche5-10MIL</v>
      </c>
      <c r="B134" s="11" t="s">
        <v>209</v>
      </c>
      <c r="C134" s="11" t="s">
        <v>99</v>
      </c>
      <c r="D134" s="11" t="s">
        <v>11</v>
      </c>
      <c r="E134" s="12">
        <v>6.9210340682989262</v>
      </c>
      <c r="F134" s="12">
        <v>6.6808950510775098</v>
      </c>
      <c r="G134" s="12">
        <v>6.2633232017782721</v>
      </c>
      <c r="H134" s="12">
        <v>6.2593715663225069</v>
      </c>
      <c r="I134" s="12">
        <v>6.6632741814289087</v>
      </c>
      <c r="J134" s="12">
        <v>6.5213628204782008</v>
      </c>
      <c r="K134" s="12">
        <v>6.5210744233833511</v>
      </c>
      <c r="L134" s="12">
        <v>6.3991040033910469</v>
      </c>
      <c r="M134" s="12">
        <v>6.7687661490908209</v>
      </c>
      <c r="N134" s="12"/>
      <c r="O134" s="12"/>
    </row>
    <row r="135" spans="1:15" x14ac:dyDescent="0.35">
      <c r="A135" s="11" t="str">
        <f t="shared" si="2"/>
        <v>DISTRIBUCION VOLUMEN POR CRITERIO (Consumiciones)Leche10-30MIL</v>
      </c>
      <c r="B135" s="11" t="s">
        <v>209</v>
      </c>
      <c r="C135" s="11" t="s">
        <v>99</v>
      </c>
      <c r="D135" s="11" t="s">
        <v>12</v>
      </c>
      <c r="E135" s="12">
        <v>17.476450704628814</v>
      </c>
      <c r="F135" s="12">
        <v>18.290367391060634</v>
      </c>
      <c r="G135" s="12">
        <v>17.961305113926986</v>
      </c>
      <c r="H135" s="12">
        <v>18.015293152944668</v>
      </c>
      <c r="I135" s="12">
        <v>16.912818061574249</v>
      </c>
      <c r="J135" s="12">
        <v>16.971118463488995</v>
      </c>
      <c r="K135" s="12">
        <v>17.068764461208307</v>
      </c>
      <c r="L135" s="12">
        <v>17.602389933314878</v>
      </c>
      <c r="M135" s="12">
        <v>17.630043949675208</v>
      </c>
      <c r="N135" s="12"/>
      <c r="O135" s="12"/>
    </row>
    <row r="136" spans="1:15" x14ac:dyDescent="0.35">
      <c r="A136" s="11" t="str">
        <f t="shared" si="2"/>
        <v>DISTRIBUCION VOLUMEN POR CRITERIO (Consumiciones)Leche30-100MIL</v>
      </c>
      <c r="B136" s="11" t="s">
        <v>209</v>
      </c>
      <c r="C136" s="11" t="s">
        <v>99</v>
      </c>
      <c r="D136" s="11" t="s">
        <v>13</v>
      </c>
      <c r="E136" s="12">
        <v>22.345685274946678</v>
      </c>
      <c r="F136" s="12">
        <v>21.777970815893621</v>
      </c>
      <c r="G136" s="12">
        <v>22.920437554918045</v>
      </c>
      <c r="H136" s="12">
        <v>20.647695116195088</v>
      </c>
      <c r="I136" s="12">
        <v>21.765936531790718</v>
      </c>
      <c r="J136" s="12">
        <v>21.744326395443</v>
      </c>
      <c r="K136" s="12">
        <v>21.726351572423074</v>
      </c>
      <c r="L136" s="12">
        <v>21.546178813809387</v>
      </c>
      <c r="M136" s="12">
        <v>21.554677501147037</v>
      </c>
      <c r="N136" s="12"/>
      <c r="O136" s="12"/>
    </row>
    <row r="137" spans="1:15" x14ac:dyDescent="0.35">
      <c r="A137" s="11" t="str">
        <f t="shared" si="2"/>
        <v>DISTRIBUCION VOLUMEN POR CRITERIO (Consumiciones)Leche100-200MIL</v>
      </c>
      <c r="B137" s="11" t="s">
        <v>209</v>
      </c>
      <c r="C137" s="11" t="s">
        <v>99</v>
      </c>
      <c r="D137" s="11" t="s">
        <v>14</v>
      </c>
      <c r="E137" s="12">
        <v>12.878564173321857</v>
      </c>
      <c r="F137" s="12">
        <v>12.88690485510346</v>
      </c>
      <c r="G137" s="12">
        <v>12.986445230902744</v>
      </c>
      <c r="H137" s="12">
        <v>12.539795811446186</v>
      </c>
      <c r="I137" s="12">
        <v>11.872365570091919</v>
      </c>
      <c r="J137" s="12">
        <v>11.25736258529934</v>
      </c>
      <c r="K137" s="12">
        <v>11.798008135469608</v>
      </c>
      <c r="L137" s="12">
        <v>11.508136108413641</v>
      </c>
      <c r="M137" s="12">
        <v>10.86632778730289</v>
      </c>
      <c r="N137" s="12"/>
      <c r="O137" s="12"/>
    </row>
    <row r="138" spans="1:15" x14ac:dyDescent="0.35">
      <c r="A138" s="11" t="str">
        <f t="shared" si="2"/>
        <v>DISTRIBUCION VOLUMEN POR CRITERIO (Consumiciones)Leche200-500MIL</v>
      </c>
      <c r="B138" s="11" t="s">
        <v>209</v>
      </c>
      <c r="C138" s="11" t="s">
        <v>99</v>
      </c>
      <c r="D138" s="11" t="s">
        <v>15</v>
      </c>
      <c r="E138" s="12">
        <v>12.449472856244263</v>
      </c>
      <c r="F138" s="12">
        <v>12.964862957203366</v>
      </c>
      <c r="G138" s="12">
        <v>13.184876831010939</v>
      </c>
      <c r="H138" s="12">
        <v>14.06850548090631</v>
      </c>
      <c r="I138" s="12">
        <v>14.635313198011342</v>
      </c>
      <c r="J138" s="12">
        <v>13.654624802550597</v>
      </c>
      <c r="K138" s="12">
        <v>13.655927690183242</v>
      </c>
      <c r="L138" s="12">
        <v>14.490053262223654</v>
      </c>
      <c r="M138" s="12">
        <v>13.821327666562025</v>
      </c>
      <c r="N138" s="12"/>
      <c r="O138" s="12"/>
    </row>
    <row r="139" spans="1:15" x14ac:dyDescent="0.35">
      <c r="A139" s="11" t="str">
        <f t="shared" si="2"/>
        <v>DISTRIBUCION VOLUMEN POR CRITERIO (Consumiciones)Leche&gt;500MIL</v>
      </c>
      <c r="B139" s="11" t="s">
        <v>209</v>
      </c>
      <c r="C139" s="11" t="s">
        <v>99</v>
      </c>
      <c r="D139" s="11" t="s">
        <v>16</v>
      </c>
      <c r="E139" s="12">
        <v>18.885281630714108</v>
      </c>
      <c r="F139" s="12">
        <v>18.214225545205679</v>
      </c>
      <c r="G139" s="12">
        <v>18.090328579932489</v>
      </c>
      <c r="H139" s="12">
        <v>19.415623138464142</v>
      </c>
      <c r="I139" s="12">
        <v>19.048469007009704</v>
      </c>
      <c r="J139" s="12">
        <v>20.347257995653976</v>
      </c>
      <c r="K139" s="12">
        <v>19.715873785566114</v>
      </c>
      <c r="L139" s="12">
        <v>18.752072585956935</v>
      </c>
      <c r="M139" s="12">
        <v>18.83224867788752</v>
      </c>
      <c r="N139" s="12"/>
      <c r="O139" s="12"/>
    </row>
    <row r="140" spans="1:15" x14ac:dyDescent="0.35">
      <c r="A140" s="11" t="str">
        <f t="shared" si="2"/>
        <v>DISTRIBUCION VOLUMEN POR CRITERIO (Consumiciones)LecheDE 15 A 19 AÑOS</v>
      </c>
      <c r="B140" s="11" t="s">
        <v>209</v>
      </c>
      <c r="C140" s="11" t="s">
        <v>99</v>
      </c>
      <c r="D140" s="11" t="s">
        <v>34</v>
      </c>
      <c r="E140" s="12">
        <v>0.17838516645043012</v>
      </c>
      <c r="F140" s="12">
        <v>0.46008244550761546</v>
      </c>
      <c r="G140" s="12">
        <v>0.58512704266682813</v>
      </c>
      <c r="H140" s="12">
        <v>1.3425953370719732</v>
      </c>
      <c r="I140" s="12">
        <v>0.60390558254675708</v>
      </c>
      <c r="J140" s="12">
        <v>0.80915645649720902</v>
      </c>
      <c r="K140" s="12">
        <v>0.78361474138591591</v>
      </c>
      <c r="L140" s="12">
        <v>0.67292012858939909</v>
      </c>
      <c r="M140" s="12">
        <v>0.3932391152109343</v>
      </c>
      <c r="N140" s="12"/>
      <c r="O140" s="12"/>
    </row>
    <row r="141" spans="1:15" x14ac:dyDescent="0.35">
      <c r="A141" s="11" t="str">
        <f t="shared" si="2"/>
        <v>DISTRIBUCION VOLUMEN POR CRITERIO (Consumiciones)LecheDE 20 A 24 AÑOS</v>
      </c>
      <c r="B141" s="11" t="s">
        <v>209</v>
      </c>
      <c r="C141" s="11" t="s">
        <v>99</v>
      </c>
      <c r="D141" s="11" t="s">
        <v>35</v>
      </c>
      <c r="E141" s="12">
        <v>1.5669143739026541</v>
      </c>
      <c r="F141" s="12">
        <v>1.5882202630314819</v>
      </c>
      <c r="G141" s="12">
        <v>1.4011992368492776</v>
      </c>
      <c r="H141" s="12">
        <v>2.0168988603034599</v>
      </c>
      <c r="I141" s="12">
        <v>1.8090234531811304</v>
      </c>
      <c r="J141" s="12">
        <v>1.9452221260921034</v>
      </c>
      <c r="K141" s="12">
        <v>1.7329193449789233</v>
      </c>
      <c r="L141" s="12">
        <v>2.1348096692358358</v>
      </c>
      <c r="M141" s="12">
        <v>1.6744726642679479</v>
      </c>
      <c r="N141" s="12"/>
      <c r="O141" s="12"/>
    </row>
    <row r="142" spans="1:15" x14ac:dyDescent="0.35">
      <c r="A142" s="11" t="str">
        <f t="shared" si="2"/>
        <v>DISTRIBUCION VOLUMEN POR CRITERIO (Consumiciones)LecheDE 25 A 34 AÑOS</v>
      </c>
      <c r="B142" s="11" t="s">
        <v>209</v>
      </c>
      <c r="C142" s="11" t="s">
        <v>99</v>
      </c>
      <c r="D142" s="11" t="s">
        <v>36</v>
      </c>
      <c r="E142" s="12">
        <v>5.9706176885883195</v>
      </c>
      <c r="F142" s="12">
        <v>5.7492338843270234</v>
      </c>
      <c r="G142" s="12">
        <v>5.4059733248929573</v>
      </c>
      <c r="H142" s="12">
        <v>5.5636077690473069</v>
      </c>
      <c r="I142" s="12">
        <v>5.3745779765519659</v>
      </c>
      <c r="J142" s="12">
        <v>5.539744031054548</v>
      </c>
      <c r="K142" s="12">
        <v>5.5200218347816215</v>
      </c>
      <c r="L142" s="12">
        <v>5.6812287431473347</v>
      </c>
      <c r="M142" s="12">
        <v>5.8263203013692015</v>
      </c>
      <c r="N142" s="12"/>
      <c r="O142" s="12"/>
    </row>
    <row r="143" spans="1:15" x14ac:dyDescent="0.35">
      <c r="A143" s="11" t="str">
        <f t="shared" si="2"/>
        <v>DISTRIBUCION VOLUMEN POR CRITERIO (Consumiciones)LecheDE 35 A 49 AÑOS</v>
      </c>
      <c r="B143" s="11" t="s">
        <v>209</v>
      </c>
      <c r="C143" s="11" t="s">
        <v>99</v>
      </c>
      <c r="D143" s="11" t="s">
        <v>37</v>
      </c>
      <c r="E143" s="12">
        <v>25.966076124022315</v>
      </c>
      <c r="F143" s="12">
        <v>24.074401371336094</v>
      </c>
      <c r="G143" s="12">
        <v>24.624700617461137</v>
      </c>
      <c r="H143" s="12">
        <v>25.38644803497116</v>
      </c>
      <c r="I143" s="12">
        <v>24.279372445986148</v>
      </c>
      <c r="J143" s="12">
        <v>24.131302955835938</v>
      </c>
      <c r="K143" s="12">
        <v>24.216828218323212</v>
      </c>
      <c r="L143" s="12">
        <v>25.181609535615895</v>
      </c>
      <c r="M143" s="12">
        <v>23.313068991330805</v>
      </c>
      <c r="N143" s="12"/>
      <c r="O143" s="12"/>
    </row>
    <row r="144" spans="1:15" x14ac:dyDescent="0.35">
      <c r="A144" s="11" t="str">
        <f t="shared" si="2"/>
        <v>DISTRIBUCION VOLUMEN POR CRITERIO (Consumiciones)LecheDE 50 A 59 AÑOS</v>
      </c>
      <c r="B144" s="11" t="s">
        <v>209</v>
      </c>
      <c r="C144" s="11" t="s">
        <v>99</v>
      </c>
      <c r="D144" s="11" t="s">
        <v>38</v>
      </c>
      <c r="E144" s="12">
        <v>28.606431953517298</v>
      </c>
      <c r="F144" s="12">
        <v>27.952960215846396</v>
      </c>
      <c r="G144" s="12">
        <v>27.233040764640204</v>
      </c>
      <c r="H144" s="12">
        <v>26.546799912713098</v>
      </c>
      <c r="I144" s="12">
        <v>27.306004312873771</v>
      </c>
      <c r="J144" s="12">
        <v>26.954122688846404</v>
      </c>
      <c r="K144" s="12">
        <v>26.029000437926079</v>
      </c>
      <c r="L144" s="12">
        <v>26.961391815504605</v>
      </c>
      <c r="M144" s="12">
        <v>28.72264011977494</v>
      </c>
      <c r="N144" s="12"/>
      <c r="O144" s="12"/>
    </row>
    <row r="145" spans="1:15" x14ac:dyDescent="0.35">
      <c r="A145" s="11" t="str">
        <f t="shared" si="2"/>
        <v>DISTRIBUCION VOLUMEN POR CRITERIO (Consumiciones)LecheDE 60 A 75 AÑOS</v>
      </c>
      <c r="B145" s="11" t="s">
        <v>209</v>
      </c>
      <c r="C145" s="11" t="s">
        <v>99</v>
      </c>
      <c r="D145" s="11" t="s">
        <v>39</v>
      </c>
      <c r="E145" s="12">
        <v>37.711576633083361</v>
      </c>
      <c r="F145" s="12">
        <v>40.175087102012846</v>
      </c>
      <c r="G145" s="12">
        <v>40.749952290150368</v>
      </c>
      <c r="H145" s="12">
        <v>39.143659058115333</v>
      </c>
      <c r="I145" s="12">
        <v>40.627122983808704</v>
      </c>
      <c r="J145" s="12">
        <v>40.620448323376401</v>
      </c>
      <c r="K145" s="12">
        <v>41.717604236753012</v>
      </c>
      <c r="L145" s="12">
        <v>39.36803371315137</v>
      </c>
      <c r="M145" s="12">
        <v>40.07024099876844</v>
      </c>
      <c r="N145" s="12"/>
      <c r="O145" s="12"/>
    </row>
    <row r="146" spans="1:15" x14ac:dyDescent="0.35">
      <c r="A146" s="11" t="str">
        <f t="shared" si="2"/>
        <v>DISTRIBUCION VOLUMEN POR CRITERIO (Consumiciones)LecheNIVEL ALTO</v>
      </c>
      <c r="B146" s="11" t="s">
        <v>209</v>
      </c>
      <c r="C146" s="11" t="s">
        <v>99</v>
      </c>
      <c r="D146" s="11" t="s">
        <v>171</v>
      </c>
      <c r="E146" s="12">
        <v>24.218522660676495</v>
      </c>
      <c r="F146" s="12">
        <v>24.40092040350951</v>
      </c>
      <c r="G146" s="12">
        <v>25.192269401100454</v>
      </c>
      <c r="H146" s="12">
        <v>25.595090656295632</v>
      </c>
      <c r="I146" s="12">
        <v>24.412644362898991</v>
      </c>
      <c r="J146" s="12">
        <v>24.975865111250201</v>
      </c>
      <c r="K146" s="12">
        <v>25.516515070417729</v>
      </c>
      <c r="L146" s="12">
        <v>25.65140482121938</v>
      </c>
      <c r="M146" s="12">
        <v>24.282832459974404</v>
      </c>
      <c r="N146" s="12"/>
      <c r="O146" s="12"/>
    </row>
    <row r="147" spans="1:15" x14ac:dyDescent="0.35">
      <c r="A147" s="11" t="str">
        <f t="shared" si="2"/>
        <v>DISTRIBUCION VOLUMEN POR CRITERIO (Consumiciones)LecheNIVEL MEDIO ALTO</v>
      </c>
      <c r="B147" s="11" t="s">
        <v>209</v>
      </c>
      <c r="C147" s="11" t="s">
        <v>99</v>
      </c>
      <c r="D147" s="11" t="s">
        <v>172</v>
      </c>
      <c r="E147" s="12">
        <v>13.305086313598316</v>
      </c>
      <c r="F147" s="12">
        <v>12.18066614016112</v>
      </c>
      <c r="G147" s="12">
        <v>11.805744110742708</v>
      </c>
      <c r="H147" s="12">
        <v>12.0728044571437</v>
      </c>
      <c r="I147" s="12">
        <v>12.908214403351485</v>
      </c>
      <c r="J147" s="12">
        <v>13.069856667371976</v>
      </c>
      <c r="K147" s="12">
        <v>11.608682010298812</v>
      </c>
      <c r="L147" s="12">
        <v>12.855386256939452</v>
      </c>
      <c r="M147" s="12">
        <v>12.762511772234431</v>
      </c>
      <c r="N147" s="12"/>
      <c r="O147" s="12"/>
    </row>
    <row r="148" spans="1:15" x14ac:dyDescent="0.35">
      <c r="A148" s="11" t="str">
        <f t="shared" si="2"/>
        <v>DISTRIBUCION VOLUMEN POR CRITERIO (Consumiciones)LecheNIVEL MEDIO</v>
      </c>
      <c r="B148" s="11" t="s">
        <v>209</v>
      </c>
      <c r="C148" s="11" t="s">
        <v>99</v>
      </c>
      <c r="D148" s="11" t="s">
        <v>173</v>
      </c>
      <c r="E148" s="12">
        <v>22.016496442540554</v>
      </c>
      <c r="F148" s="12">
        <v>23.219235907260703</v>
      </c>
      <c r="G148" s="12">
        <v>24.045417708137776</v>
      </c>
      <c r="H148" s="12">
        <v>24.131987158186369</v>
      </c>
      <c r="I148" s="12">
        <v>26.058770625109361</v>
      </c>
      <c r="J148" s="12">
        <v>24.136091990484829</v>
      </c>
      <c r="K148" s="12">
        <v>25.569082978322381</v>
      </c>
      <c r="L148" s="12">
        <v>24.124806139939789</v>
      </c>
      <c r="M148" s="12">
        <v>23.993908623312645</v>
      </c>
      <c r="N148" s="12"/>
      <c r="O148" s="12"/>
    </row>
    <row r="149" spans="1:15" x14ac:dyDescent="0.35">
      <c r="A149" s="11" t="str">
        <f t="shared" si="2"/>
        <v>DISTRIBUCION VOLUMEN POR CRITERIO (Consumiciones)LecheNIVEL MEDIO BAJO</v>
      </c>
      <c r="B149" s="11" t="s">
        <v>209</v>
      </c>
      <c r="C149" s="11" t="s">
        <v>99</v>
      </c>
      <c r="D149" s="11" t="s">
        <v>174</v>
      </c>
      <c r="E149" s="12">
        <v>17.418093688717224</v>
      </c>
      <c r="F149" s="12">
        <v>17.487976696806083</v>
      </c>
      <c r="G149" s="12">
        <v>17.196982979090933</v>
      </c>
      <c r="H149" s="12">
        <v>17.432534495791547</v>
      </c>
      <c r="I149" s="12">
        <v>17.672981364062128</v>
      </c>
      <c r="J149" s="12">
        <v>17.05085366849967</v>
      </c>
      <c r="K149" s="12">
        <v>16.615754264745611</v>
      </c>
      <c r="L149" s="12">
        <v>15.359694342864261</v>
      </c>
      <c r="M149" s="12">
        <v>16.113273043394265</v>
      </c>
      <c r="N149" s="12"/>
      <c r="O149" s="12"/>
    </row>
    <row r="150" spans="1:15" x14ac:dyDescent="0.35">
      <c r="A150" s="11" t="str">
        <f t="shared" si="2"/>
        <v>DISTRIBUCION VOLUMEN POR CRITERIO (Consumiciones)LecheNIVEL BAJO</v>
      </c>
      <c r="B150" s="11" t="s">
        <v>209</v>
      </c>
      <c r="C150" s="11" t="s">
        <v>99</v>
      </c>
      <c r="D150" s="11" t="s">
        <v>190</v>
      </c>
      <c r="E150" s="12">
        <v>23.04180387841259</v>
      </c>
      <c r="F150" s="12">
        <v>22.711188326357448</v>
      </c>
      <c r="G150" s="12">
        <v>21.759578043229002</v>
      </c>
      <c r="H150" s="12">
        <v>20.76758002821764</v>
      </c>
      <c r="I150" s="12">
        <v>18.947398894504431</v>
      </c>
      <c r="J150" s="12">
        <v>20.767325725798543</v>
      </c>
      <c r="K150" s="12">
        <v>20.689960083289847</v>
      </c>
      <c r="L150" s="12">
        <v>22.008702348793722</v>
      </c>
      <c r="M150" s="12">
        <v>22.847465045519307</v>
      </c>
      <c r="N150" s="12"/>
      <c r="O150" s="12"/>
    </row>
    <row r="151" spans="1:15" x14ac:dyDescent="0.35">
      <c r="A151" s="11" t="str">
        <f t="shared" si="2"/>
        <v>DISTRIBUCION VOLUMEN POR CRITERIO (Consumiciones)LecheHOMBRE</v>
      </c>
      <c r="B151" s="11" t="s">
        <v>209</v>
      </c>
      <c r="C151" s="11" t="s">
        <v>99</v>
      </c>
      <c r="D151" s="11" t="s">
        <v>17</v>
      </c>
      <c r="E151" s="12">
        <v>59.438994434345446</v>
      </c>
      <c r="F151" s="12">
        <v>60.45164656154509</v>
      </c>
      <c r="G151" s="12">
        <v>61.35928852589754</v>
      </c>
      <c r="H151" s="12">
        <v>59.35788368346897</v>
      </c>
      <c r="I151" s="12">
        <v>59.989571646200247</v>
      </c>
      <c r="J151" s="12">
        <v>60.654610787531283</v>
      </c>
      <c r="K151" s="12">
        <v>62.19361254336615</v>
      </c>
      <c r="L151" s="12">
        <v>60.372126052203747</v>
      </c>
      <c r="M151" s="12">
        <v>61.538178261814494</v>
      </c>
      <c r="N151" s="12"/>
      <c r="O151" s="12"/>
    </row>
    <row r="152" spans="1:15" x14ac:dyDescent="0.35">
      <c r="A152" s="11" t="str">
        <f t="shared" si="2"/>
        <v>DISTRIBUCION VOLUMEN POR CRITERIO (Consumiciones)LecheMUJER</v>
      </c>
      <c r="B152" s="11" t="s">
        <v>209</v>
      </c>
      <c r="C152" s="11" t="s">
        <v>99</v>
      </c>
      <c r="D152" s="11" t="s">
        <v>18</v>
      </c>
      <c r="E152" s="12">
        <v>40.561005565654554</v>
      </c>
      <c r="F152" s="12">
        <v>39.54832212369206</v>
      </c>
      <c r="G152" s="12">
        <v>38.640711474102474</v>
      </c>
      <c r="H152" s="12">
        <v>40.642116316531038</v>
      </c>
      <c r="I152" s="12">
        <v>40.010428353799753</v>
      </c>
      <c r="J152" s="12">
        <v>39.345389212468724</v>
      </c>
      <c r="K152" s="12">
        <v>37.806387456633857</v>
      </c>
      <c r="L152" s="12">
        <v>39.627873947796267</v>
      </c>
      <c r="M152" s="12">
        <v>38.461821738185506</v>
      </c>
      <c r="N152" s="12"/>
      <c r="O152" s="12"/>
    </row>
    <row r="153" spans="1:15" x14ac:dyDescent="0.35">
      <c r="A153" s="11" t="str">
        <f t="shared" si="2"/>
        <v>DISTRIBUCION VOLUMEN POR CRITERIO (Consumiciones)Leche SolaT.ESPAÑA</v>
      </c>
      <c r="B153" s="11" t="s">
        <v>209</v>
      </c>
      <c r="C153" s="11" t="s">
        <v>100</v>
      </c>
      <c r="D153" s="11" t="s">
        <v>32</v>
      </c>
      <c r="E153" s="12">
        <v>100</v>
      </c>
      <c r="F153" s="12">
        <v>100</v>
      </c>
      <c r="G153" s="12">
        <v>100</v>
      </c>
      <c r="H153" s="12">
        <v>100</v>
      </c>
      <c r="I153" s="12">
        <v>100</v>
      </c>
      <c r="J153" s="12">
        <v>100</v>
      </c>
      <c r="K153" s="12">
        <v>100</v>
      </c>
      <c r="L153" s="12">
        <v>100</v>
      </c>
      <c r="M153" s="12">
        <v>100</v>
      </c>
      <c r="N153" s="12"/>
      <c r="O153" s="12"/>
    </row>
    <row r="154" spans="1:15" x14ac:dyDescent="0.35">
      <c r="A154" s="11" t="str">
        <f t="shared" si="2"/>
        <v>DISTRIBUCION VOLUMEN POR CRITERIO (Consumiciones)Leche SolaBCN AM</v>
      </c>
      <c r="B154" s="11" t="s">
        <v>209</v>
      </c>
      <c r="C154" s="11" t="s">
        <v>100</v>
      </c>
      <c r="D154" s="11" t="s">
        <v>1</v>
      </c>
      <c r="E154" s="12">
        <v>3.8141126270643158</v>
      </c>
      <c r="F154" s="12">
        <v>15.38027154507296</v>
      </c>
      <c r="G154" s="12">
        <v>11.760225379801167</v>
      </c>
      <c r="H154" s="12">
        <v>17.171275518541432</v>
      </c>
      <c r="I154" s="12">
        <v>11.155460984517221</v>
      </c>
      <c r="J154" s="12">
        <v>7.8421180018722696</v>
      </c>
      <c r="K154" s="12">
        <v>4.4787373926764307</v>
      </c>
      <c r="L154" s="12">
        <v>6.7517365152773925</v>
      </c>
      <c r="M154" s="12">
        <v>12.415271726239945</v>
      </c>
      <c r="N154" s="12"/>
      <c r="O154" s="12"/>
    </row>
    <row r="155" spans="1:15" x14ac:dyDescent="0.35">
      <c r="A155" s="11" t="str">
        <f t="shared" si="2"/>
        <v>DISTRIBUCION VOLUMEN POR CRITERIO (Consumiciones)Leche SolaREST.CAT ARAGON</v>
      </c>
      <c r="B155" s="11" t="s">
        <v>209</v>
      </c>
      <c r="C155" s="11" t="s">
        <v>100</v>
      </c>
      <c r="D155" s="11" t="s">
        <v>2</v>
      </c>
      <c r="E155" s="12">
        <v>25.54077813522666</v>
      </c>
      <c r="F155" s="12">
        <v>15.309390660178662</v>
      </c>
      <c r="G155" s="12">
        <v>7.6207427939403178</v>
      </c>
      <c r="H155" s="12">
        <v>11.153127297981861</v>
      </c>
      <c r="I155" s="12">
        <v>7.0248841631751491</v>
      </c>
      <c r="J155" s="12">
        <v>5.1964138455856199</v>
      </c>
      <c r="K155" s="12">
        <v>10.062024866439074</v>
      </c>
      <c r="L155" s="12">
        <v>16.129588405529777</v>
      </c>
      <c r="M155" s="12">
        <v>16.01203760596287</v>
      </c>
      <c r="N155" s="12"/>
      <c r="O155" s="12"/>
    </row>
    <row r="156" spans="1:15" x14ac:dyDescent="0.35">
      <c r="A156" s="11" t="str">
        <f t="shared" si="2"/>
        <v>DISTRIBUCION VOLUMEN POR CRITERIO (Consumiciones)Leche SolaLEVANTE</v>
      </c>
      <c r="B156" s="11" t="s">
        <v>209</v>
      </c>
      <c r="C156" s="11" t="s">
        <v>100</v>
      </c>
      <c r="D156" s="11" t="s">
        <v>3</v>
      </c>
      <c r="E156" s="12">
        <v>15.840610492836499</v>
      </c>
      <c r="F156" s="12">
        <v>12.365085555501389</v>
      </c>
      <c r="G156" s="12">
        <v>4.9355450770194365</v>
      </c>
      <c r="H156" s="12">
        <v>9.0414497566327778</v>
      </c>
      <c r="I156" s="12">
        <v>24.268673541477749</v>
      </c>
      <c r="J156" s="12">
        <v>34.561493039409356</v>
      </c>
      <c r="K156" s="12">
        <v>17.790765911647682</v>
      </c>
      <c r="L156" s="12">
        <v>12.558655503185937</v>
      </c>
      <c r="M156" s="12">
        <v>15.71990318369512</v>
      </c>
      <c r="N156" s="12"/>
      <c r="O156" s="12"/>
    </row>
    <row r="157" spans="1:15" x14ac:dyDescent="0.35">
      <c r="A157" s="11" t="str">
        <f t="shared" si="2"/>
        <v>DISTRIBUCION VOLUMEN POR CRITERIO (Consumiciones)Leche SolaANDALUCIA</v>
      </c>
      <c r="B157" s="11" t="s">
        <v>209</v>
      </c>
      <c r="C157" s="11" t="s">
        <v>100</v>
      </c>
      <c r="D157" s="11" t="s">
        <v>4</v>
      </c>
      <c r="E157" s="12">
        <v>13.058856643851918</v>
      </c>
      <c r="F157" s="12">
        <v>20.072696557782674</v>
      </c>
      <c r="G157" s="12">
        <v>38.880298874442651</v>
      </c>
      <c r="H157" s="12">
        <v>22.105575122850844</v>
      </c>
      <c r="I157" s="12">
        <v>27.28211148702016</v>
      </c>
      <c r="J157" s="12">
        <v>22.55475919977933</v>
      </c>
      <c r="K157" s="12">
        <v>39.041916459284003</v>
      </c>
      <c r="L157" s="12">
        <v>19.998992192654089</v>
      </c>
      <c r="M157" s="12">
        <v>17.777917328885955</v>
      </c>
      <c r="N157" s="12"/>
      <c r="O157" s="12"/>
    </row>
    <row r="158" spans="1:15" x14ac:dyDescent="0.35">
      <c r="A158" s="11" t="str">
        <f t="shared" si="2"/>
        <v>DISTRIBUCION VOLUMEN POR CRITERIO (Consumiciones)Leche SolaMDD AM</v>
      </c>
      <c r="B158" s="11" t="s">
        <v>209</v>
      </c>
      <c r="C158" s="11" t="s">
        <v>100</v>
      </c>
      <c r="D158" s="11" t="s">
        <v>5</v>
      </c>
      <c r="E158" s="12">
        <v>14.679854875429143</v>
      </c>
      <c r="F158" s="12">
        <v>10.062444224021204</v>
      </c>
      <c r="G158" s="12">
        <v>11.688682027636755</v>
      </c>
      <c r="H158" s="12">
        <v>12.148365004143663</v>
      </c>
      <c r="I158" s="12">
        <v>10.60693589163602</v>
      </c>
      <c r="J158" s="12">
        <v>14.960341050779638</v>
      </c>
      <c r="K158" s="12">
        <v>13.609890083131635</v>
      </c>
      <c r="L158" s="12">
        <v>17.350493081830237</v>
      </c>
      <c r="M158" s="12">
        <v>16.827519810550807</v>
      </c>
      <c r="N158" s="12"/>
      <c r="O158" s="12"/>
    </row>
    <row r="159" spans="1:15" x14ac:dyDescent="0.35">
      <c r="A159" s="11" t="str">
        <f t="shared" si="2"/>
        <v>DISTRIBUCION VOLUMEN POR CRITERIO (Consumiciones)Leche SolaRTO CENTRO</v>
      </c>
      <c r="B159" s="11" t="s">
        <v>209</v>
      </c>
      <c r="C159" s="11" t="s">
        <v>100</v>
      </c>
      <c r="D159" s="11" t="s">
        <v>6</v>
      </c>
      <c r="E159" s="12">
        <v>14.782495681164033</v>
      </c>
      <c r="F159" s="12">
        <v>12.058087603978365</v>
      </c>
      <c r="G159" s="12">
        <v>14.415012170255054</v>
      </c>
      <c r="H159" s="12">
        <v>2.8929140452651363</v>
      </c>
      <c r="I159" s="12">
        <v>6.617258863458078</v>
      </c>
      <c r="J159" s="12">
        <v>7.8991096471495368</v>
      </c>
      <c r="K159" s="12">
        <v>5.7444347584702227</v>
      </c>
      <c r="L159" s="12">
        <v>9.4148432543475185</v>
      </c>
      <c r="M159" s="12">
        <v>10.191059992865773</v>
      </c>
      <c r="N159" s="12"/>
      <c r="O159" s="12"/>
    </row>
    <row r="160" spans="1:15" x14ac:dyDescent="0.35">
      <c r="A160" s="11" t="str">
        <f t="shared" si="2"/>
        <v>DISTRIBUCION VOLUMEN POR CRITERIO (Consumiciones)Leche SolaNORTE-CENTRO</v>
      </c>
      <c r="B160" s="11" t="s">
        <v>209</v>
      </c>
      <c r="C160" s="11" t="s">
        <v>100</v>
      </c>
      <c r="D160" s="11" t="s">
        <v>7</v>
      </c>
      <c r="E160" s="12">
        <v>4.8798063934835589</v>
      </c>
      <c r="F160" s="12">
        <v>4.1598040864081218</v>
      </c>
      <c r="G160" s="12">
        <v>3.9994746347687751</v>
      </c>
      <c r="H160" s="12">
        <v>16.674725409405529</v>
      </c>
      <c r="I160" s="12">
        <v>7.1593073115840848</v>
      </c>
      <c r="J160" s="12">
        <v>1.950158294141912</v>
      </c>
      <c r="K160" s="12">
        <v>6.6645392695909651</v>
      </c>
      <c r="L160" s="12">
        <v>7.8704324200094753</v>
      </c>
      <c r="M160" s="12">
        <v>2.1379847118388935</v>
      </c>
      <c r="N160" s="12"/>
      <c r="O160" s="12"/>
    </row>
    <row r="161" spans="1:15" x14ac:dyDescent="0.35">
      <c r="A161" s="11" t="str">
        <f t="shared" si="2"/>
        <v>DISTRIBUCION VOLUMEN POR CRITERIO (Consumiciones)Leche SolaNOROESTE</v>
      </c>
      <c r="B161" s="11" t="s">
        <v>209</v>
      </c>
      <c r="C161" s="11" t="s">
        <v>100</v>
      </c>
      <c r="D161" s="11" t="s">
        <v>8</v>
      </c>
      <c r="E161" s="12">
        <v>7.4034961031906086</v>
      </c>
      <c r="F161" s="12">
        <v>10.592212802831853</v>
      </c>
      <c r="G161" s="12">
        <v>6.7000166883489687</v>
      </c>
      <c r="H161" s="12">
        <v>8.8125671156607108</v>
      </c>
      <c r="I161" s="12">
        <v>5.8853509521373599</v>
      </c>
      <c r="J161" s="12">
        <v>5.0355950532676061</v>
      </c>
      <c r="K161" s="12">
        <v>2.6076888237385369</v>
      </c>
      <c r="L161" s="12">
        <v>9.9252697837044614</v>
      </c>
      <c r="M161" s="12">
        <v>8.9182822949797096</v>
      </c>
      <c r="N161" s="12"/>
      <c r="O161" s="12"/>
    </row>
    <row r="162" spans="1:15" x14ac:dyDescent="0.35">
      <c r="A162" s="11" t="str">
        <f t="shared" si="2"/>
        <v>DISTRIBUCION VOLUMEN POR CRITERIO (Consumiciones)Leche Sola&lt;2MIL</v>
      </c>
      <c r="B162" s="11" t="s">
        <v>209</v>
      </c>
      <c r="C162" s="11" t="s">
        <v>100</v>
      </c>
      <c r="D162" s="11" t="s">
        <v>9</v>
      </c>
      <c r="E162" s="12">
        <v>5.2798810147913748</v>
      </c>
      <c r="F162" s="12">
        <v>3.1664330335068755</v>
      </c>
      <c r="G162" s="12">
        <v>35.066293230532473</v>
      </c>
      <c r="H162" s="12">
        <v>3.2852218610297292</v>
      </c>
      <c r="I162" s="12">
        <v>7.9883212012478708</v>
      </c>
      <c r="J162" s="12">
        <v>11.300835112636449</v>
      </c>
      <c r="K162" s="12">
        <v>26.585101564744782</v>
      </c>
      <c r="L162" s="12">
        <v>13.167780213208896</v>
      </c>
      <c r="M162" s="12">
        <v>5.6327470319191253</v>
      </c>
      <c r="N162" s="12"/>
      <c r="O162" s="12"/>
    </row>
    <row r="163" spans="1:15" x14ac:dyDescent="0.35">
      <c r="A163" s="11" t="str">
        <f t="shared" si="2"/>
        <v>DISTRIBUCION VOLUMEN POR CRITERIO (Consumiciones)Leche Sola2-5MIL</v>
      </c>
      <c r="B163" s="11" t="s">
        <v>209</v>
      </c>
      <c r="C163" s="11" t="s">
        <v>100</v>
      </c>
      <c r="D163" s="11" t="s">
        <v>10</v>
      </c>
      <c r="E163" s="12">
        <v>2.7274193878132165</v>
      </c>
      <c r="F163" s="12">
        <v>3.4435554556244572</v>
      </c>
      <c r="G163" s="12">
        <v>1.962765445372961</v>
      </c>
      <c r="H163" s="12">
        <v>1.9298783601601439</v>
      </c>
      <c r="I163" s="12">
        <v>3.404829620886054</v>
      </c>
      <c r="J163" s="12">
        <v>1.9517090480665384</v>
      </c>
      <c r="K163" s="12">
        <v>1.362410086832865</v>
      </c>
      <c r="L163" s="12">
        <v>4.5663007073989421</v>
      </c>
      <c r="M163" s="12">
        <v>0.69144518505099484</v>
      </c>
      <c r="N163" s="12"/>
      <c r="O163" s="12"/>
    </row>
    <row r="164" spans="1:15" x14ac:dyDescent="0.35">
      <c r="A164" s="11" t="str">
        <f t="shared" si="2"/>
        <v>DISTRIBUCION VOLUMEN POR CRITERIO (Consumiciones)Leche Sola5-10MIL</v>
      </c>
      <c r="B164" s="11" t="s">
        <v>209</v>
      </c>
      <c r="C164" s="11" t="s">
        <v>100</v>
      </c>
      <c r="D164" s="11" t="s">
        <v>11</v>
      </c>
      <c r="E164" s="12">
        <v>4.5784881810654632</v>
      </c>
      <c r="F164" s="12">
        <v>13.496677567336594</v>
      </c>
      <c r="G164" s="12">
        <v>2.8707208448776771</v>
      </c>
      <c r="H164" s="12">
        <v>7.8496470591668306</v>
      </c>
      <c r="I164" s="12">
        <v>3.7316531476090193</v>
      </c>
      <c r="J164" s="12" t="s">
        <v>222</v>
      </c>
      <c r="K164" s="12">
        <v>1.209316148575269</v>
      </c>
      <c r="L164" s="12">
        <v>3.6721134129116857</v>
      </c>
      <c r="M164" s="12">
        <v>0.48199868521067446</v>
      </c>
      <c r="N164" s="12"/>
      <c r="O164" s="12"/>
    </row>
    <row r="165" spans="1:15" x14ac:dyDescent="0.35">
      <c r="A165" s="11" t="str">
        <f t="shared" si="2"/>
        <v>DISTRIBUCION VOLUMEN POR CRITERIO (Consumiciones)Leche Sola10-30MIL</v>
      </c>
      <c r="B165" s="11" t="s">
        <v>209</v>
      </c>
      <c r="C165" s="11" t="s">
        <v>100</v>
      </c>
      <c r="D165" s="11" t="s">
        <v>12</v>
      </c>
      <c r="E165" s="12">
        <v>8.5082674859920751</v>
      </c>
      <c r="F165" s="12">
        <v>16.832899395803757</v>
      </c>
      <c r="G165" s="12">
        <v>6.1376358046761732</v>
      </c>
      <c r="H165" s="12">
        <v>17.656368546683318</v>
      </c>
      <c r="I165" s="12">
        <v>14.170421462531921</v>
      </c>
      <c r="J165" s="12">
        <v>14.579661891049463</v>
      </c>
      <c r="K165" s="12">
        <v>10.986310309393827</v>
      </c>
      <c r="L165" s="12">
        <v>9.7150434026551089</v>
      </c>
      <c r="M165" s="12">
        <v>16.411563609470218</v>
      </c>
      <c r="N165" s="12"/>
      <c r="O165" s="12"/>
    </row>
    <row r="166" spans="1:15" x14ac:dyDescent="0.35">
      <c r="A166" s="11" t="str">
        <f t="shared" si="2"/>
        <v>DISTRIBUCION VOLUMEN POR CRITERIO (Consumiciones)Leche Sola30-100MIL</v>
      </c>
      <c r="B166" s="11" t="s">
        <v>209</v>
      </c>
      <c r="C166" s="11" t="s">
        <v>100</v>
      </c>
      <c r="D166" s="11" t="s">
        <v>13</v>
      </c>
      <c r="E166" s="12">
        <v>37.070982241296974</v>
      </c>
      <c r="F166" s="12">
        <v>28.370053037546132</v>
      </c>
      <c r="G166" s="12">
        <v>22.101383249934742</v>
      </c>
      <c r="H166" s="12">
        <v>23.982894990253637</v>
      </c>
      <c r="I166" s="12">
        <v>24.661365923370568</v>
      </c>
      <c r="J166" s="12">
        <v>26.837044605393906</v>
      </c>
      <c r="K166" s="12">
        <v>17.879422607713174</v>
      </c>
      <c r="L166" s="12">
        <v>22.969245884910634</v>
      </c>
      <c r="M166" s="12">
        <v>17.787708213884848</v>
      </c>
      <c r="N166" s="12"/>
      <c r="O166" s="12"/>
    </row>
    <row r="167" spans="1:15" x14ac:dyDescent="0.35">
      <c r="A167" s="11" t="str">
        <f t="shared" si="2"/>
        <v>DISTRIBUCION VOLUMEN POR CRITERIO (Consumiciones)Leche Sola100-200MIL</v>
      </c>
      <c r="B167" s="11" t="s">
        <v>209</v>
      </c>
      <c r="C167" s="11" t="s">
        <v>100</v>
      </c>
      <c r="D167" s="11" t="s">
        <v>14</v>
      </c>
      <c r="E167" s="12">
        <v>4.276779338513502</v>
      </c>
      <c r="F167" s="12">
        <v>5.6065541314268605</v>
      </c>
      <c r="G167" s="12">
        <v>9.0966613180782829</v>
      </c>
      <c r="H167" s="12">
        <v>7.7600695376606392</v>
      </c>
      <c r="I167" s="12">
        <v>12.550436829018597</v>
      </c>
      <c r="J167" s="12">
        <v>9.5944987076451227</v>
      </c>
      <c r="K167" s="12">
        <v>14.0958083540716</v>
      </c>
      <c r="L167" s="12">
        <v>10.737670351051651</v>
      </c>
      <c r="M167" s="12">
        <v>11.070736225994358</v>
      </c>
      <c r="N167" s="12"/>
      <c r="O167" s="12"/>
    </row>
    <row r="168" spans="1:15" x14ac:dyDescent="0.35">
      <c r="A168" s="11" t="str">
        <f t="shared" si="2"/>
        <v>DISTRIBUCION VOLUMEN POR CRITERIO (Consumiciones)Leche Sola200-500MIL</v>
      </c>
      <c r="B168" s="11" t="s">
        <v>209</v>
      </c>
      <c r="C168" s="11" t="s">
        <v>100</v>
      </c>
      <c r="D168" s="11" t="s">
        <v>15</v>
      </c>
      <c r="E168" s="12">
        <v>13.227576004941652</v>
      </c>
      <c r="F168" s="12">
        <v>11.414946420239232</v>
      </c>
      <c r="G168" s="12">
        <v>7.7653829976087883</v>
      </c>
      <c r="H168" s="12">
        <v>16.352610361490786</v>
      </c>
      <c r="I168" s="12">
        <v>10.593165879408705</v>
      </c>
      <c r="J168" s="12">
        <v>3.5676647667053993</v>
      </c>
      <c r="K168" s="12">
        <v>4.5082376775739395</v>
      </c>
      <c r="L168" s="12">
        <v>7.9114884831049102</v>
      </c>
      <c r="M168" s="12">
        <v>11.589457033095712</v>
      </c>
      <c r="N168" s="12"/>
      <c r="O168" s="12"/>
    </row>
    <row r="169" spans="1:15" x14ac:dyDescent="0.35">
      <c r="A169" s="11" t="str">
        <f t="shared" si="2"/>
        <v>DISTRIBUCION VOLUMEN POR CRITERIO (Consumiciones)Leche Sola&gt;500MIL</v>
      </c>
      <c r="B169" s="11" t="s">
        <v>209</v>
      </c>
      <c r="C169" s="11" t="s">
        <v>100</v>
      </c>
      <c r="D169" s="11" t="s">
        <v>16</v>
      </c>
      <c r="E169" s="12">
        <v>24.330602329761927</v>
      </c>
      <c r="F169" s="12">
        <v>17.66887498918058</v>
      </c>
      <c r="G169" s="12">
        <v>14.999160874977905</v>
      </c>
      <c r="H169" s="12">
        <v>21.183311107350043</v>
      </c>
      <c r="I169" s="12">
        <v>22.899785769934251</v>
      </c>
      <c r="J169" s="12">
        <v>32.168574000488384</v>
      </c>
      <c r="K169" s="12">
        <v>23.373378884467975</v>
      </c>
      <c r="L169" s="12">
        <v>27.26036684187391</v>
      </c>
      <c r="M169" s="12">
        <v>36.334319736593905</v>
      </c>
      <c r="N169" s="12"/>
      <c r="O169" s="12"/>
    </row>
    <row r="170" spans="1:15" x14ac:dyDescent="0.35">
      <c r="A170" s="11" t="str">
        <f t="shared" si="2"/>
        <v>DISTRIBUCION VOLUMEN POR CRITERIO (Consumiciones)Leche SolaDE 15 A 19 AÑOS</v>
      </c>
      <c r="B170" s="11" t="s">
        <v>209</v>
      </c>
      <c r="C170" s="11" t="s">
        <v>100</v>
      </c>
      <c r="D170" s="11" t="s">
        <v>34</v>
      </c>
      <c r="E170" s="12" t="s">
        <v>222</v>
      </c>
      <c r="F170" s="12">
        <v>1.4287888118734065</v>
      </c>
      <c r="G170" s="12" t="s">
        <v>222</v>
      </c>
      <c r="H170" s="12" t="s">
        <v>222</v>
      </c>
      <c r="I170" s="12" t="s">
        <v>222</v>
      </c>
      <c r="J170" s="12" t="s">
        <v>222</v>
      </c>
      <c r="K170" s="12">
        <v>3.8132947301265729</v>
      </c>
      <c r="L170" s="12" t="s">
        <v>222</v>
      </c>
      <c r="M170" s="12" t="s">
        <v>222</v>
      </c>
      <c r="N170" s="12"/>
      <c r="O170" s="12"/>
    </row>
    <row r="171" spans="1:15" x14ac:dyDescent="0.35">
      <c r="A171" s="11" t="str">
        <f t="shared" si="2"/>
        <v>DISTRIBUCION VOLUMEN POR CRITERIO (Consumiciones)Leche SolaDE 20 A 24 AÑOS</v>
      </c>
      <c r="B171" s="11" t="s">
        <v>209</v>
      </c>
      <c r="C171" s="11" t="s">
        <v>100</v>
      </c>
      <c r="D171" s="11" t="s">
        <v>35</v>
      </c>
      <c r="E171" s="12">
        <v>1.7849727143026117</v>
      </c>
      <c r="F171" s="12">
        <v>4.3578845470816416</v>
      </c>
      <c r="G171" s="12">
        <v>2.229244719220294</v>
      </c>
      <c r="H171" s="12" t="s">
        <v>222</v>
      </c>
      <c r="I171" s="12">
        <v>1.6783194736944704</v>
      </c>
      <c r="J171" s="12">
        <v>5.9264657807373489</v>
      </c>
      <c r="K171" s="12">
        <v>0.68908014629608882</v>
      </c>
      <c r="L171" s="12">
        <v>2.8980920830968766</v>
      </c>
      <c r="M171" s="12" t="s">
        <v>222</v>
      </c>
      <c r="N171" s="12"/>
      <c r="O171" s="12"/>
    </row>
    <row r="172" spans="1:15" x14ac:dyDescent="0.35">
      <c r="A172" s="11" t="str">
        <f t="shared" si="2"/>
        <v>DISTRIBUCION VOLUMEN POR CRITERIO (Consumiciones)Leche SolaDE 25 A 34 AÑOS</v>
      </c>
      <c r="B172" s="11" t="s">
        <v>209</v>
      </c>
      <c r="C172" s="11" t="s">
        <v>100</v>
      </c>
      <c r="D172" s="11" t="s">
        <v>36</v>
      </c>
      <c r="E172" s="12">
        <v>3.4521394118789526</v>
      </c>
      <c r="F172" s="12">
        <v>8.3687696304085932</v>
      </c>
      <c r="G172" s="12">
        <v>6.4117413480090368</v>
      </c>
      <c r="H172" s="12">
        <v>6.2639483851388418</v>
      </c>
      <c r="I172" s="12">
        <v>4.1972489552335119</v>
      </c>
      <c r="J172" s="12">
        <v>3.5975189375753209</v>
      </c>
      <c r="K172" s="12">
        <v>3.9061713183693141</v>
      </c>
      <c r="L172" s="12">
        <v>10.911783015731464</v>
      </c>
      <c r="M172" s="12">
        <v>18.536274365156586</v>
      </c>
      <c r="N172" s="12"/>
      <c r="O172" s="12"/>
    </row>
    <row r="173" spans="1:15" x14ac:dyDescent="0.35">
      <c r="A173" s="11" t="str">
        <f t="shared" si="2"/>
        <v>DISTRIBUCION VOLUMEN POR CRITERIO (Consumiciones)Leche SolaDE 35 A 49 AÑOS</v>
      </c>
      <c r="B173" s="11" t="s">
        <v>209</v>
      </c>
      <c r="C173" s="11" t="s">
        <v>100</v>
      </c>
      <c r="D173" s="11" t="s">
        <v>37</v>
      </c>
      <c r="E173" s="12">
        <v>34.393285688626165</v>
      </c>
      <c r="F173" s="12">
        <v>26.061750786211235</v>
      </c>
      <c r="G173" s="12">
        <v>22.899931340036765</v>
      </c>
      <c r="H173" s="12">
        <v>32.540127140405964</v>
      </c>
      <c r="I173" s="12">
        <v>32.518208211189034</v>
      </c>
      <c r="J173" s="12">
        <v>33.248840261197024</v>
      </c>
      <c r="K173" s="12">
        <v>26.477838869760443</v>
      </c>
      <c r="L173" s="12">
        <v>30.56802773961828</v>
      </c>
      <c r="M173" s="12">
        <v>24.116798674752125</v>
      </c>
      <c r="N173" s="12"/>
      <c r="O173" s="12"/>
    </row>
    <row r="174" spans="1:15" x14ac:dyDescent="0.35">
      <c r="A174" s="11" t="str">
        <f t="shared" si="2"/>
        <v>DISTRIBUCION VOLUMEN POR CRITERIO (Consumiciones)Leche SolaDE 50 A 59 AÑOS</v>
      </c>
      <c r="B174" s="11" t="s">
        <v>209</v>
      </c>
      <c r="C174" s="11" t="s">
        <v>100</v>
      </c>
      <c r="D174" s="11" t="s">
        <v>38</v>
      </c>
      <c r="E174" s="12">
        <v>27.344025403371248</v>
      </c>
      <c r="F174" s="12">
        <v>27.11006061860224</v>
      </c>
      <c r="G174" s="12">
        <v>16.208757828989377</v>
      </c>
      <c r="H174" s="12">
        <v>26.184540345266306</v>
      </c>
      <c r="I174" s="12">
        <v>20.159035742878213</v>
      </c>
      <c r="J174" s="12">
        <v>19.784559568982473</v>
      </c>
      <c r="K174" s="12">
        <v>8.9956510516857655</v>
      </c>
      <c r="L174" s="12">
        <v>19.791655355175855</v>
      </c>
      <c r="M174" s="12">
        <v>19.328364898860205</v>
      </c>
      <c r="N174" s="12"/>
      <c r="O174" s="12"/>
    </row>
    <row r="175" spans="1:15" x14ac:dyDescent="0.35">
      <c r="A175" s="11" t="str">
        <f t="shared" si="2"/>
        <v>DISTRIBUCION VOLUMEN POR CRITERIO (Consumiciones)Leche SolaDE 60 A 75 AÑOS</v>
      </c>
      <c r="B175" s="11" t="s">
        <v>209</v>
      </c>
      <c r="C175" s="11" t="s">
        <v>100</v>
      </c>
      <c r="D175" s="11" t="s">
        <v>39</v>
      </c>
      <c r="E175" s="12">
        <v>33.025591019741782</v>
      </c>
      <c r="F175" s="12">
        <v>32.672735159485725</v>
      </c>
      <c r="G175" s="12">
        <v>52.25032617601665</v>
      </c>
      <c r="H175" s="12">
        <v>35.011387776779152</v>
      </c>
      <c r="I175" s="12">
        <v>41.447165434412462</v>
      </c>
      <c r="J175" s="12">
        <v>37.442615451507834</v>
      </c>
      <c r="K175" s="12">
        <v>56.11796704928971</v>
      </c>
      <c r="L175" s="12">
        <v>35.830455566108817</v>
      </c>
      <c r="M175" s="12">
        <v>38.018538716250163</v>
      </c>
      <c r="N175" s="12"/>
      <c r="O175" s="12"/>
    </row>
    <row r="176" spans="1:15" x14ac:dyDescent="0.35">
      <c r="A176" s="11" t="str">
        <f t="shared" si="2"/>
        <v>DISTRIBUCION VOLUMEN POR CRITERIO (Consumiciones)Leche SolaNIVEL ALTO</v>
      </c>
      <c r="B176" s="11" t="s">
        <v>209</v>
      </c>
      <c r="C176" s="11" t="s">
        <v>100</v>
      </c>
      <c r="D176" s="11" t="s">
        <v>171</v>
      </c>
      <c r="E176" s="12">
        <v>34.589279794857113</v>
      </c>
      <c r="F176" s="12">
        <v>22.442736661768496</v>
      </c>
      <c r="G176" s="12">
        <v>17.198198034917485</v>
      </c>
      <c r="H176" s="12">
        <v>18.275616296849648</v>
      </c>
      <c r="I176" s="12">
        <v>24.124755571359717</v>
      </c>
      <c r="J176" s="12">
        <v>24.703376953682017</v>
      </c>
      <c r="K176" s="12">
        <v>18.206925688015314</v>
      </c>
      <c r="L176" s="12">
        <v>22.05834051690476</v>
      </c>
      <c r="M176" s="12">
        <v>30.106144959258341</v>
      </c>
      <c r="N176" s="12"/>
      <c r="O176" s="12"/>
    </row>
    <row r="177" spans="1:15" x14ac:dyDescent="0.35">
      <c r="A177" s="11" t="str">
        <f t="shared" si="2"/>
        <v>DISTRIBUCION VOLUMEN POR CRITERIO (Consumiciones)Leche SolaNIVEL MEDIO ALTO</v>
      </c>
      <c r="B177" s="11" t="s">
        <v>209</v>
      </c>
      <c r="C177" s="11" t="s">
        <v>100</v>
      </c>
      <c r="D177" s="11" t="s">
        <v>172</v>
      </c>
      <c r="E177" s="12">
        <v>7.2646946294562849</v>
      </c>
      <c r="F177" s="12">
        <v>12.903599210853844</v>
      </c>
      <c r="G177" s="12">
        <v>3.8358158331240428</v>
      </c>
      <c r="H177" s="12">
        <v>7.8273493399320673</v>
      </c>
      <c r="I177" s="12">
        <v>6.1259379707498995</v>
      </c>
      <c r="J177" s="12">
        <v>9.5394922575589352</v>
      </c>
      <c r="K177" s="12">
        <v>5.4860424570340474</v>
      </c>
      <c r="L177" s="12">
        <v>3.879946716370287</v>
      </c>
      <c r="M177" s="12">
        <v>10.708422122077444</v>
      </c>
      <c r="N177" s="12"/>
      <c r="O177" s="12"/>
    </row>
    <row r="178" spans="1:15" x14ac:dyDescent="0.35">
      <c r="A178" s="11" t="str">
        <f t="shared" si="2"/>
        <v>DISTRIBUCION VOLUMEN POR CRITERIO (Consumiciones)Leche SolaNIVEL MEDIO</v>
      </c>
      <c r="B178" s="11" t="s">
        <v>209</v>
      </c>
      <c r="C178" s="11" t="s">
        <v>100</v>
      </c>
      <c r="D178" s="11" t="s">
        <v>173</v>
      </c>
      <c r="E178" s="12">
        <v>17.278213352687168</v>
      </c>
      <c r="F178" s="12">
        <v>20.3691536576606</v>
      </c>
      <c r="G178" s="12">
        <v>15.173837752999727</v>
      </c>
      <c r="H178" s="12">
        <v>24.779689196129471</v>
      </c>
      <c r="I178" s="12">
        <v>18.122371278786115</v>
      </c>
      <c r="J178" s="12">
        <v>22.759860072509973</v>
      </c>
      <c r="K178" s="12">
        <v>20.465050137091708</v>
      </c>
      <c r="L178" s="12">
        <v>21.592793024634382</v>
      </c>
      <c r="M178" s="12">
        <v>14.692252454491298</v>
      </c>
      <c r="N178" s="12"/>
      <c r="O178" s="12"/>
    </row>
    <row r="179" spans="1:15" x14ac:dyDescent="0.35">
      <c r="A179" s="11" t="str">
        <f t="shared" si="2"/>
        <v>DISTRIBUCION VOLUMEN POR CRITERIO (Consumiciones)Leche SolaNIVEL MEDIO BAJO</v>
      </c>
      <c r="B179" s="11" t="s">
        <v>209</v>
      </c>
      <c r="C179" s="11" t="s">
        <v>100</v>
      </c>
      <c r="D179" s="11" t="s">
        <v>174</v>
      </c>
      <c r="E179" s="12">
        <v>18.992988371634556</v>
      </c>
      <c r="F179" s="12">
        <v>10.058733287104147</v>
      </c>
      <c r="G179" s="12">
        <v>10.487702287386551</v>
      </c>
      <c r="H179" s="12">
        <v>19.008989850944868</v>
      </c>
      <c r="I179" s="12">
        <v>10.705850087352358</v>
      </c>
      <c r="J179" s="12">
        <v>18.753930380787047</v>
      </c>
      <c r="K179" s="12">
        <v>15.133970010275794</v>
      </c>
      <c r="L179" s="12">
        <v>17.538053094712321</v>
      </c>
      <c r="M179" s="12">
        <v>16.724157573018434</v>
      </c>
      <c r="N179" s="12"/>
      <c r="O179" s="12"/>
    </row>
    <row r="180" spans="1:15" x14ac:dyDescent="0.35">
      <c r="A180" s="11" t="str">
        <f t="shared" si="2"/>
        <v>DISTRIBUCION VOLUMEN POR CRITERIO (Consumiciones)Leche SolaNIVEL BAJO</v>
      </c>
      <c r="B180" s="11" t="s">
        <v>209</v>
      </c>
      <c r="C180" s="11" t="s">
        <v>100</v>
      </c>
      <c r="D180" s="11" t="s">
        <v>190</v>
      </c>
      <c r="E180" s="12">
        <v>21.874838454360525</v>
      </c>
      <c r="F180" s="12">
        <v>34.225767233720376</v>
      </c>
      <c r="G180" s="12">
        <v>53.304446091572203</v>
      </c>
      <c r="H180" s="12">
        <v>30.108355316143943</v>
      </c>
      <c r="I180" s="12">
        <v>40.92106828675773</v>
      </c>
      <c r="J180" s="12">
        <v>24.243333142725824</v>
      </c>
      <c r="K180" s="12">
        <v>40.708006837540239</v>
      </c>
      <c r="L180" s="12">
        <v>34.930881522763428</v>
      </c>
      <c r="M180" s="12">
        <v>27.768994877177388</v>
      </c>
      <c r="N180" s="12"/>
      <c r="O180" s="12"/>
    </row>
    <row r="181" spans="1:15" x14ac:dyDescent="0.35">
      <c r="A181" s="11" t="str">
        <f t="shared" si="2"/>
        <v>DISTRIBUCION VOLUMEN POR CRITERIO (Consumiciones)Leche SolaHOMBRE</v>
      </c>
      <c r="B181" s="11" t="s">
        <v>209</v>
      </c>
      <c r="C181" s="11" t="s">
        <v>100</v>
      </c>
      <c r="D181" s="11" t="s">
        <v>17</v>
      </c>
      <c r="E181" s="12">
        <v>45.771191502224767</v>
      </c>
      <c r="F181" s="12">
        <v>34.079011119877194</v>
      </c>
      <c r="G181" s="12">
        <v>27.800341440324555</v>
      </c>
      <c r="H181" s="12">
        <v>39.452226780899466</v>
      </c>
      <c r="I181" s="12">
        <v>41.154758535760692</v>
      </c>
      <c r="J181" s="12">
        <v>31.265184315663298</v>
      </c>
      <c r="K181" s="12">
        <v>32.370444683617663</v>
      </c>
      <c r="L181" s="12">
        <v>29.915132208704627</v>
      </c>
      <c r="M181" s="12">
        <v>39.538030841521199</v>
      </c>
      <c r="N181" s="12"/>
      <c r="O181" s="12"/>
    </row>
    <row r="182" spans="1:15" x14ac:dyDescent="0.35">
      <c r="A182" s="11" t="str">
        <f t="shared" si="2"/>
        <v>DISTRIBUCION VOLUMEN POR CRITERIO (Consumiciones)Leche SolaMUJER</v>
      </c>
      <c r="B182" s="11" t="s">
        <v>209</v>
      </c>
      <c r="C182" s="11" t="s">
        <v>100</v>
      </c>
      <c r="D182" s="11" t="s">
        <v>18</v>
      </c>
      <c r="E182" s="12">
        <v>54.228845005264368</v>
      </c>
      <c r="F182" s="12">
        <v>65.92096400789147</v>
      </c>
      <c r="G182" s="12">
        <v>72.199658559675441</v>
      </c>
      <c r="H182" s="12">
        <v>60.547773219100534</v>
      </c>
      <c r="I182" s="12">
        <v>58.845241464239308</v>
      </c>
      <c r="J182" s="12">
        <v>68.734794106128106</v>
      </c>
      <c r="K182" s="12">
        <v>67.629555316382337</v>
      </c>
      <c r="L182" s="12">
        <v>70.084893823219446</v>
      </c>
      <c r="M182" s="12">
        <v>60.461959820486442</v>
      </c>
      <c r="N182" s="12"/>
      <c r="O182" s="12"/>
    </row>
    <row r="183" spans="1:15" x14ac:dyDescent="0.35">
      <c r="A183" s="11" t="str">
        <f t="shared" si="2"/>
        <v>DISTRIBUCION VOLUMEN POR CRITERIO (Consumiciones)Leche Con CacaoT.ESPAÑA</v>
      </c>
      <c r="B183" s="11" t="s">
        <v>209</v>
      </c>
      <c r="C183" s="11" t="s">
        <v>101</v>
      </c>
      <c r="D183" s="11" t="s">
        <v>32</v>
      </c>
      <c r="E183" s="12">
        <v>100</v>
      </c>
      <c r="F183" s="12">
        <v>100</v>
      </c>
      <c r="G183" s="12">
        <v>100</v>
      </c>
      <c r="H183" s="12">
        <v>100</v>
      </c>
      <c r="I183" s="12">
        <v>100</v>
      </c>
      <c r="J183" s="12">
        <v>100</v>
      </c>
      <c r="K183" s="12">
        <v>100</v>
      </c>
      <c r="L183" s="12">
        <v>100</v>
      </c>
      <c r="M183" s="12">
        <v>100</v>
      </c>
      <c r="N183" s="12"/>
      <c r="O183" s="12"/>
    </row>
    <row r="184" spans="1:15" x14ac:dyDescent="0.35">
      <c r="A184" s="11" t="str">
        <f t="shared" si="2"/>
        <v>DISTRIBUCION VOLUMEN POR CRITERIO (Consumiciones)Leche Con CacaoBCN AM</v>
      </c>
      <c r="B184" s="11" t="s">
        <v>209</v>
      </c>
      <c r="C184" s="11" t="s">
        <v>101</v>
      </c>
      <c r="D184" s="11" t="s">
        <v>1</v>
      </c>
      <c r="E184" s="12">
        <v>1.6034969394695082</v>
      </c>
      <c r="F184" s="12">
        <v>0.52290056019637232</v>
      </c>
      <c r="G184" s="12">
        <v>1.7303614152828095</v>
      </c>
      <c r="H184" s="12">
        <v>2.1936117261163859</v>
      </c>
      <c r="I184" s="12">
        <v>2.252337083046914</v>
      </c>
      <c r="J184" s="12">
        <v>1.8058879980004956</v>
      </c>
      <c r="K184" s="12">
        <v>0.29846397064563979</v>
      </c>
      <c r="L184" s="12">
        <v>2.7766319011027232</v>
      </c>
      <c r="M184" s="12">
        <v>2.2648854924899178</v>
      </c>
      <c r="N184" s="12"/>
      <c r="O184" s="12"/>
    </row>
    <row r="185" spans="1:15" x14ac:dyDescent="0.35">
      <c r="A185" s="11" t="str">
        <f t="shared" si="2"/>
        <v>DISTRIBUCION VOLUMEN POR CRITERIO (Consumiciones)Leche Con CacaoREST.CAT ARAGON</v>
      </c>
      <c r="B185" s="11" t="s">
        <v>209</v>
      </c>
      <c r="C185" s="11" t="s">
        <v>101</v>
      </c>
      <c r="D185" s="11" t="s">
        <v>2</v>
      </c>
      <c r="E185" s="12">
        <v>3.752522103831331</v>
      </c>
      <c r="F185" s="12">
        <v>1.5539074419200312</v>
      </c>
      <c r="G185" s="12">
        <v>2.7604998614741447</v>
      </c>
      <c r="H185" s="12">
        <v>2.9566476436105518</v>
      </c>
      <c r="I185" s="12">
        <v>0.966493620613044</v>
      </c>
      <c r="J185" s="12">
        <v>1.047568407459041</v>
      </c>
      <c r="K185" s="12">
        <v>0.98703841049262231</v>
      </c>
      <c r="L185" s="12">
        <v>3.5912608942378146</v>
      </c>
      <c r="M185" s="12">
        <v>2.3488448676034737</v>
      </c>
      <c r="N185" s="12"/>
      <c r="O185" s="12"/>
    </row>
    <row r="186" spans="1:15" x14ac:dyDescent="0.35">
      <c r="A186" s="11" t="str">
        <f t="shared" si="2"/>
        <v>DISTRIBUCION VOLUMEN POR CRITERIO (Consumiciones)Leche Con CacaoLEVANTE</v>
      </c>
      <c r="B186" s="11" t="s">
        <v>209</v>
      </c>
      <c r="C186" s="11" t="s">
        <v>101</v>
      </c>
      <c r="D186" s="11" t="s">
        <v>3</v>
      </c>
      <c r="E186" s="12">
        <v>7.8457114788785614</v>
      </c>
      <c r="F186" s="12">
        <v>7.1805701232695904</v>
      </c>
      <c r="G186" s="12">
        <v>4.0960059411216427</v>
      </c>
      <c r="H186" s="12">
        <v>5.2912325749493938</v>
      </c>
      <c r="I186" s="12">
        <v>6.0481209814324615</v>
      </c>
      <c r="J186" s="12">
        <v>4.2624622729690556</v>
      </c>
      <c r="K186" s="12">
        <v>5.0198015067530637</v>
      </c>
      <c r="L186" s="12">
        <v>6.6329705787387931</v>
      </c>
      <c r="M186" s="12">
        <v>3.8345802355507184</v>
      </c>
      <c r="N186" s="12"/>
      <c r="O186" s="12"/>
    </row>
    <row r="187" spans="1:15" x14ac:dyDescent="0.35">
      <c r="A187" s="11" t="str">
        <f t="shared" si="2"/>
        <v>DISTRIBUCION VOLUMEN POR CRITERIO (Consumiciones)Leche Con CacaoANDALUCIA</v>
      </c>
      <c r="B187" s="11" t="s">
        <v>209</v>
      </c>
      <c r="C187" s="11" t="s">
        <v>101</v>
      </c>
      <c r="D187" s="11" t="s">
        <v>4</v>
      </c>
      <c r="E187" s="12">
        <v>31.774880979369758</v>
      </c>
      <c r="F187" s="12">
        <v>35.19875517983175</v>
      </c>
      <c r="G187" s="12">
        <v>35.87534620399326</v>
      </c>
      <c r="H187" s="12">
        <v>36.960073406839804</v>
      </c>
      <c r="I187" s="12">
        <v>36.0345283488221</v>
      </c>
      <c r="J187" s="12">
        <v>34.289846844579444</v>
      </c>
      <c r="K187" s="12">
        <v>36.88342181278788</v>
      </c>
      <c r="L187" s="12">
        <v>34.186915872163084</v>
      </c>
      <c r="M187" s="12">
        <v>34.038273929235139</v>
      </c>
      <c r="N187" s="12"/>
      <c r="O187" s="12"/>
    </row>
    <row r="188" spans="1:15" x14ac:dyDescent="0.35">
      <c r="A188" s="11" t="str">
        <f t="shared" si="2"/>
        <v>DISTRIBUCION VOLUMEN POR CRITERIO (Consumiciones)Leche Con CacaoMDD AM</v>
      </c>
      <c r="B188" s="11" t="s">
        <v>209</v>
      </c>
      <c r="C188" s="11" t="s">
        <v>101</v>
      </c>
      <c r="D188" s="11" t="s">
        <v>5</v>
      </c>
      <c r="E188" s="12">
        <v>22.730578855890577</v>
      </c>
      <c r="F188" s="12">
        <v>19.069651378016655</v>
      </c>
      <c r="G188" s="12">
        <v>21.257487256063932</v>
      </c>
      <c r="H188" s="12">
        <v>22.871008307375011</v>
      </c>
      <c r="I188" s="12">
        <v>20.020133189522575</v>
      </c>
      <c r="J188" s="12">
        <v>22.046490884972329</v>
      </c>
      <c r="K188" s="12">
        <v>21.414688890623779</v>
      </c>
      <c r="L188" s="12">
        <v>22.643912565300088</v>
      </c>
      <c r="M188" s="12">
        <v>25.524397383209006</v>
      </c>
      <c r="N188" s="12"/>
      <c r="O188" s="12"/>
    </row>
    <row r="189" spans="1:15" x14ac:dyDescent="0.35">
      <c r="A189" s="11" t="str">
        <f t="shared" si="2"/>
        <v>DISTRIBUCION VOLUMEN POR CRITERIO (Consumiciones)Leche Con CacaoRTO CENTRO</v>
      </c>
      <c r="B189" s="11" t="s">
        <v>209</v>
      </c>
      <c r="C189" s="11" t="s">
        <v>101</v>
      </c>
      <c r="D189" s="11" t="s">
        <v>6</v>
      </c>
      <c r="E189" s="12">
        <v>5.6392428020856959</v>
      </c>
      <c r="F189" s="12">
        <v>7.5435274196413795</v>
      </c>
      <c r="G189" s="12">
        <v>6.2520108377671928</v>
      </c>
      <c r="H189" s="12">
        <v>9.0577063541372365</v>
      </c>
      <c r="I189" s="12">
        <v>7.5251902232737953</v>
      </c>
      <c r="J189" s="12">
        <v>7.0883963995516677</v>
      </c>
      <c r="K189" s="12">
        <v>12.1056386134749</v>
      </c>
      <c r="L189" s="12">
        <v>5.6458202371479143</v>
      </c>
      <c r="M189" s="12">
        <v>9.6731903893429312</v>
      </c>
      <c r="N189" s="12"/>
      <c r="O189" s="12"/>
    </row>
    <row r="190" spans="1:15" x14ac:dyDescent="0.35">
      <c r="A190" s="11" t="str">
        <f t="shared" si="2"/>
        <v>DISTRIBUCION VOLUMEN POR CRITERIO (Consumiciones)Leche Con CacaoNORTE-CENTRO</v>
      </c>
      <c r="B190" s="11" t="s">
        <v>209</v>
      </c>
      <c r="C190" s="11" t="s">
        <v>101</v>
      </c>
      <c r="D190" s="11" t="s">
        <v>7</v>
      </c>
      <c r="E190" s="12">
        <v>10.69790485906446</v>
      </c>
      <c r="F190" s="12">
        <v>13.780746596386784</v>
      </c>
      <c r="G190" s="12">
        <v>13.359008562048519</v>
      </c>
      <c r="H190" s="12">
        <v>9.9585698761046082</v>
      </c>
      <c r="I190" s="12">
        <v>10.287131753946882</v>
      </c>
      <c r="J190" s="12">
        <v>12.01371736005918</v>
      </c>
      <c r="K190" s="12">
        <v>11.752420173315638</v>
      </c>
      <c r="L190" s="12">
        <v>9.5725153296557917</v>
      </c>
      <c r="M190" s="12">
        <v>8.4869328758378977</v>
      </c>
      <c r="N190" s="12"/>
      <c r="O190" s="12"/>
    </row>
    <row r="191" spans="1:15" x14ac:dyDescent="0.35">
      <c r="A191" s="11" t="str">
        <f t="shared" si="2"/>
        <v>DISTRIBUCION VOLUMEN POR CRITERIO (Consumiciones)Leche Con CacaoNOROESTE</v>
      </c>
      <c r="B191" s="11" t="s">
        <v>209</v>
      </c>
      <c r="C191" s="11" t="s">
        <v>101</v>
      </c>
      <c r="D191" s="11" t="s">
        <v>8</v>
      </c>
      <c r="E191" s="12">
        <v>15.955631753948463</v>
      </c>
      <c r="F191" s="12">
        <v>15.149960067213557</v>
      </c>
      <c r="G191" s="12">
        <v>14.66929496978543</v>
      </c>
      <c r="H191" s="12">
        <v>10.711159599858709</v>
      </c>
      <c r="I191" s="12">
        <v>16.866068003752243</v>
      </c>
      <c r="J191" s="12">
        <v>17.445633452755612</v>
      </c>
      <c r="K191" s="12">
        <v>11.538537356546177</v>
      </c>
      <c r="L191" s="12">
        <v>14.949979815438653</v>
      </c>
      <c r="M191" s="12">
        <v>13.828915414849035</v>
      </c>
      <c r="N191" s="12"/>
      <c r="O191" s="12"/>
    </row>
    <row r="192" spans="1:15" x14ac:dyDescent="0.35">
      <c r="A192" s="11" t="str">
        <f t="shared" si="2"/>
        <v>DISTRIBUCION VOLUMEN POR CRITERIO (Consumiciones)Leche Con Cacao&lt;2MIL</v>
      </c>
      <c r="B192" s="11" t="s">
        <v>209</v>
      </c>
      <c r="C192" s="11" t="s">
        <v>101</v>
      </c>
      <c r="D192" s="11" t="s">
        <v>9</v>
      </c>
      <c r="E192" s="12">
        <v>2.9474523917479027</v>
      </c>
      <c r="F192" s="12">
        <v>1.9053284736121736</v>
      </c>
      <c r="G192" s="12">
        <v>1.5687880448204163</v>
      </c>
      <c r="H192" s="12">
        <v>1.6705832479917142</v>
      </c>
      <c r="I192" s="12">
        <v>1.3406041001257079</v>
      </c>
      <c r="J192" s="12">
        <v>1.0414972199088501</v>
      </c>
      <c r="K192" s="12">
        <v>1.6253327738309002</v>
      </c>
      <c r="L192" s="12">
        <v>2.2377826453057619</v>
      </c>
      <c r="M192" s="12">
        <v>2.5284360514007074</v>
      </c>
      <c r="N192" s="12"/>
      <c r="O192" s="12"/>
    </row>
    <row r="193" spans="1:15" x14ac:dyDescent="0.35">
      <c r="A193" s="11" t="str">
        <f t="shared" si="2"/>
        <v>DISTRIBUCION VOLUMEN POR CRITERIO (Consumiciones)Leche Con Cacao2-5MIL</v>
      </c>
      <c r="B193" s="11" t="s">
        <v>209</v>
      </c>
      <c r="C193" s="11" t="s">
        <v>101</v>
      </c>
      <c r="D193" s="11" t="s">
        <v>10</v>
      </c>
      <c r="E193" s="12">
        <v>6.913994370135268</v>
      </c>
      <c r="F193" s="12">
        <v>10.810810718592254</v>
      </c>
      <c r="G193" s="12">
        <v>6.1362890826578909</v>
      </c>
      <c r="H193" s="12">
        <v>4.2896410338161566</v>
      </c>
      <c r="I193" s="12">
        <v>5.405275978033413</v>
      </c>
      <c r="J193" s="12">
        <v>4.4497441554528656</v>
      </c>
      <c r="K193" s="12">
        <v>7.6973456163634948</v>
      </c>
      <c r="L193" s="12">
        <v>4.9440041781502453</v>
      </c>
      <c r="M193" s="12">
        <v>4.7025897073203415</v>
      </c>
      <c r="N193" s="12"/>
      <c r="O193" s="12"/>
    </row>
    <row r="194" spans="1:15" x14ac:dyDescent="0.35">
      <c r="A194" s="11" t="str">
        <f t="shared" si="2"/>
        <v>DISTRIBUCION VOLUMEN POR CRITERIO (Consumiciones)Leche Con Cacao5-10MIL</v>
      </c>
      <c r="B194" s="11" t="s">
        <v>209</v>
      </c>
      <c r="C194" s="11" t="s">
        <v>101</v>
      </c>
      <c r="D194" s="11" t="s">
        <v>11</v>
      </c>
      <c r="E194" s="12">
        <v>7.2846576739968265</v>
      </c>
      <c r="F194" s="12">
        <v>7.3090533802745457</v>
      </c>
      <c r="G194" s="12">
        <v>8.2534607122087742</v>
      </c>
      <c r="H194" s="12">
        <v>4.8969246415118235</v>
      </c>
      <c r="I194" s="12">
        <v>6.2246341275839407</v>
      </c>
      <c r="J194" s="12">
        <v>5.4949128093100308</v>
      </c>
      <c r="K194" s="12">
        <v>6.0417636037161362</v>
      </c>
      <c r="L194" s="12">
        <v>7.3656431789191412</v>
      </c>
      <c r="M194" s="12">
        <v>6.8416581217398065</v>
      </c>
      <c r="N194" s="12"/>
      <c r="O194" s="12"/>
    </row>
    <row r="195" spans="1:15" x14ac:dyDescent="0.35">
      <c r="A195" s="11" t="str">
        <f t="shared" si="2"/>
        <v>DISTRIBUCION VOLUMEN POR CRITERIO (Consumiciones)Leche Con Cacao10-30MIL</v>
      </c>
      <c r="B195" s="11" t="s">
        <v>209</v>
      </c>
      <c r="C195" s="11" t="s">
        <v>101</v>
      </c>
      <c r="D195" s="11" t="s">
        <v>12</v>
      </c>
      <c r="E195" s="12">
        <v>21.809302501322453</v>
      </c>
      <c r="F195" s="12">
        <v>21.915559046499233</v>
      </c>
      <c r="G195" s="12">
        <v>20.861763589032293</v>
      </c>
      <c r="H195" s="12">
        <v>23.334581135742162</v>
      </c>
      <c r="I195" s="12">
        <v>24.129041354454269</v>
      </c>
      <c r="J195" s="12">
        <v>21.062628111671341</v>
      </c>
      <c r="K195" s="12">
        <v>23.075874385197906</v>
      </c>
      <c r="L195" s="12">
        <v>20.942534487903831</v>
      </c>
      <c r="M195" s="12">
        <v>17.990813787574474</v>
      </c>
      <c r="N195" s="12"/>
      <c r="O195" s="12"/>
    </row>
    <row r="196" spans="1:15" x14ac:dyDescent="0.35">
      <c r="A196" s="11" t="str">
        <f t="shared" ref="A196:A259" si="3">B196&amp;C196&amp;D196</f>
        <v>DISTRIBUCION VOLUMEN POR CRITERIO (Consumiciones)Leche Con Cacao30-100MIL</v>
      </c>
      <c r="B196" s="11" t="s">
        <v>209</v>
      </c>
      <c r="C196" s="11" t="s">
        <v>101</v>
      </c>
      <c r="D196" s="11" t="s">
        <v>13</v>
      </c>
      <c r="E196" s="12">
        <v>20.660082747676263</v>
      </c>
      <c r="F196" s="12">
        <v>18.81417708319827</v>
      </c>
      <c r="G196" s="12">
        <v>22.896748227267373</v>
      </c>
      <c r="H196" s="12">
        <v>21.923152926250843</v>
      </c>
      <c r="I196" s="12">
        <v>22.037819633966173</v>
      </c>
      <c r="J196" s="12">
        <v>23.122162972192115</v>
      </c>
      <c r="K196" s="12">
        <v>22.028056444687326</v>
      </c>
      <c r="L196" s="12">
        <v>23.952833709788095</v>
      </c>
      <c r="M196" s="12">
        <v>20.817799169290019</v>
      </c>
      <c r="N196" s="12"/>
      <c r="O196" s="12"/>
    </row>
    <row r="197" spans="1:15" x14ac:dyDescent="0.35">
      <c r="A197" s="11" t="str">
        <f t="shared" si="3"/>
        <v>DISTRIBUCION VOLUMEN POR CRITERIO (Consumiciones)Leche Con Cacao100-200MIL</v>
      </c>
      <c r="B197" s="11" t="s">
        <v>209</v>
      </c>
      <c r="C197" s="11" t="s">
        <v>101</v>
      </c>
      <c r="D197" s="11" t="s">
        <v>14</v>
      </c>
      <c r="E197" s="12">
        <v>7.2088708153857777</v>
      </c>
      <c r="F197" s="12">
        <v>6.7934108968851517</v>
      </c>
      <c r="G197" s="12">
        <v>8.3777507118812693</v>
      </c>
      <c r="H197" s="12">
        <v>5.3948749006917707</v>
      </c>
      <c r="I197" s="12">
        <v>4.9647633578799049</v>
      </c>
      <c r="J197" s="12">
        <v>6.3345798500345083</v>
      </c>
      <c r="K197" s="12">
        <v>8.3834871965024576</v>
      </c>
      <c r="L197" s="12">
        <v>8.0802006298638247</v>
      </c>
      <c r="M197" s="12">
        <v>6.4840033925101039</v>
      </c>
      <c r="N197" s="12"/>
      <c r="O197" s="12"/>
    </row>
    <row r="198" spans="1:15" x14ac:dyDescent="0.35">
      <c r="A198" s="11" t="str">
        <f t="shared" si="3"/>
        <v>DISTRIBUCION VOLUMEN POR CRITERIO (Consumiciones)Leche Con Cacao200-500MIL</v>
      </c>
      <c r="B198" s="11" t="s">
        <v>209</v>
      </c>
      <c r="C198" s="11" t="s">
        <v>101</v>
      </c>
      <c r="D198" s="11" t="s">
        <v>15</v>
      </c>
      <c r="E198" s="12">
        <v>10.210231995768156</v>
      </c>
      <c r="F198" s="12">
        <v>11.810835285615532</v>
      </c>
      <c r="G198" s="12">
        <v>12.10860249983846</v>
      </c>
      <c r="H198" s="12">
        <v>13.625456687378765</v>
      </c>
      <c r="I198" s="12">
        <v>12.99994730525732</v>
      </c>
      <c r="J198" s="12">
        <v>15.727095037724684</v>
      </c>
      <c r="K198" s="12">
        <v>11.238835974705284</v>
      </c>
      <c r="L198" s="12">
        <v>10.215877090828608</v>
      </c>
      <c r="M198" s="12">
        <v>12.290807992019221</v>
      </c>
      <c r="N198" s="12"/>
      <c r="O198" s="12"/>
    </row>
    <row r="199" spans="1:15" x14ac:dyDescent="0.35">
      <c r="A199" s="11" t="str">
        <f t="shared" si="3"/>
        <v>DISTRIBUCION VOLUMEN POR CRITERIO (Consumiciones)Leche Con Cacao&gt;500MIL</v>
      </c>
      <c r="B199" s="11" t="s">
        <v>209</v>
      </c>
      <c r="C199" s="11" t="s">
        <v>101</v>
      </c>
      <c r="D199" s="11" t="s">
        <v>16</v>
      </c>
      <c r="E199" s="12">
        <v>22.965380110330237</v>
      </c>
      <c r="F199" s="12">
        <v>20.640826252685031</v>
      </c>
      <c r="G199" s="12">
        <v>19.796610409531993</v>
      </c>
      <c r="H199" s="12">
        <v>24.864799660104314</v>
      </c>
      <c r="I199" s="12">
        <v>22.897918889973376</v>
      </c>
      <c r="J199" s="12">
        <v>22.767382391357081</v>
      </c>
      <c r="K199" s="12">
        <v>19.90933132953392</v>
      </c>
      <c r="L199" s="12">
        <v>22.26111928338393</v>
      </c>
      <c r="M199" s="12">
        <v>28.343898983986659</v>
      </c>
      <c r="N199" s="12"/>
      <c r="O199" s="12"/>
    </row>
    <row r="200" spans="1:15" x14ac:dyDescent="0.35">
      <c r="A200" s="11" t="str">
        <f t="shared" si="3"/>
        <v>DISTRIBUCION VOLUMEN POR CRITERIO (Consumiciones)Leche Con CacaoDE 15 A 19 AÑOS</v>
      </c>
      <c r="B200" s="11" t="s">
        <v>209</v>
      </c>
      <c r="C200" s="11" t="s">
        <v>101</v>
      </c>
      <c r="D200" s="11" t="s">
        <v>34</v>
      </c>
      <c r="E200" s="12" t="s">
        <v>222</v>
      </c>
      <c r="F200" s="12">
        <v>1.0696728741620203</v>
      </c>
      <c r="G200" s="12">
        <v>3.6716919539049679</v>
      </c>
      <c r="H200" s="12">
        <v>5.4699114748241628</v>
      </c>
      <c r="I200" s="12">
        <v>7.0567849940564127</v>
      </c>
      <c r="J200" s="12">
        <v>0.86297550406290069</v>
      </c>
      <c r="K200" s="12">
        <v>6.7368403075962204</v>
      </c>
      <c r="L200" s="12">
        <v>0.96647492432438076</v>
      </c>
      <c r="M200" s="12">
        <v>2.2420965045390111</v>
      </c>
      <c r="N200" s="12"/>
      <c r="O200" s="12"/>
    </row>
    <row r="201" spans="1:15" x14ac:dyDescent="0.35">
      <c r="A201" s="11" t="str">
        <f t="shared" si="3"/>
        <v>DISTRIBUCION VOLUMEN POR CRITERIO (Consumiciones)Leche Con CacaoDE 20 A 24 AÑOS</v>
      </c>
      <c r="B201" s="11" t="s">
        <v>209</v>
      </c>
      <c r="C201" s="11" t="s">
        <v>101</v>
      </c>
      <c r="D201" s="11" t="s">
        <v>35</v>
      </c>
      <c r="E201" s="12">
        <v>5.484100355172675</v>
      </c>
      <c r="F201" s="12">
        <v>6.4037449242368929</v>
      </c>
      <c r="G201" s="12">
        <v>3.2172598789292883</v>
      </c>
      <c r="H201" s="12">
        <v>4.3181258007819396</v>
      </c>
      <c r="I201" s="12">
        <v>0.98837214546407448</v>
      </c>
      <c r="J201" s="12">
        <v>4.5318495989929533</v>
      </c>
      <c r="K201" s="12">
        <v>1.8671549301272541</v>
      </c>
      <c r="L201" s="12">
        <v>3.9258738020699639</v>
      </c>
      <c r="M201" s="12">
        <v>4.6275243992361395</v>
      </c>
      <c r="N201" s="12"/>
      <c r="O201" s="12"/>
    </row>
    <row r="202" spans="1:15" x14ac:dyDescent="0.35">
      <c r="A202" s="11" t="str">
        <f t="shared" si="3"/>
        <v>DISTRIBUCION VOLUMEN POR CRITERIO (Consumiciones)Leche Con CacaoDE 25 A 34 AÑOS</v>
      </c>
      <c r="B202" s="11" t="s">
        <v>209</v>
      </c>
      <c r="C202" s="11" t="s">
        <v>101</v>
      </c>
      <c r="D202" s="11" t="s">
        <v>36</v>
      </c>
      <c r="E202" s="12">
        <v>5.6133284213708157</v>
      </c>
      <c r="F202" s="12">
        <v>6.8585760634848283</v>
      </c>
      <c r="G202" s="12">
        <v>4.0816399690905882</v>
      </c>
      <c r="H202" s="12">
        <v>6.1944968118174</v>
      </c>
      <c r="I202" s="12">
        <v>7.9641682870695645</v>
      </c>
      <c r="J202" s="12">
        <v>6.1673184855311494</v>
      </c>
      <c r="K202" s="12">
        <v>7.6869310640955577</v>
      </c>
      <c r="L202" s="12">
        <v>5.7307416684281449</v>
      </c>
      <c r="M202" s="12">
        <v>6.3212491717142711</v>
      </c>
      <c r="N202" s="12"/>
      <c r="O202" s="12"/>
    </row>
    <row r="203" spans="1:15" x14ac:dyDescent="0.35">
      <c r="A203" s="11" t="str">
        <f t="shared" si="3"/>
        <v>DISTRIBUCION VOLUMEN POR CRITERIO (Consumiciones)Leche Con CacaoDE 35 A 49 AÑOS</v>
      </c>
      <c r="B203" s="11" t="s">
        <v>209</v>
      </c>
      <c r="C203" s="11" t="s">
        <v>101</v>
      </c>
      <c r="D203" s="11" t="s">
        <v>37</v>
      </c>
      <c r="E203" s="12">
        <v>28.193776921333036</v>
      </c>
      <c r="F203" s="12">
        <v>25.019875404246957</v>
      </c>
      <c r="G203" s="12">
        <v>27.544666843106413</v>
      </c>
      <c r="H203" s="12">
        <v>27.512287651192256</v>
      </c>
      <c r="I203" s="12">
        <v>28.64123045547246</v>
      </c>
      <c r="J203" s="12">
        <v>25.765002750793158</v>
      </c>
      <c r="K203" s="12">
        <v>26.535355999687717</v>
      </c>
      <c r="L203" s="12">
        <v>30.699321014616217</v>
      </c>
      <c r="M203" s="12">
        <v>26.562481181173276</v>
      </c>
      <c r="N203" s="12"/>
      <c r="O203" s="12"/>
    </row>
    <row r="204" spans="1:15" x14ac:dyDescent="0.35">
      <c r="A204" s="11" t="str">
        <f t="shared" si="3"/>
        <v>DISTRIBUCION VOLUMEN POR CRITERIO (Consumiciones)Leche Con CacaoDE 50 A 59 AÑOS</v>
      </c>
      <c r="B204" s="11" t="s">
        <v>209</v>
      </c>
      <c r="C204" s="11" t="s">
        <v>101</v>
      </c>
      <c r="D204" s="11" t="s">
        <v>38</v>
      </c>
      <c r="E204" s="12">
        <v>22.109631224967885</v>
      </c>
      <c r="F204" s="12">
        <v>27.158582637438279</v>
      </c>
      <c r="G204" s="12">
        <v>23.030281840366875</v>
      </c>
      <c r="H204" s="12">
        <v>19.757171957847053</v>
      </c>
      <c r="I204" s="12">
        <v>24.872879867380149</v>
      </c>
      <c r="J204" s="12">
        <v>21.600410520513353</v>
      </c>
      <c r="K204" s="12">
        <v>20.691105863065033</v>
      </c>
      <c r="L204" s="12">
        <v>22.520383289653072</v>
      </c>
      <c r="M204" s="12">
        <v>26.462505279565541</v>
      </c>
      <c r="N204" s="12"/>
      <c r="O204" s="12"/>
    </row>
    <row r="205" spans="1:15" x14ac:dyDescent="0.35">
      <c r="A205" s="11" t="str">
        <f t="shared" si="3"/>
        <v>DISTRIBUCION VOLUMEN POR CRITERIO (Consumiciones)Leche Con CacaoDE 60 A 75 AÑOS</v>
      </c>
      <c r="B205" s="11" t="s">
        <v>209</v>
      </c>
      <c r="C205" s="11" t="s">
        <v>101</v>
      </c>
      <c r="D205" s="11" t="s">
        <v>39</v>
      </c>
      <c r="E205" s="12">
        <v>38.599136628126658</v>
      </c>
      <c r="F205" s="12">
        <v>33.489561403568636</v>
      </c>
      <c r="G205" s="12">
        <v>38.454476332437267</v>
      </c>
      <c r="H205" s="12">
        <v>36.748006303537188</v>
      </c>
      <c r="I205" s="12">
        <v>30.476562232965826</v>
      </c>
      <c r="J205" s="12">
        <v>41.072445955931798</v>
      </c>
      <c r="K205" s="12">
        <v>36.482639159965643</v>
      </c>
      <c r="L205" s="12">
        <v>36.157209617179149</v>
      </c>
      <c r="M205" s="12">
        <v>33.784154787236723</v>
      </c>
      <c r="N205" s="12"/>
      <c r="O205" s="12"/>
    </row>
    <row r="206" spans="1:15" x14ac:dyDescent="0.35">
      <c r="A206" s="11" t="str">
        <f t="shared" si="3"/>
        <v>DISTRIBUCION VOLUMEN POR CRITERIO (Consumiciones)Leche Con CacaoNIVEL ALTO</v>
      </c>
      <c r="B206" s="11" t="s">
        <v>209</v>
      </c>
      <c r="C206" s="11" t="s">
        <v>101</v>
      </c>
      <c r="D206" s="11" t="s">
        <v>171</v>
      </c>
      <c r="E206" s="12">
        <v>20.648738003476161</v>
      </c>
      <c r="F206" s="12">
        <v>21.430872149798791</v>
      </c>
      <c r="G206" s="12">
        <v>24.436553830793102</v>
      </c>
      <c r="H206" s="12">
        <v>20.513575070141439</v>
      </c>
      <c r="I206" s="12">
        <v>22.435985382193543</v>
      </c>
      <c r="J206" s="12">
        <v>26.33338379471078</v>
      </c>
      <c r="K206" s="12">
        <v>23.104994535092509</v>
      </c>
      <c r="L206" s="12">
        <v>22.671009154930509</v>
      </c>
      <c r="M206" s="12">
        <v>15.929521106990171</v>
      </c>
      <c r="N206" s="12"/>
      <c r="O206" s="12"/>
    </row>
    <row r="207" spans="1:15" x14ac:dyDescent="0.35">
      <c r="A207" s="11" t="str">
        <f t="shared" si="3"/>
        <v>DISTRIBUCION VOLUMEN POR CRITERIO (Consumiciones)Leche Con CacaoNIVEL MEDIO ALTO</v>
      </c>
      <c r="B207" s="11" t="s">
        <v>209</v>
      </c>
      <c r="C207" s="11" t="s">
        <v>101</v>
      </c>
      <c r="D207" s="11" t="s">
        <v>172</v>
      </c>
      <c r="E207" s="12">
        <v>12.437419708304995</v>
      </c>
      <c r="F207" s="12">
        <v>12.573425259494872</v>
      </c>
      <c r="G207" s="12">
        <v>12.277329646391735</v>
      </c>
      <c r="H207" s="12">
        <v>12.343197377432473</v>
      </c>
      <c r="I207" s="12">
        <v>12.740852952234825</v>
      </c>
      <c r="J207" s="12">
        <v>12.063153866483486</v>
      </c>
      <c r="K207" s="12">
        <v>12.289386368959326</v>
      </c>
      <c r="L207" s="12">
        <v>17.818645403117525</v>
      </c>
      <c r="M207" s="12">
        <v>14.901546075024545</v>
      </c>
      <c r="N207" s="12"/>
      <c r="O207" s="12"/>
    </row>
    <row r="208" spans="1:15" x14ac:dyDescent="0.35">
      <c r="A208" s="11" t="str">
        <f t="shared" si="3"/>
        <v>DISTRIBUCION VOLUMEN POR CRITERIO (Consumiciones)Leche Con CacaoNIVEL MEDIO</v>
      </c>
      <c r="B208" s="11" t="s">
        <v>209</v>
      </c>
      <c r="C208" s="11" t="s">
        <v>101</v>
      </c>
      <c r="D208" s="11" t="s">
        <v>173</v>
      </c>
      <c r="E208" s="12">
        <v>17.122345651023956</v>
      </c>
      <c r="F208" s="12">
        <v>15.944566786703874</v>
      </c>
      <c r="G208" s="12">
        <v>14.744160891805555</v>
      </c>
      <c r="H208" s="12">
        <v>17.646037361481476</v>
      </c>
      <c r="I208" s="12">
        <v>30.430157628489717</v>
      </c>
      <c r="J208" s="12">
        <v>28.690685477810025</v>
      </c>
      <c r="K208" s="12">
        <v>31.899875087828867</v>
      </c>
      <c r="L208" s="12">
        <v>29.635983695526413</v>
      </c>
      <c r="M208" s="12">
        <v>31.971175399340009</v>
      </c>
      <c r="N208" s="12"/>
      <c r="O208" s="12"/>
    </row>
    <row r="209" spans="1:15" x14ac:dyDescent="0.35">
      <c r="A209" s="11" t="str">
        <f t="shared" si="3"/>
        <v>DISTRIBUCION VOLUMEN POR CRITERIO (Consumiciones)Leche Con CacaoNIVEL MEDIO BAJO</v>
      </c>
      <c r="B209" s="11" t="s">
        <v>209</v>
      </c>
      <c r="C209" s="11" t="s">
        <v>101</v>
      </c>
      <c r="D209" s="11" t="s">
        <v>174</v>
      </c>
      <c r="E209" s="12">
        <v>14.742358119851886</v>
      </c>
      <c r="F209" s="12">
        <v>21.983823525063031</v>
      </c>
      <c r="G209" s="12">
        <v>20.651611458433834</v>
      </c>
      <c r="H209" s="12">
        <v>20.138119390968047</v>
      </c>
      <c r="I209" s="12">
        <v>16.669780087273885</v>
      </c>
      <c r="J209" s="12">
        <v>17.310889507148776</v>
      </c>
      <c r="K209" s="12">
        <v>19.068867593098602</v>
      </c>
      <c r="L209" s="12">
        <v>15.368813959491556</v>
      </c>
      <c r="M209" s="12">
        <v>20.838459345826958</v>
      </c>
      <c r="N209" s="12"/>
      <c r="O209" s="12"/>
    </row>
    <row r="210" spans="1:15" x14ac:dyDescent="0.35">
      <c r="A210" s="11" t="str">
        <f t="shared" si="3"/>
        <v>DISTRIBUCION VOLUMEN POR CRITERIO (Consumiciones)Leche Con CacaoNIVEL BAJO</v>
      </c>
      <c r="B210" s="11" t="s">
        <v>209</v>
      </c>
      <c r="C210" s="11" t="s">
        <v>101</v>
      </c>
      <c r="D210" s="11" t="s">
        <v>190</v>
      </c>
      <c r="E210" s="12">
        <v>35.04911017909771</v>
      </c>
      <c r="F210" s="12">
        <v>28.067335026183216</v>
      </c>
      <c r="G210" s="12">
        <v>27.890361875560409</v>
      </c>
      <c r="H210" s="12">
        <v>29.359082661216192</v>
      </c>
      <c r="I210" s="12">
        <v>17.723235817993306</v>
      </c>
      <c r="J210" s="12">
        <v>15.60188467210854</v>
      </c>
      <c r="K210" s="12">
        <v>13.636895932547427</v>
      </c>
      <c r="L210" s="12">
        <v>14.505547786934001</v>
      </c>
      <c r="M210" s="12">
        <v>16.359308366877382</v>
      </c>
      <c r="N210" s="12"/>
      <c r="O210" s="12"/>
    </row>
    <row r="211" spans="1:15" x14ac:dyDescent="0.35">
      <c r="A211" s="11" t="str">
        <f t="shared" si="3"/>
        <v>DISTRIBUCION VOLUMEN POR CRITERIO (Consumiciones)Leche Con CacaoHOMBRE</v>
      </c>
      <c r="B211" s="11" t="s">
        <v>209</v>
      </c>
      <c r="C211" s="11" t="s">
        <v>101</v>
      </c>
      <c r="D211" s="11" t="s">
        <v>17</v>
      </c>
      <c r="E211" s="12">
        <v>62.36481712385703</v>
      </c>
      <c r="F211" s="12">
        <v>60.58445175844156</v>
      </c>
      <c r="G211" s="12">
        <v>65.299503519795906</v>
      </c>
      <c r="H211" s="12">
        <v>62.785384390750977</v>
      </c>
      <c r="I211" s="12">
        <v>57.706107652985651</v>
      </c>
      <c r="J211" s="12">
        <v>62.616902004854211</v>
      </c>
      <c r="K211" s="12">
        <v>65.724588180185805</v>
      </c>
      <c r="L211" s="12">
        <v>61.492688776604574</v>
      </c>
      <c r="M211" s="12">
        <v>65.216806780820221</v>
      </c>
      <c r="N211" s="12"/>
      <c r="O211" s="12"/>
    </row>
    <row r="212" spans="1:15" x14ac:dyDescent="0.35">
      <c r="A212" s="11" t="str">
        <f t="shared" si="3"/>
        <v>DISTRIBUCION VOLUMEN POR CRITERIO (Consumiciones)Leche Con CacaoMUJER</v>
      </c>
      <c r="B212" s="11" t="s">
        <v>209</v>
      </c>
      <c r="C212" s="11" t="s">
        <v>101</v>
      </c>
      <c r="D212" s="11" t="s">
        <v>18</v>
      </c>
      <c r="E212" s="12">
        <v>37.635154537897684</v>
      </c>
      <c r="F212" s="12">
        <v>39.415548241558447</v>
      </c>
      <c r="G212" s="12">
        <v>34.700514183188716</v>
      </c>
      <c r="H212" s="12">
        <v>37.214627470488637</v>
      </c>
      <c r="I212" s="12">
        <v>42.293904215199632</v>
      </c>
      <c r="J212" s="12">
        <v>37.383111403837752</v>
      </c>
      <c r="K212" s="12">
        <v>34.275431337340926</v>
      </c>
      <c r="L212" s="12">
        <v>38.507323213036862</v>
      </c>
      <c r="M212" s="12">
        <v>34.783203513238824</v>
      </c>
      <c r="N212" s="12"/>
      <c r="O212" s="12"/>
    </row>
    <row r="213" spans="1:15" x14ac:dyDescent="0.35">
      <c r="A213" s="11" t="str">
        <f t="shared" si="3"/>
        <v>DISTRIBUCION VOLUMEN POR CRITERIO (Consumiciones)Leche Con CafeT.ESPAÑA</v>
      </c>
      <c r="B213" s="11" t="s">
        <v>209</v>
      </c>
      <c r="C213" s="11" t="s">
        <v>102</v>
      </c>
      <c r="D213" s="11" t="s">
        <v>32</v>
      </c>
      <c r="E213" s="12">
        <v>100</v>
      </c>
      <c r="F213" s="12">
        <v>100</v>
      </c>
      <c r="G213" s="12">
        <v>100</v>
      </c>
      <c r="H213" s="12">
        <v>100</v>
      </c>
      <c r="I213" s="12">
        <v>100</v>
      </c>
      <c r="J213" s="12">
        <v>100</v>
      </c>
      <c r="K213" s="12">
        <v>100</v>
      </c>
      <c r="L213" s="12">
        <v>100</v>
      </c>
      <c r="M213" s="12">
        <v>100</v>
      </c>
      <c r="N213" s="12"/>
      <c r="O213" s="12"/>
    </row>
    <row r="214" spans="1:15" x14ac:dyDescent="0.35">
      <c r="A214" s="11" t="str">
        <f t="shared" si="3"/>
        <v>DISTRIBUCION VOLUMEN POR CRITERIO (Consumiciones)Leche Con CafeBCN AM</v>
      </c>
      <c r="B214" s="11" t="s">
        <v>209</v>
      </c>
      <c r="C214" s="11" t="s">
        <v>102</v>
      </c>
      <c r="D214" s="11" t="s">
        <v>1</v>
      </c>
      <c r="E214" s="12">
        <v>7.9004770647219464</v>
      </c>
      <c r="F214" s="12">
        <v>8.6117874242064776</v>
      </c>
      <c r="G214" s="12">
        <v>8.771942302998168</v>
      </c>
      <c r="H214" s="12">
        <v>10.053382846701863</v>
      </c>
      <c r="I214" s="12">
        <v>9.2345216073086203</v>
      </c>
      <c r="J214" s="12">
        <v>9.9809390485251939</v>
      </c>
      <c r="K214" s="12">
        <v>10.034515147683578</v>
      </c>
      <c r="L214" s="12">
        <v>10.09505473989687</v>
      </c>
      <c r="M214" s="12">
        <v>9.8127049341987878</v>
      </c>
      <c r="N214" s="12"/>
      <c r="O214" s="12"/>
    </row>
    <row r="215" spans="1:15" x14ac:dyDescent="0.35">
      <c r="A215" s="11" t="str">
        <f t="shared" si="3"/>
        <v>DISTRIBUCION VOLUMEN POR CRITERIO (Consumiciones)Leche Con CafeREST.CAT ARAGON</v>
      </c>
      <c r="B215" s="11" t="s">
        <v>209</v>
      </c>
      <c r="C215" s="11" t="s">
        <v>102</v>
      </c>
      <c r="D215" s="11" t="s">
        <v>2</v>
      </c>
      <c r="E215" s="12">
        <v>9.6212257754166242</v>
      </c>
      <c r="F215" s="12">
        <v>8.973897987784877</v>
      </c>
      <c r="G215" s="12">
        <v>8.7850577072398224</v>
      </c>
      <c r="H215" s="12">
        <v>9.9075379716778134</v>
      </c>
      <c r="I215" s="12">
        <v>10.148690071523497</v>
      </c>
      <c r="J215" s="12">
        <v>9.8033757118633069</v>
      </c>
      <c r="K215" s="12">
        <v>9.4033747755947292</v>
      </c>
      <c r="L215" s="12">
        <v>9.7296704577859217</v>
      </c>
      <c r="M215" s="12">
        <v>10.727181827231979</v>
      </c>
      <c r="N215" s="12"/>
      <c r="O215" s="12"/>
    </row>
    <row r="216" spans="1:15" x14ac:dyDescent="0.35">
      <c r="A216" s="11" t="str">
        <f t="shared" si="3"/>
        <v>DISTRIBUCION VOLUMEN POR CRITERIO (Consumiciones)Leche Con CafeLEVANTE</v>
      </c>
      <c r="B216" s="11" t="s">
        <v>209</v>
      </c>
      <c r="C216" s="11" t="s">
        <v>102</v>
      </c>
      <c r="D216" s="11" t="s">
        <v>3</v>
      </c>
      <c r="E216" s="12">
        <v>10.35475939803829</v>
      </c>
      <c r="F216" s="12">
        <v>10.485477202630751</v>
      </c>
      <c r="G216" s="12">
        <v>10.529212488408172</v>
      </c>
      <c r="H216" s="12">
        <v>10.521651740982691</v>
      </c>
      <c r="I216" s="12">
        <v>10.459757180732064</v>
      </c>
      <c r="J216" s="12">
        <v>9.5179644419916194</v>
      </c>
      <c r="K216" s="12">
        <v>9.3757702323093497</v>
      </c>
      <c r="L216" s="12">
        <v>9.1956157667287926</v>
      </c>
      <c r="M216" s="12">
        <v>9.414588653978722</v>
      </c>
      <c r="N216" s="12"/>
      <c r="O216" s="12"/>
    </row>
    <row r="217" spans="1:15" x14ac:dyDescent="0.35">
      <c r="A217" s="11" t="str">
        <f t="shared" si="3"/>
        <v>DISTRIBUCION VOLUMEN POR CRITERIO (Consumiciones)Leche Con CafeANDALUCIA</v>
      </c>
      <c r="B217" s="11" t="s">
        <v>209</v>
      </c>
      <c r="C217" s="11" t="s">
        <v>102</v>
      </c>
      <c r="D217" s="11" t="s">
        <v>4</v>
      </c>
      <c r="E217" s="12">
        <v>21.200169545669809</v>
      </c>
      <c r="F217" s="12">
        <v>19.885578844062081</v>
      </c>
      <c r="G217" s="12">
        <v>20.665269989271664</v>
      </c>
      <c r="H217" s="12">
        <v>17.784420769692712</v>
      </c>
      <c r="I217" s="12">
        <v>18.930700342591543</v>
      </c>
      <c r="J217" s="12">
        <v>19.700713661009779</v>
      </c>
      <c r="K217" s="12">
        <v>19.508653696561538</v>
      </c>
      <c r="L217" s="12">
        <v>19.664196846213109</v>
      </c>
      <c r="M217" s="12">
        <v>19.636413782222061</v>
      </c>
      <c r="N217" s="12"/>
      <c r="O217" s="12"/>
    </row>
    <row r="218" spans="1:15" x14ac:dyDescent="0.35">
      <c r="A218" s="11" t="str">
        <f t="shared" si="3"/>
        <v>DISTRIBUCION VOLUMEN POR CRITERIO (Consumiciones)Leche Con CafeMDD AM</v>
      </c>
      <c r="B218" s="11" t="s">
        <v>209</v>
      </c>
      <c r="C218" s="11" t="s">
        <v>102</v>
      </c>
      <c r="D218" s="11" t="s">
        <v>5</v>
      </c>
      <c r="E218" s="12">
        <v>13.647310824198295</v>
      </c>
      <c r="F218" s="12">
        <v>13.748063432550408</v>
      </c>
      <c r="G218" s="12">
        <v>13.055476974490702</v>
      </c>
      <c r="H218" s="12">
        <v>13.696357517184172</v>
      </c>
      <c r="I218" s="12">
        <v>12.803560815007245</v>
      </c>
      <c r="J218" s="12">
        <v>13.235827645924672</v>
      </c>
      <c r="K218" s="12">
        <v>12.993503682256705</v>
      </c>
      <c r="L218" s="12">
        <v>12.438902271678149</v>
      </c>
      <c r="M218" s="12">
        <v>12.205196852661507</v>
      </c>
      <c r="N218" s="12"/>
      <c r="O218" s="12"/>
    </row>
    <row r="219" spans="1:15" x14ac:dyDescent="0.35">
      <c r="A219" s="11" t="str">
        <f t="shared" si="3"/>
        <v>DISTRIBUCION VOLUMEN POR CRITERIO (Consumiciones)Leche Con CafeRTO CENTRO</v>
      </c>
      <c r="B219" s="11" t="s">
        <v>209</v>
      </c>
      <c r="C219" s="11" t="s">
        <v>102</v>
      </c>
      <c r="D219" s="11" t="s">
        <v>6</v>
      </c>
      <c r="E219" s="12">
        <v>8.9666384090550313</v>
      </c>
      <c r="F219" s="12">
        <v>9.1206881799053345</v>
      </c>
      <c r="G219" s="12">
        <v>8.7721605338411397</v>
      </c>
      <c r="H219" s="12">
        <v>9.6662334136142043</v>
      </c>
      <c r="I219" s="12">
        <v>9.8508591501325622</v>
      </c>
      <c r="J219" s="12">
        <v>8.3323172924026458</v>
      </c>
      <c r="K219" s="12">
        <v>8.4365485901143398</v>
      </c>
      <c r="L219" s="12">
        <v>9.1519971515402627</v>
      </c>
      <c r="M219" s="12">
        <v>9.4497855254235805</v>
      </c>
      <c r="N219" s="12"/>
      <c r="O219" s="12"/>
    </row>
    <row r="220" spans="1:15" x14ac:dyDescent="0.35">
      <c r="A220" s="11" t="str">
        <f t="shared" si="3"/>
        <v>DISTRIBUCION VOLUMEN POR CRITERIO (Consumiciones)Leche Con CafeNORTE-CENTRO</v>
      </c>
      <c r="B220" s="11" t="s">
        <v>209</v>
      </c>
      <c r="C220" s="11" t="s">
        <v>102</v>
      </c>
      <c r="D220" s="11" t="s">
        <v>7</v>
      </c>
      <c r="E220" s="12">
        <v>12.793936131997022</v>
      </c>
      <c r="F220" s="12">
        <v>13.739659215986746</v>
      </c>
      <c r="G220" s="12">
        <v>12.953342245773195</v>
      </c>
      <c r="H220" s="12">
        <v>12.960160770005109</v>
      </c>
      <c r="I220" s="12">
        <v>12.057465891105309</v>
      </c>
      <c r="J220" s="12">
        <v>13.193100792795306</v>
      </c>
      <c r="K220" s="12">
        <v>13.512655554150646</v>
      </c>
      <c r="L220" s="12">
        <v>12.569912513844491</v>
      </c>
      <c r="M220" s="12">
        <v>13.007330516247913</v>
      </c>
      <c r="N220" s="12"/>
      <c r="O220" s="12"/>
    </row>
    <row r="221" spans="1:15" x14ac:dyDescent="0.35">
      <c r="A221" s="11" t="str">
        <f t="shared" si="3"/>
        <v>DISTRIBUCION VOLUMEN POR CRITERIO (Consumiciones)Leche Con CafeNOROESTE</v>
      </c>
      <c r="B221" s="11" t="s">
        <v>209</v>
      </c>
      <c r="C221" s="11" t="s">
        <v>102</v>
      </c>
      <c r="D221" s="11" t="s">
        <v>8</v>
      </c>
      <c r="E221" s="12">
        <v>15.515501495954645</v>
      </c>
      <c r="F221" s="12">
        <v>15.434854195107469</v>
      </c>
      <c r="G221" s="12">
        <v>16.467524286937458</v>
      </c>
      <c r="H221" s="12">
        <v>15.410264940168206</v>
      </c>
      <c r="I221" s="12">
        <v>16.514458297994537</v>
      </c>
      <c r="J221" s="12">
        <v>16.235740151871255</v>
      </c>
      <c r="K221" s="12">
        <v>16.734995801778695</v>
      </c>
      <c r="L221" s="12">
        <v>17.154666007067583</v>
      </c>
      <c r="M221" s="12">
        <v>15.746797908035456</v>
      </c>
      <c r="N221" s="12"/>
      <c r="O221" s="12"/>
    </row>
    <row r="222" spans="1:15" x14ac:dyDescent="0.35">
      <c r="A222" s="11" t="str">
        <f t="shared" si="3"/>
        <v>DISTRIBUCION VOLUMEN POR CRITERIO (Consumiciones)Leche Con Cafe&lt;2MIL</v>
      </c>
      <c r="B222" s="11" t="s">
        <v>209</v>
      </c>
      <c r="C222" s="11" t="s">
        <v>102</v>
      </c>
      <c r="D222" s="11" t="s">
        <v>9</v>
      </c>
      <c r="E222" s="12">
        <v>4.2675446828663164</v>
      </c>
      <c r="F222" s="12">
        <v>4.5257532680183417</v>
      </c>
      <c r="G222" s="12">
        <v>4.0829697499721149</v>
      </c>
      <c r="H222" s="12">
        <v>4.6941976770502274</v>
      </c>
      <c r="I222" s="12">
        <v>4.4238752245543971</v>
      </c>
      <c r="J222" s="12">
        <v>4.6300861231951682</v>
      </c>
      <c r="K222" s="12">
        <v>4.5771362711753794</v>
      </c>
      <c r="L222" s="12">
        <v>4.372707092318139</v>
      </c>
      <c r="M222" s="12">
        <v>4.9573430071771192</v>
      </c>
      <c r="N222" s="12"/>
      <c r="O222" s="12"/>
    </row>
    <row r="223" spans="1:15" x14ac:dyDescent="0.35">
      <c r="A223" s="11" t="str">
        <f t="shared" si="3"/>
        <v>DISTRIBUCION VOLUMEN POR CRITERIO (Consumiciones)Leche Con Cafe2-5MIL</v>
      </c>
      <c r="B223" s="11" t="s">
        <v>209</v>
      </c>
      <c r="C223" s="11" t="s">
        <v>102</v>
      </c>
      <c r="D223" s="11" t="s">
        <v>10</v>
      </c>
      <c r="E223" s="12">
        <v>4.7578815740898417</v>
      </c>
      <c r="F223" s="12">
        <v>4.5751576155231355</v>
      </c>
      <c r="G223" s="12">
        <v>4.2118552693049436</v>
      </c>
      <c r="H223" s="12">
        <v>4.4811614682393159</v>
      </c>
      <c r="I223" s="12">
        <v>4.7214790872239396</v>
      </c>
      <c r="J223" s="12">
        <v>4.9429428961381818</v>
      </c>
      <c r="K223" s="12">
        <v>4.7220258908765462</v>
      </c>
      <c r="L223" s="12">
        <v>5.3275366337444803</v>
      </c>
      <c r="M223" s="12">
        <v>5.6976543975897203</v>
      </c>
      <c r="N223" s="12"/>
      <c r="O223" s="12"/>
    </row>
    <row r="224" spans="1:15" x14ac:dyDescent="0.35">
      <c r="A224" s="11" t="str">
        <f t="shared" si="3"/>
        <v>DISTRIBUCION VOLUMEN POR CRITERIO (Consumiciones)Leche Con Cafe5-10MIL</v>
      </c>
      <c r="B224" s="11" t="s">
        <v>209</v>
      </c>
      <c r="C224" s="11" t="s">
        <v>102</v>
      </c>
      <c r="D224" s="11" t="s">
        <v>11</v>
      </c>
      <c r="E224" s="12">
        <v>6.9290139377976221</v>
      </c>
      <c r="F224" s="12">
        <v>6.6185879360436868</v>
      </c>
      <c r="G224" s="12">
        <v>6.2415799266421068</v>
      </c>
      <c r="H224" s="12">
        <v>6.2830577008652977</v>
      </c>
      <c r="I224" s="12">
        <v>6.7047401847189487</v>
      </c>
      <c r="J224" s="12">
        <v>6.6127084581245308</v>
      </c>
      <c r="K224" s="12">
        <v>6.5989367225205875</v>
      </c>
      <c r="L224" s="12">
        <v>6.3968087167909458</v>
      </c>
      <c r="M224" s="12">
        <v>6.8087022018471552</v>
      </c>
      <c r="N224" s="12"/>
      <c r="O224" s="12"/>
    </row>
    <row r="225" spans="1:15" x14ac:dyDescent="0.35">
      <c r="A225" s="11" t="str">
        <f t="shared" si="3"/>
        <v>DISTRIBUCION VOLUMEN POR CRITERIO (Consumiciones)Leche Con Cafe10-30MIL</v>
      </c>
      <c r="B225" s="11" t="s">
        <v>209</v>
      </c>
      <c r="C225" s="11" t="s">
        <v>102</v>
      </c>
      <c r="D225" s="11" t="s">
        <v>12</v>
      </c>
      <c r="E225" s="12">
        <v>17.410248936299801</v>
      </c>
      <c r="F225" s="12">
        <v>18.196558192960556</v>
      </c>
      <c r="G225" s="12">
        <v>18.008357971864925</v>
      </c>
      <c r="H225" s="12">
        <v>17.869524918254086</v>
      </c>
      <c r="I225" s="12">
        <v>16.737035948738153</v>
      </c>
      <c r="J225" s="12">
        <v>16.886582556661253</v>
      </c>
      <c r="K225" s="12">
        <v>16.962206685339673</v>
      </c>
      <c r="L225" s="12">
        <v>17.581443419159989</v>
      </c>
      <c r="M225" s="12">
        <v>17.627246254129989</v>
      </c>
      <c r="N225" s="12"/>
      <c r="O225" s="12"/>
    </row>
    <row r="226" spans="1:15" x14ac:dyDescent="0.35">
      <c r="A226" s="11" t="str">
        <f t="shared" si="3"/>
        <v>DISTRIBUCION VOLUMEN POR CRITERIO (Consumiciones)Leche Con Cafe30-100MIL</v>
      </c>
      <c r="B226" s="11" t="s">
        <v>209</v>
      </c>
      <c r="C226" s="11" t="s">
        <v>102</v>
      </c>
      <c r="D226" s="11" t="s">
        <v>13</v>
      </c>
      <c r="E226" s="12">
        <v>22.275796361231713</v>
      </c>
      <c r="F226" s="12">
        <v>21.819478854304013</v>
      </c>
      <c r="G226" s="12">
        <v>22.930533081371006</v>
      </c>
      <c r="H226" s="12">
        <v>20.581574925249722</v>
      </c>
      <c r="I226" s="12">
        <v>21.729522976339148</v>
      </c>
      <c r="J226" s="12">
        <v>21.65776435336404</v>
      </c>
      <c r="K226" s="12">
        <v>21.76337531166185</v>
      </c>
      <c r="L226" s="12">
        <v>21.470876547313893</v>
      </c>
      <c r="M226" s="12">
        <v>21.602348294690763</v>
      </c>
      <c r="N226" s="12"/>
      <c r="O226" s="12"/>
    </row>
    <row r="227" spans="1:15" x14ac:dyDescent="0.35">
      <c r="A227" s="11" t="str">
        <f t="shared" si="3"/>
        <v>DISTRIBUCION VOLUMEN POR CRITERIO (Consumiciones)Leche Con Cafe100-200MIL</v>
      </c>
      <c r="B227" s="11" t="s">
        <v>209</v>
      </c>
      <c r="C227" s="11" t="s">
        <v>102</v>
      </c>
      <c r="D227" s="11" t="s">
        <v>14</v>
      </c>
      <c r="E227" s="12">
        <v>13.138304021240444</v>
      </c>
      <c r="F227" s="12">
        <v>13.107988186776501</v>
      </c>
      <c r="G227" s="12">
        <v>13.171247089581875</v>
      </c>
      <c r="H227" s="12">
        <v>12.783538422323023</v>
      </c>
      <c r="I227" s="12">
        <v>12.059973554337153</v>
      </c>
      <c r="J227" s="12">
        <v>11.403787181873215</v>
      </c>
      <c r="K227" s="12">
        <v>11.872456230410972</v>
      </c>
      <c r="L227" s="12">
        <v>11.60475415492281</v>
      </c>
      <c r="M227" s="12">
        <v>10.998228729888508</v>
      </c>
      <c r="N227" s="12"/>
      <c r="O227" s="12"/>
    </row>
    <row r="228" spans="1:15" x14ac:dyDescent="0.35">
      <c r="A228" s="11" t="str">
        <f t="shared" si="3"/>
        <v>DISTRIBUCION VOLUMEN POR CRITERIO (Consumiciones)Leche Con Cafe200-500MIL</v>
      </c>
      <c r="B228" s="11" t="s">
        <v>209</v>
      </c>
      <c r="C228" s="11" t="s">
        <v>102</v>
      </c>
      <c r="D228" s="11" t="s">
        <v>15</v>
      </c>
      <c r="E228" s="12">
        <v>12.516516408266968</v>
      </c>
      <c r="F228" s="12">
        <v>13.007847392650962</v>
      </c>
      <c r="G228" s="12">
        <v>13.27967009962642</v>
      </c>
      <c r="H228" s="12">
        <v>14.060110620770422</v>
      </c>
      <c r="I228" s="12">
        <v>14.721482426322785</v>
      </c>
      <c r="J228" s="12">
        <v>13.699223782513162</v>
      </c>
      <c r="K228" s="12">
        <v>13.837538449705544</v>
      </c>
      <c r="L228" s="12">
        <v>14.65812338809161</v>
      </c>
      <c r="M228" s="12">
        <v>13.882841345163508</v>
      </c>
      <c r="N228" s="12"/>
      <c r="O228" s="12"/>
    </row>
    <row r="229" spans="1:15" x14ac:dyDescent="0.35">
      <c r="A229" s="11" t="str">
        <f t="shared" si="3"/>
        <v>DISTRIBUCION VOLUMEN POR CRITERIO (Consumiciones)Leche Con Cafe&gt;500MIL</v>
      </c>
      <c r="B229" s="11" t="s">
        <v>209</v>
      </c>
      <c r="C229" s="11" t="s">
        <v>102</v>
      </c>
      <c r="D229" s="11" t="s">
        <v>16</v>
      </c>
      <c r="E229" s="12">
        <v>18.704709615750346</v>
      </c>
      <c r="F229" s="12">
        <v>18.148628553722816</v>
      </c>
      <c r="G229" s="12">
        <v>18.073776034804858</v>
      </c>
      <c r="H229" s="12">
        <v>19.246844237274672</v>
      </c>
      <c r="I229" s="12">
        <v>18.901903954160851</v>
      </c>
      <c r="J229" s="12">
        <v>20.166886936783595</v>
      </c>
      <c r="K229" s="12">
        <v>19.666339005350768</v>
      </c>
      <c r="L229" s="12">
        <v>18.58776895336435</v>
      </c>
      <c r="M229" s="12">
        <v>18.425642030630641</v>
      </c>
      <c r="N229" s="12"/>
      <c r="O229" s="12"/>
    </row>
    <row r="230" spans="1:15" x14ac:dyDescent="0.35">
      <c r="A230" s="11" t="str">
        <f t="shared" si="3"/>
        <v>DISTRIBUCION VOLUMEN POR CRITERIO (Consumiciones)Leche Con CafeDE 15 A 19 AÑOS</v>
      </c>
      <c r="B230" s="11" t="s">
        <v>209</v>
      </c>
      <c r="C230" s="11" t="s">
        <v>102</v>
      </c>
      <c r="D230" s="11" t="s">
        <v>34</v>
      </c>
      <c r="E230" s="12">
        <v>0.18577199214919024</v>
      </c>
      <c r="F230" s="12">
        <v>0.43639955972665723</v>
      </c>
      <c r="G230" s="12">
        <v>0.49787615588256062</v>
      </c>
      <c r="H230" s="12">
        <v>1.2391865920421239</v>
      </c>
      <c r="I230" s="12">
        <v>0.42835429174374423</v>
      </c>
      <c r="J230" s="12">
        <v>0.81570422617531602</v>
      </c>
      <c r="K230" s="12">
        <v>0.56963657562654302</v>
      </c>
      <c r="L230" s="12">
        <v>0.67090711153894023</v>
      </c>
      <c r="M230" s="12">
        <v>0.33964965291495713</v>
      </c>
      <c r="N230" s="12"/>
      <c r="O230" s="12"/>
    </row>
    <row r="231" spans="1:15" x14ac:dyDescent="0.35">
      <c r="A231" s="11" t="str">
        <f t="shared" si="3"/>
        <v>DISTRIBUCION VOLUMEN POR CRITERIO (Consumiciones)Leche Con CafeDE 20 A 24 AÑOS</v>
      </c>
      <c r="B231" s="11" t="s">
        <v>209</v>
      </c>
      <c r="C231" s="11" t="s">
        <v>102</v>
      </c>
      <c r="D231" s="11" t="s">
        <v>35</v>
      </c>
      <c r="E231" s="12">
        <v>1.4361935256922598</v>
      </c>
      <c r="F231" s="12">
        <v>1.4329474459349263</v>
      </c>
      <c r="G231" s="12">
        <v>1.3364443352392164</v>
      </c>
      <c r="H231" s="12">
        <v>1.9707984562410539</v>
      </c>
      <c r="I231" s="12">
        <v>1.8334106891232191</v>
      </c>
      <c r="J231" s="12">
        <v>1.8376755061637255</v>
      </c>
      <c r="K231" s="12">
        <v>1.7414012211842074</v>
      </c>
      <c r="L231" s="12">
        <v>2.0812724800662963</v>
      </c>
      <c r="M231" s="12">
        <v>1.5958943348783685</v>
      </c>
      <c r="N231" s="12"/>
      <c r="O231" s="12"/>
    </row>
    <row r="232" spans="1:15" x14ac:dyDescent="0.35">
      <c r="A232" s="11" t="str">
        <f t="shared" si="3"/>
        <v>DISTRIBUCION VOLUMEN POR CRITERIO (Consumiciones)Leche Con CafeDE 25 A 34 AÑOS</v>
      </c>
      <c r="B232" s="11" t="s">
        <v>209</v>
      </c>
      <c r="C232" s="11" t="s">
        <v>102</v>
      </c>
      <c r="D232" s="11" t="s">
        <v>36</v>
      </c>
      <c r="E232" s="12">
        <v>6.0038091840552488</v>
      </c>
      <c r="F232" s="12">
        <v>5.7005544903084129</v>
      </c>
      <c r="G232" s="12">
        <v>5.434769723353341</v>
      </c>
      <c r="H232" s="12">
        <v>5.5395496007170442</v>
      </c>
      <c r="I232" s="12">
        <v>5.3134178347947456</v>
      </c>
      <c r="J232" s="12">
        <v>5.5422948733798094</v>
      </c>
      <c r="K232" s="12">
        <v>5.4746408204623815</v>
      </c>
      <c r="L232" s="12">
        <v>5.6356114184163637</v>
      </c>
      <c r="M232" s="12">
        <v>5.726051695541897</v>
      </c>
      <c r="N232" s="12"/>
      <c r="O232" s="12"/>
    </row>
    <row r="233" spans="1:15" x14ac:dyDescent="0.35">
      <c r="A233" s="11" t="str">
        <f t="shared" si="3"/>
        <v>DISTRIBUCION VOLUMEN POR CRITERIO (Consumiciones)Leche Con CafeDE 35 A 49 AÑOS</v>
      </c>
      <c r="B233" s="11" t="s">
        <v>209</v>
      </c>
      <c r="C233" s="11" t="s">
        <v>102</v>
      </c>
      <c r="D233" s="11" t="s">
        <v>37</v>
      </c>
      <c r="E233" s="12">
        <v>25.821062817665069</v>
      </c>
      <c r="F233" s="12">
        <v>24.034513359236342</v>
      </c>
      <c r="G233" s="12">
        <v>24.555563458565508</v>
      </c>
      <c r="H233" s="12">
        <v>25.261714864545553</v>
      </c>
      <c r="I233" s="12">
        <v>24.074799153204534</v>
      </c>
      <c r="J233" s="12">
        <v>23.998340092573667</v>
      </c>
      <c r="K233" s="12">
        <v>24.120564408755843</v>
      </c>
      <c r="L233" s="12">
        <v>24.990967798855891</v>
      </c>
      <c r="M233" s="12">
        <v>23.208866493567644</v>
      </c>
      <c r="N233" s="12"/>
      <c r="O233" s="12"/>
    </row>
    <row r="234" spans="1:15" x14ac:dyDescent="0.35">
      <c r="A234" s="11" t="str">
        <f t="shared" si="3"/>
        <v>DISTRIBUCION VOLUMEN POR CRITERIO (Consumiciones)Leche Con CafeDE 50 A 59 AÑOS</v>
      </c>
      <c r="B234" s="11" t="s">
        <v>209</v>
      </c>
      <c r="C234" s="11" t="s">
        <v>102</v>
      </c>
      <c r="D234" s="11" t="s">
        <v>38</v>
      </c>
      <c r="E234" s="12">
        <v>28.830908647947869</v>
      </c>
      <c r="F234" s="12">
        <v>27.981091971234441</v>
      </c>
      <c r="G234" s="12">
        <v>27.487144586824357</v>
      </c>
      <c r="H234" s="12">
        <v>26.740339625638786</v>
      </c>
      <c r="I234" s="12">
        <v>27.445462498580888</v>
      </c>
      <c r="J234" s="12">
        <v>27.166170335690236</v>
      </c>
      <c r="K234" s="12">
        <v>26.39216048451145</v>
      </c>
      <c r="L234" s="12">
        <v>27.138857685720996</v>
      </c>
      <c r="M234" s="12">
        <v>28.854368913802571</v>
      </c>
      <c r="N234" s="12"/>
      <c r="O234" s="12"/>
    </row>
    <row r="235" spans="1:15" x14ac:dyDescent="0.35">
      <c r="A235" s="11" t="str">
        <f t="shared" si="3"/>
        <v>DISTRIBUCION VOLUMEN POR CRITERIO (Consumiciones)Leche Con CafeDE 60 A 75 AÑOS</v>
      </c>
      <c r="B235" s="11" t="s">
        <v>209</v>
      </c>
      <c r="C235" s="11" t="s">
        <v>102</v>
      </c>
      <c r="D235" s="11" t="s">
        <v>39</v>
      </c>
      <c r="E235" s="12">
        <v>37.722264553395071</v>
      </c>
      <c r="F235" s="12">
        <v>40.414493497670939</v>
      </c>
      <c r="G235" s="12">
        <v>40.688170756743737</v>
      </c>
      <c r="H235" s="12">
        <v>39.248406208136274</v>
      </c>
      <c r="I235" s="12">
        <v>40.904561876840681</v>
      </c>
      <c r="J235" s="12">
        <v>40.639783439819851</v>
      </c>
      <c r="K235" s="12">
        <v>41.701593576051316</v>
      </c>
      <c r="L235" s="12">
        <v>39.482393273349729</v>
      </c>
      <c r="M235" s="12">
        <v>40.275169848462177</v>
      </c>
      <c r="N235" s="12"/>
      <c r="O235" s="12"/>
    </row>
    <row r="236" spans="1:15" x14ac:dyDescent="0.35">
      <c r="A236" s="11" t="str">
        <f t="shared" si="3"/>
        <v>DISTRIBUCION VOLUMEN POR CRITERIO (Consumiciones)Leche Con CafeNIVEL ALTO</v>
      </c>
      <c r="B236" s="11" t="s">
        <v>209</v>
      </c>
      <c r="C236" s="11" t="s">
        <v>102</v>
      </c>
      <c r="D236" s="11" t="s">
        <v>171</v>
      </c>
      <c r="E236" s="12">
        <v>24.247687702842626</v>
      </c>
      <c r="F236" s="12">
        <v>24.498320453134095</v>
      </c>
      <c r="G236" s="12">
        <v>25.306775986847956</v>
      </c>
      <c r="H236" s="12">
        <v>25.804157434698816</v>
      </c>
      <c r="I236" s="12">
        <v>24.471116794999364</v>
      </c>
      <c r="J236" s="12">
        <v>24.942684310474238</v>
      </c>
      <c r="K236" s="12">
        <v>25.675971898429268</v>
      </c>
      <c r="L236" s="12">
        <v>25.760181116665535</v>
      </c>
      <c r="M236" s="12">
        <v>24.497827079207521</v>
      </c>
      <c r="N236" s="12"/>
      <c r="O236" s="12"/>
    </row>
    <row r="237" spans="1:15" x14ac:dyDescent="0.35">
      <c r="A237" s="11" t="str">
        <f t="shared" si="3"/>
        <v>DISTRIBUCION VOLUMEN POR CRITERIO (Consumiciones)Leche Con CafeNIVEL MEDIO ALTO</v>
      </c>
      <c r="B237" s="11" t="s">
        <v>209</v>
      </c>
      <c r="C237" s="11" t="s">
        <v>102</v>
      </c>
      <c r="D237" s="11" t="s">
        <v>172</v>
      </c>
      <c r="E237" s="12">
        <v>13.385046419963627</v>
      </c>
      <c r="F237" s="12">
        <v>12.16476477916973</v>
      </c>
      <c r="G237" s="12">
        <v>11.882615515512443</v>
      </c>
      <c r="H237" s="12">
        <v>12.103911607071939</v>
      </c>
      <c r="I237" s="12">
        <v>12.980305995018066</v>
      </c>
      <c r="J237" s="12">
        <v>13.131220889187542</v>
      </c>
      <c r="K237" s="12">
        <v>11.66161578787591</v>
      </c>
      <c r="L237" s="12">
        <v>12.801000111858762</v>
      </c>
      <c r="M237" s="12">
        <v>12.711236013446378</v>
      </c>
      <c r="N237" s="12"/>
      <c r="O237" s="12"/>
    </row>
    <row r="238" spans="1:15" x14ac:dyDescent="0.35">
      <c r="A238" s="11" t="str">
        <f t="shared" si="3"/>
        <v>DISTRIBUCION VOLUMEN POR CRITERIO (Consumiciones)Leche Con CafeNIVEL MEDIO</v>
      </c>
      <c r="B238" s="11" t="s">
        <v>209</v>
      </c>
      <c r="C238" s="11" t="s">
        <v>102</v>
      </c>
      <c r="D238" s="11" t="s">
        <v>173</v>
      </c>
      <c r="E238" s="12">
        <v>22.217835110621088</v>
      </c>
      <c r="F238" s="12">
        <v>23.445112978858845</v>
      </c>
      <c r="G238" s="12">
        <v>24.430072641234425</v>
      </c>
      <c r="H238" s="12">
        <v>24.307815936024326</v>
      </c>
      <c r="I238" s="12">
        <v>26.014631931134424</v>
      </c>
      <c r="J238" s="12">
        <v>24.029320780475292</v>
      </c>
      <c r="K238" s="12">
        <v>25.441157019303663</v>
      </c>
      <c r="L238" s="12">
        <v>24.001427380819216</v>
      </c>
      <c r="M238" s="12">
        <v>23.81367791184222</v>
      </c>
      <c r="N238" s="12"/>
      <c r="O238" s="12"/>
    </row>
    <row r="239" spans="1:15" x14ac:dyDescent="0.35">
      <c r="A239" s="11" t="str">
        <f t="shared" si="3"/>
        <v>DISTRIBUCION VOLUMEN POR CRITERIO (Consumiciones)Leche Con CafeNIVEL MEDIO BAJO</v>
      </c>
      <c r="B239" s="11" t="s">
        <v>209</v>
      </c>
      <c r="C239" s="11" t="s">
        <v>102</v>
      </c>
      <c r="D239" s="11" t="s">
        <v>174</v>
      </c>
      <c r="E239" s="12">
        <v>17.492712892307424</v>
      </c>
      <c r="F239" s="12">
        <v>17.408266663555196</v>
      </c>
      <c r="G239" s="12">
        <v>17.16862993599101</v>
      </c>
      <c r="H239" s="12">
        <v>17.342366399148691</v>
      </c>
      <c r="I239" s="12">
        <v>17.770423598079351</v>
      </c>
      <c r="J239" s="12">
        <v>17.027207108342786</v>
      </c>
      <c r="K239" s="12">
        <v>16.560252487613646</v>
      </c>
      <c r="L239" s="12">
        <v>15.341000647520437</v>
      </c>
      <c r="M239" s="12">
        <v>15.96547995534571</v>
      </c>
      <c r="N239" s="12"/>
      <c r="O239" s="12"/>
    </row>
    <row r="240" spans="1:15" x14ac:dyDescent="0.35">
      <c r="A240" s="11" t="str">
        <f t="shared" si="3"/>
        <v>DISTRIBUCION VOLUMEN POR CRITERIO (Consumiciones)Leche Con CafeNIVEL BAJO</v>
      </c>
      <c r="B240" s="11" t="s">
        <v>209</v>
      </c>
      <c r="C240" s="11" t="s">
        <v>102</v>
      </c>
      <c r="D240" s="11" t="s">
        <v>190</v>
      </c>
      <c r="E240" s="12">
        <v>22.656730304299675</v>
      </c>
      <c r="F240" s="12">
        <v>22.483538366399213</v>
      </c>
      <c r="G240" s="12">
        <v>21.2119005319983</v>
      </c>
      <c r="H240" s="12">
        <v>20.441758593082994</v>
      </c>
      <c r="I240" s="12">
        <v>18.763538376263014</v>
      </c>
      <c r="J240" s="12">
        <v>20.869545657903917</v>
      </c>
      <c r="K240" s="12">
        <v>20.661017373818833</v>
      </c>
      <c r="L240" s="12">
        <v>22.096403346940193</v>
      </c>
      <c r="M240" s="12">
        <v>23.01178530127558</v>
      </c>
      <c r="N240" s="12"/>
      <c r="O240" s="12"/>
    </row>
    <row r="241" spans="1:15" x14ac:dyDescent="0.35">
      <c r="A241" s="11" t="str">
        <f t="shared" si="3"/>
        <v>DISTRIBUCION VOLUMEN POR CRITERIO (Consumiciones)Leche Con CafeHOMBRE</v>
      </c>
      <c r="B241" s="11" t="s">
        <v>209</v>
      </c>
      <c r="C241" s="11" t="s">
        <v>102</v>
      </c>
      <c r="D241" s="11" t="s">
        <v>17</v>
      </c>
      <c r="E241" s="12">
        <v>59.459100836168425</v>
      </c>
      <c r="F241" s="12">
        <v>60.619714548337377</v>
      </c>
      <c r="G241" s="12">
        <v>61.623486596046085</v>
      </c>
      <c r="H241" s="12">
        <v>59.443227178027115</v>
      </c>
      <c r="I241" s="12">
        <v>60.240949372583316</v>
      </c>
      <c r="J241" s="12">
        <v>60.892248062290086</v>
      </c>
      <c r="K241" s="12">
        <v>62.445031269610887</v>
      </c>
      <c r="L241" s="12">
        <v>60.600760324484938</v>
      </c>
      <c r="M241" s="12">
        <v>61.573832035508048</v>
      </c>
      <c r="N241" s="12"/>
      <c r="O241" s="12"/>
    </row>
    <row r="242" spans="1:15" x14ac:dyDescent="0.35">
      <c r="A242" s="11" t="str">
        <f t="shared" si="3"/>
        <v>DISTRIBUCION VOLUMEN POR CRITERIO (Consumiciones)Leche Con CafeMUJER</v>
      </c>
      <c r="B242" s="11" t="s">
        <v>209</v>
      </c>
      <c r="C242" s="11" t="s">
        <v>102</v>
      </c>
      <c r="D242" s="11" t="s">
        <v>18</v>
      </c>
      <c r="E242" s="12">
        <v>40.540930238917689</v>
      </c>
      <c r="F242" s="12">
        <v>39.38028545166263</v>
      </c>
      <c r="G242" s="12">
        <v>38.376513403953908</v>
      </c>
      <c r="H242" s="12">
        <v>40.556772821972878</v>
      </c>
      <c r="I242" s="12">
        <v>39.75905062741667</v>
      </c>
      <c r="J242" s="12">
        <v>39.107751937709899</v>
      </c>
      <c r="K242" s="12">
        <v>37.55496873038912</v>
      </c>
      <c r="L242" s="12">
        <v>39.39927118502542</v>
      </c>
      <c r="M242" s="12">
        <v>38.426167964491952</v>
      </c>
      <c r="N242" s="12"/>
      <c r="O242" s="12"/>
    </row>
    <row r="243" spans="1:15" x14ac:dyDescent="0.35">
      <c r="A243" s="11" t="str">
        <f t="shared" si="3"/>
        <v>DISTRIBUCION VOLUMEN POR CRITERIO (Consumiciones)Bebidas VegetalesT.ESPAÑA</v>
      </c>
      <c r="B243" s="11" t="s">
        <v>209</v>
      </c>
      <c r="C243" s="11" t="s">
        <v>150</v>
      </c>
      <c r="D243" s="11" t="s">
        <v>32</v>
      </c>
      <c r="E243" s="12">
        <v>100</v>
      </c>
      <c r="F243" s="12">
        <v>100</v>
      </c>
      <c r="G243" s="12">
        <v>100</v>
      </c>
      <c r="H243" s="12">
        <v>100</v>
      </c>
      <c r="I243" s="12">
        <v>100</v>
      </c>
      <c r="J243" s="12">
        <v>100</v>
      </c>
      <c r="K243" s="12">
        <v>100</v>
      </c>
      <c r="L243" s="12">
        <v>100</v>
      </c>
      <c r="M243" s="12">
        <v>100</v>
      </c>
      <c r="N243" s="12"/>
      <c r="O243" s="12"/>
    </row>
    <row r="244" spans="1:15" x14ac:dyDescent="0.35">
      <c r="A244" s="11" t="str">
        <f t="shared" si="3"/>
        <v>DISTRIBUCION VOLUMEN POR CRITERIO (Consumiciones)Bebidas VegetalesBCN AM</v>
      </c>
      <c r="B244" s="11" t="s">
        <v>209</v>
      </c>
      <c r="C244" s="11" t="s">
        <v>150</v>
      </c>
      <c r="D244" s="11" t="s">
        <v>1</v>
      </c>
      <c r="E244" s="12">
        <v>14.316731392931917</v>
      </c>
      <c r="F244" s="12">
        <v>12.393336433758066</v>
      </c>
      <c r="G244" s="12">
        <v>11.079768083239983</v>
      </c>
      <c r="H244" s="12">
        <v>11.588503336421304</v>
      </c>
      <c r="I244" s="12">
        <v>11.412841839684983</v>
      </c>
      <c r="J244" s="12">
        <v>10.332849481623237</v>
      </c>
      <c r="K244" s="12">
        <v>13.013905780975055</v>
      </c>
      <c r="L244" s="12">
        <v>10.923180495974192</v>
      </c>
      <c r="M244" s="12">
        <v>22.2334075290233</v>
      </c>
      <c r="N244" s="12"/>
      <c r="O244" s="12"/>
    </row>
    <row r="245" spans="1:15" x14ac:dyDescent="0.35">
      <c r="A245" s="11" t="str">
        <f t="shared" si="3"/>
        <v>DISTRIBUCION VOLUMEN POR CRITERIO (Consumiciones)Bebidas VegetalesREST.CAT ARAGON</v>
      </c>
      <c r="B245" s="11" t="s">
        <v>209</v>
      </c>
      <c r="C245" s="11" t="s">
        <v>150</v>
      </c>
      <c r="D245" s="11" t="s">
        <v>2</v>
      </c>
      <c r="E245" s="12">
        <v>37.253432004648694</v>
      </c>
      <c r="F245" s="12">
        <v>38.137707032096813</v>
      </c>
      <c r="G245" s="12">
        <v>27.724473340972551</v>
      </c>
      <c r="H245" s="12">
        <v>29.727995842993042</v>
      </c>
      <c r="I245" s="12">
        <v>25.215200605155054</v>
      </c>
      <c r="J245" s="12">
        <v>27.221186192316654</v>
      </c>
      <c r="K245" s="12">
        <v>29.480438964220408</v>
      </c>
      <c r="L245" s="12">
        <v>30.035734421548693</v>
      </c>
      <c r="M245" s="12">
        <v>26.182990762564316</v>
      </c>
      <c r="N245" s="12"/>
      <c r="O245" s="12"/>
    </row>
    <row r="246" spans="1:15" x14ac:dyDescent="0.35">
      <c r="A246" s="11" t="str">
        <f t="shared" si="3"/>
        <v>DISTRIBUCION VOLUMEN POR CRITERIO (Consumiciones)Bebidas VegetalesLEVANTE</v>
      </c>
      <c r="B246" s="11" t="s">
        <v>209</v>
      </c>
      <c r="C246" s="11" t="s">
        <v>150</v>
      </c>
      <c r="D246" s="11" t="s">
        <v>3</v>
      </c>
      <c r="E246" s="12">
        <v>12.746851606055909</v>
      </c>
      <c r="F246" s="12">
        <v>13.540876506130131</v>
      </c>
      <c r="G246" s="12">
        <v>13.020649968502948</v>
      </c>
      <c r="H246" s="12">
        <v>13.384128133626142</v>
      </c>
      <c r="I246" s="12">
        <v>11.814369935642691</v>
      </c>
      <c r="J246" s="12">
        <v>14.740673852219413</v>
      </c>
      <c r="K246" s="12">
        <v>14.197708570541353</v>
      </c>
      <c r="L246" s="12">
        <v>14.752332527653145</v>
      </c>
      <c r="M246" s="12">
        <v>11.029982030154066</v>
      </c>
      <c r="N246" s="12"/>
      <c r="O246" s="12"/>
    </row>
    <row r="247" spans="1:15" x14ac:dyDescent="0.35">
      <c r="A247" s="11" t="str">
        <f t="shared" si="3"/>
        <v>DISTRIBUCION VOLUMEN POR CRITERIO (Consumiciones)Bebidas VegetalesANDALUCIA</v>
      </c>
      <c r="B247" s="11" t="s">
        <v>209</v>
      </c>
      <c r="C247" s="11" t="s">
        <v>150</v>
      </c>
      <c r="D247" s="11" t="s">
        <v>4</v>
      </c>
      <c r="E247" s="12">
        <v>5.4370478772684132</v>
      </c>
      <c r="F247" s="12">
        <v>4.4457113776323505</v>
      </c>
      <c r="G247" s="12">
        <v>10.687599047113912</v>
      </c>
      <c r="H247" s="12">
        <v>8.6949161309739331</v>
      </c>
      <c r="I247" s="12">
        <v>7.6489805600181136</v>
      </c>
      <c r="J247" s="12">
        <v>9.8440173134582594</v>
      </c>
      <c r="K247" s="12">
        <v>8.1832022219922038</v>
      </c>
      <c r="L247" s="12">
        <v>11.249276529136655</v>
      </c>
      <c r="M247" s="12">
        <v>11.796068993799464</v>
      </c>
      <c r="N247" s="12"/>
      <c r="O247" s="12"/>
    </row>
    <row r="248" spans="1:15" x14ac:dyDescent="0.35">
      <c r="A248" s="11" t="str">
        <f t="shared" si="3"/>
        <v>DISTRIBUCION VOLUMEN POR CRITERIO (Consumiciones)Bebidas VegetalesMDD AM</v>
      </c>
      <c r="B248" s="11" t="s">
        <v>209</v>
      </c>
      <c r="C248" s="11" t="s">
        <v>150</v>
      </c>
      <c r="D248" s="11" t="s">
        <v>5</v>
      </c>
      <c r="E248" s="12">
        <v>7.5670298144177597</v>
      </c>
      <c r="F248" s="12">
        <v>8.9945730214874242</v>
      </c>
      <c r="G248" s="12">
        <v>8.3616021802273455</v>
      </c>
      <c r="H248" s="12">
        <v>10.168696185805043</v>
      </c>
      <c r="I248" s="12">
        <v>10.773133249309241</v>
      </c>
      <c r="J248" s="12">
        <v>13.405111628221537</v>
      </c>
      <c r="K248" s="12">
        <v>11.451648380084876</v>
      </c>
      <c r="L248" s="12">
        <v>11.706222166168228</v>
      </c>
      <c r="M248" s="12">
        <v>8.9956113867815386</v>
      </c>
      <c r="N248" s="12"/>
      <c r="O248" s="12"/>
    </row>
    <row r="249" spans="1:15" x14ac:dyDescent="0.35">
      <c r="A249" s="11" t="str">
        <f t="shared" si="3"/>
        <v>DISTRIBUCION VOLUMEN POR CRITERIO (Consumiciones)Bebidas VegetalesRTO CENTRO</v>
      </c>
      <c r="B249" s="11" t="s">
        <v>209</v>
      </c>
      <c r="C249" s="11" t="s">
        <v>150</v>
      </c>
      <c r="D249" s="11" t="s">
        <v>6</v>
      </c>
      <c r="E249" s="12">
        <v>2.6738918069279163</v>
      </c>
      <c r="F249" s="12">
        <v>2.9219884963125322</v>
      </c>
      <c r="G249" s="12">
        <v>2.4212576447914262</v>
      </c>
      <c r="H249" s="12">
        <v>2.5867105096095515</v>
      </c>
      <c r="I249" s="12">
        <v>3.0955865787686134</v>
      </c>
      <c r="J249" s="12">
        <v>3.6217346271669997</v>
      </c>
      <c r="K249" s="12">
        <v>3.5664376531069943</v>
      </c>
      <c r="L249" s="12">
        <v>3.7121187776466655</v>
      </c>
      <c r="M249" s="12">
        <v>6.8259488623193674</v>
      </c>
      <c r="N249" s="12"/>
      <c r="O249" s="12"/>
    </row>
    <row r="250" spans="1:15" x14ac:dyDescent="0.35">
      <c r="A250" s="11" t="str">
        <f t="shared" si="3"/>
        <v>DISTRIBUCION VOLUMEN POR CRITERIO (Consumiciones)Bebidas VegetalesNORTE-CENTRO</v>
      </c>
      <c r="B250" s="11" t="s">
        <v>209</v>
      </c>
      <c r="C250" s="11" t="s">
        <v>150</v>
      </c>
      <c r="D250" s="11" t="s">
        <v>7</v>
      </c>
      <c r="E250" s="12">
        <v>6.1054433087411342</v>
      </c>
      <c r="F250" s="12">
        <v>5.8184583971792314</v>
      </c>
      <c r="G250" s="12">
        <v>8.305394531983822</v>
      </c>
      <c r="H250" s="12">
        <v>8.2050100398301442</v>
      </c>
      <c r="I250" s="12">
        <v>8.3006742167288152</v>
      </c>
      <c r="J250" s="12">
        <v>6.990834788228252</v>
      </c>
      <c r="K250" s="12">
        <v>6.8068673877790431</v>
      </c>
      <c r="L250" s="12">
        <v>6.5447895412460459</v>
      </c>
      <c r="M250" s="12">
        <v>5.2875344012436738</v>
      </c>
      <c r="N250" s="12"/>
      <c r="O250" s="12"/>
    </row>
    <row r="251" spans="1:15" x14ac:dyDescent="0.35">
      <c r="A251" s="11" t="str">
        <f t="shared" si="3"/>
        <v>DISTRIBUCION VOLUMEN POR CRITERIO (Consumiciones)Bebidas VegetalesNOROESTE</v>
      </c>
      <c r="B251" s="11" t="s">
        <v>209</v>
      </c>
      <c r="C251" s="11" t="s">
        <v>150</v>
      </c>
      <c r="D251" s="11" t="s">
        <v>8</v>
      </c>
      <c r="E251" s="12">
        <v>13.899552651381942</v>
      </c>
      <c r="F251" s="12">
        <v>13.747338853571634</v>
      </c>
      <c r="G251" s="12">
        <v>18.399248780660113</v>
      </c>
      <c r="H251" s="12">
        <v>15.644012781385635</v>
      </c>
      <c r="I251" s="12">
        <v>21.739230606409173</v>
      </c>
      <c r="J251" s="12">
        <v>13.843609024439729</v>
      </c>
      <c r="K251" s="12">
        <v>13.299768398716488</v>
      </c>
      <c r="L251" s="12">
        <v>11.076323080635401</v>
      </c>
      <c r="M251" s="12">
        <v>7.6484608530592828</v>
      </c>
      <c r="N251" s="12"/>
      <c r="O251" s="12"/>
    </row>
    <row r="252" spans="1:15" x14ac:dyDescent="0.35">
      <c r="A252" s="11" t="str">
        <f t="shared" si="3"/>
        <v>DISTRIBUCION VOLUMEN POR CRITERIO (Consumiciones)Bebidas Vegetales&lt;2MIL</v>
      </c>
      <c r="B252" s="11" t="s">
        <v>209</v>
      </c>
      <c r="C252" s="11" t="s">
        <v>150</v>
      </c>
      <c r="D252" s="11" t="s">
        <v>9</v>
      </c>
      <c r="E252" s="12">
        <v>19.989897156456053</v>
      </c>
      <c r="F252" s="12">
        <v>24.651470879785663</v>
      </c>
      <c r="G252" s="12">
        <v>15.283743722667545</v>
      </c>
      <c r="H252" s="12">
        <v>12.950128848405617</v>
      </c>
      <c r="I252" s="12">
        <v>11.164946177859065</v>
      </c>
      <c r="J252" s="12">
        <v>10.752836105774408</v>
      </c>
      <c r="K252" s="12">
        <v>12.447070265327952</v>
      </c>
      <c r="L252" s="12">
        <v>13.207096666073493</v>
      </c>
      <c r="M252" s="12">
        <v>11.437472020000548</v>
      </c>
      <c r="N252" s="12"/>
      <c r="O252" s="12"/>
    </row>
    <row r="253" spans="1:15" x14ac:dyDescent="0.35">
      <c r="A253" s="11" t="str">
        <f t="shared" si="3"/>
        <v>DISTRIBUCION VOLUMEN POR CRITERIO (Consumiciones)Bebidas Vegetales2-5MIL</v>
      </c>
      <c r="B253" s="11" t="s">
        <v>209</v>
      </c>
      <c r="C253" s="11" t="s">
        <v>150</v>
      </c>
      <c r="D253" s="11" t="s">
        <v>10</v>
      </c>
      <c r="E253" s="12">
        <v>1.696757762424985</v>
      </c>
      <c r="F253" s="12">
        <v>2.168760688590746</v>
      </c>
      <c r="G253" s="12">
        <v>1.4234878606572685</v>
      </c>
      <c r="H253" s="12">
        <v>1.6914145344763531</v>
      </c>
      <c r="I253" s="12">
        <v>1.7937240699514752</v>
      </c>
      <c r="J253" s="12">
        <v>2.7404697077101496</v>
      </c>
      <c r="K253" s="12">
        <v>1.4577128187213195</v>
      </c>
      <c r="L253" s="12">
        <v>2.877604567095192</v>
      </c>
      <c r="M253" s="12">
        <v>3.8079838353308664</v>
      </c>
      <c r="N253" s="12"/>
      <c r="O253" s="12"/>
    </row>
    <row r="254" spans="1:15" x14ac:dyDescent="0.35">
      <c r="A254" s="11" t="str">
        <f t="shared" si="3"/>
        <v>DISTRIBUCION VOLUMEN POR CRITERIO (Consumiciones)Bebidas Vegetales5-10MIL</v>
      </c>
      <c r="B254" s="11" t="s">
        <v>209</v>
      </c>
      <c r="C254" s="11" t="s">
        <v>150</v>
      </c>
      <c r="D254" s="11" t="s">
        <v>11</v>
      </c>
      <c r="E254" s="12">
        <v>8.7095019669977987</v>
      </c>
      <c r="F254" s="12">
        <v>9.4013709806421097</v>
      </c>
      <c r="G254" s="12">
        <v>12.0114277823776</v>
      </c>
      <c r="H254" s="12">
        <v>10.686958331178021</v>
      </c>
      <c r="I254" s="12">
        <v>9.7557134774681327</v>
      </c>
      <c r="J254" s="12">
        <v>11.032883547455457</v>
      </c>
      <c r="K254" s="12">
        <v>11.400271279715698</v>
      </c>
      <c r="L254" s="12">
        <v>11.472309998554499</v>
      </c>
      <c r="M254" s="12">
        <v>11.721288605170823</v>
      </c>
      <c r="N254" s="12"/>
      <c r="O254" s="12"/>
    </row>
    <row r="255" spans="1:15" x14ac:dyDescent="0.35">
      <c r="A255" s="11" t="str">
        <f t="shared" si="3"/>
        <v>DISTRIBUCION VOLUMEN POR CRITERIO (Consumiciones)Bebidas Vegetales10-30MIL</v>
      </c>
      <c r="B255" s="11" t="s">
        <v>209</v>
      </c>
      <c r="C255" s="11" t="s">
        <v>150</v>
      </c>
      <c r="D255" s="11" t="s">
        <v>12</v>
      </c>
      <c r="E255" s="12">
        <v>10.08516514336206</v>
      </c>
      <c r="F255" s="12">
        <v>8.0832890194937654</v>
      </c>
      <c r="G255" s="12">
        <v>12.395911217391724</v>
      </c>
      <c r="H255" s="12">
        <v>10.906594310919665</v>
      </c>
      <c r="I255" s="12">
        <v>11.636506330464371</v>
      </c>
      <c r="J255" s="12">
        <v>12.559734186315053</v>
      </c>
      <c r="K255" s="12">
        <v>12.557334256288168</v>
      </c>
      <c r="L255" s="12">
        <v>11.355258891708866</v>
      </c>
      <c r="M255" s="12">
        <v>11.962279226058156</v>
      </c>
      <c r="N255" s="12"/>
      <c r="O255" s="12"/>
    </row>
    <row r="256" spans="1:15" x14ac:dyDescent="0.35">
      <c r="A256" s="11" t="str">
        <f t="shared" si="3"/>
        <v>DISTRIBUCION VOLUMEN POR CRITERIO (Consumiciones)Bebidas Vegetales30-100MIL</v>
      </c>
      <c r="B256" s="11" t="s">
        <v>209</v>
      </c>
      <c r="C256" s="11" t="s">
        <v>150</v>
      </c>
      <c r="D256" s="11" t="s">
        <v>13</v>
      </c>
      <c r="E256" s="12">
        <v>21.531062935106089</v>
      </c>
      <c r="F256" s="12">
        <v>21.849613342449324</v>
      </c>
      <c r="G256" s="12">
        <v>23.388557981063236</v>
      </c>
      <c r="H256" s="12">
        <v>22.288034967764382</v>
      </c>
      <c r="I256" s="12">
        <v>25.518402354339166</v>
      </c>
      <c r="J256" s="12">
        <v>25.609471553777674</v>
      </c>
      <c r="K256" s="12">
        <v>26.942949315115762</v>
      </c>
      <c r="L256" s="12">
        <v>23.698336981642129</v>
      </c>
      <c r="M256" s="12">
        <v>26.827168055406304</v>
      </c>
      <c r="N256" s="12"/>
      <c r="O256" s="12"/>
    </row>
    <row r="257" spans="1:15" x14ac:dyDescent="0.35">
      <c r="A257" s="11" t="str">
        <f t="shared" si="3"/>
        <v>DISTRIBUCION VOLUMEN POR CRITERIO (Consumiciones)Bebidas Vegetales100-200MIL</v>
      </c>
      <c r="B257" s="11" t="s">
        <v>209</v>
      </c>
      <c r="C257" s="11" t="s">
        <v>150</v>
      </c>
      <c r="D257" s="11" t="s">
        <v>14</v>
      </c>
      <c r="E257" s="12">
        <v>12.866428181576397</v>
      </c>
      <c r="F257" s="12">
        <v>11.308484231993294</v>
      </c>
      <c r="G257" s="12">
        <v>11.518949877142775</v>
      </c>
      <c r="H257" s="12">
        <v>11.584447433142254</v>
      </c>
      <c r="I257" s="12">
        <v>13.105221732239317</v>
      </c>
      <c r="J257" s="12">
        <v>11.557797944527799</v>
      </c>
      <c r="K257" s="12">
        <v>10.412192060863266</v>
      </c>
      <c r="L257" s="12">
        <v>10.150723816401669</v>
      </c>
      <c r="M257" s="12">
        <v>8.9300159073374701</v>
      </c>
      <c r="N257" s="12"/>
      <c r="O257" s="12"/>
    </row>
    <row r="258" spans="1:15" x14ac:dyDescent="0.35">
      <c r="A258" s="11" t="str">
        <f t="shared" si="3"/>
        <v>DISTRIBUCION VOLUMEN POR CRITERIO (Consumiciones)Bebidas Vegetales200-500MIL</v>
      </c>
      <c r="B258" s="11" t="s">
        <v>209</v>
      </c>
      <c r="C258" s="11" t="s">
        <v>150</v>
      </c>
      <c r="D258" s="11" t="s">
        <v>15</v>
      </c>
      <c r="E258" s="12">
        <v>14.416366984688803</v>
      </c>
      <c r="F258" s="12">
        <v>13.378110383767114</v>
      </c>
      <c r="G258" s="12">
        <v>14.270759017334884</v>
      </c>
      <c r="H258" s="12">
        <v>16.687884722999442</v>
      </c>
      <c r="I258" s="12">
        <v>15.243948875066465</v>
      </c>
      <c r="J258" s="12">
        <v>10.962960921981729</v>
      </c>
      <c r="K258" s="12">
        <v>8.9088646792947603</v>
      </c>
      <c r="L258" s="12">
        <v>11.889443861828438</v>
      </c>
      <c r="M258" s="12">
        <v>13.9586524880454</v>
      </c>
      <c r="N258" s="12"/>
      <c r="O258" s="12"/>
    </row>
    <row r="259" spans="1:15" x14ac:dyDescent="0.35">
      <c r="A259" s="11" t="str">
        <f t="shared" si="3"/>
        <v>DISTRIBUCION VOLUMEN POR CRITERIO (Consumiciones)Bebidas Vegetales&gt;500MIL</v>
      </c>
      <c r="B259" s="11" t="s">
        <v>209</v>
      </c>
      <c r="C259" s="11" t="s">
        <v>150</v>
      </c>
      <c r="D259" s="11" t="s">
        <v>16</v>
      </c>
      <c r="E259" s="12">
        <v>10.704804113237561</v>
      </c>
      <c r="F259" s="12">
        <v>9.1588770039274099</v>
      </c>
      <c r="G259" s="12">
        <v>9.7071550484390894</v>
      </c>
      <c r="H259" s="12">
        <v>13.204510399571129</v>
      </c>
      <c r="I259" s="12">
        <v>11.781558546651812</v>
      </c>
      <c r="J259" s="12">
        <v>14.783857304240444</v>
      </c>
      <c r="K259" s="12">
        <v>15.873583221198635</v>
      </c>
      <c r="L259" s="12">
        <v>15.349215426443241</v>
      </c>
      <c r="M259" s="12">
        <v>11.355149982434947</v>
      </c>
      <c r="N259" s="12"/>
      <c r="O259" s="12"/>
    </row>
    <row r="260" spans="1:15" x14ac:dyDescent="0.35">
      <c r="A260" s="11" t="str">
        <f t="shared" ref="A260:A323" si="4">B260&amp;C260&amp;D260</f>
        <v>DISTRIBUCION VOLUMEN POR CRITERIO (Consumiciones)Bebidas VegetalesDE 15 A 19 AÑOS</v>
      </c>
      <c r="B260" s="11" t="s">
        <v>209</v>
      </c>
      <c r="C260" s="11" t="s">
        <v>150</v>
      </c>
      <c r="D260" s="11" t="s">
        <v>34</v>
      </c>
      <c r="E260" s="12">
        <v>1.3017939322435117</v>
      </c>
      <c r="F260" s="12" t="s">
        <v>222</v>
      </c>
      <c r="G260" s="12">
        <v>4.0509047975598751</v>
      </c>
      <c r="H260" s="12" t="s">
        <v>222</v>
      </c>
      <c r="I260" s="12">
        <v>0.3325551741494831</v>
      </c>
      <c r="J260" s="12">
        <v>0.46270254767337876</v>
      </c>
      <c r="K260" s="12" t="s">
        <v>222</v>
      </c>
      <c r="L260" s="12">
        <v>0.44747143693839231</v>
      </c>
      <c r="M260" s="12">
        <v>1.1194948974600787</v>
      </c>
      <c r="N260" s="12"/>
      <c r="O260" s="12"/>
    </row>
    <row r="261" spans="1:15" x14ac:dyDescent="0.35">
      <c r="A261" s="11" t="str">
        <f t="shared" si="4"/>
        <v>DISTRIBUCION VOLUMEN POR CRITERIO (Consumiciones)Bebidas VegetalesDE 20 A 24 AÑOS</v>
      </c>
      <c r="B261" s="11" t="s">
        <v>209</v>
      </c>
      <c r="C261" s="11" t="s">
        <v>150</v>
      </c>
      <c r="D261" s="11" t="s">
        <v>35</v>
      </c>
      <c r="E261" s="12">
        <v>1.7404237269975962</v>
      </c>
      <c r="F261" s="12">
        <v>1.1055435223665999</v>
      </c>
      <c r="G261" s="12">
        <v>1.6218438056784603</v>
      </c>
      <c r="H261" s="12">
        <v>3.0073488264919845</v>
      </c>
      <c r="I261" s="12">
        <v>1.2196138561440206</v>
      </c>
      <c r="J261" s="12">
        <v>0.87146598301217104</v>
      </c>
      <c r="K261" s="12">
        <v>1.8188765828244142</v>
      </c>
      <c r="L261" s="12">
        <v>0.22919914007029402</v>
      </c>
      <c r="M261" s="12">
        <v>0.56755221206442152</v>
      </c>
      <c r="N261" s="12"/>
      <c r="O261" s="12"/>
    </row>
    <row r="262" spans="1:15" x14ac:dyDescent="0.35">
      <c r="A262" s="11" t="str">
        <f t="shared" si="4"/>
        <v>DISTRIBUCION VOLUMEN POR CRITERIO (Consumiciones)Bebidas VegetalesDE 25 A 34 AÑOS</v>
      </c>
      <c r="B262" s="11" t="s">
        <v>209</v>
      </c>
      <c r="C262" s="11" t="s">
        <v>150</v>
      </c>
      <c r="D262" s="11" t="s">
        <v>36</v>
      </c>
      <c r="E262" s="12">
        <v>8.9159453501079611</v>
      </c>
      <c r="F262" s="12">
        <v>4.6227400713838822</v>
      </c>
      <c r="G262" s="12">
        <v>6.7495741074453459</v>
      </c>
      <c r="H262" s="12">
        <v>6.544981730800882</v>
      </c>
      <c r="I262" s="12">
        <v>8.0733608634241527</v>
      </c>
      <c r="J262" s="12">
        <v>8.0949372161702495</v>
      </c>
      <c r="K262" s="12">
        <v>7.0968272349308208</v>
      </c>
      <c r="L262" s="12">
        <v>6.6545843433130569</v>
      </c>
      <c r="M262" s="12">
        <v>4.6198396929753756</v>
      </c>
      <c r="N262" s="12"/>
      <c r="O262" s="12"/>
    </row>
    <row r="263" spans="1:15" x14ac:dyDescent="0.35">
      <c r="A263" s="11" t="str">
        <f t="shared" si="4"/>
        <v>DISTRIBUCION VOLUMEN POR CRITERIO (Consumiciones)Bebidas VegetalesDE 35 A 49 AÑOS</v>
      </c>
      <c r="B263" s="11" t="s">
        <v>209</v>
      </c>
      <c r="C263" s="11" t="s">
        <v>150</v>
      </c>
      <c r="D263" s="11" t="s">
        <v>37</v>
      </c>
      <c r="E263" s="12">
        <v>25.01860486222192</v>
      </c>
      <c r="F263" s="12">
        <v>22.859110400442706</v>
      </c>
      <c r="G263" s="12">
        <v>18.598887086423943</v>
      </c>
      <c r="H263" s="12">
        <v>22.991463793127767</v>
      </c>
      <c r="I263" s="12">
        <v>17.659847701131486</v>
      </c>
      <c r="J263" s="12">
        <v>20.621212994111122</v>
      </c>
      <c r="K263" s="12">
        <v>18.132768562605666</v>
      </c>
      <c r="L263" s="12">
        <v>22.033366332243162</v>
      </c>
      <c r="M263" s="12">
        <v>16.862500560202356</v>
      </c>
      <c r="N263" s="12"/>
      <c r="O263" s="12"/>
    </row>
    <row r="264" spans="1:15" x14ac:dyDescent="0.35">
      <c r="A264" s="11" t="str">
        <f t="shared" si="4"/>
        <v>DISTRIBUCION VOLUMEN POR CRITERIO (Consumiciones)Bebidas VegetalesDE 50 A 59 AÑOS</v>
      </c>
      <c r="B264" s="11" t="s">
        <v>209</v>
      </c>
      <c r="C264" s="11" t="s">
        <v>150</v>
      </c>
      <c r="D264" s="11" t="s">
        <v>38</v>
      </c>
      <c r="E264" s="12">
        <v>21.221542817023199</v>
      </c>
      <c r="F264" s="12">
        <v>23.204109853853886</v>
      </c>
      <c r="G264" s="12">
        <v>28.120672500801476</v>
      </c>
      <c r="H264" s="12">
        <v>28.257919004199326</v>
      </c>
      <c r="I264" s="12">
        <v>30.676350433806061</v>
      </c>
      <c r="J264" s="12">
        <v>36.990283723295271</v>
      </c>
      <c r="K264" s="12">
        <v>37.051574414311837</v>
      </c>
      <c r="L264" s="12">
        <v>34.068005397308603</v>
      </c>
      <c r="M264" s="12">
        <v>30.948541859524862</v>
      </c>
      <c r="N264" s="12"/>
      <c r="O264" s="12"/>
    </row>
    <row r="265" spans="1:15" x14ac:dyDescent="0.35">
      <c r="A265" s="11" t="str">
        <f t="shared" si="4"/>
        <v>DISTRIBUCION VOLUMEN POR CRITERIO (Consumiciones)Bebidas VegetalesDE 60 A 75 AÑOS</v>
      </c>
      <c r="B265" s="11" t="s">
        <v>209</v>
      </c>
      <c r="C265" s="11" t="s">
        <v>150</v>
      </c>
      <c r="D265" s="11" t="s">
        <v>39</v>
      </c>
      <c r="E265" s="12">
        <v>41.801671664517528</v>
      </c>
      <c r="F265" s="12">
        <v>48.208479476361731</v>
      </c>
      <c r="G265" s="12">
        <v>40.858111279583007</v>
      </c>
      <c r="H265" s="12">
        <v>39.198259606024841</v>
      </c>
      <c r="I265" s="12">
        <v>42.038284115304059</v>
      </c>
      <c r="J265" s="12">
        <v>32.959419077367009</v>
      </c>
      <c r="K265" s="12">
        <v>35.899934875616744</v>
      </c>
      <c r="L265" s="12">
        <v>36.567364711668425</v>
      </c>
      <c r="M265" s="12">
        <v>45.882071741561901</v>
      </c>
      <c r="N265" s="12"/>
      <c r="O265" s="12"/>
    </row>
    <row r="266" spans="1:15" x14ac:dyDescent="0.35">
      <c r="A266" s="11" t="str">
        <f t="shared" si="4"/>
        <v>DISTRIBUCION VOLUMEN POR CRITERIO (Consumiciones)Bebidas VegetalesNIVEL ALTO</v>
      </c>
      <c r="B266" s="11" t="s">
        <v>209</v>
      </c>
      <c r="C266" s="11" t="s">
        <v>150</v>
      </c>
      <c r="D266" s="11" t="s">
        <v>171</v>
      </c>
      <c r="E266" s="12">
        <v>18.563915138635217</v>
      </c>
      <c r="F266" s="12">
        <v>16.677190817554827</v>
      </c>
      <c r="G266" s="12">
        <v>17.503025268822096</v>
      </c>
      <c r="H266" s="12">
        <v>14.808878783746291</v>
      </c>
      <c r="I266" s="12">
        <v>17.290586218422156</v>
      </c>
      <c r="J266" s="12">
        <v>14.506452469397111</v>
      </c>
      <c r="K266" s="12">
        <v>18.433338077493705</v>
      </c>
      <c r="L266" s="12">
        <v>16.437332881829928</v>
      </c>
      <c r="M266" s="12">
        <v>17.698303201273358</v>
      </c>
      <c r="N266" s="12"/>
      <c r="O266" s="12"/>
    </row>
    <row r="267" spans="1:15" x14ac:dyDescent="0.35">
      <c r="A267" s="11" t="str">
        <f t="shared" si="4"/>
        <v>DISTRIBUCION VOLUMEN POR CRITERIO (Consumiciones)Bebidas VegetalesNIVEL MEDIO ALTO</v>
      </c>
      <c r="B267" s="11" t="s">
        <v>209</v>
      </c>
      <c r="C267" s="11" t="s">
        <v>150</v>
      </c>
      <c r="D267" s="11" t="s">
        <v>172</v>
      </c>
      <c r="E267" s="12">
        <v>15.048125585340982</v>
      </c>
      <c r="F267" s="12">
        <v>19.32910390931443</v>
      </c>
      <c r="G267" s="12">
        <v>9.1378050758150291</v>
      </c>
      <c r="H267" s="12">
        <v>13.644523002261899</v>
      </c>
      <c r="I267" s="12">
        <v>13.431389183818116</v>
      </c>
      <c r="J267" s="12">
        <v>13.626332888306653</v>
      </c>
      <c r="K267" s="12">
        <v>15.598454266294038</v>
      </c>
      <c r="L267" s="12">
        <v>13.763194524830096</v>
      </c>
      <c r="M267" s="12">
        <v>14.303390176002328</v>
      </c>
      <c r="N267" s="12"/>
      <c r="O267" s="12"/>
    </row>
    <row r="268" spans="1:15" x14ac:dyDescent="0.35">
      <c r="A268" s="11" t="str">
        <f t="shared" si="4"/>
        <v>DISTRIBUCION VOLUMEN POR CRITERIO (Consumiciones)Bebidas VegetalesNIVEL MEDIO</v>
      </c>
      <c r="B268" s="11" t="s">
        <v>209</v>
      </c>
      <c r="C268" s="11" t="s">
        <v>150</v>
      </c>
      <c r="D268" s="11" t="s">
        <v>173</v>
      </c>
      <c r="E268" s="12">
        <v>18.773226141091914</v>
      </c>
      <c r="F268" s="12">
        <v>16.861048474708376</v>
      </c>
      <c r="G268" s="12">
        <v>16.406109089507815</v>
      </c>
      <c r="H268" s="12">
        <v>14.096262455737751</v>
      </c>
      <c r="I268" s="12">
        <v>17.15669623020861</v>
      </c>
      <c r="J268" s="12">
        <v>17.531003664581803</v>
      </c>
      <c r="K268" s="12">
        <v>15.473542680191837</v>
      </c>
      <c r="L268" s="12">
        <v>21.834664519721887</v>
      </c>
      <c r="M268" s="12">
        <v>27.310098629347468</v>
      </c>
      <c r="N268" s="12"/>
      <c r="O268" s="12"/>
    </row>
    <row r="269" spans="1:15" x14ac:dyDescent="0.35">
      <c r="A269" s="11" t="str">
        <f t="shared" si="4"/>
        <v>DISTRIBUCION VOLUMEN POR CRITERIO (Consumiciones)Bebidas VegetalesNIVEL MEDIO BAJO</v>
      </c>
      <c r="B269" s="11" t="s">
        <v>209</v>
      </c>
      <c r="C269" s="11" t="s">
        <v>150</v>
      </c>
      <c r="D269" s="11" t="s">
        <v>174</v>
      </c>
      <c r="E269" s="12">
        <v>8.5261949149230905</v>
      </c>
      <c r="F269" s="12">
        <v>5.8565256838073214</v>
      </c>
      <c r="G269" s="12">
        <v>14.28991414712574</v>
      </c>
      <c r="H269" s="12">
        <v>13.763948780407517</v>
      </c>
      <c r="I269" s="12">
        <v>11.114718989350202</v>
      </c>
      <c r="J269" s="12">
        <v>16.774209910652335</v>
      </c>
      <c r="K269" s="12">
        <v>12.842668547079326</v>
      </c>
      <c r="L269" s="12">
        <v>11.98420774685402</v>
      </c>
      <c r="M269" s="12">
        <v>11.872049299735005</v>
      </c>
      <c r="N269" s="12"/>
      <c r="O269" s="12"/>
    </row>
    <row r="270" spans="1:15" x14ac:dyDescent="0.35">
      <c r="A270" s="11" t="str">
        <f t="shared" si="4"/>
        <v>DISTRIBUCION VOLUMEN POR CRITERIO (Consumiciones)Bebidas VegetalesNIVEL BAJO</v>
      </c>
      <c r="B270" s="11" t="s">
        <v>209</v>
      </c>
      <c r="C270" s="11" t="s">
        <v>150</v>
      </c>
      <c r="D270" s="11" t="s">
        <v>190</v>
      </c>
      <c r="E270" s="12">
        <v>39.088525615088592</v>
      </c>
      <c r="F270" s="12">
        <v>41.276108880493453</v>
      </c>
      <c r="G270" s="12">
        <v>42.663141066639405</v>
      </c>
      <c r="H270" s="12">
        <v>43.686369343484451</v>
      </c>
      <c r="I270" s="12">
        <v>41.006632077190183</v>
      </c>
      <c r="J270" s="12">
        <v>37.562019853366635</v>
      </c>
      <c r="K270" s="12">
        <v>37.651974864575791</v>
      </c>
      <c r="L270" s="12">
        <v>35.980583049847937</v>
      </c>
      <c r="M270" s="12">
        <v>28.81616351258684</v>
      </c>
      <c r="N270" s="12"/>
      <c r="O270" s="12"/>
    </row>
    <row r="271" spans="1:15" x14ac:dyDescent="0.35">
      <c r="A271" s="11" t="str">
        <f t="shared" si="4"/>
        <v>DISTRIBUCION VOLUMEN POR CRITERIO (Consumiciones)Bebidas VegetalesHOMBRE</v>
      </c>
      <c r="B271" s="11" t="s">
        <v>209</v>
      </c>
      <c r="C271" s="11" t="s">
        <v>150</v>
      </c>
      <c r="D271" s="11" t="s">
        <v>17</v>
      </c>
      <c r="E271" s="12">
        <v>25.30172397493638</v>
      </c>
      <c r="F271" s="12">
        <v>28.313220717507459</v>
      </c>
      <c r="G271" s="12">
        <v>31.469774875042084</v>
      </c>
      <c r="H271" s="12">
        <v>31.519329612091056</v>
      </c>
      <c r="I271" s="12">
        <v>34.821605805947478</v>
      </c>
      <c r="J271" s="12">
        <v>29.614392313145149</v>
      </c>
      <c r="K271" s="12">
        <v>33.078534183831906</v>
      </c>
      <c r="L271" s="12">
        <v>32.834462379803057</v>
      </c>
      <c r="M271" s="12">
        <v>43.947636379757924</v>
      </c>
      <c r="N271" s="12"/>
      <c r="O271" s="12"/>
    </row>
    <row r="272" spans="1:15" x14ac:dyDescent="0.35">
      <c r="A272" s="11" t="str">
        <f t="shared" si="4"/>
        <v>DISTRIBUCION VOLUMEN POR CRITERIO (Consumiciones)Bebidas VegetalesMUJER</v>
      </c>
      <c r="B272" s="11" t="s">
        <v>209</v>
      </c>
      <c r="C272" s="11" t="s">
        <v>150</v>
      </c>
      <c r="D272" s="11" t="s">
        <v>18</v>
      </c>
      <c r="E272" s="12">
        <v>74.698269722603513</v>
      </c>
      <c r="F272" s="12">
        <v>71.686760754057886</v>
      </c>
      <c r="G272" s="12">
        <v>68.530246533317552</v>
      </c>
      <c r="H272" s="12">
        <v>68.480635119184768</v>
      </c>
      <c r="I272" s="12">
        <v>65.178388519305201</v>
      </c>
      <c r="J272" s="12">
        <v>70.385645259463914</v>
      </c>
      <c r="K272" s="12">
        <v>66.921449642894117</v>
      </c>
      <c r="L272" s="12">
        <v>67.165508825336715</v>
      </c>
      <c r="M272" s="12">
        <v>56.052378077077094</v>
      </c>
      <c r="N272" s="12"/>
      <c r="O272" s="12"/>
    </row>
    <row r="273" spans="1:15" x14ac:dyDescent="0.35">
      <c r="A273" s="11" t="str">
        <f t="shared" si="4"/>
        <v>DISTRIBUCION VOLUMEN POR CRITERIO (Consumiciones)InfusionesT.ESPAÑA</v>
      </c>
      <c r="B273" s="11" t="s">
        <v>209</v>
      </c>
      <c r="C273" s="11" t="s">
        <v>103</v>
      </c>
      <c r="D273" s="11" t="s">
        <v>32</v>
      </c>
      <c r="E273" s="12">
        <v>100</v>
      </c>
      <c r="F273" s="12">
        <v>100</v>
      </c>
      <c r="G273" s="12">
        <v>100</v>
      </c>
      <c r="H273" s="12">
        <v>100</v>
      </c>
      <c r="I273" s="12">
        <v>100</v>
      </c>
      <c r="J273" s="12">
        <v>100</v>
      </c>
      <c r="K273" s="12">
        <v>100</v>
      </c>
      <c r="L273" s="12">
        <v>100</v>
      </c>
      <c r="M273" s="12">
        <v>100</v>
      </c>
      <c r="N273" s="12"/>
      <c r="O273" s="12"/>
    </row>
    <row r="274" spans="1:15" x14ac:dyDescent="0.35">
      <c r="A274" s="11" t="str">
        <f t="shared" si="4"/>
        <v>DISTRIBUCION VOLUMEN POR CRITERIO (Consumiciones)InfusionesBCN AM</v>
      </c>
      <c r="B274" s="11" t="s">
        <v>209</v>
      </c>
      <c r="C274" s="11" t="s">
        <v>103</v>
      </c>
      <c r="D274" s="11" t="s">
        <v>1</v>
      </c>
      <c r="E274" s="12">
        <v>8.9559125308321725</v>
      </c>
      <c r="F274" s="12">
        <v>9.9009658213359817</v>
      </c>
      <c r="G274" s="12">
        <v>8.9449680025516258</v>
      </c>
      <c r="H274" s="12">
        <v>9.8843936422249996</v>
      </c>
      <c r="I274" s="12">
        <v>6.9970502046249772</v>
      </c>
      <c r="J274" s="12">
        <v>7.9958585918954466</v>
      </c>
      <c r="K274" s="12">
        <v>10.65542994069966</v>
      </c>
      <c r="L274" s="12">
        <v>8.647412856182326</v>
      </c>
      <c r="M274" s="12">
        <v>8.9428594068266669</v>
      </c>
      <c r="N274" s="12"/>
      <c r="O274" s="12"/>
    </row>
    <row r="275" spans="1:15" x14ac:dyDescent="0.35">
      <c r="A275" s="11" t="str">
        <f t="shared" si="4"/>
        <v>DISTRIBUCION VOLUMEN POR CRITERIO (Consumiciones)InfusionesREST.CAT ARAGON</v>
      </c>
      <c r="B275" s="11" t="s">
        <v>209</v>
      </c>
      <c r="C275" s="11" t="s">
        <v>103</v>
      </c>
      <c r="D275" s="11" t="s">
        <v>2</v>
      </c>
      <c r="E275" s="12">
        <v>17.003649137858574</v>
      </c>
      <c r="F275" s="12">
        <v>13.954416094379173</v>
      </c>
      <c r="G275" s="12">
        <v>11.033082360630805</v>
      </c>
      <c r="H275" s="12">
        <v>15.506998075760892</v>
      </c>
      <c r="I275" s="12">
        <v>17.09505507218508</v>
      </c>
      <c r="J275" s="12">
        <v>17.768188637011516</v>
      </c>
      <c r="K275" s="12">
        <v>16.660171033115503</v>
      </c>
      <c r="L275" s="12">
        <v>17.188748119667423</v>
      </c>
      <c r="M275" s="12">
        <v>15.612637068116438</v>
      </c>
      <c r="N275" s="12"/>
      <c r="O275" s="12"/>
    </row>
    <row r="276" spans="1:15" x14ac:dyDescent="0.35">
      <c r="A276" s="11" t="str">
        <f t="shared" si="4"/>
        <v>DISTRIBUCION VOLUMEN POR CRITERIO (Consumiciones)InfusionesLEVANTE</v>
      </c>
      <c r="B276" s="11" t="s">
        <v>209</v>
      </c>
      <c r="C276" s="11" t="s">
        <v>103</v>
      </c>
      <c r="D276" s="11" t="s">
        <v>3</v>
      </c>
      <c r="E276" s="12">
        <v>15.765576224663997</v>
      </c>
      <c r="F276" s="12">
        <v>15.291254688620443</v>
      </c>
      <c r="G276" s="12">
        <v>15.148348592285105</v>
      </c>
      <c r="H276" s="12">
        <v>14.972726969379016</v>
      </c>
      <c r="I276" s="12">
        <v>15.491800302069564</v>
      </c>
      <c r="J276" s="12">
        <v>19.041740423316231</v>
      </c>
      <c r="K276" s="12">
        <v>15.665006278931282</v>
      </c>
      <c r="L276" s="12">
        <v>15.649618566429972</v>
      </c>
      <c r="M276" s="12">
        <v>15.069699784835816</v>
      </c>
      <c r="N276" s="12"/>
      <c r="O276" s="12"/>
    </row>
    <row r="277" spans="1:15" x14ac:dyDescent="0.35">
      <c r="A277" s="11" t="str">
        <f t="shared" si="4"/>
        <v>DISTRIBUCION VOLUMEN POR CRITERIO (Consumiciones)InfusionesANDALUCIA</v>
      </c>
      <c r="B277" s="11" t="s">
        <v>209</v>
      </c>
      <c r="C277" s="11" t="s">
        <v>103</v>
      </c>
      <c r="D277" s="11" t="s">
        <v>4</v>
      </c>
      <c r="E277" s="12">
        <v>16.990185877053907</v>
      </c>
      <c r="F277" s="12">
        <v>16.878783647746705</v>
      </c>
      <c r="G277" s="12">
        <v>17.683747684446868</v>
      </c>
      <c r="H277" s="12">
        <v>15.524390379545968</v>
      </c>
      <c r="I277" s="12">
        <v>14.825670171443672</v>
      </c>
      <c r="J277" s="12">
        <v>14.897468762079285</v>
      </c>
      <c r="K277" s="12">
        <v>14.75022651840699</v>
      </c>
      <c r="L277" s="12">
        <v>14.113817332305642</v>
      </c>
      <c r="M277" s="12">
        <v>15.674658564455852</v>
      </c>
      <c r="N277" s="12"/>
      <c r="O277" s="12"/>
    </row>
    <row r="278" spans="1:15" x14ac:dyDescent="0.35">
      <c r="A278" s="11" t="str">
        <f t="shared" si="4"/>
        <v>DISTRIBUCION VOLUMEN POR CRITERIO (Consumiciones)InfusionesMDD AM</v>
      </c>
      <c r="B278" s="11" t="s">
        <v>209</v>
      </c>
      <c r="C278" s="11" t="s">
        <v>103</v>
      </c>
      <c r="D278" s="11" t="s">
        <v>5</v>
      </c>
      <c r="E278" s="12">
        <v>11.450235208528374</v>
      </c>
      <c r="F278" s="12">
        <v>12.478560765899941</v>
      </c>
      <c r="G278" s="12">
        <v>12.765583535101351</v>
      </c>
      <c r="H278" s="12">
        <v>13.143739549231231</v>
      </c>
      <c r="I278" s="12">
        <v>12.234799423252579</v>
      </c>
      <c r="J278" s="12">
        <v>12.089446159759804</v>
      </c>
      <c r="K278" s="12">
        <v>11.457751413014282</v>
      </c>
      <c r="L278" s="12">
        <v>12.198829982154544</v>
      </c>
      <c r="M278" s="12">
        <v>10.477921917739948</v>
      </c>
      <c r="N278" s="12"/>
      <c r="O278" s="12"/>
    </row>
    <row r="279" spans="1:15" x14ac:dyDescent="0.35">
      <c r="A279" s="11" t="str">
        <f t="shared" si="4"/>
        <v>DISTRIBUCION VOLUMEN POR CRITERIO (Consumiciones)InfusionesRTO CENTRO</v>
      </c>
      <c r="B279" s="11" t="s">
        <v>209</v>
      </c>
      <c r="C279" s="11" t="s">
        <v>103</v>
      </c>
      <c r="D279" s="11" t="s">
        <v>6</v>
      </c>
      <c r="E279" s="12">
        <v>5.7612829081802719</v>
      </c>
      <c r="F279" s="12">
        <v>6.3579718613823148</v>
      </c>
      <c r="G279" s="12">
        <v>6.4584842338131248</v>
      </c>
      <c r="H279" s="12">
        <v>6.1658664451999687</v>
      </c>
      <c r="I279" s="12">
        <v>7.6100743345667672</v>
      </c>
      <c r="J279" s="12">
        <v>6.607794635689805</v>
      </c>
      <c r="K279" s="12">
        <v>6.1287504947129401</v>
      </c>
      <c r="L279" s="12">
        <v>5.5538427363628369</v>
      </c>
      <c r="M279" s="12">
        <v>7.1763725993919749</v>
      </c>
      <c r="N279" s="12"/>
      <c r="O279" s="12"/>
    </row>
    <row r="280" spans="1:15" x14ac:dyDescent="0.35">
      <c r="A280" s="11" t="str">
        <f t="shared" si="4"/>
        <v>DISTRIBUCION VOLUMEN POR CRITERIO (Consumiciones)InfusionesNORTE-CENTRO</v>
      </c>
      <c r="B280" s="11" t="s">
        <v>209</v>
      </c>
      <c r="C280" s="11" t="s">
        <v>103</v>
      </c>
      <c r="D280" s="11" t="s">
        <v>7</v>
      </c>
      <c r="E280" s="12">
        <v>9.8574184161176532</v>
      </c>
      <c r="F280" s="12">
        <v>9.5405281248276257</v>
      </c>
      <c r="G280" s="12">
        <v>11.641112439646355</v>
      </c>
      <c r="H280" s="12">
        <v>10.512844944886677</v>
      </c>
      <c r="I280" s="12">
        <v>11.046345577399359</v>
      </c>
      <c r="J280" s="12">
        <v>8.8093107728636291</v>
      </c>
      <c r="K280" s="12">
        <v>7.8959975838036582</v>
      </c>
      <c r="L280" s="12">
        <v>11.13247828206554</v>
      </c>
      <c r="M280" s="12">
        <v>10.514285775750949</v>
      </c>
      <c r="N280" s="12"/>
      <c r="O280" s="12"/>
    </row>
    <row r="281" spans="1:15" x14ac:dyDescent="0.35">
      <c r="A281" s="11" t="str">
        <f t="shared" si="4"/>
        <v>DISTRIBUCION VOLUMEN POR CRITERIO (Consumiciones)InfusionesNOROESTE</v>
      </c>
      <c r="B281" s="11" t="s">
        <v>209</v>
      </c>
      <c r="C281" s="11" t="s">
        <v>103</v>
      </c>
      <c r="D281" s="11" t="s">
        <v>8</v>
      </c>
      <c r="E281" s="12">
        <v>14.215757812024474</v>
      </c>
      <c r="F281" s="12">
        <v>15.597518995807821</v>
      </c>
      <c r="G281" s="12">
        <v>16.324657439544225</v>
      </c>
      <c r="H281" s="12">
        <v>14.289058531720283</v>
      </c>
      <c r="I281" s="12">
        <v>14.699218748649006</v>
      </c>
      <c r="J281" s="12">
        <v>12.790209215922921</v>
      </c>
      <c r="K281" s="12">
        <v>16.786658585506164</v>
      </c>
      <c r="L281" s="12">
        <v>15.515248397710652</v>
      </c>
      <c r="M281" s="12">
        <v>16.53157205382654</v>
      </c>
      <c r="N281" s="12"/>
      <c r="O281" s="12"/>
    </row>
    <row r="282" spans="1:15" x14ac:dyDescent="0.35">
      <c r="A282" s="11" t="str">
        <f t="shared" si="4"/>
        <v>DISTRIBUCION VOLUMEN POR CRITERIO (Consumiciones)Infusiones&lt;2MIL</v>
      </c>
      <c r="B282" s="11" t="s">
        <v>209</v>
      </c>
      <c r="C282" s="11" t="s">
        <v>103</v>
      </c>
      <c r="D282" s="11" t="s">
        <v>9</v>
      </c>
      <c r="E282" s="12">
        <v>3.8105955427766487</v>
      </c>
      <c r="F282" s="12">
        <v>5.7530363988636992</v>
      </c>
      <c r="G282" s="12">
        <v>4.8252906323600815</v>
      </c>
      <c r="H282" s="12">
        <v>4.6692570360785552</v>
      </c>
      <c r="I282" s="12">
        <v>6.7717742384537249</v>
      </c>
      <c r="J282" s="12">
        <v>6.9243509379008072</v>
      </c>
      <c r="K282" s="12">
        <v>7.1024841416735578</v>
      </c>
      <c r="L282" s="12">
        <v>6.275689181956559</v>
      </c>
      <c r="M282" s="12">
        <v>7.3810958852046564</v>
      </c>
      <c r="N282" s="12"/>
      <c r="O282" s="12"/>
    </row>
    <row r="283" spans="1:15" x14ac:dyDescent="0.35">
      <c r="A283" s="11" t="str">
        <f t="shared" si="4"/>
        <v>DISTRIBUCION VOLUMEN POR CRITERIO (Consumiciones)Infusiones2-5MIL</v>
      </c>
      <c r="B283" s="11" t="s">
        <v>209</v>
      </c>
      <c r="C283" s="11" t="s">
        <v>103</v>
      </c>
      <c r="D283" s="11" t="s">
        <v>10</v>
      </c>
      <c r="E283" s="12">
        <v>4.1246525493242281</v>
      </c>
      <c r="F283" s="12">
        <v>3.5513438413591483</v>
      </c>
      <c r="G283" s="12">
        <v>3.4495260481069425</v>
      </c>
      <c r="H283" s="12">
        <v>3.1030999158377113</v>
      </c>
      <c r="I283" s="12">
        <v>3.4211760653278169</v>
      </c>
      <c r="J283" s="12">
        <v>2.4135066143429791</v>
      </c>
      <c r="K283" s="12">
        <v>3.2730709456058285</v>
      </c>
      <c r="L283" s="12">
        <v>3.8695269090686821</v>
      </c>
      <c r="M283" s="12">
        <v>3.4441073303901386</v>
      </c>
      <c r="N283" s="12"/>
      <c r="O283" s="12"/>
    </row>
    <row r="284" spans="1:15" x14ac:dyDescent="0.35">
      <c r="A284" s="11" t="str">
        <f t="shared" si="4"/>
        <v>DISTRIBUCION VOLUMEN POR CRITERIO (Consumiciones)Infusiones5-10MIL</v>
      </c>
      <c r="B284" s="11" t="s">
        <v>209</v>
      </c>
      <c r="C284" s="11" t="s">
        <v>103</v>
      </c>
      <c r="D284" s="11" t="s">
        <v>11</v>
      </c>
      <c r="E284" s="12">
        <v>5.1756564245405245</v>
      </c>
      <c r="F284" s="12">
        <v>5.6226255240222853</v>
      </c>
      <c r="G284" s="12">
        <v>4.2062346709989837</v>
      </c>
      <c r="H284" s="12">
        <v>5.0206957663031986</v>
      </c>
      <c r="I284" s="12">
        <v>5.4215018605257619</v>
      </c>
      <c r="J284" s="12">
        <v>5.7747877162877463</v>
      </c>
      <c r="K284" s="12">
        <v>6.948928505777392</v>
      </c>
      <c r="L284" s="12">
        <v>5.1764270028430479</v>
      </c>
      <c r="M284" s="12">
        <v>7.7480151722837274</v>
      </c>
      <c r="N284" s="12"/>
      <c r="O284" s="12"/>
    </row>
    <row r="285" spans="1:15" x14ac:dyDescent="0.35">
      <c r="A285" s="11" t="str">
        <f t="shared" si="4"/>
        <v>DISTRIBUCION VOLUMEN POR CRITERIO (Consumiciones)Infusiones10-30MIL</v>
      </c>
      <c r="B285" s="11" t="s">
        <v>209</v>
      </c>
      <c r="C285" s="11" t="s">
        <v>103</v>
      </c>
      <c r="D285" s="11" t="s">
        <v>12</v>
      </c>
      <c r="E285" s="12">
        <v>26.309461527536644</v>
      </c>
      <c r="F285" s="12">
        <v>22.021980493959951</v>
      </c>
      <c r="G285" s="12">
        <v>21.246517832312318</v>
      </c>
      <c r="H285" s="12">
        <v>20.680220379138131</v>
      </c>
      <c r="I285" s="12">
        <v>24.265880008452694</v>
      </c>
      <c r="J285" s="12">
        <v>25.064638557661755</v>
      </c>
      <c r="K285" s="12">
        <v>20.481441794245882</v>
      </c>
      <c r="L285" s="12">
        <v>18.530597427690125</v>
      </c>
      <c r="M285" s="12">
        <v>22.52711602910399</v>
      </c>
      <c r="N285" s="12"/>
      <c r="O285" s="12"/>
    </row>
    <row r="286" spans="1:15" x14ac:dyDescent="0.35">
      <c r="A286" s="11" t="str">
        <f t="shared" si="4"/>
        <v>DISTRIBUCION VOLUMEN POR CRITERIO (Consumiciones)Infusiones30-100MIL</v>
      </c>
      <c r="B286" s="11" t="s">
        <v>209</v>
      </c>
      <c r="C286" s="11" t="s">
        <v>103</v>
      </c>
      <c r="D286" s="11" t="s">
        <v>13</v>
      </c>
      <c r="E286" s="12">
        <v>20.672246408106361</v>
      </c>
      <c r="F286" s="12">
        <v>19.482062579292847</v>
      </c>
      <c r="G286" s="12">
        <v>22.541318580831067</v>
      </c>
      <c r="H286" s="12">
        <v>23.548397023546901</v>
      </c>
      <c r="I286" s="12">
        <v>21.136935318585856</v>
      </c>
      <c r="J286" s="12">
        <v>21.47529494418859</v>
      </c>
      <c r="K286" s="12">
        <v>19.302090979900491</v>
      </c>
      <c r="L286" s="12">
        <v>20.850924102397432</v>
      </c>
      <c r="M286" s="12">
        <v>18.032956225329709</v>
      </c>
      <c r="N286" s="12"/>
      <c r="O286" s="12"/>
    </row>
    <row r="287" spans="1:15" x14ac:dyDescent="0.35">
      <c r="A287" s="11" t="str">
        <f t="shared" si="4"/>
        <v>DISTRIBUCION VOLUMEN POR CRITERIO (Consumiciones)Infusiones100-200MIL</v>
      </c>
      <c r="B287" s="11" t="s">
        <v>209</v>
      </c>
      <c r="C287" s="11" t="s">
        <v>103</v>
      </c>
      <c r="D287" s="11" t="s">
        <v>14</v>
      </c>
      <c r="E287" s="12">
        <v>8.8591806685545187</v>
      </c>
      <c r="F287" s="12">
        <v>10.235107596944124</v>
      </c>
      <c r="G287" s="12">
        <v>9.7968872995347684</v>
      </c>
      <c r="H287" s="12">
        <v>10.41934323754157</v>
      </c>
      <c r="I287" s="12">
        <v>8.0406151096342349</v>
      </c>
      <c r="J287" s="12">
        <v>9.3074664445762032</v>
      </c>
      <c r="K287" s="12">
        <v>10.712667871232386</v>
      </c>
      <c r="L287" s="12">
        <v>10.776866206789622</v>
      </c>
      <c r="M287" s="12">
        <v>10.360970988869617</v>
      </c>
      <c r="N287" s="12"/>
      <c r="O287" s="12"/>
    </row>
    <row r="288" spans="1:15" x14ac:dyDescent="0.35">
      <c r="A288" s="11" t="str">
        <f t="shared" si="4"/>
        <v>DISTRIBUCION VOLUMEN POR CRITERIO (Consumiciones)Infusiones200-500MIL</v>
      </c>
      <c r="B288" s="11" t="s">
        <v>209</v>
      </c>
      <c r="C288" s="11" t="s">
        <v>103</v>
      </c>
      <c r="D288" s="11" t="s">
        <v>15</v>
      </c>
      <c r="E288" s="12">
        <v>13.40168703787973</v>
      </c>
      <c r="F288" s="12">
        <v>15.261787053891556</v>
      </c>
      <c r="G288" s="12">
        <v>17.088118286074316</v>
      </c>
      <c r="H288" s="12">
        <v>15.802340972204199</v>
      </c>
      <c r="I288" s="12">
        <v>14.852442789567776</v>
      </c>
      <c r="J288" s="12">
        <v>12.391138624951038</v>
      </c>
      <c r="K288" s="12">
        <v>15.433878023658998</v>
      </c>
      <c r="L288" s="12">
        <v>16.126570795173826</v>
      </c>
      <c r="M288" s="12">
        <v>13.884568594204513</v>
      </c>
      <c r="N288" s="12"/>
      <c r="O288" s="12"/>
    </row>
    <row r="289" spans="1:15" x14ac:dyDescent="0.35">
      <c r="A289" s="11" t="str">
        <f t="shared" si="4"/>
        <v>DISTRIBUCION VOLUMEN POR CRITERIO (Consumiciones)Infusiones&gt;500MIL</v>
      </c>
      <c r="B289" s="11" t="s">
        <v>209</v>
      </c>
      <c r="C289" s="11" t="s">
        <v>103</v>
      </c>
      <c r="D289" s="11" t="s">
        <v>16</v>
      </c>
      <c r="E289" s="12">
        <v>17.646537956540769</v>
      </c>
      <c r="F289" s="12">
        <v>18.072054787908876</v>
      </c>
      <c r="G289" s="12">
        <v>16.846094865796118</v>
      </c>
      <c r="H289" s="12">
        <v>16.756667173370605</v>
      </c>
      <c r="I289" s="12">
        <v>16.089689827062237</v>
      </c>
      <c r="J289" s="12">
        <v>16.648826049250594</v>
      </c>
      <c r="K289" s="12">
        <v>16.745426732962617</v>
      </c>
      <c r="L289" s="12">
        <v>18.393402101201772</v>
      </c>
      <c r="M289" s="12">
        <v>16.62118017248272</v>
      </c>
      <c r="N289" s="12"/>
      <c r="O289" s="12"/>
    </row>
    <row r="290" spans="1:15" x14ac:dyDescent="0.35">
      <c r="A290" s="11" t="str">
        <f t="shared" si="4"/>
        <v>DISTRIBUCION VOLUMEN POR CRITERIO (Consumiciones)InfusionesDE 15 A 19 AÑOS</v>
      </c>
      <c r="B290" s="11" t="s">
        <v>209</v>
      </c>
      <c r="C290" s="11" t="s">
        <v>103</v>
      </c>
      <c r="D290" s="11" t="s">
        <v>34</v>
      </c>
      <c r="E290" s="12">
        <v>0.4989022152788446</v>
      </c>
      <c r="F290" s="12">
        <v>0.22107272015830992</v>
      </c>
      <c r="G290" s="12">
        <v>0.70851605057372302</v>
      </c>
      <c r="H290" s="12">
        <v>1.6363440198430206</v>
      </c>
      <c r="I290" s="12">
        <v>0.25349916839219377</v>
      </c>
      <c r="J290" s="12" t="s">
        <v>222</v>
      </c>
      <c r="K290" s="12">
        <v>1.3407904728171796</v>
      </c>
      <c r="L290" s="12">
        <v>0.71839885860644437</v>
      </c>
      <c r="M290" s="12" t="s">
        <v>222</v>
      </c>
      <c r="N290" s="12"/>
      <c r="O290" s="12"/>
    </row>
    <row r="291" spans="1:15" x14ac:dyDescent="0.35">
      <c r="A291" s="11" t="str">
        <f t="shared" si="4"/>
        <v>DISTRIBUCION VOLUMEN POR CRITERIO (Consumiciones)InfusionesDE 20 A 24 AÑOS</v>
      </c>
      <c r="B291" s="11" t="s">
        <v>209</v>
      </c>
      <c r="C291" s="11" t="s">
        <v>103</v>
      </c>
      <c r="D291" s="11" t="s">
        <v>35</v>
      </c>
      <c r="E291" s="12">
        <v>1.6039725314698285</v>
      </c>
      <c r="F291" s="12">
        <v>2.178913101936125</v>
      </c>
      <c r="G291" s="12">
        <v>1.4590738258829739</v>
      </c>
      <c r="H291" s="12">
        <v>2.4850624914261985</v>
      </c>
      <c r="I291" s="12">
        <v>0.71418976428959535</v>
      </c>
      <c r="J291" s="12">
        <v>1.8557984228080142</v>
      </c>
      <c r="K291" s="12">
        <v>2.1319945073107469</v>
      </c>
      <c r="L291" s="12">
        <v>1.8775066752738316</v>
      </c>
      <c r="M291" s="12">
        <v>1.0870315984070467</v>
      </c>
      <c r="N291" s="12"/>
      <c r="O291" s="12"/>
    </row>
    <row r="292" spans="1:15" x14ac:dyDescent="0.35">
      <c r="A292" s="11" t="str">
        <f t="shared" si="4"/>
        <v>DISTRIBUCION VOLUMEN POR CRITERIO (Consumiciones)InfusionesDE 25 A 34 AÑOS</v>
      </c>
      <c r="B292" s="11" t="s">
        <v>209</v>
      </c>
      <c r="C292" s="11" t="s">
        <v>103</v>
      </c>
      <c r="D292" s="11" t="s">
        <v>36</v>
      </c>
      <c r="E292" s="12">
        <v>7.6629576276835945</v>
      </c>
      <c r="F292" s="12">
        <v>5.7682830340890296</v>
      </c>
      <c r="G292" s="12">
        <v>6.154300290514521</v>
      </c>
      <c r="H292" s="12">
        <v>5.0759091937104444</v>
      </c>
      <c r="I292" s="12">
        <v>5.9402183104510051</v>
      </c>
      <c r="J292" s="12">
        <v>6.0589204735273645</v>
      </c>
      <c r="K292" s="12">
        <v>5.0135381176575118</v>
      </c>
      <c r="L292" s="12">
        <v>7.6354733965552448</v>
      </c>
      <c r="M292" s="12">
        <v>8.7061501244338082</v>
      </c>
      <c r="N292" s="12"/>
      <c r="O292" s="12"/>
    </row>
    <row r="293" spans="1:15" x14ac:dyDescent="0.35">
      <c r="A293" s="11" t="str">
        <f t="shared" si="4"/>
        <v>DISTRIBUCION VOLUMEN POR CRITERIO (Consumiciones)InfusionesDE 35 A 49 AÑOS</v>
      </c>
      <c r="B293" s="11" t="s">
        <v>209</v>
      </c>
      <c r="C293" s="11" t="s">
        <v>103</v>
      </c>
      <c r="D293" s="11" t="s">
        <v>37</v>
      </c>
      <c r="E293" s="12">
        <v>24.493399524075905</v>
      </c>
      <c r="F293" s="12">
        <v>26.125290453141375</v>
      </c>
      <c r="G293" s="12">
        <v>23.383983521274807</v>
      </c>
      <c r="H293" s="12">
        <v>26.388136454135257</v>
      </c>
      <c r="I293" s="12">
        <v>23.851874550172631</v>
      </c>
      <c r="J293" s="12">
        <v>23.621612371596783</v>
      </c>
      <c r="K293" s="12">
        <v>23.435637184153045</v>
      </c>
      <c r="L293" s="12">
        <v>20.529873620778847</v>
      </c>
      <c r="M293" s="12">
        <v>21.833158661084326</v>
      </c>
      <c r="N293" s="12"/>
      <c r="O293" s="12"/>
    </row>
    <row r="294" spans="1:15" x14ac:dyDescent="0.35">
      <c r="A294" s="11" t="str">
        <f t="shared" si="4"/>
        <v>DISTRIBUCION VOLUMEN POR CRITERIO (Consumiciones)InfusionesDE 50 A 59 AÑOS</v>
      </c>
      <c r="B294" s="11" t="s">
        <v>209</v>
      </c>
      <c r="C294" s="11" t="s">
        <v>103</v>
      </c>
      <c r="D294" s="11" t="s">
        <v>38</v>
      </c>
      <c r="E294" s="12">
        <v>25.350780260453952</v>
      </c>
      <c r="F294" s="12">
        <v>26.858938889348561</v>
      </c>
      <c r="G294" s="12">
        <v>28.406380949537834</v>
      </c>
      <c r="H294" s="12">
        <v>28.040868762443598</v>
      </c>
      <c r="I294" s="12">
        <v>27.829481145208167</v>
      </c>
      <c r="J294" s="12">
        <v>28.765213719790228</v>
      </c>
      <c r="K294" s="12">
        <v>27.733625765913455</v>
      </c>
      <c r="L294" s="12">
        <v>28.641322740358312</v>
      </c>
      <c r="M294" s="12">
        <v>27.297497017783584</v>
      </c>
      <c r="N294" s="12"/>
      <c r="O294" s="12"/>
    </row>
    <row r="295" spans="1:15" x14ac:dyDescent="0.35">
      <c r="A295" s="11" t="str">
        <f t="shared" si="4"/>
        <v>DISTRIBUCION VOLUMEN POR CRITERIO (Consumiciones)InfusionesDE 60 A 75 AÑOS</v>
      </c>
      <c r="B295" s="11" t="s">
        <v>209</v>
      </c>
      <c r="C295" s="11" t="s">
        <v>103</v>
      </c>
      <c r="D295" s="11" t="s">
        <v>39</v>
      </c>
      <c r="E295" s="12">
        <v>40.389999797109091</v>
      </c>
      <c r="F295" s="12">
        <v>38.847504343868941</v>
      </c>
      <c r="G295" s="12">
        <v>39.887730043035113</v>
      </c>
      <c r="H295" s="12">
        <v>36.373695391836627</v>
      </c>
      <c r="I295" s="12">
        <v>41.410748543864941</v>
      </c>
      <c r="J295" s="12">
        <v>39.698466621291189</v>
      </c>
      <c r="K295" s="12">
        <v>40.344405800338542</v>
      </c>
      <c r="L295" s="12">
        <v>40.597442598608438</v>
      </c>
      <c r="M295" s="12">
        <v>41.076172279065901</v>
      </c>
      <c r="N295" s="12"/>
      <c r="O295" s="12"/>
    </row>
    <row r="296" spans="1:15" x14ac:dyDescent="0.35">
      <c r="A296" s="11" t="str">
        <f t="shared" si="4"/>
        <v>DISTRIBUCION VOLUMEN POR CRITERIO (Consumiciones)InfusionesNIVEL ALTO</v>
      </c>
      <c r="B296" s="11" t="s">
        <v>209</v>
      </c>
      <c r="C296" s="11" t="s">
        <v>103</v>
      </c>
      <c r="D296" s="11" t="s">
        <v>171</v>
      </c>
      <c r="E296" s="12">
        <v>22.885510835823577</v>
      </c>
      <c r="F296" s="12">
        <v>24.641984182801039</v>
      </c>
      <c r="G296" s="12">
        <v>24.693042892135683</v>
      </c>
      <c r="H296" s="12">
        <v>24.09262671615063</v>
      </c>
      <c r="I296" s="12">
        <v>25.149608129247312</v>
      </c>
      <c r="J296" s="12">
        <v>26.828305698864767</v>
      </c>
      <c r="K296" s="12">
        <v>20.140512740666892</v>
      </c>
      <c r="L296" s="12">
        <v>23.863865412167414</v>
      </c>
      <c r="M296" s="12">
        <v>21.798713030645388</v>
      </c>
      <c r="N296" s="12"/>
      <c r="O296" s="12"/>
    </row>
    <row r="297" spans="1:15" x14ac:dyDescent="0.35">
      <c r="A297" s="11" t="str">
        <f t="shared" si="4"/>
        <v>DISTRIBUCION VOLUMEN POR CRITERIO (Consumiciones)InfusionesNIVEL MEDIO ALTO</v>
      </c>
      <c r="B297" s="11" t="s">
        <v>209</v>
      </c>
      <c r="C297" s="11" t="s">
        <v>103</v>
      </c>
      <c r="D297" s="11" t="s">
        <v>172</v>
      </c>
      <c r="E297" s="12">
        <v>14.274190392825775</v>
      </c>
      <c r="F297" s="12">
        <v>13.502839028628166</v>
      </c>
      <c r="G297" s="12">
        <v>14.209545970898269</v>
      </c>
      <c r="H297" s="12">
        <v>13.340312253213552</v>
      </c>
      <c r="I297" s="12">
        <v>14.908018193344578</v>
      </c>
      <c r="J297" s="12">
        <v>14.277267960541392</v>
      </c>
      <c r="K297" s="12">
        <v>12.272944592558295</v>
      </c>
      <c r="L297" s="12">
        <v>14.740566283866485</v>
      </c>
      <c r="M297" s="12">
        <v>17.461188160914553</v>
      </c>
      <c r="N297" s="12"/>
      <c r="O297" s="12"/>
    </row>
    <row r="298" spans="1:15" x14ac:dyDescent="0.35">
      <c r="A298" s="11" t="str">
        <f t="shared" si="4"/>
        <v>DISTRIBUCION VOLUMEN POR CRITERIO (Consumiciones)InfusionesNIVEL MEDIO</v>
      </c>
      <c r="B298" s="11" t="s">
        <v>209</v>
      </c>
      <c r="C298" s="11" t="s">
        <v>103</v>
      </c>
      <c r="D298" s="11" t="s">
        <v>173</v>
      </c>
      <c r="E298" s="12">
        <v>25.432632248639909</v>
      </c>
      <c r="F298" s="12">
        <v>21.554868063599756</v>
      </c>
      <c r="G298" s="12">
        <v>20.174336208102041</v>
      </c>
      <c r="H298" s="12">
        <v>24.567535602131123</v>
      </c>
      <c r="I298" s="12">
        <v>22.707856125797068</v>
      </c>
      <c r="J298" s="12">
        <v>20.856052961179888</v>
      </c>
      <c r="K298" s="12">
        <v>24.67600021683813</v>
      </c>
      <c r="L298" s="12">
        <v>25.458279352196538</v>
      </c>
      <c r="M298" s="12">
        <v>25.658416375854998</v>
      </c>
      <c r="N298" s="12"/>
      <c r="O298" s="12"/>
    </row>
    <row r="299" spans="1:15" x14ac:dyDescent="0.35">
      <c r="A299" s="11" t="str">
        <f t="shared" si="4"/>
        <v>DISTRIBUCION VOLUMEN POR CRITERIO (Consumiciones)InfusionesNIVEL MEDIO BAJO</v>
      </c>
      <c r="B299" s="11" t="s">
        <v>209</v>
      </c>
      <c r="C299" s="11" t="s">
        <v>103</v>
      </c>
      <c r="D299" s="11" t="s">
        <v>174</v>
      </c>
      <c r="E299" s="12">
        <v>16.569241593795017</v>
      </c>
      <c r="F299" s="12">
        <v>14.876100619173698</v>
      </c>
      <c r="G299" s="12">
        <v>14.459480373379508</v>
      </c>
      <c r="H299" s="12">
        <v>12.108454417037118</v>
      </c>
      <c r="I299" s="12">
        <v>14.354100644431202</v>
      </c>
      <c r="J299" s="12">
        <v>13.234967724792423</v>
      </c>
      <c r="K299" s="12">
        <v>14.143397666055415</v>
      </c>
      <c r="L299" s="12">
        <v>14.821638621323007</v>
      </c>
      <c r="M299" s="12">
        <v>13.036403656751283</v>
      </c>
      <c r="N299" s="12"/>
      <c r="O299" s="12"/>
    </row>
    <row r="300" spans="1:15" x14ac:dyDescent="0.35">
      <c r="A300" s="11" t="str">
        <f t="shared" si="4"/>
        <v>DISTRIBUCION VOLUMEN POR CRITERIO (Consumiciones)InfusionesNIVEL BAJO</v>
      </c>
      <c r="B300" s="11" t="s">
        <v>209</v>
      </c>
      <c r="C300" s="11" t="s">
        <v>103</v>
      </c>
      <c r="D300" s="11" t="s">
        <v>190</v>
      </c>
      <c r="E300" s="12">
        <v>20.838439421123262</v>
      </c>
      <c r="F300" s="12">
        <v>25.424212415191132</v>
      </c>
      <c r="G300" s="12">
        <v>26.463586699494236</v>
      </c>
      <c r="H300" s="12">
        <v>25.891089549416606</v>
      </c>
      <c r="I300" s="12">
        <v>22.880427282823092</v>
      </c>
      <c r="J300" s="12">
        <v>24.803418553525507</v>
      </c>
      <c r="K300" s="12">
        <v>28.76714478388126</v>
      </c>
      <c r="L300" s="12">
        <v>21.115654057567621</v>
      </c>
      <c r="M300" s="12">
        <v>22.045282361305869</v>
      </c>
      <c r="N300" s="12"/>
      <c r="O300" s="12"/>
    </row>
    <row r="301" spans="1:15" x14ac:dyDescent="0.35">
      <c r="A301" s="11" t="str">
        <f t="shared" si="4"/>
        <v>DISTRIBUCION VOLUMEN POR CRITERIO (Consumiciones)InfusionesHOMBRE</v>
      </c>
      <c r="B301" s="11" t="s">
        <v>209</v>
      </c>
      <c r="C301" s="11" t="s">
        <v>103</v>
      </c>
      <c r="D301" s="11" t="s">
        <v>17</v>
      </c>
      <c r="E301" s="12">
        <v>44.600420853706964</v>
      </c>
      <c r="F301" s="12">
        <v>44.179129433504336</v>
      </c>
      <c r="G301" s="12">
        <v>44.216105722774671</v>
      </c>
      <c r="H301" s="12">
        <v>40.485138126258263</v>
      </c>
      <c r="I301" s="12">
        <v>44.27542905878736</v>
      </c>
      <c r="J301" s="12">
        <v>46.105627404839403</v>
      </c>
      <c r="K301" s="12">
        <v>48.744030327992135</v>
      </c>
      <c r="L301" s="12">
        <v>45.625738901751596</v>
      </c>
      <c r="M301" s="12">
        <v>49.265498113503853</v>
      </c>
      <c r="N301" s="12"/>
      <c r="O301" s="12"/>
    </row>
    <row r="302" spans="1:15" x14ac:dyDescent="0.35">
      <c r="A302" s="11" t="str">
        <f t="shared" si="4"/>
        <v>DISTRIBUCION VOLUMEN POR CRITERIO (Consumiciones)InfusionesMUJER</v>
      </c>
      <c r="B302" s="11" t="s">
        <v>209</v>
      </c>
      <c r="C302" s="11" t="s">
        <v>103</v>
      </c>
      <c r="D302" s="11" t="s">
        <v>18</v>
      </c>
      <c r="E302" s="12">
        <v>55.399579146293043</v>
      </c>
      <c r="F302" s="12">
        <v>55.820870566495671</v>
      </c>
      <c r="G302" s="12">
        <v>55.783894277225329</v>
      </c>
      <c r="H302" s="12">
        <v>59.514861873741729</v>
      </c>
      <c r="I302" s="12">
        <v>55.724605526690127</v>
      </c>
      <c r="J302" s="12">
        <v>53.89437259516059</v>
      </c>
      <c r="K302" s="12">
        <v>51.255928912960279</v>
      </c>
      <c r="L302" s="12">
        <v>54.374261098248397</v>
      </c>
      <c r="M302" s="12">
        <v>50.73453774121711</v>
      </c>
      <c r="N302" s="12"/>
      <c r="O302" s="12"/>
    </row>
    <row r="303" spans="1:15" x14ac:dyDescent="0.35">
      <c r="A303" s="11" t="str">
        <f t="shared" si="4"/>
        <v>DISTRIBUCION VOLUMEN POR CRITERIO (Consumiciones)Resto Bebidas CalienteT.ESPAÑA</v>
      </c>
      <c r="B303" s="11" t="s">
        <v>209</v>
      </c>
      <c r="C303" s="11" t="s">
        <v>104</v>
      </c>
      <c r="D303" s="11" t="s">
        <v>32</v>
      </c>
      <c r="E303" s="12">
        <v>100</v>
      </c>
      <c r="F303" s="12">
        <v>100</v>
      </c>
      <c r="G303" s="12">
        <v>100</v>
      </c>
      <c r="H303" s="12">
        <v>100</v>
      </c>
      <c r="I303" s="12">
        <v>100</v>
      </c>
      <c r="J303" s="12">
        <v>100</v>
      </c>
      <c r="K303" s="12">
        <v>100</v>
      </c>
      <c r="L303" s="12">
        <v>100</v>
      </c>
      <c r="M303" s="12">
        <v>100</v>
      </c>
      <c r="N303" s="12"/>
      <c r="O303" s="12"/>
    </row>
    <row r="304" spans="1:15" x14ac:dyDescent="0.35">
      <c r="A304" s="11" t="str">
        <f t="shared" si="4"/>
        <v>DISTRIBUCION VOLUMEN POR CRITERIO (Consumiciones)Resto Bebidas CalienteBCN AM</v>
      </c>
      <c r="B304" s="11" t="s">
        <v>209</v>
      </c>
      <c r="C304" s="11" t="s">
        <v>104</v>
      </c>
      <c r="D304" s="11" t="s">
        <v>1</v>
      </c>
      <c r="E304" s="12">
        <v>8.799620159920357</v>
      </c>
      <c r="F304" s="12">
        <v>8.3370087204224497</v>
      </c>
      <c r="G304" s="12">
        <v>10.616351067988253</v>
      </c>
      <c r="H304" s="12">
        <v>10.284247456675889</v>
      </c>
      <c r="I304" s="12">
        <v>7.4888164110850823</v>
      </c>
      <c r="J304" s="12">
        <v>8.0360908176571044</v>
      </c>
      <c r="K304" s="12">
        <v>7.0186409650846135</v>
      </c>
      <c r="L304" s="12">
        <v>7.7661471211230388</v>
      </c>
      <c r="M304" s="12">
        <v>9.6896464297770972</v>
      </c>
      <c r="N304" s="12"/>
      <c r="O304" s="12"/>
    </row>
    <row r="305" spans="1:15" x14ac:dyDescent="0.35">
      <c r="A305" s="11" t="str">
        <f t="shared" si="4"/>
        <v>DISTRIBUCION VOLUMEN POR CRITERIO (Consumiciones)Resto Bebidas CalienteREST.CAT ARAGON</v>
      </c>
      <c r="B305" s="11" t="s">
        <v>209</v>
      </c>
      <c r="C305" s="11" t="s">
        <v>104</v>
      </c>
      <c r="D305" s="11" t="s">
        <v>2</v>
      </c>
      <c r="E305" s="12">
        <v>15.472010596769859</v>
      </c>
      <c r="F305" s="12">
        <v>17.297627525540939</v>
      </c>
      <c r="G305" s="12">
        <v>10.834656905413398</v>
      </c>
      <c r="H305" s="12">
        <v>17.668109470892624</v>
      </c>
      <c r="I305" s="12">
        <v>12.299410976909106</v>
      </c>
      <c r="J305" s="12">
        <v>15.111981700059227</v>
      </c>
      <c r="K305" s="12">
        <v>9.8784362090758382</v>
      </c>
      <c r="L305" s="12">
        <v>10.456491668210335</v>
      </c>
      <c r="M305" s="12">
        <v>14.19514179800302</v>
      </c>
      <c r="N305" s="12"/>
      <c r="O305" s="12"/>
    </row>
    <row r="306" spans="1:15" x14ac:dyDescent="0.35">
      <c r="A306" s="11" t="str">
        <f t="shared" si="4"/>
        <v>DISTRIBUCION VOLUMEN POR CRITERIO (Consumiciones)Resto Bebidas CalienteLEVANTE</v>
      </c>
      <c r="B306" s="11" t="s">
        <v>209</v>
      </c>
      <c r="C306" s="11" t="s">
        <v>104</v>
      </c>
      <c r="D306" s="11" t="s">
        <v>3</v>
      </c>
      <c r="E306" s="12">
        <v>19.071868114980965</v>
      </c>
      <c r="F306" s="12">
        <v>12.02118520708204</v>
      </c>
      <c r="G306" s="12">
        <v>13.407463057444238</v>
      </c>
      <c r="H306" s="12">
        <v>16.51671583444924</v>
      </c>
      <c r="I306" s="12">
        <v>18.231600088453977</v>
      </c>
      <c r="J306" s="12">
        <v>20.113122563309673</v>
      </c>
      <c r="K306" s="12">
        <v>19.905782210247811</v>
      </c>
      <c r="L306" s="12">
        <v>15.733889121557951</v>
      </c>
      <c r="M306" s="12">
        <v>17.403149301574004</v>
      </c>
      <c r="N306" s="12"/>
      <c r="O306" s="12"/>
    </row>
    <row r="307" spans="1:15" x14ac:dyDescent="0.35">
      <c r="A307" s="11" t="str">
        <f t="shared" si="4"/>
        <v>DISTRIBUCION VOLUMEN POR CRITERIO (Consumiciones)Resto Bebidas CalienteANDALUCIA</v>
      </c>
      <c r="B307" s="11" t="s">
        <v>209</v>
      </c>
      <c r="C307" s="11" t="s">
        <v>104</v>
      </c>
      <c r="D307" s="11" t="s">
        <v>4</v>
      </c>
      <c r="E307" s="12">
        <v>22.452699553846593</v>
      </c>
      <c r="F307" s="12">
        <v>20.49260757203194</v>
      </c>
      <c r="G307" s="12">
        <v>26.876931773431583</v>
      </c>
      <c r="H307" s="12">
        <v>21.305740247743586</v>
      </c>
      <c r="I307" s="12">
        <v>22.807356039712388</v>
      </c>
      <c r="J307" s="12">
        <v>21.859969538539346</v>
      </c>
      <c r="K307" s="12">
        <v>29.794339991186003</v>
      </c>
      <c r="L307" s="12">
        <v>24.592768175704514</v>
      </c>
      <c r="M307" s="12">
        <v>24.544361723105858</v>
      </c>
      <c r="N307" s="12"/>
      <c r="O307" s="12"/>
    </row>
    <row r="308" spans="1:15" x14ac:dyDescent="0.35">
      <c r="A308" s="11" t="str">
        <f t="shared" si="4"/>
        <v>DISTRIBUCION VOLUMEN POR CRITERIO (Consumiciones)Resto Bebidas CalienteMDD AM</v>
      </c>
      <c r="B308" s="11" t="s">
        <v>209</v>
      </c>
      <c r="C308" s="11" t="s">
        <v>104</v>
      </c>
      <c r="D308" s="11" t="s">
        <v>5</v>
      </c>
      <c r="E308" s="12">
        <v>9.5041282970837173</v>
      </c>
      <c r="F308" s="12">
        <v>11.787404431425768</v>
      </c>
      <c r="G308" s="12">
        <v>10.425320745230419</v>
      </c>
      <c r="H308" s="12">
        <v>10.070220995733623</v>
      </c>
      <c r="I308" s="12">
        <v>12.972460561874231</v>
      </c>
      <c r="J308" s="12">
        <v>11.090129844241277</v>
      </c>
      <c r="K308" s="12">
        <v>8.1894574224053187</v>
      </c>
      <c r="L308" s="12">
        <v>16.541803919041904</v>
      </c>
      <c r="M308" s="12">
        <v>9.482425397241764</v>
      </c>
      <c r="N308" s="12"/>
      <c r="O308" s="12"/>
    </row>
    <row r="309" spans="1:15" x14ac:dyDescent="0.35">
      <c r="A309" s="11" t="str">
        <f t="shared" si="4"/>
        <v>DISTRIBUCION VOLUMEN POR CRITERIO (Consumiciones)Resto Bebidas CalienteRTO CENTRO</v>
      </c>
      <c r="B309" s="11" t="s">
        <v>209</v>
      </c>
      <c r="C309" s="11" t="s">
        <v>104</v>
      </c>
      <c r="D309" s="11" t="s">
        <v>6</v>
      </c>
      <c r="E309" s="12">
        <v>8.6691273867370011</v>
      </c>
      <c r="F309" s="12">
        <v>8.9588075370965061</v>
      </c>
      <c r="G309" s="12">
        <v>10.479610208627896</v>
      </c>
      <c r="H309" s="12">
        <v>6.1128905858114715</v>
      </c>
      <c r="I309" s="12">
        <v>6.3576010591502472</v>
      </c>
      <c r="J309" s="12">
        <v>6.723787534195008</v>
      </c>
      <c r="K309" s="12">
        <v>6.0012978857699091</v>
      </c>
      <c r="L309" s="12">
        <v>7.829737925146782</v>
      </c>
      <c r="M309" s="12">
        <v>7.5508285192962488</v>
      </c>
      <c r="N309" s="12"/>
      <c r="O309" s="12"/>
    </row>
    <row r="310" spans="1:15" x14ac:dyDescent="0.35">
      <c r="A310" s="11" t="str">
        <f t="shared" si="4"/>
        <v>DISTRIBUCION VOLUMEN POR CRITERIO (Consumiciones)Resto Bebidas CalienteNORTE-CENTRO</v>
      </c>
      <c r="B310" s="11" t="s">
        <v>209</v>
      </c>
      <c r="C310" s="11" t="s">
        <v>104</v>
      </c>
      <c r="D310" s="11" t="s">
        <v>7</v>
      </c>
      <c r="E310" s="12">
        <v>5.9622072483643</v>
      </c>
      <c r="F310" s="12">
        <v>7.8992229104801828</v>
      </c>
      <c r="G310" s="12">
        <v>8.9230821767517288</v>
      </c>
      <c r="H310" s="12">
        <v>8.2660468957415212</v>
      </c>
      <c r="I310" s="12">
        <v>8.9645667143080043</v>
      </c>
      <c r="J310" s="12">
        <v>7.5729835345014349</v>
      </c>
      <c r="K310" s="12">
        <v>9.6520164850864223</v>
      </c>
      <c r="L310" s="12">
        <v>7.4560809178257612</v>
      </c>
      <c r="M310" s="12">
        <v>7.8544626804946409</v>
      </c>
      <c r="N310" s="12"/>
      <c r="O310" s="12"/>
    </row>
    <row r="311" spans="1:15" x14ac:dyDescent="0.35">
      <c r="A311" s="11" t="str">
        <f t="shared" si="4"/>
        <v>DISTRIBUCION VOLUMEN POR CRITERIO (Consumiciones)Resto Bebidas CalienteNOROESTE</v>
      </c>
      <c r="B311" s="11" t="s">
        <v>209</v>
      </c>
      <c r="C311" s="11" t="s">
        <v>104</v>
      </c>
      <c r="D311" s="11" t="s">
        <v>8</v>
      </c>
      <c r="E311" s="12">
        <v>10.068326114590102</v>
      </c>
      <c r="F311" s="12">
        <v>13.206141470602725</v>
      </c>
      <c r="G311" s="12">
        <v>8.4365477365101</v>
      </c>
      <c r="H311" s="12">
        <v>9.7760236664480882</v>
      </c>
      <c r="I311" s="12">
        <v>10.878202507919214</v>
      </c>
      <c r="J311" s="12">
        <v>9.4919575318803329</v>
      </c>
      <c r="K311" s="12">
        <v>9.5599941239997488</v>
      </c>
      <c r="L311" s="12">
        <v>9.6230811513897052</v>
      </c>
      <c r="M311" s="12">
        <v>9.2799749142063099</v>
      </c>
      <c r="N311" s="12"/>
      <c r="O311" s="12"/>
    </row>
    <row r="312" spans="1:15" x14ac:dyDescent="0.35">
      <c r="A312" s="11" t="str">
        <f t="shared" si="4"/>
        <v>DISTRIBUCION VOLUMEN POR CRITERIO (Consumiciones)Resto Bebidas Caliente&lt;2MIL</v>
      </c>
      <c r="B312" s="11" t="s">
        <v>209</v>
      </c>
      <c r="C312" s="11" t="s">
        <v>104</v>
      </c>
      <c r="D312" s="11" t="s">
        <v>9</v>
      </c>
      <c r="E312" s="12">
        <v>5.2233105551778678</v>
      </c>
      <c r="F312" s="12">
        <v>5.2513022407947352</v>
      </c>
      <c r="G312" s="12">
        <v>10.444277009952584</v>
      </c>
      <c r="H312" s="12">
        <v>5.1382634879416553</v>
      </c>
      <c r="I312" s="12">
        <v>7.5303198989863205</v>
      </c>
      <c r="J312" s="12">
        <v>9.1154973710721556</v>
      </c>
      <c r="K312" s="12">
        <v>7.9725926559682581</v>
      </c>
      <c r="L312" s="12">
        <v>6.3167016341422162</v>
      </c>
      <c r="M312" s="12">
        <v>5.9650156624575308</v>
      </c>
      <c r="N312" s="12"/>
      <c r="O312" s="12"/>
    </row>
    <row r="313" spans="1:15" x14ac:dyDescent="0.35">
      <c r="A313" s="11" t="str">
        <f t="shared" si="4"/>
        <v>DISTRIBUCION VOLUMEN POR CRITERIO (Consumiciones)Resto Bebidas Caliente2-5MIL</v>
      </c>
      <c r="B313" s="11" t="s">
        <v>209</v>
      </c>
      <c r="C313" s="11" t="s">
        <v>104</v>
      </c>
      <c r="D313" s="11" t="s">
        <v>10</v>
      </c>
      <c r="E313" s="12">
        <v>4.0336201899868547</v>
      </c>
      <c r="F313" s="12">
        <v>4.964583529285302</v>
      </c>
      <c r="G313" s="12">
        <v>3.8188256270680059</v>
      </c>
      <c r="H313" s="12">
        <v>3.4853415064775946</v>
      </c>
      <c r="I313" s="12">
        <v>3.7989232355393541</v>
      </c>
      <c r="J313" s="12">
        <v>5.7556262680262575</v>
      </c>
      <c r="K313" s="12">
        <v>7.499568985695813</v>
      </c>
      <c r="L313" s="12">
        <v>4.8731133671061428</v>
      </c>
      <c r="M313" s="12">
        <v>5.9420588361614115</v>
      </c>
      <c r="N313" s="12"/>
      <c r="O313" s="12"/>
    </row>
    <row r="314" spans="1:15" x14ac:dyDescent="0.35">
      <c r="A314" s="11" t="str">
        <f t="shared" si="4"/>
        <v>DISTRIBUCION VOLUMEN POR CRITERIO (Consumiciones)Resto Bebidas Caliente5-10MIL</v>
      </c>
      <c r="B314" s="11" t="s">
        <v>209</v>
      </c>
      <c r="C314" s="11" t="s">
        <v>104</v>
      </c>
      <c r="D314" s="11" t="s">
        <v>11</v>
      </c>
      <c r="E314" s="12">
        <v>5.7067631244435617</v>
      </c>
      <c r="F314" s="12">
        <v>6.6828605852133531</v>
      </c>
      <c r="G314" s="12">
        <v>6.2312489918812846</v>
      </c>
      <c r="H314" s="12">
        <v>4.8998348796104185</v>
      </c>
      <c r="I314" s="12">
        <v>4.9543992931339993</v>
      </c>
      <c r="J314" s="12">
        <v>5.596789273084771</v>
      </c>
      <c r="K314" s="12">
        <v>5.0813793749162599</v>
      </c>
      <c r="L314" s="12">
        <v>5.6159091275178596</v>
      </c>
      <c r="M314" s="12">
        <v>6.7628288758174708</v>
      </c>
      <c r="N314" s="12"/>
      <c r="O314" s="12"/>
    </row>
    <row r="315" spans="1:15" x14ac:dyDescent="0.35">
      <c r="A315" s="11" t="str">
        <f t="shared" si="4"/>
        <v>DISTRIBUCION VOLUMEN POR CRITERIO (Consumiciones)Resto Bebidas Caliente10-30MIL</v>
      </c>
      <c r="B315" s="11" t="s">
        <v>209</v>
      </c>
      <c r="C315" s="11" t="s">
        <v>104</v>
      </c>
      <c r="D315" s="11" t="s">
        <v>12</v>
      </c>
      <c r="E315" s="12">
        <v>17.068090593696393</v>
      </c>
      <c r="F315" s="12">
        <v>15.973932789594613</v>
      </c>
      <c r="G315" s="12">
        <v>15.614156820404467</v>
      </c>
      <c r="H315" s="12">
        <v>14.671482152991528</v>
      </c>
      <c r="I315" s="12">
        <v>11.678739741396557</v>
      </c>
      <c r="J315" s="12">
        <v>13.696001542018777</v>
      </c>
      <c r="K315" s="12">
        <v>16.37086763018004</v>
      </c>
      <c r="L315" s="12">
        <v>14.670644636485907</v>
      </c>
      <c r="M315" s="12">
        <v>16.082261268171845</v>
      </c>
      <c r="N315" s="12"/>
      <c r="O315" s="12"/>
    </row>
    <row r="316" spans="1:15" x14ac:dyDescent="0.35">
      <c r="A316" s="11" t="str">
        <f t="shared" si="4"/>
        <v>DISTRIBUCION VOLUMEN POR CRITERIO (Consumiciones)Resto Bebidas Caliente30-100MIL</v>
      </c>
      <c r="B316" s="11" t="s">
        <v>209</v>
      </c>
      <c r="C316" s="11" t="s">
        <v>104</v>
      </c>
      <c r="D316" s="11" t="s">
        <v>13</v>
      </c>
      <c r="E316" s="12">
        <v>27.37320290041475</v>
      </c>
      <c r="F316" s="12">
        <v>23.604432321549339</v>
      </c>
      <c r="G316" s="12">
        <v>24.771551216790208</v>
      </c>
      <c r="H316" s="12">
        <v>24.052079562147448</v>
      </c>
      <c r="I316" s="12">
        <v>27.767771926583194</v>
      </c>
      <c r="J316" s="12">
        <v>26.456272812116708</v>
      </c>
      <c r="K316" s="12">
        <v>28.801174877193208</v>
      </c>
      <c r="L316" s="12">
        <v>25.983243800488065</v>
      </c>
      <c r="M316" s="12">
        <v>26.425200508550738</v>
      </c>
      <c r="N316" s="12"/>
      <c r="O316" s="12"/>
    </row>
    <row r="317" spans="1:15" x14ac:dyDescent="0.35">
      <c r="A317" s="11" t="str">
        <f t="shared" si="4"/>
        <v>DISTRIBUCION VOLUMEN POR CRITERIO (Consumiciones)Resto Bebidas Caliente100-200MIL</v>
      </c>
      <c r="B317" s="11" t="s">
        <v>209</v>
      </c>
      <c r="C317" s="11" t="s">
        <v>104</v>
      </c>
      <c r="D317" s="11" t="s">
        <v>14</v>
      </c>
      <c r="E317" s="12">
        <v>8.5654188513595901</v>
      </c>
      <c r="F317" s="12">
        <v>10.339124553789373</v>
      </c>
      <c r="G317" s="12">
        <v>14.197392187606713</v>
      </c>
      <c r="H317" s="12">
        <v>10.646940426288795</v>
      </c>
      <c r="I317" s="12">
        <v>11.492325851441349</v>
      </c>
      <c r="J317" s="12">
        <v>5.679641480634567</v>
      </c>
      <c r="K317" s="12">
        <v>12.228682952657842</v>
      </c>
      <c r="L317" s="12">
        <v>9.3597931751004708</v>
      </c>
      <c r="M317" s="12">
        <v>8.7132308627305566</v>
      </c>
      <c r="N317" s="12"/>
      <c r="O317" s="12"/>
    </row>
    <row r="318" spans="1:15" x14ac:dyDescent="0.35">
      <c r="A318" s="11" t="str">
        <f t="shared" si="4"/>
        <v>DISTRIBUCION VOLUMEN POR CRITERIO (Consumiciones)Resto Bebidas Caliente200-500MIL</v>
      </c>
      <c r="B318" s="11" t="s">
        <v>209</v>
      </c>
      <c r="C318" s="11" t="s">
        <v>104</v>
      </c>
      <c r="D318" s="11" t="s">
        <v>15</v>
      </c>
      <c r="E318" s="12">
        <v>10.914155139784155</v>
      </c>
      <c r="F318" s="12">
        <v>14.23122780144131</v>
      </c>
      <c r="G318" s="12">
        <v>9.6272976024575581</v>
      </c>
      <c r="H318" s="12">
        <v>13.992002299181475</v>
      </c>
      <c r="I318" s="12">
        <v>14.5474918414606</v>
      </c>
      <c r="J318" s="12">
        <v>13.945253391082154</v>
      </c>
      <c r="K318" s="12">
        <v>11.579554424838047</v>
      </c>
      <c r="L318" s="12">
        <v>13.412615875905059</v>
      </c>
      <c r="M318" s="12">
        <v>13.804580189334937</v>
      </c>
      <c r="N318" s="12"/>
      <c r="O318" s="12"/>
    </row>
    <row r="319" spans="1:15" x14ac:dyDescent="0.35">
      <c r="A319" s="11" t="str">
        <f t="shared" si="4"/>
        <v>DISTRIBUCION VOLUMEN POR CRITERIO (Consumiciones)Resto Bebidas Caliente&gt;500MIL</v>
      </c>
      <c r="B319" s="11" t="s">
        <v>209</v>
      </c>
      <c r="C319" s="11" t="s">
        <v>104</v>
      </c>
      <c r="D319" s="11" t="s">
        <v>16</v>
      </c>
      <c r="E319" s="12">
        <v>21.115429458151613</v>
      </c>
      <c r="F319" s="12">
        <v>18.952537074112392</v>
      </c>
      <c r="G319" s="12">
        <v>15.295206222944275</v>
      </c>
      <c r="H319" s="12">
        <v>23.114048415605161</v>
      </c>
      <c r="I319" s="12">
        <v>18.230039698988428</v>
      </c>
      <c r="J319" s="12">
        <v>19.754940926348009</v>
      </c>
      <c r="K319" s="12">
        <v>10.466165377121374</v>
      </c>
      <c r="L319" s="12">
        <v>19.767981403477684</v>
      </c>
      <c r="M319" s="12">
        <v>16.304823796775516</v>
      </c>
      <c r="N319" s="12"/>
      <c r="O319" s="12"/>
    </row>
    <row r="320" spans="1:15" x14ac:dyDescent="0.35">
      <c r="A320" s="11" t="str">
        <f t="shared" si="4"/>
        <v>DISTRIBUCION VOLUMEN POR CRITERIO (Consumiciones)Resto Bebidas CalienteDE 15 A 19 AÑOS</v>
      </c>
      <c r="B320" s="11" t="s">
        <v>209</v>
      </c>
      <c r="C320" s="11" t="s">
        <v>104</v>
      </c>
      <c r="D320" s="11" t="s">
        <v>34</v>
      </c>
      <c r="E320" s="12">
        <v>1.9863544038231224</v>
      </c>
      <c r="F320" s="12" t="s">
        <v>222</v>
      </c>
      <c r="G320" s="12">
        <v>0.70071501955205373</v>
      </c>
      <c r="H320" s="12">
        <v>3.2308341366413624</v>
      </c>
      <c r="I320" s="12">
        <v>1.3103925767582381</v>
      </c>
      <c r="J320" s="12">
        <v>2.6635194766361914</v>
      </c>
      <c r="K320" s="12" t="s">
        <v>222</v>
      </c>
      <c r="L320" s="12">
        <v>2.2504500132889831</v>
      </c>
      <c r="M320" s="12">
        <v>0.60084724589665794</v>
      </c>
      <c r="N320" s="12"/>
      <c r="O320" s="12"/>
    </row>
    <row r="321" spans="1:15" x14ac:dyDescent="0.35">
      <c r="A321" s="11" t="str">
        <f t="shared" si="4"/>
        <v>DISTRIBUCION VOLUMEN POR CRITERIO (Consumiciones)Resto Bebidas CalienteDE 20 A 24 AÑOS</v>
      </c>
      <c r="B321" s="11" t="s">
        <v>209</v>
      </c>
      <c r="C321" s="11" t="s">
        <v>104</v>
      </c>
      <c r="D321" s="11" t="s">
        <v>35</v>
      </c>
      <c r="E321" s="12">
        <v>2.842225221448103</v>
      </c>
      <c r="F321" s="12">
        <v>3.3352449287630619</v>
      </c>
      <c r="G321" s="12">
        <v>2.3384234549082121</v>
      </c>
      <c r="H321" s="12">
        <v>3.1921222016892008</v>
      </c>
      <c r="I321" s="12">
        <v>1.7288545688299282</v>
      </c>
      <c r="J321" s="12">
        <v>0.88011380625753177</v>
      </c>
      <c r="K321" s="12">
        <v>1.9020233458010005</v>
      </c>
      <c r="L321" s="12">
        <v>2.1587756618316241</v>
      </c>
      <c r="M321" s="12">
        <v>0.90995437729089135</v>
      </c>
      <c r="N321" s="12"/>
      <c r="O321" s="12"/>
    </row>
    <row r="322" spans="1:15" x14ac:dyDescent="0.35">
      <c r="A322" s="11" t="str">
        <f t="shared" si="4"/>
        <v>DISTRIBUCION VOLUMEN POR CRITERIO (Consumiciones)Resto Bebidas CalienteDE 25 A 34 AÑOS</v>
      </c>
      <c r="B322" s="11" t="s">
        <v>209</v>
      </c>
      <c r="C322" s="11" t="s">
        <v>104</v>
      </c>
      <c r="D322" s="11" t="s">
        <v>36</v>
      </c>
      <c r="E322" s="12">
        <v>5.4232026498606087</v>
      </c>
      <c r="F322" s="12">
        <v>3.5921923778043521</v>
      </c>
      <c r="G322" s="12">
        <v>4.0285426563183426</v>
      </c>
      <c r="H322" s="12">
        <v>5.5796200631693331</v>
      </c>
      <c r="I322" s="12">
        <v>5.9506457427693178</v>
      </c>
      <c r="J322" s="12">
        <v>3.2777141219100936</v>
      </c>
      <c r="K322" s="12">
        <v>4.2230870309894444</v>
      </c>
      <c r="L322" s="12">
        <v>6.6419041904593152</v>
      </c>
      <c r="M322" s="12">
        <v>4.7781094122987815</v>
      </c>
      <c r="N322" s="12"/>
      <c r="O322" s="12"/>
    </row>
    <row r="323" spans="1:15" x14ac:dyDescent="0.35">
      <c r="A323" s="11" t="str">
        <f t="shared" si="4"/>
        <v>DISTRIBUCION VOLUMEN POR CRITERIO (Consumiciones)Resto Bebidas CalienteDE 35 A 49 AÑOS</v>
      </c>
      <c r="B323" s="11" t="s">
        <v>209</v>
      </c>
      <c r="C323" s="11" t="s">
        <v>104</v>
      </c>
      <c r="D323" s="11" t="s">
        <v>37</v>
      </c>
      <c r="E323" s="12">
        <v>22.430141329239838</v>
      </c>
      <c r="F323" s="12">
        <v>23.117486081811624</v>
      </c>
      <c r="G323" s="12">
        <v>26.92578647791294</v>
      </c>
      <c r="H323" s="12">
        <v>28.760293368577106</v>
      </c>
      <c r="I323" s="12">
        <v>19.62077270869252</v>
      </c>
      <c r="J323" s="12">
        <v>23.043732542115151</v>
      </c>
      <c r="K323" s="12">
        <v>26.46183263407854</v>
      </c>
      <c r="L323" s="12">
        <v>29.959448466934589</v>
      </c>
      <c r="M323" s="12">
        <v>23.771620448985832</v>
      </c>
      <c r="N323" s="12"/>
      <c r="O323" s="12"/>
    </row>
    <row r="324" spans="1:15" x14ac:dyDescent="0.35">
      <c r="A324" s="11" t="str">
        <f t="shared" ref="A324:A387" si="5">B324&amp;C324&amp;D324</f>
        <v>DISTRIBUCION VOLUMEN POR CRITERIO (Consumiciones)Resto Bebidas CalienteDE 50 A 59 AÑOS</v>
      </c>
      <c r="B324" s="11" t="s">
        <v>209</v>
      </c>
      <c r="C324" s="11" t="s">
        <v>104</v>
      </c>
      <c r="D324" s="11" t="s">
        <v>38</v>
      </c>
      <c r="E324" s="12">
        <v>23.999716873819267</v>
      </c>
      <c r="F324" s="12">
        <v>23.497368644997739</v>
      </c>
      <c r="G324" s="12">
        <v>19.368194744559066</v>
      </c>
      <c r="H324" s="12">
        <v>20.336933801117894</v>
      </c>
      <c r="I324" s="12">
        <v>26.489966121360002</v>
      </c>
      <c r="J324" s="12">
        <v>26.841522150457209</v>
      </c>
      <c r="K324" s="12">
        <v>30.104444290190468</v>
      </c>
      <c r="L324" s="12">
        <v>29.046344321577276</v>
      </c>
      <c r="M324" s="12">
        <v>32.061463889064633</v>
      </c>
      <c r="N324" s="12"/>
      <c r="O324" s="12"/>
    </row>
    <row r="325" spans="1:15" x14ac:dyDescent="0.35">
      <c r="A325" s="11" t="str">
        <f t="shared" si="5"/>
        <v>DISTRIBUCION VOLUMEN POR CRITERIO (Consumiciones)Resto Bebidas CalienteDE 60 A 75 AÑOS</v>
      </c>
      <c r="B325" s="11" t="s">
        <v>209</v>
      </c>
      <c r="C325" s="11" t="s">
        <v>104</v>
      </c>
      <c r="D325" s="11" t="s">
        <v>39</v>
      </c>
      <c r="E325" s="12">
        <v>43.318347411692194</v>
      </c>
      <c r="F325" s="12">
        <v>46.45771692442748</v>
      </c>
      <c r="G325" s="12">
        <v>46.638303715834766</v>
      </c>
      <c r="H325" s="12">
        <v>38.900197398105888</v>
      </c>
      <c r="I325" s="12">
        <v>44.899378811825649</v>
      </c>
      <c r="J325" s="12">
        <v>43.293420967007222</v>
      </c>
      <c r="K325" s="12">
        <v>37.308590098939575</v>
      </c>
      <c r="L325" s="12">
        <v>29.943083889725596</v>
      </c>
      <c r="M325" s="12">
        <v>37.878001393757835</v>
      </c>
      <c r="N325" s="12"/>
      <c r="O325" s="12"/>
    </row>
    <row r="326" spans="1:15" x14ac:dyDescent="0.35">
      <c r="A326" s="11" t="str">
        <f t="shared" si="5"/>
        <v>DISTRIBUCION VOLUMEN POR CRITERIO (Consumiciones)Resto Bebidas CalienteNIVEL ALTO</v>
      </c>
      <c r="B326" s="11" t="s">
        <v>209</v>
      </c>
      <c r="C326" s="11" t="s">
        <v>104</v>
      </c>
      <c r="D326" s="11" t="s">
        <v>171</v>
      </c>
      <c r="E326" s="12">
        <v>23.79373213757761</v>
      </c>
      <c r="F326" s="12">
        <v>25.272518800191694</v>
      </c>
      <c r="G326" s="12">
        <v>26.020412315105578</v>
      </c>
      <c r="H326" s="12">
        <v>33.252561498500249</v>
      </c>
      <c r="I326" s="12">
        <v>25.242114050110519</v>
      </c>
      <c r="J326" s="12">
        <v>28.601935925495454</v>
      </c>
      <c r="K326" s="12">
        <v>28.779123733391014</v>
      </c>
      <c r="L326" s="12">
        <v>26.359055233845829</v>
      </c>
      <c r="M326" s="12">
        <v>24.435950639359852</v>
      </c>
      <c r="N326" s="12"/>
      <c r="O326" s="12"/>
    </row>
    <row r="327" spans="1:15" x14ac:dyDescent="0.35">
      <c r="A327" s="11" t="str">
        <f t="shared" si="5"/>
        <v>DISTRIBUCION VOLUMEN POR CRITERIO (Consumiciones)Resto Bebidas CalienteNIVEL MEDIO ALTO</v>
      </c>
      <c r="B327" s="11" t="s">
        <v>209</v>
      </c>
      <c r="C327" s="11" t="s">
        <v>104</v>
      </c>
      <c r="D327" s="11" t="s">
        <v>172</v>
      </c>
      <c r="E327" s="12">
        <v>11.921929834818007</v>
      </c>
      <c r="F327" s="12">
        <v>12.15654658730052</v>
      </c>
      <c r="G327" s="12">
        <v>10.705581381155335</v>
      </c>
      <c r="H327" s="12">
        <v>13.198624756039107</v>
      </c>
      <c r="I327" s="12">
        <v>13.384264573128176</v>
      </c>
      <c r="J327" s="12">
        <v>12.300210956735336</v>
      </c>
      <c r="K327" s="12">
        <v>11.977435513318666</v>
      </c>
      <c r="L327" s="12">
        <v>16.025275243027309</v>
      </c>
      <c r="M327" s="12">
        <v>13.488938836752537</v>
      </c>
      <c r="N327" s="12"/>
      <c r="O327" s="12"/>
    </row>
    <row r="328" spans="1:15" x14ac:dyDescent="0.35">
      <c r="A328" s="11" t="str">
        <f t="shared" si="5"/>
        <v>DISTRIBUCION VOLUMEN POR CRITERIO (Consumiciones)Resto Bebidas CalienteNIVEL MEDIO</v>
      </c>
      <c r="B328" s="11" t="s">
        <v>209</v>
      </c>
      <c r="C328" s="11" t="s">
        <v>104</v>
      </c>
      <c r="D328" s="11" t="s">
        <v>173</v>
      </c>
      <c r="E328" s="12">
        <v>30.615047780674924</v>
      </c>
      <c r="F328" s="12">
        <v>24.451428545834844</v>
      </c>
      <c r="G328" s="12">
        <v>22.802090493095388</v>
      </c>
      <c r="H328" s="12">
        <v>18.739361318016442</v>
      </c>
      <c r="I328" s="12">
        <v>24.615143819086718</v>
      </c>
      <c r="J328" s="12">
        <v>20.785004526385244</v>
      </c>
      <c r="K328" s="12">
        <v>20.438391590216785</v>
      </c>
      <c r="L328" s="12">
        <v>22.565141185377286</v>
      </c>
      <c r="M328" s="12">
        <v>18.246811513418731</v>
      </c>
      <c r="N328" s="12"/>
      <c r="O328" s="12"/>
    </row>
    <row r="329" spans="1:15" x14ac:dyDescent="0.35">
      <c r="A329" s="11" t="str">
        <f t="shared" si="5"/>
        <v>DISTRIBUCION VOLUMEN POR CRITERIO (Consumiciones)Resto Bebidas CalienteNIVEL MEDIO BAJO</v>
      </c>
      <c r="B329" s="11" t="s">
        <v>209</v>
      </c>
      <c r="C329" s="11" t="s">
        <v>104</v>
      </c>
      <c r="D329" s="11" t="s">
        <v>174</v>
      </c>
      <c r="E329" s="12">
        <v>13.011681669291919</v>
      </c>
      <c r="F329" s="12">
        <v>11.891682230851572</v>
      </c>
      <c r="G329" s="12">
        <v>11.913580067513074</v>
      </c>
      <c r="H329" s="12">
        <v>11.392235803741793</v>
      </c>
      <c r="I329" s="12">
        <v>10.524032391004882</v>
      </c>
      <c r="J329" s="12">
        <v>11.792654488123077</v>
      </c>
      <c r="K329" s="12">
        <v>12.039238444538791</v>
      </c>
      <c r="L329" s="12">
        <v>11.70052672696375</v>
      </c>
      <c r="M329" s="12">
        <v>12.665088490691426</v>
      </c>
      <c r="N329" s="12"/>
      <c r="O329" s="12"/>
    </row>
    <row r="330" spans="1:15" x14ac:dyDescent="0.35">
      <c r="A330" s="11" t="str">
        <f t="shared" si="5"/>
        <v>DISTRIBUCION VOLUMEN POR CRITERIO (Consumiciones)Resto Bebidas CalienteNIVEL BAJO</v>
      </c>
      <c r="B330" s="11" t="s">
        <v>209</v>
      </c>
      <c r="C330" s="11" t="s">
        <v>104</v>
      </c>
      <c r="D330" s="11" t="s">
        <v>190</v>
      </c>
      <c r="E330" s="12">
        <v>20.657596049930433</v>
      </c>
      <c r="F330" s="12">
        <v>26.227814878017096</v>
      </c>
      <c r="G330" s="12">
        <v>28.558299414528243</v>
      </c>
      <c r="H330" s="12">
        <v>23.41721177719846</v>
      </c>
      <c r="I330" s="12">
        <v>26.23445952608196</v>
      </c>
      <c r="J330" s="12">
        <v>26.520227052380037</v>
      </c>
      <c r="K330" s="12">
        <v>26.765778432819076</v>
      </c>
      <c r="L330" s="12">
        <v>23.350011678197205</v>
      </c>
      <c r="M330" s="12">
        <v>31.163210519777461</v>
      </c>
      <c r="N330" s="12"/>
      <c r="O330" s="12"/>
    </row>
    <row r="331" spans="1:15" x14ac:dyDescent="0.35">
      <c r="A331" s="11" t="str">
        <f t="shared" si="5"/>
        <v>DISTRIBUCION VOLUMEN POR CRITERIO (Consumiciones)Resto Bebidas CalienteHOMBRE</v>
      </c>
      <c r="B331" s="11" t="s">
        <v>209</v>
      </c>
      <c r="C331" s="11" t="s">
        <v>104</v>
      </c>
      <c r="D331" s="11" t="s">
        <v>17</v>
      </c>
      <c r="E331" s="12">
        <v>44.185557057024454</v>
      </c>
      <c r="F331" s="12">
        <v>53.202871872046721</v>
      </c>
      <c r="G331" s="12">
        <v>47.682031727948171</v>
      </c>
      <c r="H331" s="12">
        <v>51.022781961118433</v>
      </c>
      <c r="I331" s="12">
        <v>48.309849312327749</v>
      </c>
      <c r="J331" s="12">
        <v>51.323714387150495</v>
      </c>
      <c r="K331" s="12">
        <v>56.206638265998791</v>
      </c>
      <c r="L331" s="12">
        <v>44.943104024548376</v>
      </c>
      <c r="M331" s="12">
        <v>47.18877013571359</v>
      </c>
      <c r="N331" s="12"/>
      <c r="O331" s="12"/>
    </row>
    <row r="332" spans="1:15" x14ac:dyDescent="0.35">
      <c r="A332" s="11" t="str">
        <f t="shared" si="5"/>
        <v>DISTRIBUCION VOLUMEN POR CRITERIO (Consumiciones)Resto Bebidas CalienteMUJER</v>
      </c>
      <c r="B332" s="11" t="s">
        <v>209</v>
      </c>
      <c r="C332" s="11" t="s">
        <v>104</v>
      </c>
      <c r="D332" s="11" t="s">
        <v>18</v>
      </c>
      <c r="E332" s="12">
        <v>55.814401183951844</v>
      </c>
      <c r="F332" s="12">
        <v>46.797137085757541</v>
      </c>
      <c r="G332" s="12">
        <v>52.317939209169928</v>
      </c>
      <c r="H332" s="12">
        <v>48.977218038881567</v>
      </c>
      <c r="I332" s="12">
        <v>51.690198552379783</v>
      </c>
      <c r="J332" s="12">
        <v>48.676310324688856</v>
      </c>
      <c r="K332" s="12">
        <v>43.793345591143385</v>
      </c>
      <c r="L332" s="12">
        <v>55.056911076568696</v>
      </c>
      <c r="M332" s="12">
        <v>52.81122986428641</v>
      </c>
      <c r="N332" s="12"/>
      <c r="O332" s="12"/>
    </row>
    <row r="333" spans="1:15" x14ac:dyDescent="0.35">
      <c r="A333" s="11" t="str">
        <f t="shared" si="5"/>
        <v>DISTRIBUCION VOLUMEN POR CRITERIO (Consumiciones).Total Bebidas FriasT.ESPAÑA</v>
      </c>
      <c r="B333" s="11" t="s">
        <v>209</v>
      </c>
      <c r="C333" s="11" t="s">
        <v>105</v>
      </c>
      <c r="D333" s="11" t="s">
        <v>32</v>
      </c>
      <c r="E333" s="12">
        <v>100</v>
      </c>
      <c r="F333" s="12">
        <v>100</v>
      </c>
      <c r="G333" s="12">
        <v>100</v>
      </c>
      <c r="H333" s="12">
        <v>100</v>
      </c>
      <c r="I333" s="12">
        <v>100</v>
      </c>
      <c r="J333" s="12">
        <v>100</v>
      </c>
      <c r="K333" s="12">
        <v>100</v>
      </c>
      <c r="L333" s="12">
        <v>100</v>
      </c>
      <c r="M333" s="12">
        <v>100</v>
      </c>
      <c r="N333" s="12"/>
      <c r="O333" s="12"/>
    </row>
    <row r="334" spans="1:15" x14ac:dyDescent="0.35">
      <c r="A334" s="11" t="str">
        <f t="shared" si="5"/>
        <v>DISTRIBUCION VOLUMEN POR CRITERIO (Consumiciones).Total Bebidas FriasBCN AM</v>
      </c>
      <c r="B334" s="11" t="s">
        <v>209</v>
      </c>
      <c r="C334" s="11" t="s">
        <v>105</v>
      </c>
      <c r="D334" s="11" t="s">
        <v>1</v>
      </c>
      <c r="E334" s="12">
        <v>8.2901630397028629</v>
      </c>
      <c r="F334" s="12">
        <v>8.116021004757366</v>
      </c>
      <c r="G334" s="12">
        <v>8.4522062571427039</v>
      </c>
      <c r="H334" s="12">
        <v>8.5039589878803419</v>
      </c>
      <c r="I334" s="12">
        <v>8.6340675004743819</v>
      </c>
      <c r="J334" s="12">
        <v>8.8466727429774448</v>
      </c>
      <c r="K334" s="12">
        <v>9.1605067665658702</v>
      </c>
      <c r="L334" s="12">
        <v>8.6595939538348521</v>
      </c>
      <c r="M334" s="12">
        <v>8.8760483556896226</v>
      </c>
      <c r="N334" s="12"/>
      <c r="O334" s="12"/>
    </row>
    <row r="335" spans="1:15" x14ac:dyDescent="0.35">
      <c r="A335" s="11" t="str">
        <f t="shared" si="5"/>
        <v>DISTRIBUCION VOLUMEN POR CRITERIO (Consumiciones).Total Bebidas FriasREST.CAT ARAGON</v>
      </c>
      <c r="B335" s="11" t="s">
        <v>209</v>
      </c>
      <c r="C335" s="11" t="s">
        <v>105</v>
      </c>
      <c r="D335" s="11" t="s">
        <v>2</v>
      </c>
      <c r="E335" s="12">
        <v>13.188272743492066</v>
      </c>
      <c r="F335" s="12">
        <v>13.424815934026855</v>
      </c>
      <c r="G335" s="12">
        <v>13.815639100971676</v>
      </c>
      <c r="H335" s="12">
        <v>13.629315797792197</v>
      </c>
      <c r="I335" s="12">
        <v>13.789616985203182</v>
      </c>
      <c r="J335" s="12">
        <v>13.874504416452316</v>
      </c>
      <c r="K335" s="12">
        <v>15.116593134998476</v>
      </c>
      <c r="L335" s="12">
        <v>13.996564231959759</v>
      </c>
      <c r="M335" s="12">
        <v>14.788616188629778</v>
      </c>
      <c r="N335" s="12"/>
      <c r="O335" s="12"/>
    </row>
    <row r="336" spans="1:15" x14ac:dyDescent="0.35">
      <c r="A336" s="11" t="str">
        <f t="shared" si="5"/>
        <v>DISTRIBUCION VOLUMEN POR CRITERIO (Consumiciones).Total Bebidas FriasLEVANTE</v>
      </c>
      <c r="B336" s="11" t="s">
        <v>209</v>
      </c>
      <c r="C336" s="11" t="s">
        <v>105</v>
      </c>
      <c r="D336" s="11" t="s">
        <v>3</v>
      </c>
      <c r="E336" s="12">
        <v>13.150235573902636</v>
      </c>
      <c r="F336" s="12">
        <v>12.381843159330106</v>
      </c>
      <c r="G336" s="12">
        <v>12.440712204701173</v>
      </c>
      <c r="H336" s="12">
        <v>12.490613221594021</v>
      </c>
      <c r="I336" s="12">
        <v>13.251187067636948</v>
      </c>
      <c r="J336" s="12">
        <v>12.578450549044993</v>
      </c>
      <c r="K336" s="12">
        <v>12.773520101409966</v>
      </c>
      <c r="L336" s="12">
        <v>13.842006173894436</v>
      </c>
      <c r="M336" s="12">
        <v>13.529332066113447</v>
      </c>
      <c r="N336" s="12"/>
      <c r="O336" s="12"/>
    </row>
    <row r="337" spans="1:15" x14ac:dyDescent="0.35">
      <c r="A337" s="11" t="str">
        <f t="shared" si="5"/>
        <v>DISTRIBUCION VOLUMEN POR CRITERIO (Consumiciones).Total Bebidas FriasANDALUCIA</v>
      </c>
      <c r="B337" s="11" t="s">
        <v>209</v>
      </c>
      <c r="C337" s="11" t="s">
        <v>105</v>
      </c>
      <c r="D337" s="11" t="s">
        <v>4</v>
      </c>
      <c r="E337" s="12">
        <v>20.578120462439202</v>
      </c>
      <c r="F337" s="12">
        <v>21.549039889936374</v>
      </c>
      <c r="G337" s="12">
        <v>21.0624654601645</v>
      </c>
      <c r="H337" s="12">
        <v>21.591000105704811</v>
      </c>
      <c r="I337" s="12">
        <v>20.625258386630065</v>
      </c>
      <c r="J337" s="12">
        <v>20.2361675121115</v>
      </c>
      <c r="K337" s="12">
        <v>19.666961737566304</v>
      </c>
      <c r="L337" s="12">
        <v>20.613203593837717</v>
      </c>
      <c r="M337" s="12">
        <v>20.580229743445521</v>
      </c>
      <c r="N337" s="12"/>
      <c r="O337" s="12"/>
    </row>
    <row r="338" spans="1:15" x14ac:dyDescent="0.35">
      <c r="A338" s="11" t="str">
        <f t="shared" si="5"/>
        <v>DISTRIBUCION VOLUMEN POR CRITERIO (Consumiciones).Total Bebidas FriasMDD AM</v>
      </c>
      <c r="B338" s="11" t="s">
        <v>209</v>
      </c>
      <c r="C338" s="11" t="s">
        <v>105</v>
      </c>
      <c r="D338" s="11" t="s">
        <v>5</v>
      </c>
      <c r="E338" s="12">
        <v>14.160323331170435</v>
      </c>
      <c r="F338" s="12">
        <v>14.004458633674673</v>
      </c>
      <c r="G338" s="12">
        <v>13.363080068033414</v>
      </c>
      <c r="H338" s="12">
        <v>13.339307171785149</v>
      </c>
      <c r="I338" s="12">
        <v>12.92676552804634</v>
      </c>
      <c r="J338" s="12">
        <v>14.352848021874717</v>
      </c>
      <c r="K338" s="12">
        <v>13.329199980171236</v>
      </c>
      <c r="L338" s="12">
        <v>12.965716765920627</v>
      </c>
      <c r="M338" s="12">
        <v>12.533554450442624</v>
      </c>
      <c r="N338" s="12"/>
      <c r="O338" s="12"/>
    </row>
    <row r="339" spans="1:15" x14ac:dyDescent="0.35">
      <c r="A339" s="11" t="str">
        <f t="shared" si="5"/>
        <v>DISTRIBUCION VOLUMEN POR CRITERIO (Consumiciones).Total Bebidas FriasRTO CENTRO</v>
      </c>
      <c r="B339" s="11" t="s">
        <v>209</v>
      </c>
      <c r="C339" s="11" t="s">
        <v>105</v>
      </c>
      <c r="D339" s="11" t="s">
        <v>6</v>
      </c>
      <c r="E339" s="12">
        <v>9.6421190838700266</v>
      </c>
      <c r="F339" s="12">
        <v>9.742704931525223</v>
      </c>
      <c r="G339" s="12">
        <v>9.888379323850863</v>
      </c>
      <c r="H339" s="12">
        <v>9.9600062861225975</v>
      </c>
      <c r="I339" s="12">
        <v>9.9973467514251091</v>
      </c>
      <c r="J339" s="12">
        <v>9.3516299261346738</v>
      </c>
      <c r="K339" s="12">
        <v>9.4609479565750068</v>
      </c>
      <c r="L339" s="12">
        <v>10.035700289404227</v>
      </c>
      <c r="M339" s="12">
        <v>10.174393692958059</v>
      </c>
      <c r="N339" s="12"/>
      <c r="O339" s="12"/>
    </row>
    <row r="340" spans="1:15" x14ac:dyDescent="0.35">
      <c r="A340" s="11" t="str">
        <f t="shared" si="5"/>
        <v>DISTRIBUCION VOLUMEN POR CRITERIO (Consumiciones).Total Bebidas FriasNORTE-CENTRO</v>
      </c>
      <c r="B340" s="11" t="s">
        <v>209</v>
      </c>
      <c r="C340" s="11" t="s">
        <v>105</v>
      </c>
      <c r="D340" s="11" t="s">
        <v>7</v>
      </c>
      <c r="E340" s="12">
        <v>10.313664317233977</v>
      </c>
      <c r="F340" s="12">
        <v>10.214924839304258</v>
      </c>
      <c r="G340" s="12">
        <v>10.926438869185908</v>
      </c>
      <c r="H340" s="12">
        <v>10.447645843717062</v>
      </c>
      <c r="I340" s="12">
        <v>9.9840417835603965</v>
      </c>
      <c r="J340" s="12">
        <v>10.311565046727189</v>
      </c>
      <c r="K340" s="12">
        <v>9.9594289315836821</v>
      </c>
      <c r="L340" s="12">
        <v>9.4819027543734862</v>
      </c>
      <c r="M340" s="12">
        <v>9.3223930739435819</v>
      </c>
      <c r="N340" s="12"/>
      <c r="O340" s="12"/>
    </row>
    <row r="341" spans="1:15" x14ac:dyDescent="0.35">
      <c r="A341" s="11" t="str">
        <f t="shared" si="5"/>
        <v>DISTRIBUCION VOLUMEN POR CRITERIO (Consumiciones).Total Bebidas FriasNOROESTE</v>
      </c>
      <c r="B341" s="11" t="s">
        <v>209</v>
      </c>
      <c r="C341" s="11" t="s">
        <v>105</v>
      </c>
      <c r="D341" s="11" t="s">
        <v>8</v>
      </c>
      <c r="E341" s="12">
        <v>10.677107305467759</v>
      </c>
      <c r="F341" s="12">
        <v>10.566189575251128</v>
      </c>
      <c r="G341" s="12">
        <v>10.05109883624228</v>
      </c>
      <c r="H341" s="12">
        <v>10.038154832052349</v>
      </c>
      <c r="I341" s="12">
        <v>10.791724211415447</v>
      </c>
      <c r="J341" s="12">
        <v>10.448161784677165</v>
      </c>
      <c r="K341" s="12">
        <v>10.532876799637418</v>
      </c>
      <c r="L341" s="12">
        <v>10.405322771631925</v>
      </c>
      <c r="M341" s="12">
        <v>10.19543993501599</v>
      </c>
      <c r="N341" s="12"/>
      <c r="O341" s="12"/>
    </row>
    <row r="342" spans="1:15" x14ac:dyDescent="0.35">
      <c r="A342" s="11" t="str">
        <f t="shared" si="5"/>
        <v>DISTRIBUCION VOLUMEN POR CRITERIO (Consumiciones).Total Bebidas Frias&lt;2MIL</v>
      </c>
      <c r="B342" s="11" t="s">
        <v>209</v>
      </c>
      <c r="C342" s="11" t="s">
        <v>105</v>
      </c>
      <c r="D342" s="11" t="s">
        <v>9</v>
      </c>
      <c r="E342" s="12">
        <v>5.7839341163890534</v>
      </c>
      <c r="F342" s="12">
        <v>5.9833482022195623</v>
      </c>
      <c r="G342" s="12">
        <v>6.2294337076601982</v>
      </c>
      <c r="H342" s="12">
        <v>5.8328590096615995</v>
      </c>
      <c r="I342" s="12">
        <v>6.8554744638613112</v>
      </c>
      <c r="J342" s="12">
        <v>5.9850144160334979</v>
      </c>
      <c r="K342" s="12">
        <v>6.3547181836851765</v>
      </c>
      <c r="L342" s="12">
        <v>6.2174818226894599</v>
      </c>
      <c r="M342" s="12">
        <v>6.3711226993535002</v>
      </c>
      <c r="N342" s="12"/>
      <c r="O342" s="12"/>
    </row>
    <row r="343" spans="1:15" x14ac:dyDescent="0.35">
      <c r="A343" s="11" t="str">
        <f t="shared" si="5"/>
        <v>DISTRIBUCION VOLUMEN POR CRITERIO (Consumiciones).Total Bebidas Frias2-5MIL</v>
      </c>
      <c r="B343" s="11" t="s">
        <v>209</v>
      </c>
      <c r="C343" s="11" t="s">
        <v>105</v>
      </c>
      <c r="D343" s="11" t="s">
        <v>10</v>
      </c>
      <c r="E343" s="12">
        <v>5.2347825842478786</v>
      </c>
      <c r="F343" s="12">
        <v>4.867198153142076</v>
      </c>
      <c r="G343" s="12">
        <v>5.1579892316194424</v>
      </c>
      <c r="H343" s="12">
        <v>4.5681183273836456</v>
      </c>
      <c r="I343" s="12">
        <v>4.1528116279176199</v>
      </c>
      <c r="J343" s="12">
        <v>4.1613716649575316</v>
      </c>
      <c r="K343" s="12">
        <v>4.2224419123426973</v>
      </c>
      <c r="L343" s="12">
        <v>4.5455964999927421</v>
      </c>
      <c r="M343" s="12">
        <v>5.1580507349170581</v>
      </c>
      <c r="N343" s="12"/>
      <c r="O343" s="12"/>
    </row>
    <row r="344" spans="1:15" x14ac:dyDescent="0.35">
      <c r="A344" s="11" t="str">
        <f t="shared" si="5"/>
        <v>DISTRIBUCION VOLUMEN POR CRITERIO (Consumiciones).Total Bebidas Frias5-10MIL</v>
      </c>
      <c r="B344" s="11" t="s">
        <v>209</v>
      </c>
      <c r="C344" s="11" t="s">
        <v>105</v>
      </c>
      <c r="D344" s="11" t="s">
        <v>11</v>
      </c>
      <c r="E344" s="12">
        <v>7.7652887574098965</v>
      </c>
      <c r="F344" s="12">
        <v>8.0862544428841723</v>
      </c>
      <c r="G344" s="12">
        <v>7.6973398290579951</v>
      </c>
      <c r="H344" s="12">
        <v>8.0722137991624265</v>
      </c>
      <c r="I344" s="12">
        <v>7.3105552940640806</v>
      </c>
      <c r="J344" s="12">
        <v>7.9274842207359502</v>
      </c>
      <c r="K344" s="12">
        <v>7.5868110389564407</v>
      </c>
      <c r="L344" s="12">
        <v>7.9143078341410833</v>
      </c>
      <c r="M344" s="12">
        <v>7.6430848589033564</v>
      </c>
      <c r="N344" s="12"/>
      <c r="O344" s="12"/>
    </row>
    <row r="345" spans="1:15" x14ac:dyDescent="0.35">
      <c r="A345" s="11" t="str">
        <f t="shared" si="5"/>
        <v>DISTRIBUCION VOLUMEN POR CRITERIO (Consumiciones).Total Bebidas Frias10-30MIL</v>
      </c>
      <c r="B345" s="11" t="s">
        <v>209</v>
      </c>
      <c r="C345" s="11" t="s">
        <v>105</v>
      </c>
      <c r="D345" s="11" t="s">
        <v>12</v>
      </c>
      <c r="E345" s="12">
        <v>17.041741429951571</v>
      </c>
      <c r="F345" s="12">
        <v>17.871581595638101</v>
      </c>
      <c r="G345" s="12">
        <v>17.669821975651764</v>
      </c>
      <c r="H345" s="12">
        <v>17.981422238607777</v>
      </c>
      <c r="I345" s="12">
        <v>17.927569951707589</v>
      </c>
      <c r="J345" s="12">
        <v>18.203098337957606</v>
      </c>
      <c r="K345" s="12">
        <v>18.172885580947391</v>
      </c>
      <c r="L345" s="12">
        <v>17.83517349973101</v>
      </c>
      <c r="M345" s="12">
        <v>17.684835809161893</v>
      </c>
      <c r="N345" s="12"/>
      <c r="O345" s="12"/>
    </row>
    <row r="346" spans="1:15" x14ac:dyDescent="0.35">
      <c r="A346" s="11" t="str">
        <f t="shared" si="5"/>
        <v>DISTRIBUCION VOLUMEN POR CRITERIO (Consumiciones).Total Bebidas Frias30-100MIL</v>
      </c>
      <c r="B346" s="11" t="s">
        <v>209</v>
      </c>
      <c r="C346" s="11" t="s">
        <v>105</v>
      </c>
      <c r="D346" s="11" t="s">
        <v>13</v>
      </c>
      <c r="E346" s="12">
        <v>19.996316942987708</v>
      </c>
      <c r="F346" s="12">
        <v>19.942438104450709</v>
      </c>
      <c r="G346" s="12">
        <v>21.007812038909965</v>
      </c>
      <c r="H346" s="12">
        <v>21.527925448113709</v>
      </c>
      <c r="I346" s="12">
        <v>22.408825824264351</v>
      </c>
      <c r="J346" s="12">
        <v>21.770522373360546</v>
      </c>
      <c r="K346" s="12">
        <v>21.319597192813493</v>
      </c>
      <c r="L346" s="12">
        <v>21.324938534961912</v>
      </c>
      <c r="M346" s="12">
        <v>20.859574413784657</v>
      </c>
      <c r="N346" s="12"/>
      <c r="O346" s="12"/>
    </row>
    <row r="347" spans="1:15" x14ac:dyDescent="0.35">
      <c r="A347" s="11" t="str">
        <f t="shared" si="5"/>
        <v>DISTRIBUCION VOLUMEN POR CRITERIO (Consumiciones).Total Bebidas Frias100-200MIL</v>
      </c>
      <c r="B347" s="11" t="s">
        <v>209</v>
      </c>
      <c r="C347" s="11" t="s">
        <v>105</v>
      </c>
      <c r="D347" s="11" t="s">
        <v>14</v>
      </c>
      <c r="E347" s="12">
        <v>10.460840165751623</v>
      </c>
      <c r="F347" s="12">
        <v>10.360622989398042</v>
      </c>
      <c r="G347" s="12">
        <v>10.421500008048117</v>
      </c>
      <c r="H347" s="12">
        <v>10.234900584117385</v>
      </c>
      <c r="I347" s="12">
        <v>9.497979787667358</v>
      </c>
      <c r="J347" s="12">
        <v>9.2685858603031814</v>
      </c>
      <c r="K347" s="12">
        <v>9.8723594105191594</v>
      </c>
      <c r="L347" s="12">
        <v>9.7161265718591956</v>
      </c>
      <c r="M347" s="12">
        <v>9.3769021277809514</v>
      </c>
      <c r="N347" s="12"/>
      <c r="O347" s="12"/>
    </row>
    <row r="348" spans="1:15" x14ac:dyDescent="0.35">
      <c r="A348" s="11" t="str">
        <f t="shared" si="5"/>
        <v>DISTRIBUCION VOLUMEN POR CRITERIO (Consumiciones).Total Bebidas Frias200-500MIL</v>
      </c>
      <c r="B348" s="11" t="s">
        <v>209</v>
      </c>
      <c r="C348" s="11" t="s">
        <v>105</v>
      </c>
      <c r="D348" s="11" t="s">
        <v>15</v>
      </c>
      <c r="E348" s="12">
        <v>13.259825263311049</v>
      </c>
      <c r="F348" s="12">
        <v>13.394018033689711</v>
      </c>
      <c r="G348" s="12">
        <v>13.718364193390887</v>
      </c>
      <c r="H348" s="12">
        <v>13.435508662009587</v>
      </c>
      <c r="I348" s="12">
        <v>13.633531804775822</v>
      </c>
      <c r="J348" s="12">
        <v>13.359928941996252</v>
      </c>
      <c r="K348" s="12">
        <v>14.01227258885765</v>
      </c>
      <c r="L348" s="12">
        <v>14.263423865992872</v>
      </c>
      <c r="M348" s="12">
        <v>14.627932640515848</v>
      </c>
      <c r="N348" s="12"/>
      <c r="O348" s="12"/>
    </row>
    <row r="349" spans="1:15" x14ac:dyDescent="0.35">
      <c r="A349" s="11" t="str">
        <f t="shared" si="5"/>
        <v>DISTRIBUCION VOLUMEN POR CRITERIO (Consumiciones).Total Bebidas Frias&gt;500MIL</v>
      </c>
      <c r="B349" s="11" t="s">
        <v>209</v>
      </c>
      <c r="C349" s="11" t="s">
        <v>105</v>
      </c>
      <c r="D349" s="11" t="s">
        <v>16</v>
      </c>
      <c r="E349" s="12">
        <v>20.457284797420737</v>
      </c>
      <c r="F349" s="12">
        <v>19.494522221025484</v>
      </c>
      <c r="G349" s="12">
        <v>18.097747063778648</v>
      </c>
      <c r="H349" s="12">
        <v>18.347064287510801</v>
      </c>
      <c r="I349" s="12">
        <v>18.213254766195526</v>
      </c>
      <c r="J349" s="12">
        <v>19.324005588104914</v>
      </c>
      <c r="K349" s="12">
        <v>18.458957998427863</v>
      </c>
      <c r="L349" s="12">
        <v>18.182929130377985</v>
      </c>
      <c r="M349" s="12">
        <v>18.278491711423655</v>
      </c>
      <c r="N349" s="12"/>
      <c r="O349" s="12"/>
    </row>
    <row r="350" spans="1:15" x14ac:dyDescent="0.35">
      <c r="A350" s="11" t="str">
        <f t="shared" si="5"/>
        <v>DISTRIBUCION VOLUMEN POR CRITERIO (Consumiciones).Total Bebidas FriasDE 15 A 19 AÑOS</v>
      </c>
      <c r="B350" s="11" t="s">
        <v>209</v>
      </c>
      <c r="C350" s="11" t="s">
        <v>105</v>
      </c>
      <c r="D350" s="11" t="s">
        <v>34</v>
      </c>
      <c r="E350" s="12">
        <v>1.4023321576212513</v>
      </c>
      <c r="F350" s="12">
        <v>1.4156090790299931</v>
      </c>
      <c r="G350" s="12">
        <v>2.0868546080835286</v>
      </c>
      <c r="H350" s="12">
        <v>1.9337982323144667</v>
      </c>
      <c r="I350" s="12">
        <v>1.3596226730828109</v>
      </c>
      <c r="J350" s="12">
        <v>1.1177692281855121</v>
      </c>
      <c r="K350" s="12">
        <v>1.5664157383736166</v>
      </c>
      <c r="L350" s="12">
        <v>1.6785878328488082</v>
      </c>
      <c r="M350" s="12">
        <v>2.0162019658588743</v>
      </c>
      <c r="N350" s="12"/>
      <c r="O350" s="12"/>
    </row>
    <row r="351" spans="1:15" x14ac:dyDescent="0.35">
      <c r="A351" s="11" t="str">
        <f t="shared" si="5"/>
        <v>DISTRIBUCION VOLUMEN POR CRITERIO (Consumiciones).Total Bebidas FriasDE 20 A 24 AÑOS</v>
      </c>
      <c r="B351" s="11" t="s">
        <v>209</v>
      </c>
      <c r="C351" s="11" t="s">
        <v>105</v>
      </c>
      <c r="D351" s="11" t="s">
        <v>35</v>
      </c>
      <c r="E351" s="12">
        <v>2.5167275101281139</v>
      </c>
      <c r="F351" s="12">
        <v>2.6203566906939741</v>
      </c>
      <c r="G351" s="12">
        <v>2.4498199904495679</v>
      </c>
      <c r="H351" s="12">
        <v>2.3486879404062995</v>
      </c>
      <c r="I351" s="12">
        <v>2.6364255003356751</v>
      </c>
      <c r="J351" s="12">
        <v>2.7504726211471371</v>
      </c>
      <c r="K351" s="12">
        <v>2.8039799162942871</v>
      </c>
      <c r="L351" s="12">
        <v>2.9327953376936713</v>
      </c>
      <c r="M351" s="12">
        <v>3.4864063895104818</v>
      </c>
      <c r="N351" s="12"/>
      <c r="O351" s="12"/>
    </row>
    <row r="352" spans="1:15" x14ac:dyDescent="0.35">
      <c r="A352" s="11" t="str">
        <f t="shared" si="5"/>
        <v>DISTRIBUCION VOLUMEN POR CRITERIO (Consumiciones).Total Bebidas FriasDE 25 A 34 AÑOS</v>
      </c>
      <c r="B352" s="11" t="s">
        <v>209</v>
      </c>
      <c r="C352" s="11" t="s">
        <v>105</v>
      </c>
      <c r="D352" s="11" t="s">
        <v>36</v>
      </c>
      <c r="E352" s="12">
        <v>7.2892840964215901</v>
      </c>
      <c r="F352" s="12">
        <v>6.5845910920807427</v>
      </c>
      <c r="G352" s="12">
        <v>6.4542565149507176</v>
      </c>
      <c r="H352" s="12">
        <v>7.1088205780424474</v>
      </c>
      <c r="I352" s="12">
        <v>6.6813223152521655</v>
      </c>
      <c r="J352" s="12">
        <v>6.6243477745235326</v>
      </c>
      <c r="K352" s="12">
        <v>6.5622007095864996</v>
      </c>
      <c r="L352" s="12">
        <v>7.0337354215136756</v>
      </c>
      <c r="M352" s="12">
        <v>6.811952834299408</v>
      </c>
      <c r="N352" s="12"/>
      <c r="O352" s="12"/>
    </row>
    <row r="353" spans="1:15" x14ac:dyDescent="0.35">
      <c r="A353" s="11" t="str">
        <f t="shared" si="5"/>
        <v>DISTRIBUCION VOLUMEN POR CRITERIO (Consumiciones).Total Bebidas FriasDE 35 A 49 AÑOS</v>
      </c>
      <c r="B353" s="11" t="s">
        <v>209</v>
      </c>
      <c r="C353" s="11" t="s">
        <v>105</v>
      </c>
      <c r="D353" s="11" t="s">
        <v>37</v>
      </c>
      <c r="E353" s="12">
        <v>22.848308072255861</v>
      </c>
      <c r="F353" s="12">
        <v>23.01719845797118</v>
      </c>
      <c r="G353" s="12">
        <v>22.725414343890677</v>
      </c>
      <c r="H353" s="12">
        <v>23.204284718218037</v>
      </c>
      <c r="I353" s="12">
        <v>22.48708550912038</v>
      </c>
      <c r="J353" s="12">
        <v>22.474923814590696</v>
      </c>
      <c r="K353" s="12">
        <v>22.038297842205523</v>
      </c>
      <c r="L353" s="12">
        <v>22.852925904370654</v>
      </c>
      <c r="M353" s="12">
        <v>20.874136516712451</v>
      </c>
      <c r="N353" s="12"/>
      <c r="O353" s="12"/>
    </row>
    <row r="354" spans="1:15" x14ac:dyDescent="0.35">
      <c r="A354" s="11" t="str">
        <f t="shared" si="5"/>
        <v>DISTRIBUCION VOLUMEN POR CRITERIO (Consumiciones).Total Bebidas FriasDE 50 A 59 AÑOS</v>
      </c>
      <c r="B354" s="11" t="s">
        <v>209</v>
      </c>
      <c r="C354" s="11" t="s">
        <v>105</v>
      </c>
      <c r="D354" s="11" t="s">
        <v>38</v>
      </c>
      <c r="E354" s="12">
        <v>25.409356440845528</v>
      </c>
      <c r="F354" s="12">
        <v>25.701980779508983</v>
      </c>
      <c r="G354" s="12">
        <v>26.11532146862039</v>
      </c>
      <c r="H354" s="12">
        <v>25.318021524914936</v>
      </c>
      <c r="I354" s="12">
        <v>25.537147885691809</v>
      </c>
      <c r="J354" s="12">
        <v>25.534821780671447</v>
      </c>
      <c r="K354" s="12">
        <v>25.365748642083719</v>
      </c>
      <c r="L354" s="12">
        <v>24.875232176543598</v>
      </c>
      <c r="M354" s="12">
        <v>25.535485680536237</v>
      </c>
      <c r="N354" s="12"/>
      <c r="O354" s="12"/>
    </row>
    <row r="355" spans="1:15" x14ac:dyDescent="0.35">
      <c r="A355" s="11" t="str">
        <f t="shared" si="5"/>
        <v>DISTRIBUCION VOLUMEN POR CRITERIO (Consumiciones).Total Bebidas FriasDE 60 A 75 AÑOS</v>
      </c>
      <c r="B355" s="11" t="s">
        <v>209</v>
      </c>
      <c r="C355" s="11" t="s">
        <v>105</v>
      </c>
      <c r="D355" s="11" t="s">
        <v>39</v>
      </c>
      <c r="E355" s="12">
        <v>40.53399875146242</v>
      </c>
      <c r="F355" s="12">
        <v>40.660259836327093</v>
      </c>
      <c r="G355" s="12">
        <v>40.168339780769294</v>
      </c>
      <c r="H355" s="12">
        <v>40.086388129428073</v>
      </c>
      <c r="I355" s="12">
        <v>41.298394943032605</v>
      </c>
      <c r="J355" s="12">
        <v>41.497671000945033</v>
      </c>
      <c r="K355" s="12">
        <v>41.663392559964308</v>
      </c>
      <c r="L355" s="12">
        <v>40.626704598394866</v>
      </c>
      <c r="M355" s="12">
        <v>41.275817864122317</v>
      </c>
      <c r="N355" s="12"/>
      <c r="O355" s="12"/>
    </row>
    <row r="356" spans="1:15" x14ac:dyDescent="0.35">
      <c r="A356" s="11" t="str">
        <f t="shared" si="5"/>
        <v>DISTRIBUCION VOLUMEN POR CRITERIO (Consumiciones).Total Bebidas FriasNIVEL ALTO</v>
      </c>
      <c r="B356" s="11" t="s">
        <v>209</v>
      </c>
      <c r="C356" s="11" t="s">
        <v>105</v>
      </c>
      <c r="D356" s="11" t="s">
        <v>171</v>
      </c>
      <c r="E356" s="12">
        <v>23.721101210617562</v>
      </c>
      <c r="F356" s="12">
        <v>24.940090920360348</v>
      </c>
      <c r="G356" s="12">
        <v>24.419858192178303</v>
      </c>
      <c r="H356" s="12">
        <v>23.484306991491604</v>
      </c>
      <c r="I356" s="12">
        <v>22.072739848214468</v>
      </c>
      <c r="J356" s="12">
        <v>20.859469693985325</v>
      </c>
      <c r="K356" s="12">
        <v>22.211133851241776</v>
      </c>
      <c r="L356" s="12">
        <v>22.500979741704032</v>
      </c>
      <c r="M356" s="12">
        <v>21.754343078391027</v>
      </c>
      <c r="N356" s="12"/>
      <c r="O356" s="12"/>
    </row>
    <row r="357" spans="1:15" x14ac:dyDescent="0.35">
      <c r="A357" s="11" t="str">
        <f t="shared" si="5"/>
        <v>DISTRIBUCION VOLUMEN POR CRITERIO (Consumiciones).Total Bebidas FriasNIVEL MEDIO ALTO</v>
      </c>
      <c r="B357" s="11" t="s">
        <v>209</v>
      </c>
      <c r="C357" s="11" t="s">
        <v>105</v>
      </c>
      <c r="D357" s="11" t="s">
        <v>172</v>
      </c>
      <c r="E357" s="12">
        <v>14.701781913120856</v>
      </c>
      <c r="F357" s="12">
        <v>13.858801127461239</v>
      </c>
      <c r="G357" s="12">
        <v>14.070348590774712</v>
      </c>
      <c r="H357" s="12">
        <v>14.086834538491773</v>
      </c>
      <c r="I357" s="12">
        <v>14.738590473722807</v>
      </c>
      <c r="J357" s="12">
        <v>14.666453249381831</v>
      </c>
      <c r="K357" s="12">
        <v>13.985298387496547</v>
      </c>
      <c r="L357" s="12">
        <v>14.268117730070742</v>
      </c>
      <c r="M357" s="12">
        <v>14.879816987894065</v>
      </c>
      <c r="N357" s="12"/>
      <c r="O357" s="12"/>
    </row>
    <row r="358" spans="1:15" x14ac:dyDescent="0.35">
      <c r="A358" s="11" t="str">
        <f t="shared" si="5"/>
        <v>DISTRIBUCION VOLUMEN POR CRITERIO (Consumiciones).Total Bebidas FriasNIVEL MEDIO</v>
      </c>
      <c r="B358" s="11" t="s">
        <v>209</v>
      </c>
      <c r="C358" s="11" t="s">
        <v>105</v>
      </c>
      <c r="D358" s="11" t="s">
        <v>173</v>
      </c>
      <c r="E358" s="12">
        <v>23.882375529600523</v>
      </c>
      <c r="F358" s="12">
        <v>23.26215912485597</v>
      </c>
      <c r="G358" s="12">
        <v>24.246977932063164</v>
      </c>
      <c r="H358" s="12">
        <v>23.864821853689484</v>
      </c>
      <c r="I358" s="12">
        <v>24.814363544810504</v>
      </c>
      <c r="J358" s="12">
        <v>24.299786734761156</v>
      </c>
      <c r="K358" s="12">
        <v>25.057368864590785</v>
      </c>
      <c r="L358" s="12">
        <v>24.40677049509614</v>
      </c>
      <c r="M358" s="12">
        <v>23.942086366531385</v>
      </c>
      <c r="N358" s="12"/>
      <c r="O358" s="12"/>
    </row>
    <row r="359" spans="1:15" x14ac:dyDescent="0.35">
      <c r="A359" s="11" t="str">
        <f t="shared" si="5"/>
        <v>DISTRIBUCION VOLUMEN POR CRITERIO (Consumiciones).Total Bebidas FriasNIVEL MEDIO BAJO</v>
      </c>
      <c r="B359" s="11" t="s">
        <v>209</v>
      </c>
      <c r="C359" s="11" t="s">
        <v>105</v>
      </c>
      <c r="D359" s="11" t="s">
        <v>174</v>
      </c>
      <c r="E359" s="12">
        <v>15.329307352161987</v>
      </c>
      <c r="F359" s="12">
        <v>14.830413409229006</v>
      </c>
      <c r="G359" s="12">
        <v>15.00623729068189</v>
      </c>
      <c r="H359" s="12">
        <v>16.171533412887158</v>
      </c>
      <c r="I359" s="12">
        <v>17.746348732149684</v>
      </c>
      <c r="J359" s="12">
        <v>17.238128076080496</v>
      </c>
      <c r="K359" s="12">
        <v>15.977508515746164</v>
      </c>
      <c r="L359" s="12">
        <v>16.534961444764338</v>
      </c>
      <c r="M359" s="12">
        <v>17.26650062032807</v>
      </c>
      <c r="N359" s="12"/>
      <c r="O359" s="12"/>
    </row>
    <row r="360" spans="1:15" x14ac:dyDescent="0.35">
      <c r="A360" s="11" t="str">
        <f t="shared" si="5"/>
        <v>DISTRIBUCION VOLUMEN POR CRITERIO (Consumiciones).Total Bebidas FriasNIVEL BAJO</v>
      </c>
      <c r="B360" s="11" t="s">
        <v>209</v>
      </c>
      <c r="C360" s="11" t="s">
        <v>105</v>
      </c>
      <c r="D360" s="11" t="s">
        <v>190</v>
      </c>
      <c r="E360" s="12">
        <v>22.365433994499078</v>
      </c>
      <c r="F360" s="12">
        <v>23.108535418093439</v>
      </c>
      <c r="G360" s="12">
        <v>22.256591407830285</v>
      </c>
      <c r="H360" s="12">
        <v>22.392503203439979</v>
      </c>
      <c r="I360" s="12">
        <v>20.627957401102535</v>
      </c>
      <c r="J360" s="12">
        <v>22.93617261256345</v>
      </c>
      <c r="K360" s="12">
        <v>22.768725789432686</v>
      </c>
      <c r="L360" s="12">
        <v>22.289158882968035</v>
      </c>
      <c r="M360" s="12">
        <v>22.157252946855458</v>
      </c>
      <c r="N360" s="12"/>
      <c r="O360" s="12"/>
    </row>
    <row r="361" spans="1:15" x14ac:dyDescent="0.35">
      <c r="A361" s="11" t="str">
        <f t="shared" si="5"/>
        <v>DISTRIBUCION VOLUMEN POR CRITERIO (Consumiciones).Total Bebidas FriasHOMBRE</v>
      </c>
      <c r="B361" s="11" t="s">
        <v>209</v>
      </c>
      <c r="C361" s="11" t="s">
        <v>105</v>
      </c>
      <c r="D361" s="11" t="s">
        <v>17</v>
      </c>
      <c r="E361" s="12">
        <v>61.068587916644354</v>
      </c>
      <c r="F361" s="12">
        <v>59.195982758865952</v>
      </c>
      <c r="G361" s="12">
        <v>59.115464993373713</v>
      </c>
      <c r="H361" s="12">
        <v>61.013773191169896</v>
      </c>
      <c r="I361" s="12">
        <v>60.958837799674214</v>
      </c>
      <c r="J361" s="12">
        <v>60.182191875684978</v>
      </c>
      <c r="K361" s="12">
        <v>59.063961928772244</v>
      </c>
      <c r="L361" s="12">
        <v>60.113907556395432</v>
      </c>
      <c r="M361" s="12">
        <v>60.948168046167375</v>
      </c>
      <c r="N361" s="12"/>
      <c r="O361" s="12"/>
    </row>
    <row r="362" spans="1:15" x14ac:dyDescent="0.35">
      <c r="A362" s="11" t="str">
        <f t="shared" si="5"/>
        <v>DISTRIBUCION VOLUMEN POR CRITERIO (Consumiciones).Total Bebidas FriasMUJER</v>
      </c>
      <c r="B362" s="11" t="s">
        <v>209</v>
      </c>
      <c r="C362" s="11" t="s">
        <v>105</v>
      </c>
      <c r="D362" s="11" t="s">
        <v>18</v>
      </c>
      <c r="E362" s="12">
        <v>38.931412083355639</v>
      </c>
      <c r="F362" s="12">
        <v>40.804017241134041</v>
      </c>
      <c r="G362" s="12">
        <v>40.884548420154623</v>
      </c>
      <c r="H362" s="12">
        <v>38.986226808830097</v>
      </c>
      <c r="I362" s="12">
        <v>39.041162200325779</v>
      </c>
      <c r="J362" s="12">
        <v>39.817818491087273</v>
      </c>
      <c r="K362" s="12">
        <v>40.936080561437308</v>
      </c>
      <c r="L362" s="12">
        <v>39.886080738207866</v>
      </c>
      <c r="M362" s="12">
        <v>39.051831953832625</v>
      </c>
      <c r="N362" s="12"/>
      <c r="O362" s="12"/>
    </row>
    <row r="363" spans="1:15" x14ac:dyDescent="0.35">
      <c r="A363" s="11" t="str">
        <f t="shared" si="5"/>
        <v>DISTRIBUCION VOLUMEN POR CRITERIO (Consumiciones)Total bebidas de vinoT.ESPAÑA</v>
      </c>
      <c r="B363" s="11" t="s">
        <v>209</v>
      </c>
      <c r="C363" s="11" t="s">
        <v>106</v>
      </c>
      <c r="D363" s="11" t="s">
        <v>32</v>
      </c>
      <c r="E363" s="12">
        <v>100</v>
      </c>
      <c r="F363" s="12">
        <v>100</v>
      </c>
      <c r="G363" s="12">
        <v>100</v>
      </c>
      <c r="H363" s="12">
        <v>100</v>
      </c>
      <c r="I363" s="12">
        <v>100</v>
      </c>
      <c r="J363" s="12">
        <v>100</v>
      </c>
      <c r="K363" s="12">
        <v>100</v>
      </c>
      <c r="L363" s="12">
        <v>100</v>
      </c>
      <c r="M363" s="12">
        <v>100</v>
      </c>
      <c r="N363" s="12"/>
      <c r="O363" s="12"/>
    </row>
    <row r="364" spans="1:15" x14ac:dyDescent="0.35">
      <c r="A364" s="11" t="str">
        <f t="shared" si="5"/>
        <v>DISTRIBUCION VOLUMEN POR CRITERIO (Consumiciones)Total bebidas de vinoBCN AM</v>
      </c>
      <c r="B364" s="11" t="s">
        <v>209</v>
      </c>
      <c r="C364" s="11" t="s">
        <v>106</v>
      </c>
      <c r="D364" s="11" t="s">
        <v>1</v>
      </c>
      <c r="E364" s="12">
        <v>6.7677732453713961</v>
      </c>
      <c r="F364" s="12">
        <v>6.121270676922979</v>
      </c>
      <c r="G364" s="12">
        <v>5.9155128001084609</v>
      </c>
      <c r="H364" s="12">
        <v>5.3372657686227258</v>
      </c>
      <c r="I364" s="12">
        <v>6.9915440538430991</v>
      </c>
      <c r="J364" s="12">
        <v>6.5204511882910836</v>
      </c>
      <c r="K364" s="12">
        <v>5.8199764836280945</v>
      </c>
      <c r="L364" s="12">
        <v>6.4481881601151629</v>
      </c>
      <c r="M364" s="12">
        <v>7.2975506566150798</v>
      </c>
      <c r="N364" s="12"/>
      <c r="O364" s="12"/>
    </row>
    <row r="365" spans="1:15" x14ac:dyDescent="0.35">
      <c r="A365" s="11" t="str">
        <f t="shared" si="5"/>
        <v>DISTRIBUCION VOLUMEN POR CRITERIO (Consumiciones)Total bebidas de vinoREST.CAT ARAGON</v>
      </c>
      <c r="B365" s="11" t="s">
        <v>209</v>
      </c>
      <c r="C365" s="11" t="s">
        <v>106</v>
      </c>
      <c r="D365" s="11" t="s">
        <v>2</v>
      </c>
      <c r="E365" s="12">
        <v>13.993994627034331</v>
      </c>
      <c r="F365" s="12">
        <v>12.583161080879288</v>
      </c>
      <c r="G365" s="12">
        <v>13.168196313521607</v>
      </c>
      <c r="H365" s="12">
        <v>16.286951672207646</v>
      </c>
      <c r="I365" s="12">
        <v>15.610999298168926</v>
      </c>
      <c r="J365" s="12">
        <v>13.911780846066598</v>
      </c>
      <c r="K365" s="12">
        <v>14.986313724415934</v>
      </c>
      <c r="L365" s="12">
        <v>16.846418782656016</v>
      </c>
      <c r="M365" s="12">
        <v>15.792371100710174</v>
      </c>
      <c r="N365" s="12"/>
      <c r="O365" s="12"/>
    </row>
    <row r="366" spans="1:15" x14ac:dyDescent="0.35">
      <c r="A366" s="11" t="str">
        <f t="shared" si="5"/>
        <v>DISTRIBUCION VOLUMEN POR CRITERIO (Consumiciones)Total bebidas de vinoLEVANTE</v>
      </c>
      <c r="B366" s="11" t="s">
        <v>209</v>
      </c>
      <c r="C366" s="11" t="s">
        <v>106</v>
      </c>
      <c r="D366" s="11" t="s">
        <v>3</v>
      </c>
      <c r="E366" s="12">
        <v>9.0092341173195969</v>
      </c>
      <c r="F366" s="12">
        <v>9.2528985076874619</v>
      </c>
      <c r="G366" s="12">
        <v>9.8529790290033628</v>
      </c>
      <c r="H366" s="12">
        <v>9.6580002375936438</v>
      </c>
      <c r="I366" s="12">
        <v>9.4427690590735658</v>
      </c>
      <c r="J366" s="12">
        <v>9.2938653643089939</v>
      </c>
      <c r="K366" s="12">
        <v>11.119661667681633</v>
      </c>
      <c r="L366" s="12">
        <v>9.9007303646940841</v>
      </c>
      <c r="M366" s="12">
        <v>9.8202368721947693</v>
      </c>
      <c r="N366" s="12"/>
      <c r="O366" s="12"/>
    </row>
    <row r="367" spans="1:15" x14ac:dyDescent="0.35">
      <c r="A367" s="11" t="str">
        <f t="shared" si="5"/>
        <v>DISTRIBUCION VOLUMEN POR CRITERIO (Consumiciones)Total bebidas de vinoANDALUCIA</v>
      </c>
      <c r="B367" s="11" t="s">
        <v>209</v>
      </c>
      <c r="C367" s="11" t="s">
        <v>106</v>
      </c>
      <c r="D367" s="11" t="s">
        <v>4</v>
      </c>
      <c r="E367" s="12">
        <v>16.67646944203786</v>
      </c>
      <c r="F367" s="12">
        <v>19.270926684618395</v>
      </c>
      <c r="G367" s="12">
        <v>20.698803987102629</v>
      </c>
      <c r="H367" s="12">
        <v>16.769979288032232</v>
      </c>
      <c r="I367" s="12">
        <v>16.661240380964891</v>
      </c>
      <c r="J367" s="12">
        <v>17.552598566837244</v>
      </c>
      <c r="K367" s="12">
        <v>19.808571253974712</v>
      </c>
      <c r="L367" s="12">
        <v>16.624601983335417</v>
      </c>
      <c r="M367" s="12">
        <v>15.747251246895372</v>
      </c>
      <c r="N367" s="12"/>
      <c r="O367" s="12"/>
    </row>
    <row r="368" spans="1:15" x14ac:dyDescent="0.35">
      <c r="A368" s="11" t="str">
        <f t="shared" si="5"/>
        <v>DISTRIBUCION VOLUMEN POR CRITERIO (Consumiciones)Total bebidas de vinoMDD AM</v>
      </c>
      <c r="B368" s="11" t="s">
        <v>209</v>
      </c>
      <c r="C368" s="11" t="s">
        <v>106</v>
      </c>
      <c r="D368" s="11" t="s">
        <v>5</v>
      </c>
      <c r="E368" s="12">
        <v>13.18513182710373</v>
      </c>
      <c r="F368" s="12">
        <v>15.499724784945155</v>
      </c>
      <c r="G368" s="12">
        <v>13.754934265464955</v>
      </c>
      <c r="H368" s="12">
        <v>13.927199135127347</v>
      </c>
      <c r="I368" s="12">
        <v>13.443572809948733</v>
      </c>
      <c r="J368" s="12">
        <v>15.143752185557414</v>
      </c>
      <c r="K368" s="12">
        <v>13.721392101786273</v>
      </c>
      <c r="L368" s="12">
        <v>13.281632312699006</v>
      </c>
      <c r="M368" s="12">
        <v>13.193933577006611</v>
      </c>
      <c r="N368" s="12"/>
      <c r="O368" s="12"/>
    </row>
    <row r="369" spans="1:15" x14ac:dyDescent="0.35">
      <c r="A369" s="11" t="str">
        <f t="shared" si="5"/>
        <v>DISTRIBUCION VOLUMEN POR CRITERIO (Consumiciones)Total bebidas de vinoRTO CENTRO</v>
      </c>
      <c r="B369" s="11" t="s">
        <v>209</v>
      </c>
      <c r="C369" s="11" t="s">
        <v>106</v>
      </c>
      <c r="D369" s="11" t="s">
        <v>6</v>
      </c>
      <c r="E369" s="12">
        <v>6.792197203456106</v>
      </c>
      <c r="F369" s="12">
        <v>7.4075258855932606</v>
      </c>
      <c r="G369" s="12">
        <v>7.9369759952528876</v>
      </c>
      <c r="H369" s="12">
        <v>7.5237444652533849</v>
      </c>
      <c r="I369" s="12">
        <v>8.3408121705831721</v>
      </c>
      <c r="J369" s="12">
        <v>8.4829736239346119</v>
      </c>
      <c r="K369" s="12">
        <v>9.4737537481851728</v>
      </c>
      <c r="L369" s="12">
        <v>8.8670446041997195</v>
      </c>
      <c r="M369" s="12">
        <v>8.6587705097886634</v>
      </c>
      <c r="N369" s="12"/>
      <c r="O369" s="12"/>
    </row>
    <row r="370" spans="1:15" x14ac:dyDescent="0.35">
      <c r="A370" s="11" t="str">
        <f t="shared" si="5"/>
        <v>DISTRIBUCION VOLUMEN POR CRITERIO (Consumiciones)Total bebidas de vinoNORTE-CENTRO</v>
      </c>
      <c r="B370" s="11" t="s">
        <v>209</v>
      </c>
      <c r="C370" s="11" t="s">
        <v>106</v>
      </c>
      <c r="D370" s="11" t="s">
        <v>7</v>
      </c>
      <c r="E370" s="12">
        <v>20.83575397858386</v>
      </c>
      <c r="F370" s="12">
        <v>18.222086883112613</v>
      </c>
      <c r="G370" s="12">
        <v>17.655523921240381</v>
      </c>
      <c r="H370" s="12">
        <v>19.326667026014913</v>
      </c>
      <c r="I370" s="12">
        <v>15.767035682405444</v>
      </c>
      <c r="J370" s="12">
        <v>15.976525929240317</v>
      </c>
      <c r="K370" s="12">
        <v>14.70252632421828</v>
      </c>
      <c r="L370" s="12">
        <v>15.986883828508855</v>
      </c>
      <c r="M370" s="12">
        <v>16.357378018827102</v>
      </c>
      <c r="N370" s="12"/>
      <c r="O370" s="12"/>
    </row>
    <row r="371" spans="1:15" x14ac:dyDescent="0.35">
      <c r="A371" s="11" t="str">
        <f t="shared" si="5"/>
        <v>DISTRIBUCION VOLUMEN POR CRITERIO (Consumiciones)Total bebidas de vinoNOROESTE</v>
      </c>
      <c r="B371" s="11" t="s">
        <v>209</v>
      </c>
      <c r="C371" s="11" t="s">
        <v>106</v>
      </c>
      <c r="D371" s="11" t="s">
        <v>8</v>
      </c>
      <c r="E371" s="12">
        <v>12.739448332809333</v>
      </c>
      <c r="F371" s="12">
        <v>11.642402844843403</v>
      </c>
      <c r="G371" s="12">
        <v>11.017082530195053</v>
      </c>
      <c r="H371" s="12">
        <v>11.170201677803151</v>
      </c>
      <c r="I371" s="12">
        <v>13.742035038328924</v>
      </c>
      <c r="J371" s="12">
        <v>13.118053668709106</v>
      </c>
      <c r="K371" s="12">
        <v>10.367798374504543</v>
      </c>
      <c r="L371" s="12">
        <v>12.044504078367863</v>
      </c>
      <c r="M371" s="12">
        <v>13.132500198230208</v>
      </c>
      <c r="N371" s="12"/>
      <c r="O371" s="12"/>
    </row>
    <row r="372" spans="1:15" x14ac:dyDescent="0.35">
      <c r="A372" s="11" t="str">
        <f t="shared" si="5"/>
        <v>DISTRIBUCION VOLUMEN POR CRITERIO (Consumiciones)Total bebidas de vino&lt;2MIL</v>
      </c>
      <c r="B372" s="11" t="s">
        <v>209</v>
      </c>
      <c r="C372" s="11" t="s">
        <v>106</v>
      </c>
      <c r="D372" s="11" t="s">
        <v>9</v>
      </c>
      <c r="E372" s="12">
        <v>7.5010550523032737</v>
      </c>
      <c r="F372" s="12">
        <v>6.0923479078883309</v>
      </c>
      <c r="G372" s="12">
        <v>7.3187697591665835</v>
      </c>
      <c r="H372" s="12">
        <v>6.8938802684304923</v>
      </c>
      <c r="I372" s="12">
        <v>6.9316237041675857</v>
      </c>
      <c r="J372" s="12">
        <v>7.1202580697953248</v>
      </c>
      <c r="K372" s="12">
        <v>7.8136180022462769</v>
      </c>
      <c r="L372" s="12">
        <v>7.8586977750566707</v>
      </c>
      <c r="M372" s="12">
        <v>6.5893910321123554</v>
      </c>
      <c r="N372" s="12"/>
      <c r="O372" s="12"/>
    </row>
    <row r="373" spans="1:15" x14ac:dyDescent="0.35">
      <c r="A373" s="11" t="str">
        <f t="shared" si="5"/>
        <v>DISTRIBUCION VOLUMEN POR CRITERIO (Consumiciones)Total bebidas de vino2-5MIL</v>
      </c>
      <c r="B373" s="11" t="s">
        <v>209</v>
      </c>
      <c r="C373" s="11" t="s">
        <v>106</v>
      </c>
      <c r="D373" s="11" t="s">
        <v>10</v>
      </c>
      <c r="E373" s="12">
        <v>5.9154019329750902</v>
      </c>
      <c r="F373" s="12">
        <v>5.5321566784989695</v>
      </c>
      <c r="G373" s="12">
        <v>5.126321125631458</v>
      </c>
      <c r="H373" s="12">
        <v>6.4781854202526992</v>
      </c>
      <c r="I373" s="12">
        <v>3.3622308998754029</v>
      </c>
      <c r="J373" s="12">
        <v>3.8092863553531342</v>
      </c>
      <c r="K373" s="12">
        <v>4.4953883888967319</v>
      </c>
      <c r="L373" s="12">
        <v>4.0216402017129802</v>
      </c>
      <c r="M373" s="12">
        <v>4.2236609138983381</v>
      </c>
      <c r="N373" s="12"/>
      <c r="O373" s="12"/>
    </row>
    <row r="374" spans="1:15" x14ac:dyDescent="0.35">
      <c r="A374" s="11" t="str">
        <f t="shared" si="5"/>
        <v>DISTRIBUCION VOLUMEN POR CRITERIO (Consumiciones)Total bebidas de vino5-10MIL</v>
      </c>
      <c r="B374" s="11" t="s">
        <v>209</v>
      </c>
      <c r="C374" s="11" t="s">
        <v>106</v>
      </c>
      <c r="D374" s="11" t="s">
        <v>11</v>
      </c>
      <c r="E374" s="12">
        <v>8.8801453649191195</v>
      </c>
      <c r="F374" s="12">
        <v>8.6131467951498522</v>
      </c>
      <c r="G374" s="12">
        <v>7.9706616287546108</v>
      </c>
      <c r="H374" s="12">
        <v>8.4432212771598731</v>
      </c>
      <c r="I374" s="12">
        <v>8.8671260229846141</v>
      </c>
      <c r="J374" s="12">
        <v>7.7389511878105512</v>
      </c>
      <c r="K374" s="12">
        <v>7.621463325206558</v>
      </c>
      <c r="L374" s="12">
        <v>7.6477928316403228</v>
      </c>
      <c r="M374" s="12">
        <v>6.4953102721094726</v>
      </c>
      <c r="N374" s="12"/>
      <c r="O374" s="12"/>
    </row>
    <row r="375" spans="1:15" x14ac:dyDescent="0.35">
      <c r="A375" s="11" t="str">
        <f t="shared" si="5"/>
        <v>DISTRIBUCION VOLUMEN POR CRITERIO (Consumiciones)Total bebidas de vino10-30MIL</v>
      </c>
      <c r="B375" s="11" t="s">
        <v>209</v>
      </c>
      <c r="C375" s="11" t="s">
        <v>106</v>
      </c>
      <c r="D375" s="11" t="s">
        <v>12</v>
      </c>
      <c r="E375" s="12">
        <v>17.490652229658711</v>
      </c>
      <c r="F375" s="12">
        <v>17.593493576724551</v>
      </c>
      <c r="G375" s="12">
        <v>18.086880404604859</v>
      </c>
      <c r="H375" s="12">
        <v>17.544833881118681</v>
      </c>
      <c r="I375" s="12">
        <v>17.483478375590888</v>
      </c>
      <c r="J375" s="12">
        <v>21.301686759493332</v>
      </c>
      <c r="K375" s="12">
        <v>19.805726531566936</v>
      </c>
      <c r="L375" s="12">
        <v>19.152803288149801</v>
      </c>
      <c r="M375" s="12">
        <v>18.312623815682034</v>
      </c>
      <c r="N375" s="12"/>
      <c r="O375" s="12"/>
    </row>
    <row r="376" spans="1:15" x14ac:dyDescent="0.35">
      <c r="A376" s="11" t="str">
        <f t="shared" si="5"/>
        <v>DISTRIBUCION VOLUMEN POR CRITERIO (Consumiciones)Total bebidas de vino30-100MIL</v>
      </c>
      <c r="B376" s="11" t="s">
        <v>209</v>
      </c>
      <c r="C376" s="11" t="s">
        <v>106</v>
      </c>
      <c r="D376" s="11" t="s">
        <v>13</v>
      </c>
      <c r="E376" s="12">
        <v>15.586787291886342</v>
      </c>
      <c r="F376" s="12">
        <v>16.551733006398354</v>
      </c>
      <c r="G376" s="12">
        <v>18.838735727716966</v>
      </c>
      <c r="H376" s="12">
        <v>18.384278452335653</v>
      </c>
      <c r="I376" s="12">
        <v>20.966729130292862</v>
      </c>
      <c r="J376" s="12">
        <v>17.555673964466255</v>
      </c>
      <c r="K376" s="12">
        <v>19.233874111551046</v>
      </c>
      <c r="L376" s="12">
        <v>17.850046192974716</v>
      </c>
      <c r="M376" s="12">
        <v>18.617984351465051</v>
      </c>
      <c r="N376" s="12"/>
      <c r="O376" s="12"/>
    </row>
    <row r="377" spans="1:15" x14ac:dyDescent="0.35">
      <c r="A377" s="11" t="str">
        <f t="shared" si="5"/>
        <v>DISTRIBUCION VOLUMEN POR CRITERIO (Consumiciones)Total bebidas de vino100-200MIL</v>
      </c>
      <c r="B377" s="11" t="s">
        <v>209</v>
      </c>
      <c r="C377" s="11" t="s">
        <v>106</v>
      </c>
      <c r="D377" s="11" t="s">
        <v>14</v>
      </c>
      <c r="E377" s="12">
        <v>11.228320807462074</v>
      </c>
      <c r="F377" s="12">
        <v>11.677886496857033</v>
      </c>
      <c r="G377" s="12">
        <v>11.791789225077171</v>
      </c>
      <c r="H377" s="12">
        <v>11.481526167019855</v>
      </c>
      <c r="I377" s="12">
        <v>11.544215216116692</v>
      </c>
      <c r="J377" s="12">
        <v>11.236219232465874</v>
      </c>
      <c r="K377" s="12">
        <v>11.449691611018979</v>
      </c>
      <c r="L377" s="12">
        <v>12.573978707342818</v>
      </c>
      <c r="M377" s="12">
        <v>10.783319760885107</v>
      </c>
      <c r="N377" s="12"/>
      <c r="O377" s="12"/>
    </row>
    <row r="378" spans="1:15" x14ac:dyDescent="0.35">
      <c r="A378" s="11" t="str">
        <f t="shared" si="5"/>
        <v>DISTRIBUCION VOLUMEN POR CRITERIO (Consumiciones)Total bebidas de vino200-500MIL</v>
      </c>
      <c r="B378" s="11" t="s">
        <v>209</v>
      </c>
      <c r="C378" s="11" t="s">
        <v>106</v>
      </c>
      <c r="D378" s="11" t="s">
        <v>15</v>
      </c>
      <c r="E378" s="12">
        <v>13.875959133729596</v>
      </c>
      <c r="F378" s="12">
        <v>14.350436791215177</v>
      </c>
      <c r="G378" s="12">
        <v>13.485236992107138</v>
      </c>
      <c r="H378" s="12">
        <v>13.018619316045502</v>
      </c>
      <c r="I378" s="12">
        <v>13.315710172926758</v>
      </c>
      <c r="J378" s="12">
        <v>12.870275471877893</v>
      </c>
      <c r="K378" s="12">
        <v>13.867252609242609</v>
      </c>
      <c r="L378" s="12">
        <v>14.430133948654477</v>
      </c>
      <c r="M378" s="12">
        <v>15.902566764481088</v>
      </c>
      <c r="N378" s="12"/>
      <c r="O378" s="12"/>
    </row>
    <row r="379" spans="1:15" x14ac:dyDescent="0.35">
      <c r="A379" s="11" t="str">
        <f t="shared" si="5"/>
        <v>DISTRIBUCION VOLUMEN POR CRITERIO (Consumiciones)Total bebidas de vino&gt;500MIL</v>
      </c>
      <c r="B379" s="11" t="s">
        <v>209</v>
      </c>
      <c r="C379" s="11" t="s">
        <v>106</v>
      </c>
      <c r="D379" s="11" t="s">
        <v>16</v>
      </c>
      <c r="E379" s="12">
        <v>19.521664318484756</v>
      </c>
      <c r="F379" s="12">
        <v>19.588789467376678</v>
      </c>
      <c r="G379" s="12">
        <v>17.38160218964477</v>
      </c>
      <c r="H379" s="12">
        <v>17.755449920120061</v>
      </c>
      <c r="I379" s="12">
        <v>17.528889309150784</v>
      </c>
      <c r="J379" s="12">
        <v>18.367661315245972</v>
      </c>
      <c r="K379" s="12">
        <v>15.712992795477101</v>
      </c>
      <c r="L379" s="12">
        <v>16.464915283620474</v>
      </c>
      <c r="M379" s="12">
        <v>19.07514152542015</v>
      </c>
      <c r="N379" s="12"/>
      <c r="O379" s="12"/>
    </row>
    <row r="380" spans="1:15" x14ac:dyDescent="0.35">
      <c r="A380" s="11" t="str">
        <f t="shared" si="5"/>
        <v>DISTRIBUCION VOLUMEN POR CRITERIO (Consumiciones)Total bebidas de vinoDE 15 A 19 AÑOS</v>
      </c>
      <c r="B380" s="11" t="s">
        <v>209</v>
      </c>
      <c r="C380" s="11" t="s">
        <v>106</v>
      </c>
      <c r="D380" s="11" t="s">
        <v>34</v>
      </c>
      <c r="E380" s="12">
        <v>0.49183119773365197</v>
      </c>
      <c r="F380" s="12">
        <v>0.33665164561633854</v>
      </c>
      <c r="G380" s="12">
        <v>0.50204974643426259</v>
      </c>
      <c r="H380" s="12">
        <v>0.40331945074812198</v>
      </c>
      <c r="I380" s="12" t="s">
        <v>222</v>
      </c>
      <c r="J380" s="12">
        <v>6.7630684834761215E-2</v>
      </c>
      <c r="K380" s="12">
        <v>0.10502652967045471</v>
      </c>
      <c r="L380" s="12">
        <v>0.27248053531184097</v>
      </c>
      <c r="M380" s="12">
        <v>7.7958568244599957E-2</v>
      </c>
      <c r="N380" s="12"/>
      <c r="O380" s="12"/>
    </row>
    <row r="381" spans="1:15" x14ac:dyDescent="0.35">
      <c r="A381" s="11" t="str">
        <f t="shared" si="5"/>
        <v>DISTRIBUCION VOLUMEN POR CRITERIO (Consumiciones)Total bebidas de vinoDE 20 A 24 AÑOS</v>
      </c>
      <c r="B381" s="11" t="s">
        <v>209</v>
      </c>
      <c r="C381" s="11" t="s">
        <v>106</v>
      </c>
      <c r="D381" s="11" t="s">
        <v>35</v>
      </c>
      <c r="E381" s="12">
        <v>1.3617348929199924</v>
      </c>
      <c r="F381" s="12">
        <v>1.365374234143848</v>
      </c>
      <c r="G381" s="12">
        <v>1.4221481468382386</v>
      </c>
      <c r="H381" s="12">
        <v>1.4274332191674237</v>
      </c>
      <c r="I381" s="12">
        <v>1.604594204896737</v>
      </c>
      <c r="J381" s="12">
        <v>1.5156822625480686</v>
      </c>
      <c r="K381" s="12">
        <v>1.7125544975061266</v>
      </c>
      <c r="L381" s="12">
        <v>0.81840757125897245</v>
      </c>
      <c r="M381" s="12">
        <v>1.1839640442465462</v>
      </c>
      <c r="N381" s="12"/>
      <c r="O381" s="12"/>
    </row>
    <row r="382" spans="1:15" x14ac:dyDescent="0.35">
      <c r="A382" s="11" t="str">
        <f t="shared" si="5"/>
        <v>DISTRIBUCION VOLUMEN POR CRITERIO (Consumiciones)Total bebidas de vinoDE 25 A 34 AÑOS</v>
      </c>
      <c r="B382" s="11" t="s">
        <v>209</v>
      </c>
      <c r="C382" s="11" t="s">
        <v>106</v>
      </c>
      <c r="D382" s="11" t="s">
        <v>36</v>
      </c>
      <c r="E382" s="12">
        <v>3.6800002440870268</v>
      </c>
      <c r="F382" s="12">
        <v>3.7229822600299713</v>
      </c>
      <c r="G382" s="12">
        <v>4.0165628235885888</v>
      </c>
      <c r="H382" s="12">
        <v>3.6299607440733692</v>
      </c>
      <c r="I382" s="12">
        <v>2.8265121147254582</v>
      </c>
      <c r="J382" s="12">
        <v>3.5130596623021191</v>
      </c>
      <c r="K382" s="12">
        <v>4.0089619291853769</v>
      </c>
      <c r="L382" s="12">
        <v>3.7309481409796423</v>
      </c>
      <c r="M382" s="12">
        <v>3.7959575426085475</v>
      </c>
      <c r="N382" s="12"/>
      <c r="O382" s="12"/>
    </row>
    <row r="383" spans="1:15" x14ac:dyDescent="0.35">
      <c r="A383" s="11" t="str">
        <f t="shared" si="5"/>
        <v>DISTRIBUCION VOLUMEN POR CRITERIO (Consumiciones)Total bebidas de vinoDE 35 A 49 AÑOS</v>
      </c>
      <c r="B383" s="11" t="s">
        <v>209</v>
      </c>
      <c r="C383" s="11" t="s">
        <v>106</v>
      </c>
      <c r="D383" s="11" t="s">
        <v>37</v>
      </c>
      <c r="E383" s="12">
        <v>12.052598535228206</v>
      </c>
      <c r="F383" s="12">
        <v>13.467839609544605</v>
      </c>
      <c r="G383" s="12">
        <v>14.110525581550712</v>
      </c>
      <c r="H383" s="12">
        <v>13.3106740865458</v>
      </c>
      <c r="I383" s="12">
        <v>11.21233744853404</v>
      </c>
      <c r="J383" s="12">
        <v>11.984554089997394</v>
      </c>
      <c r="K383" s="12">
        <v>13.451680809502637</v>
      </c>
      <c r="L383" s="12">
        <v>10.233255320969855</v>
      </c>
      <c r="M383" s="12">
        <v>10.299473841510611</v>
      </c>
      <c r="N383" s="12"/>
      <c r="O383" s="12"/>
    </row>
    <row r="384" spans="1:15" x14ac:dyDescent="0.35">
      <c r="A384" s="11" t="str">
        <f t="shared" si="5"/>
        <v>DISTRIBUCION VOLUMEN POR CRITERIO (Consumiciones)Total bebidas de vinoDE 50 A 59 AÑOS</v>
      </c>
      <c r="B384" s="11" t="s">
        <v>209</v>
      </c>
      <c r="C384" s="11" t="s">
        <v>106</v>
      </c>
      <c r="D384" s="11" t="s">
        <v>38</v>
      </c>
      <c r="E384" s="12">
        <v>25.944037779124269</v>
      </c>
      <c r="F384" s="12">
        <v>24.816549810743251</v>
      </c>
      <c r="G384" s="12">
        <v>27.467938326839459</v>
      </c>
      <c r="H384" s="12">
        <v>23.729698424266758</v>
      </c>
      <c r="I384" s="12">
        <v>26.757175224768549</v>
      </c>
      <c r="J384" s="12">
        <v>25.697116444027557</v>
      </c>
      <c r="K384" s="12">
        <v>26.618699730067451</v>
      </c>
      <c r="L384" s="12">
        <v>23.246902547087206</v>
      </c>
      <c r="M384" s="12">
        <v>23.858862594953052</v>
      </c>
      <c r="N384" s="12"/>
      <c r="O384" s="12"/>
    </row>
    <row r="385" spans="1:15" x14ac:dyDescent="0.35">
      <c r="A385" s="11" t="str">
        <f t="shared" si="5"/>
        <v>DISTRIBUCION VOLUMEN POR CRITERIO (Consumiciones)Total bebidas de vinoDE 60 A 75 AÑOS</v>
      </c>
      <c r="B385" s="11" t="s">
        <v>209</v>
      </c>
      <c r="C385" s="11" t="s">
        <v>106</v>
      </c>
      <c r="D385" s="11" t="s">
        <v>39</v>
      </c>
      <c r="E385" s="12">
        <v>56.469810942116297</v>
      </c>
      <c r="F385" s="12">
        <v>56.290599523384799</v>
      </c>
      <c r="G385" s="12">
        <v>52.480778715018047</v>
      </c>
      <c r="H385" s="12">
        <v>57.498907055988255</v>
      </c>
      <c r="I385" s="12">
        <v>57.599381007075209</v>
      </c>
      <c r="J385" s="12">
        <v>57.221960371030242</v>
      </c>
      <c r="K385" s="12">
        <v>54.103080096846988</v>
      </c>
      <c r="L385" s="12">
        <v>61.698000535443498</v>
      </c>
      <c r="M385" s="12">
        <v>60.783777997182085</v>
      </c>
      <c r="N385" s="12"/>
      <c r="O385" s="12"/>
    </row>
    <row r="386" spans="1:15" x14ac:dyDescent="0.35">
      <c r="A386" s="11" t="str">
        <f t="shared" si="5"/>
        <v>DISTRIBUCION VOLUMEN POR CRITERIO (Consumiciones)Total bebidas de vinoNIVEL ALTO</v>
      </c>
      <c r="B386" s="11" t="s">
        <v>209</v>
      </c>
      <c r="C386" s="11" t="s">
        <v>106</v>
      </c>
      <c r="D386" s="11" t="s">
        <v>171</v>
      </c>
      <c r="E386" s="12">
        <v>28.625000918793496</v>
      </c>
      <c r="F386" s="12">
        <v>27.391600266836637</v>
      </c>
      <c r="G386" s="12">
        <v>26.975651401635947</v>
      </c>
      <c r="H386" s="12">
        <v>26.966865486900758</v>
      </c>
      <c r="I386" s="12">
        <v>23.225993852537339</v>
      </c>
      <c r="J386" s="12">
        <v>22.66066927517134</v>
      </c>
      <c r="K386" s="12">
        <v>23.255626755562485</v>
      </c>
      <c r="L386" s="12">
        <v>23.603732304579577</v>
      </c>
      <c r="M386" s="12">
        <v>22.615384446959617</v>
      </c>
      <c r="N386" s="12"/>
      <c r="O386" s="12"/>
    </row>
    <row r="387" spans="1:15" x14ac:dyDescent="0.35">
      <c r="A387" s="11" t="str">
        <f t="shared" si="5"/>
        <v>DISTRIBUCION VOLUMEN POR CRITERIO (Consumiciones)Total bebidas de vinoNIVEL MEDIO ALTO</v>
      </c>
      <c r="B387" s="11" t="s">
        <v>209</v>
      </c>
      <c r="C387" s="11" t="s">
        <v>106</v>
      </c>
      <c r="D387" s="11" t="s">
        <v>172</v>
      </c>
      <c r="E387" s="12">
        <v>15.932017879929433</v>
      </c>
      <c r="F387" s="12">
        <v>14.681039538699267</v>
      </c>
      <c r="G387" s="12">
        <v>15.896773889311335</v>
      </c>
      <c r="H387" s="12">
        <v>13.537209164651731</v>
      </c>
      <c r="I387" s="12">
        <v>15.371685943192734</v>
      </c>
      <c r="J387" s="12">
        <v>15.461190884576345</v>
      </c>
      <c r="K387" s="12">
        <v>14.403735647321851</v>
      </c>
      <c r="L387" s="12">
        <v>13.490767988378243</v>
      </c>
      <c r="M387" s="12">
        <v>14.728552860059171</v>
      </c>
      <c r="N387" s="12"/>
      <c r="O387" s="12"/>
    </row>
    <row r="388" spans="1:15" x14ac:dyDescent="0.35">
      <c r="A388" s="11" t="str">
        <f t="shared" ref="A388:A451" si="6">B388&amp;C388&amp;D388</f>
        <v>DISTRIBUCION VOLUMEN POR CRITERIO (Consumiciones)Total bebidas de vinoNIVEL MEDIO</v>
      </c>
      <c r="B388" s="11" t="s">
        <v>209</v>
      </c>
      <c r="C388" s="11" t="s">
        <v>106</v>
      </c>
      <c r="D388" s="11" t="s">
        <v>173</v>
      </c>
      <c r="E388" s="12">
        <v>23.99145251612812</v>
      </c>
      <c r="F388" s="12">
        <v>24.127968637149895</v>
      </c>
      <c r="G388" s="12">
        <v>23.855024452736171</v>
      </c>
      <c r="H388" s="12">
        <v>24.618568830706842</v>
      </c>
      <c r="I388" s="12">
        <v>26.691267086783867</v>
      </c>
      <c r="J388" s="12">
        <v>23.820588441639735</v>
      </c>
      <c r="K388" s="12">
        <v>24.70630875141973</v>
      </c>
      <c r="L388" s="12">
        <v>24.026957605601964</v>
      </c>
      <c r="M388" s="12">
        <v>25.233383812310166</v>
      </c>
      <c r="N388" s="12"/>
      <c r="O388" s="12"/>
    </row>
    <row r="389" spans="1:15" x14ac:dyDescent="0.35">
      <c r="A389" s="11" t="str">
        <f t="shared" si="6"/>
        <v>DISTRIBUCION VOLUMEN POR CRITERIO (Consumiciones)Total bebidas de vinoNIVEL MEDIO BAJO</v>
      </c>
      <c r="B389" s="11" t="s">
        <v>209</v>
      </c>
      <c r="C389" s="11" t="s">
        <v>106</v>
      </c>
      <c r="D389" s="11" t="s">
        <v>174</v>
      </c>
      <c r="E389" s="12">
        <v>15.292385053386409</v>
      </c>
      <c r="F389" s="12">
        <v>15.1737354690163</v>
      </c>
      <c r="G389" s="12">
        <v>14.630133944799104</v>
      </c>
      <c r="H389" s="12">
        <v>14.075450153210816</v>
      </c>
      <c r="I389" s="12">
        <v>15.673283621006693</v>
      </c>
      <c r="J389" s="12">
        <v>15.689113545465291</v>
      </c>
      <c r="K389" s="12">
        <v>16.739832224593993</v>
      </c>
      <c r="L389" s="12">
        <v>16.022982376447509</v>
      </c>
      <c r="M389" s="12">
        <v>16.651087153884976</v>
      </c>
      <c r="N389" s="12"/>
      <c r="O389" s="12"/>
    </row>
    <row r="390" spans="1:15" x14ac:dyDescent="0.35">
      <c r="A390" s="11" t="str">
        <f t="shared" si="6"/>
        <v>DISTRIBUCION VOLUMEN POR CRITERIO (Consumiciones)Total bebidas de vinoNIVEL BAJO</v>
      </c>
      <c r="B390" s="11" t="s">
        <v>209</v>
      </c>
      <c r="C390" s="11" t="s">
        <v>106</v>
      </c>
      <c r="D390" s="11" t="s">
        <v>190</v>
      </c>
      <c r="E390" s="12">
        <v>16.159171368924643</v>
      </c>
      <c r="F390" s="12">
        <v>18.625642831310671</v>
      </c>
      <c r="G390" s="12">
        <v>18.642416311517447</v>
      </c>
      <c r="H390" s="12">
        <v>20.80191960832277</v>
      </c>
      <c r="I390" s="12">
        <v>19.037783652007299</v>
      </c>
      <c r="J390" s="12">
        <v>22.368437853147292</v>
      </c>
      <c r="K390" s="12">
        <v>20.894496621101936</v>
      </c>
      <c r="L390" s="12">
        <v>22.855551495840441</v>
      </c>
      <c r="M390" s="12">
        <v>20.771585471000449</v>
      </c>
      <c r="N390" s="12"/>
      <c r="O390" s="12"/>
    </row>
    <row r="391" spans="1:15" x14ac:dyDescent="0.35">
      <c r="A391" s="11" t="str">
        <f t="shared" si="6"/>
        <v>DISTRIBUCION VOLUMEN POR CRITERIO (Consumiciones)Total bebidas de vinoHOMBRE</v>
      </c>
      <c r="B391" s="11" t="s">
        <v>209</v>
      </c>
      <c r="C391" s="11" t="s">
        <v>106</v>
      </c>
      <c r="D391" s="11" t="s">
        <v>17</v>
      </c>
      <c r="E391" s="12">
        <v>66.452027260637664</v>
      </c>
      <c r="F391" s="12">
        <v>61.88601589353685</v>
      </c>
      <c r="G391" s="12">
        <v>60.698813811424124</v>
      </c>
      <c r="H391" s="12">
        <v>62.77719424154585</v>
      </c>
      <c r="I391" s="12">
        <v>62.473412379688632</v>
      </c>
      <c r="J391" s="12">
        <v>61.994771549441616</v>
      </c>
      <c r="K391" s="12">
        <v>60.889418264803616</v>
      </c>
      <c r="L391" s="12">
        <v>62.335965564838034</v>
      </c>
      <c r="M391" s="12">
        <v>63.378005377160541</v>
      </c>
      <c r="N391" s="12"/>
      <c r="O391" s="12"/>
    </row>
    <row r="392" spans="1:15" x14ac:dyDescent="0.35">
      <c r="A392" s="11" t="str">
        <f t="shared" si="6"/>
        <v>DISTRIBUCION VOLUMEN POR CRITERIO (Consumiciones)Total bebidas de vinoMUJER</v>
      </c>
      <c r="B392" s="11" t="s">
        <v>209</v>
      </c>
      <c r="C392" s="11" t="s">
        <v>106</v>
      </c>
      <c r="D392" s="11" t="s">
        <v>18</v>
      </c>
      <c r="E392" s="12">
        <v>33.547972739362351</v>
      </c>
      <c r="F392" s="12">
        <v>38.113970849475926</v>
      </c>
      <c r="G392" s="12">
        <v>39.30118618857589</v>
      </c>
      <c r="H392" s="12">
        <v>37.222805758454136</v>
      </c>
      <c r="I392" s="12">
        <v>37.526601775839282</v>
      </c>
      <c r="J392" s="12">
        <v>38.005228450558384</v>
      </c>
      <c r="K392" s="12">
        <v>39.110592271205292</v>
      </c>
      <c r="L392" s="12">
        <v>37.664034435161959</v>
      </c>
      <c r="M392" s="12">
        <v>36.621994622839473</v>
      </c>
      <c r="N392" s="12"/>
      <c r="O392" s="12"/>
    </row>
    <row r="393" spans="1:15" x14ac:dyDescent="0.35">
      <c r="A393" s="11" t="str">
        <f t="shared" si="6"/>
        <v>DISTRIBUCION VOLUMEN POR CRITERIO (Consumiciones)VinoT.ESPAÑA</v>
      </c>
      <c r="B393" s="11" t="s">
        <v>209</v>
      </c>
      <c r="C393" s="11" t="s">
        <v>107</v>
      </c>
      <c r="D393" s="11" t="s">
        <v>32</v>
      </c>
      <c r="E393" s="12">
        <v>100</v>
      </c>
      <c r="F393" s="12">
        <v>100</v>
      </c>
      <c r="G393" s="12">
        <v>100</v>
      </c>
      <c r="H393" s="12">
        <v>100</v>
      </c>
      <c r="I393" s="12">
        <v>100</v>
      </c>
      <c r="J393" s="12">
        <v>100</v>
      </c>
      <c r="K393" s="12">
        <v>100</v>
      </c>
      <c r="L393" s="12">
        <v>100</v>
      </c>
      <c r="M393" s="12">
        <v>100</v>
      </c>
      <c r="N393" s="12"/>
      <c r="O393" s="12"/>
    </row>
    <row r="394" spans="1:15" x14ac:dyDescent="0.35">
      <c r="A394" s="11" t="str">
        <f t="shared" si="6"/>
        <v>DISTRIBUCION VOLUMEN POR CRITERIO (Consumiciones)VinoBCN AM</v>
      </c>
      <c r="B394" s="11" t="s">
        <v>209</v>
      </c>
      <c r="C394" s="11" t="s">
        <v>107</v>
      </c>
      <c r="D394" s="11" t="s">
        <v>1</v>
      </c>
      <c r="E394" s="12">
        <v>6.2510547712752498</v>
      </c>
      <c r="F394" s="12">
        <v>6.4206478087789138</v>
      </c>
      <c r="G394" s="12">
        <v>6.7340469104653575</v>
      </c>
      <c r="H394" s="12">
        <v>5.4021472958324415</v>
      </c>
      <c r="I394" s="12">
        <v>7.3334728852355786</v>
      </c>
      <c r="J394" s="12">
        <v>6.4881698338646778</v>
      </c>
      <c r="K394" s="12">
        <v>6.2234002594715099</v>
      </c>
      <c r="L394" s="12">
        <v>6.3582752706955086</v>
      </c>
      <c r="M394" s="12">
        <v>6.8288631795804102</v>
      </c>
      <c r="N394" s="12"/>
      <c r="O394" s="12"/>
    </row>
    <row r="395" spans="1:15" x14ac:dyDescent="0.35">
      <c r="A395" s="11" t="str">
        <f t="shared" si="6"/>
        <v>DISTRIBUCION VOLUMEN POR CRITERIO (Consumiciones)VinoREST.CAT ARAGON</v>
      </c>
      <c r="B395" s="11" t="s">
        <v>209</v>
      </c>
      <c r="C395" s="11" t="s">
        <v>107</v>
      </c>
      <c r="D395" s="11" t="s">
        <v>2</v>
      </c>
      <c r="E395" s="12">
        <v>14.872943941142106</v>
      </c>
      <c r="F395" s="12">
        <v>14.418283850376163</v>
      </c>
      <c r="G395" s="12">
        <v>16.143381322465327</v>
      </c>
      <c r="H395" s="12">
        <v>17.460015305699542</v>
      </c>
      <c r="I395" s="12">
        <v>16.619421540346664</v>
      </c>
      <c r="J395" s="12">
        <v>16.109812454716455</v>
      </c>
      <c r="K395" s="12">
        <v>19.598986386770701</v>
      </c>
      <c r="L395" s="12">
        <v>17.881521719822651</v>
      </c>
      <c r="M395" s="12">
        <v>17.019215545294188</v>
      </c>
      <c r="N395" s="12"/>
      <c r="O395" s="12"/>
    </row>
    <row r="396" spans="1:15" x14ac:dyDescent="0.35">
      <c r="A396" s="11" t="str">
        <f t="shared" si="6"/>
        <v>DISTRIBUCION VOLUMEN POR CRITERIO (Consumiciones)VinoLEVANTE</v>
      </c>
      <c r="B396" s="11" t="s">
        <v>209</v>
      </c>
      <c r="C396" s="11" t="s">
        <v>107</v>
      </c>
      <c r="D396" s="11" t="s">
        <v>3</v>
      </c>
      <c r="E396" s="12">
        <v>8.1149150950519484</v>
      </c>
      <c r="F396" s="12">
        <v>8.0153113655893247</v>
      </c>
      <c r="G396" s="12">
        <v>8.6409361879453694</v>
      </c>
      <c r="H396" s="12">
        <v>8.3106671472990463</v>
      </c>
      <c r="I396" s="12">
        <v>7.8935474263736083</v>
      </c>
      <c r="J396" s="12">
        <v>8.99876805328093</v>
      </c>
      <c r="K396" s="12">
        <v>10.595142790984474</v>
      </c>
      <c r="L396" s="12">
        <v>9.5685327929757076</v>
      </c>
      <c r="M396" s="12">
        <v>9.7312245160256836</v>
      </c>
      <c r="N396" s="12"/>
      <c r="O396" s="12"/>
    </row>
    <row r="397" spans="1:15" x14ac:dyDescent="0.35">
      <c r="A397" s="11" t="str">
        <f t="shared" si="6"/>
        <v>DISTRIBUCION VOLUMEN POR CRITERIO (Consumiciones)VinoANDALUCIA</v>
      </c>
      <c r="B397" s="11" t="s">
        <v>209</v>
      </c>
      <c r="C397" s="11" t="s">
        <v>107</v>
      </c>
      <c r="D397" s="11" t="s">
        <v>4</v>
      </c>
      <c r="E397" s="12">
        <v>13.309738138542304</v>
      </c>
      <c r="F397" s="12">
        <v>12.995835013941742</v>
      </c>
      <c r="G397" s="12">
        <v>11.705144623731547</v>
      </c>
      <c r="H397" s="12">
        <v>13.622183433218765</v>
      </c>
      <c r="I397" s="12">
        <v>14.042107233723907</v>
      </c>
      <c r="J397" s="12">
        <v>11.921485514760748</v>
      </c>
      <c r="K397" s="12">
        <v>10.715798590011122</v>
      </c>
      <c r="L397" s="12">
        <v>13.047781565390389</v>
      </c>
      <c r="M397" s="12">
        <v>13.253072978465402</v>
      </c>
      <c r="N397" s="12"/>
      <c r="O397" s="12"/>
    </row>
    <row r="398" spans="1:15" x14ac:dyDescent="0.35">
      <c r="A398" s="11" t="str">
        <f t="shared" si="6"/>
        <v>DISTRIBUCION VOLUMEN POR CRITERIO (Consumiciones)VinoMDD AM</v>
      </c>
      <c r="B398" s="11" t="s">
        <v>209</v>
      </c>
      <c r="C398" s="11" t="s">
        <v>107</v>
      </c>
      <c r="D398" s="11" t="s">
        <v>5</v>
      </c>
      <c r="E398" s="12">
        <v>13.916632335545099</v>
      </c>
      <c r="F398" s="12">
        <v>15.928235974957472</v>
      </c>
      <c r="G398" s="12">
        <v>12.533402168896918</v>
      </c>
      <c r="H398" s="12">
        <v>14.478325921442309</v>
      </c>
      <c r="I398" s="12">
        <v>14.162572860558717</v>
      </c>
      <c r="J398" s="12">
        <v>14.730529448788083</v>
      </c>
      <c r="K398" s="12">
        <v>11.503232907739779</v>
      </c>
      <c r="L398" s="12">
        <v>13.206892576104256</v>
      </c>
      <c r="M398" s="12">
        <v>13.27802003140501</v>
      </c>
      <c r="N398" s="12"/>
      <c r="O398" s="12"/>
    </row>
    <row r="399" spans="1:15" x14ac:dyDescent="0.35">
      <c r="A399" s="11" t="str">
        <f t="shared" si="6"/>
        <v>DISTRIBUCION VOLUMEN POR CRITERIO (Consumiciones)VinoRTO CENTRO</v>
      </c>
      <c r="B399" s="11" t="s">
        <v>209</v>
      </c>
      <c r="C399" s="11" t="s">
        <v>107</v>
      </c>
      <c r="D399" s="11" t="s">
        <v>6</v>
      </c>
      <c r="E399" s="12">
        <v>7.3131349325674959</v>
      </c>
      <c r="F399" s="12">
        <v>7.6433000719008133</v>
      </c>
      <c r="G399" s="12">
        <v>7.1184000526889504</v>
      </c>
      <c r="H399" s="12">
        <v>7.9494924766253945</v>
      </c>
      <c r="I399" s="12">
        <v>8.8056790816804096</v>
      </c>
      <c r="J399" s="12">
        <v>8.7433729032625411</v>
      </c>
      <c r="K399" s="12">
        <v>8.7134964550869682</v>
      </c>
      <c r="L399" s="12">
        <v>9.634636892478909</v>
      </c>
      <c r="M399" s="12">
        <v>9.1919486939725097</v>
      </c>
      <c r="N399" s="12"/>
      <c r="O399" s="12"/>
    </row>
    <row r="400" spans="1:15" x14ac:dyDescent="0.35">
      <c r="A400" s="11" t="str">
        <f t="shared" si="6"/>
        <v>DISTRIBUCION VOLUMEN POR CRITERIO (Consumiciones)VinoNORTE-CENTRO</v>
      </c>
      <c r="B400" s="11" t="s">
        <v>209</v>
      </c>
      <c r="C400" s="11" t="s">
        <v>107</v>
      </c>
      <c r="D400" s="11" t="s">
        <v>7</v>
      </c>
      <c r="E400" s="12">
        <v>21.895230248124594</v>
      </c>
      <c r="F400" s="12">
        <v>20.547024884695649</v>
      </c>
      <c r="G400" s="12">
        <v>21.983341368701701</v>
      </c>
      <c r="H400" s="12">
        <v>19.73445703641304</v>
      </c>
      <c r="I400" s="12">
        <v>15.792954330789065</v>
      </c>
      <c r="J400" s="12">
        <v>17.884286021377889</v>
      </c>
      <c r="K400" s="12">
        <v>18.302092979640236</v>
      </c>
      <c r="L400" s="12">
        <v>16.253088863067138</v>
      </c>
      <c r="M400" s="12">
        <v>16.548302434354028</v>
      </c>
      <c r="N400" s="12"/>
      <c r="O400" s="12"/>
    </row>
    <row r="401" spans="1:15" x14ac:dyDescent="0.35">
      <c r="A401" s="11" t="str">
        <f t="shared" si="6"/>
        <v>DISTRIBUCION VOLUMEN POR CRITERIO (Consumiciones)VinoNOROESTE</v>
      </c>
      <c r="B401" s="11" t="s">
        <v>209</v>
      </c>
      <c r="C401" s="11" t="s">
        <v>107</v>
      </c>
      <c r="D401" s="11" t="s">
        <v>8</v>
      </c>
      <c r="E401" s="12">
        <v>14.326348881909331</v>
      </c>
      <c r="F401" s="12">
        <v>14.031382073900007</v>
      </c>
      <c r="G401" s="12">
        <v>15.141359505415869</v>
      </c>
      <c r="H401" s="12">
        <v>13.042725840994216</v>
      </c>
      <c r="I401" s="12">
        <v>15.350254852406845</v>
      </c>
      <c r="J401" s="12">
        <v>15.123584779358652</v>
      </c>
      <c r="K401" s="12">
        <v>14.347856506444931</v>
      </c>
      <c r="L401" s="12">
        <v>14.04926361638541</v>
      </c>
      <c r="M401" s="12">
        <v>14.149350758209355</v>
      </c>
      <c r="N401" s="12"/>
      <c r="O401" s="12"/>
    </row>
    <row r="402" spans="1:15" x14ac:dyDescent="0.35">
      <c r="A402" s="11" t="str">
        <f t="shared" si="6"/>
        <v>DISTRIBUCION VOLUMEN POR CRITERIO (Consumiciones)Vino&lt;2MIL</v>
      </c>
      <c r="B402" s="11" t="s">
        <v>209</v>
      </c>
      <c r="C402" s="11" t="s">
        <v>107</v>
      </c>
      <c r="D402" s="11" t="s">
        <v>9</v>
      </c>
      <c r="E402" s="12">
        <v>7.9245214285808911</v>
      </c>
      <c r="F402" s="12">
        <v>6.2108675446749553</v>
      </c>
      <c r="G402" s="12">
        <v>8.9972679747548305</v>
      </c>
      <c r="H402" s="12">
        <v>7.666727388270643</v>
      </c>
      <c r="I402" s="12">
        <v>7.3297066857274151</v>
      </c>
      <c r="J402" s="12">
        <v>7.8143441699117062</v>
      </c>
      <c r="K402" s="12">
        <v>9.2321936516291583</v>
      </c>
      <c r="L402" s="12">
        <v>8.7185755418686117</v>
      </c>
      <c r="M402" s="12">
        <v>7.3315948194770675</v>
      </c>
      <c r="N402" s="12"/>
      <c r="O402" s="12"/>
    </row>
    <row r="403" spans="1:15" x14ac:dyDescent="0.35">
      <c r="A403" s="11" t="str">
        <f t="shared" si="6"/>
        <v>DISTRIBUCION VOLUMEN POR CRITERIO (Consumiciones)Vino2-5MIL</v>
      </c>
      <c r="B403" s="11" t="s">
        <v>209</v>
      </c>
      <c r="C403" s="11" t="s">
        <v>107</v>
      </c>
      <c r="D403" s="11" t="s">
        <v>10</v>
      </c>
      <c r="E403" s="12">
        <v>6.1706239079722831</v>
      </c>
      <c r="F403" s="12">
        <v>6.0651754555179487</v>
      </c>
      <c r="G403" s="12">
        <v>5.4483819014064103</v>
      </c>
      <c r="H403" s="12">
        <v>7.1027409539267605</v>
      </c>
      <c r="I403" s="12">
        <v>3.4652592346769464</v>
      </c>
      <c r="J403" s="12">
        <v>4.1812167136086966</v>
      </c>
      <c r="K403" s="12">
        <v>4.6723454495102379</v>
      </c>
      <c r="L403" s="12">
        <v>4.310085487731186</v>
      </c>
      <c r="M403" s="12">
        <v>4.6718921426003579</v>
      </c>
      <c r="N403" s="12"/>
      <c r="O403" s="12"/>
    </row>
    <row r="404" spans="1:15" x14ac:dyDescent="0.35">
      <c r="A404" s="11" t="str">
        <f t="shared" si="6"/>
        <v>DISTRIBUCION VOLUMEN POR CRITERIO (Consumiciones)Vino5-10MIL</v>
      </c>
      <c r="B404" s="11" t="s">
        <v>209</v>
      </c>
      <c r="C404" s="11" t="s">
        <v>107</v>
      </c>
      <c r="D404" s="11" t="s">
        <v>11</v>
      </c>
      <c r="E404" s="12">
        <v>9.1702079604929381</v>
      </c>
      <c r="F404" s="12">
        <v>8.847289690125038</v>
      </c>
      <c r="G404" s="12">
        <v>8.1964991288568054</v>
      </c>
      <c r="H404" s="12">
        <v>9.2346893206441258</v>
      </c>
      <c r="I404" s="12">
        <v>9.2808345884495278</v>
      </c>
      <c r="J404" s="12">
        <v>8.2360332072436382</v>
      </c>
      <c r="K404" s="12">
        <v>8.1909365814430952</v>
      </c>
      <c r="L404" s="12">
        <v>7.911600115695161</v>
      </c>
      <c r="M404" s="12">
        <v>6.4036922308920259</v>
      </c>
      <c r="N404" s="12"/>
      <c r="O404" s="12"/>
    </row>
    <row r="405" spans="1:15" x14ac:dyDescent="0.35">
      <c r="A405" s="11" t="str">
        <f t="shared" si="6"/>
        <v>DISTRIBUCION VOLUMEN POR CRITERIO (Consumiciones)Vino10-30MIL</v>
      </c>
      <c r="B405" s="11" t="s">
        <v>209</v>
      </c>
      <c r="C405" s="11" t="s">
        <v>107</v>
      </c>
      <c r="D405" s="11" t="s">
        <v>12</v>
      </c>
      <c r="E405" s="12">
        <v>16.142890212384902</v>
      </c>
      <c r="F405" s="12">
        <v>16.415862020588182</v>
      </c>
      <c r="G405" s="12">
        <v>17.392695205199331</v>
      </c>
      <c r="H405" s="12">
        <v>16.548082835833842</v>
      </c>
      <c r="I405" s="12">
        <v>17.237808354393756</v>
      </c>
      <c r="J405" s="12">
        <v>20.573366057912846</v>
      </c>
      <c r="K405" s="12">
        <v>19.500829349607347</v>
      </c>
      <c r="L405" s="12">
        <v>18.461723569671648</v>
      </c>
      <c r="M405" s="12">
        <v>17.954239210814055</v>
      </c>
      <c r="N405" s="12"/>
      <c r="O405" s="12"/>
    </row>
    <row r="406" spans="1:15" x14ac:dyDescent="0.35">
      <c r="A406" s="11" t="str">
        <f t="shared" si="6"/>
        <v>DISTRIBUCION VOLUMEN POR CRITERIO (Consumiciones)Vino30-100MIL</v>
      </c>
      <c r="B406" s="11" t="s">
        <v>209</v>
      </c>
      <c r="C406" s="11" t="s">
        <v>107</v>
      </c>
      <c r="D406" s="11" t="s">
        <v>13</v>
      </c>
      <c r="E406" s="12">
        <v>14.956595416894622</v>
      </c>
      <c r="F406" s="12">
        <v>15.903502095645617</v>
      </c>
      <c r="G406" s="12">
        <v>16.575166659913616</v>
      </c>
      <c r="H406" s="12">
        <v>17.216261438311669</v>
      </c>
      <c r="I406" s="12">
        <v>20.469421965809783</v>
      </c>
      <c r="J406" s="12">
        <v>16.489748282491131</v>
      </c>
      <c r="K406" s="12">
        <v>17.631874667043938</v>
      </c>
      <c r="L406" s="12">
        <v>17.287478009708071</v>
      </c>
      <c r="M406" s="12">
        <v>17.957584608191755</v>
      </c>
      <c r="N406" s="12"/>
      <c r="O406" s="12"/>
    </row>
    <row r="407" spans="1:15" x14ac:dyDescent="0.35">
      <c r="A407" s="11" t="str">
        <f t="shared" si="6"/>
        <v>DISTRIBUCION VOLUMEN POR CRITERIO (Consumiciones)Vino100-200MIL</v>
      </c>
      <c r="B407" s="11" t="s">
        <v>209</v>
      </c>
      <c r="C407" s="11" t="s">
        <v>107</v>
      </c>
      <c r="D407" s="11" t="s">
        <v>14</v>
      </c>
      <c r="E407" s="12">
        <v>11.187592975521358</v>
      </c>
      <c r="F407" s="12">
        <v>11.809701348578644</v>
      </c>
      <c r="G407" s="12">
        <v>11.158314663811266</v>
      </c>
      <c r="H407" s="12">
        <v>11.876712011889868</v>
      </c>
      <c r="I407" s="12">
        <v>11.965072881831874</v>
      </c>
      <c r="J407" s="12">
        <v>11.111912548180074</v>
      </c>
      <c r="K407" s="12">
        <v>11.865891357865946</v>
      </c>
      <c r="L407" s="12">
        <v>12.890666396755979</v>
      </c>
      <c r="M407" s="12">
        <v>10.981857366114255</v>
      </c>
      <c r="N407" s="12"/>
      <c r="O407" s="12"/>
    </row>
    <row r="408" spans="1:15" x14ac:dyDescent="0.35">
      <c r="A408" s="11" t="str">
        <f t="shared" si="6"/>
        <v>DISTRIBUCION VOLUMEN POR CRITERIO (Consumiciones)Vino200-500MIL</v>
      </c>
      <c r="B408" s="11" t="s">
        <v>209</v>
      </c>
      <c r="C408" s="11" t="s">
        <v>107</v>
      </c>
      <c r="D408" s="11" t="s">
        <v>15</v>
      </c>
      <c r="E408" s="12">
        <v>13.743230918409385</v>
      </c>
      <c r="F408" s="12">
        <v>14.526706767444717</v>
      </c>
      <c r="G408" s="12">
        <v>14.702019859424304</v>
      </c>
      <c r="H408" s="12">
        <v>12.122009621643365</v>
      </c>
      <c r="I408" s="12">
        <v>12.254457577072644</v>
      </c>
      <c r="J408" s="12">
        <v>12.80177514206488</v>
      </c>
      <c r="K408" s="12">
        <v>13.518087453966327</v>
      </c>
      <c r="L408" s="12">
        <v>13.671409319225139</v>
      </c>
      <c r="M408" s="12">
        <v>15.480202363012872</v>
      </c>
      <c r="N408" s="12"/>
      <c r="O408" s="12"/>
    </row>
    <row r="409" spans="1:15" x14ac:dyDescent="0.35">
      <c r="A409" s="11" t="str">
        <f t="shared" si="6"/>
        <v>DISTRIBUCION VOLUMEN POR CRITERIO (Consumiciones)Vino&gt;500MIL</v>
      </c>
      <c r="B409" s="11" t="s">
        <v>209</v>
      </c>
      <c r="C409" s="11" t="s">
        <v>107</v>
      </c>
      <c r="D409" s="11" t="s">
        <v>16</v>
      </c>
      <c r="E409" s="12">
        <v>20.704332212217995</v>
      </c>
      <c r="F409" s="12">
        <v>20.220910860529962</v>
      </c>
      <c r="G409" s="12">
        <v>17.529668264483352</v>
      </c>
      <c r="H409" s="12">
        <v>18.232770003913167</v>
      </c>
      <c r="I409" s="12">
        <v>17.997447221300384</v>
      </c>
      <c r="J409" s="12">
        <v>18.791611086115005</v>
      </c>
      <c r="K409" s="12">
        <v>15.387853522195954</v>
      </c>
      <c r="L409" s="12">
        <v>16.748469938194251</v>
      </c>
      <c r="M409" s="12">
        <v>19.218935396204202</v>
      </c>
      <c r="N409" s="12"/>
      <c r="O409" s="12"/>
    </row>
    <row r="410" spans="1:15" x14ac:dyDescent="0.35">
      <c r="A410" s="11" t="str">
        <f t="shared" si="6"/>
        <v>DISTRIBUCION VOLUMEN POR CRITERIO (Consumiciones)VinoDE 15 A 19 AÑOS</v>
      </c>
      <c r="B410" s="11" t="s">
        <v>209</v>
      </c>
      <c r="C410" s="11" t="s">
        <v>107</v>
      </c>
      <c r="D410" s="11" t="s">
        <v>34</v>
      </c>
      <c r="E410" s="12" t="s">
        <v>222</v>
      </c>
      <c r="F410" s="12" t="s">
        <v>222</v>
      </c>
      <c r="G410" s="12">
        <v>0.1229568273846568</v>
      </c>
      <c r="H410" s="12">
        <v>0.43181188768366668</v>
      </c>
      <c r="I410" s="12" t="s">
        <v>222</v>
      </c>
      <c r="J410" s="12" t="s">
        <v>222</v>
      </c>
      <c r="K410" s="12" t="s">
        <v>222</v>
      </c>
      <c r="L410" s="12">
        <v>0.33292472474639739</v>
      </c>
      <c r="M410" s="12" t="s">
        <v>222</v>
      </c>
      <c r="N410" s="12"/>
      <c r="O410" s="12"/>
    </row>
    <row r="411" spans="1:15" x14ac:dyDescent="0.35">
      <c r="A411" s="11" t="str">
        <f t="shared" si="6"/>
        <v>DISTRIBUCION VOLUMEN POR CRITERIO (Consumiciones)VinoDE 20 A 24 AÑOS</v>
      </c>
      <c r="B411" s="11" t="s">
        <v>209</v>
      </c>
      <c r="C411" s="11" t="s">
        <v>107</v>
      </c>
      <c r="D411" s="11" t="s">
        <v>35</v>
      </c>
      <c r="E411" s="12">
        <v>0.55602491313453517</v>
      </c>
      <c r="F411" s="12">
        <v>0.60370411939042135</v>
      </c>
      <c r="G411" s="12">
        <v>0.74464722304801634</v>
      </c>
      <c r="H411" s="12">
        <v>0.39385542346732572</v>
      </c>
      <c r="I411" s="12">
        <v>1.1732024608786666</v>
      </c>
      <c r="J411" s="12">
        <v>0.44842265953097371</v>
      </c>
      <c r="K411" s="12">
        <v>0.59227131086402429</v>
      </c>
      <c r="L411" s="12">
        <v>0.59482763532429328</v>
      </c>
      <c r="M411" s="12">
        <v>0.38127639203735819</v>
      </c>
      <c r="N411" s="12"/>
      <c r="O411" s="12"/>
    </row>
    <row r="412" spans="1:15" x14ac:dyDescent="0.35">
      <c r="A412" s="11" t="str">
        <f t="shared" si="6"/>
        <v>DISTRIBUCION VOLUMEN POR CRITERIO (Consumiciones)VinoDE 25 A 34 AÑOS</v>
      </c>
      <c r="B412" s="11" t="s">
        <v>209</v>
      </c>
      <c r="C412" s="11" t="s">
        <v>107</v>
      </c>
      <c r="D412" s="11" t="s">
        <v>36</v>
      </c>
      <c r="E412" s="12">
        <v>3.0900907136413553</v>
      </c>
      <c r="F412" s="12">
        <v>2.7918804692843238</v>
      </c>
      <c r="G412" s="12">
        <v>2.703465163453354</v>
      </c>
      <c r="H412" s="12">
        <v>3.2085150965473508</v>
      </c>
      <c r="I412" s="12">
        <v>2.0319454726469766</v>
      </c>
      <c r="J412" s="12">
        <v>2.1306876179894854</v>
      </c>
      <c r="K412" s="12">
        <v>2.0429951889299489</v>
      </c>
      <c r="L412" s="12">
        <v>2.9147086690598902</v>
      </c>
      <c r="M412" s="12">
        <v>2.9522107376824742</v>
      </c>
      <c r="N412" s="12"/>
      <c r="O412" s="12"/>
    </row>
    <row r="413" spans="1:15" x14ac:dyDescent="0.35">
      <c r="A413" s="11" t="str">
        <f t="shared" si="6"/>
        <v>DISTRIBUCION VOLUMEN POR CRITERIO (Consumiciones)VinoDE 35 A 49 AÑOS</v>
      </c>
      <c r="B413" s="11" t="s">
        <v>209</v>
      </c>
      <c r="C413" s="11" t="s">
        <v>107</v>
      </c>
      <c r="D413" s="11" t="s">
        <v>37</v>
      </c>
      <c r="E413" s="12">
        <v>10.909562221901357</v>
      </c>
      <c r="F413" s="12">
        <v>10.961836451957982</v>
      </c>
      <c r="G413" s="12">
        <v>10.904082892829734</v>
      </c>
      <c r="H413" s="12">
        <v>12.309718091118389</v>
      </c>
      <c r="I413" s="12">
        <v>9.6446804346531199</v>
      </c>
      <c r="J413" s="12">
        <v>9.3308008482539666</v>
      </c>
      <c r="K413" s="12">
        <v>8.6044355635150804</v>
      </c>
      <c r="L413" s="12">
        <v>8.7699228106818943</v>
      </c>
      <c r="M413" s="12">
        <v>9.2931339257940202</v>
      </c>
      <c r="N413" s="12"/>
      <c r="O413" s="12"/>
    </row>
    <row r="414" spans="1:15" x14ac:dyDescent="0.35">
      <c r="A414" s="11" t="str">
        <f t="shared" si="6"/>
        <v>DISTRIBUCION VOLUMEN POR CRITERIO (Consumiciones)VinoDE 50 A 59 AÑOS</v>
      </c>
      <c r="B414" s="11" t="s">
        <v>209</v>
      </c>
      <c r="C414" s="11" t="s">
        <v>107</v>
      </c>
      <c r="D414" s="11" t="s">
        <v>38</v>
      </c>
      <c r="E414" s="12">
        <v>26.184506486263796</v>
      </c>
      <c r="F414" s="12">
        <v>23.262052154393839</v>
      </c>
      <c r="G414" s="12">
        <v>25.359531517537359</v>
      </c>
      <c r="H414" s="12">
        <v>23.274863890436379</v>
      </c>
      <c r="I414" s="12">
        <v>26.69958049336703</v>
      </c>
      <c r="J414" s="12">
        <v>24.89280153549176</v>
      </c>
      <c r="K414" s="12">
        <v>25.745301569876549</v>
      </c>
      <c r="L414" s="12">
        <v>21.609556983386081</v>
      </c>
      <c r="M414" s="12">
        <v>22.804452582345018</v>
      </c>
      <c r="N414" s="12"/>
      <c r="O414" s="12"/>
    </row>
    <row r="415" spans="1:15" x14ac:dyDescent="0.35">
      <c r="A415" s="11" t="str">
        <f t="shared" si="6"/>
        <v>DISTRIBUCION VOLUMEN POR CRITERIO (Consumiciones)VinoDE 60 A 75 AÑOS</v>
      </c>
      <c r="B415" s="11" t="s">
        <v>209</v>
      </c>
      <c r="C415" s="11" t="s">
        <v>107</v>
      </c>
      <c r="D415" s="11" t="s">
        <v>39</v>
      </c>
      <c r="E415" s="12">
        <v>59.259815499474776</v>
      </c>
      <c r="F415" s="12">
        <v>62.380548199849187</v>
      </c>
      <c r="G415" s="12">
        <v>60.16531765047953</v>
      </c>
      <c r="H415" s="12">
        <v>60.381241715035131</v>
      </c>
      <c r="I415" s="12">
        <v>60.450616496055964</v>
      </c>
      <c r="J415" s="12">
        <v>63.197299050966784</v>
      </c>
      <c r="K415" s="12">
        <v>63.014995679199423</v>
      </c>
      <c r="L415" s="12">
        <v>65.778061690456454</v>
      </c>
      <c r="M415" s="12">
        <v>64.568907548937617</v>
      </c>
      <c r="N415" s="12"/>
      <c r="O415" s="12"/>
    </row>
    <row r="416" spans="1:15" x14ac:dyDescent="0.35">
      <c r="A416" s="11" t="str">
        <f t="shared" si="6"/>
        <v>DISTRIBUCION VOLUMEN POR CRITERIO (Consumiciones)VinoNIVEL ALTO</v>
      </c>
      <c r="B416" s="11" t="s">
        <v>209</v>
      </c>
      <c r="C416" s="11" t="s">
        <v>107</v>
      </c>
      <c r="D416" s="11" t="s">
        <v>171</v>
      </c>
      <c r="E416" s="12">
        <v>30.239895059365239</v>
      </c>
      <c r="F416" s="12">
        <v>29.55417989232415</v>
      </c>
      <c r="G416" s="12">
        <v>27.61011755311424</v>
      </c>
      <c r="H416" s="12">
        <v>28.39139796553712</v>
      </c>
      <c r="I416" s="12">
        <v>24.254648184548881</v>
      </c>
      <c r="J416" s="12">
        <v>22.551093715341924</v>
      </c>
      <c r="K416" s="12">
        <v>24.528773162525191</v>
      </c>
      <c r="L416" s="12">
        <v>23.890397268092705</v>
      </c>
      <c r="M416" s="12">
        <v>23.2354053314011</v>
      </c>
      <c r="N416" s="12"/>
      <c r="O416" s="12"/>
    </row>
    <row r="417" spans="1:15" x14ac:dyDescent="0.35">
      <c r="A417" s="11" t="str">
        <f t="shared" si="6"/>
        <v>DISTRIBUCION VOLUMEN POR CRITERIO (Consumiciones)VinoNIVEL MEDIO ALTO</v>
      </c>
      <c r="B417" s="11" t="s">
        <v>209</v>
      </c>
      <c r="C417" s="11" t="s">
        <v>107</v>
      </c>
      <c r="D417" s="11" t="s">
        <v>172</v>
      </c>
      <c r="E417" s="12">
        <v>15.679883706913342</v>
      </c>
      <c r="F417" s="12">
        <v>14.44191817336864</v>
      </c>
      <c r="G417" s="12">
        <v>16.555878740752309</v>
      </c>
      <c r="H417" s="12">
        <v>13.706361567915346</v>
      </c>
      <c r="I417" s="12">
        <v>15.929031050298248</v>
      </c>
      <c r="J417" s="12">
        <v>15.934853316895367</v>
      </c>
      <c r="K417" s="12">
        <v>13.783338367247936</v>
      </c>
      <c r="L417" s="12">
        <v>13.162432722023606</v>
      </c>
      <c r="M417" s="12">
        <v>14.013053755469334</v>
      </c>
      <c r="N417" s="12"/>
      <c r="O417" s="12"/>
    </row>
    <row r="418" spans="1:15" x14ac:dyDescent="0.35">
      <c r="A418" s="11" t="str">
        <f t="shared" si="6"/>
        <v>DISTRIBUCION VOLUMEN POR CRITERIO (Consumiciones)VinoNIVEL MEDIO</v>
      </c>
      <c r="B418" s="11" t="s">
        <v>209</v>
      </c>
      <c r="C418" s="11" t="s">
        <v>107</v>
      </c>
      <c r="D418" s="11" t="s">
        <v>173</v>
      </c>
      <c r="E418" s="12">
        <v>23.813142218271754</v>
      </c>
      <c r="F418" s="12">
        <v>24.187205162829034</v>
      </c>
      <c r="G418" s="12">
        <v>24.9950338540161</v>
      </c>
      <c r="H418" s="12">
        <v>25.040079471407196</v>
      </c>
      <c r="I418" s="12">
        <v>27.092010653596439</v>
      </c>
      <c r="J418" s="12">
        <v>24.878134216063312</v>
      </c>
      <c r="K418" s="12">
        <v>27.098390310542399</v>
      </c>
      <c r="L418" s="12">
        <v>25.231549520847086</v>
      </c>
      <c r="M418" s="12">
        <v>26.717338136598762</v>
      </c>
      <c r="N418" s="12"/>
      <c r="O418" s="12"/>
    </row>
    <row r="419" spans="1:15" x14ac:dyDescent="0.35">
      <c r="A419" s="11" t="str">
        <f t="shared" si="6"/>
        <v>DISTRIBUCION VOLUMEN POR CRITERIO (Consumiciones)VinoNIVEL MEDIO BAJO</v>
      </c>
      <c r="B419" s="11" t="s">
        <v>209</v>
      </c>
      <c r="C419" s="11" t="s">
        <v>107</v>
      </c>
      <c r="D419" s="11" t="s">
        <v>174</v>
      </c>
      <c r="E419" s="12">
        <v>14.539858100974563</v>
      </c>
      <c r="F419" s="12">
        <v>14.199210844746856</v>
      </c>
      <c r="G419" s="12">
        <v>12.870541641494491</v>
      </c>
      <c r="H419" s="12">
        <v>12.486048488610361</v>
      </c>
      <c r="I419" s="12">
        <v>14.913004705622072</v>
      </c>
      <c r="J419" s="12">
        <v>14.791822266684662</v>
      </c>
      <c r="K419" s="12">
        <v>15.02168651667836</v>
      </c>
      <c r="L419" s="12">
        <v>15.397546270523577</v>
      </c>
      <c r="M419" s="12">
        <v>15.066635994315062</v>
      </c>
      <c r="N419" s="12"/>
      <c r="O419" s="12"/>
    </row>
    <row r="420" spans="1:15" x14ac:dyDescent="0.35">
      <c r="A420" s="11" t="str">
        <f t="shared" si="6"/>
        <v>DISTRIBUCION VOLUMEN POR CRITERIO (Consumiciones)VinoNIVEL BAJO</v>
      </c>
      <c r="B420" s="11" t="s">
        <v>209</v>
      </c>
      <c r="C420" s="11" t="s">
        <v>107</v>
      </c>
      <c r="D420" s="11" t="s">
        <v>190</v>
      </c>
      <c r="E420" s="12">
        <v>15.727224226158857</v>
      </c>
      <c r="F420" s="12">
        <v>17.617505217193063</v>
      </c>
      <c r="G420" s="12">
        <v>17.968434280778382</v>
      </c>
      <c r="H420" s="12">
        <v>20.37611411292162</v>
      </c>
      <c r="I420" s="12">
        <v>17.811315617049157</v>
      </c>
      <c r="J420" s="12">
        <v>21.844107296306703</v>
      </c>
      <c r="K420" s="12">
        <v>19.567820238193264</v>
      </c>
      <c r="L420" s="12">
        <v>22.318072542743028</v>
      </c>
      <c r="M420" s="12">
        <v>20.967557468748662</v>
      </c>
      <c r="N420" s="12"/>
      <c r="O420" s="12"/>
    </row>
    <row r="421" spans="1:15" x14ac:dyDescent="0.35">
      <c r="A421" s="11" t="str">
        <f t="shared" si="6"/>
        <v>DISTRIBUCION VOLUMEN POR CRITERIO (Consumiciones)VinoHOMBRE</v>
      </c>
      <c r="B421" s="11" t="s">
        <v>209</v>
      </c>
      <c r="C421" s="11" t="s">
        <v>107</v>
      </c>
      <c r="D421" s="11" t="s">
        <v>17</v>
      </c>
      <c r="E421" s="12">
        <v>68.882111344106463</v>
      </c>
      <c r="F421" s="12">
        <v>66.250372656647315</v>
      </c>
      <c r="G421" s="12">
        <v>67.347313205001143</v>
      </c>
      <c r="H421" s="12">
        <v>65.069704546024084</v>
      </c>
      <c r="I421" s="12">
        <v>65.120244386014178</v>
      </c>
      <c r="J421" s="12">
        <v>66.536781006289829</v>
      </c>
      <c r="K421" s="12">
        <v>66.936910810665395</v>
      </c>
      <c r="L421" s="12">
        <v>64.808226556061371</v>
      </c>
      <c r="M421" s="12">
        <v>64.865392460189597</v>
      </c>
      <c r="N421" s="12"/>
      <c r="O421" s="12"/>
    </row>
    <row r="422" spans="1:15" x14ac:dyDescent="0.35">
      <c r="A422" s="11" t="str">
        <f t="shared" si="6"/>
        <v>DISTRIBUCION VOLUMEN POR CRITERIO (Consumiciones)VinoMUJER</v>
      </c>
      <c r="B422" s="11" t="s">
        <v>209</v>
      </c>
      <c r="C422" s="11" t="s">
        <v>107</v>
      </c>
      <c r="D422" s="11" t="s">
        <v>18</v>
      </c>
      <c r="E422" s="12">
        <v>31.117888655893537</v>
      </c>
      <c r="F422" s="12">
        <v>33.749644880136088</v>
      </c>
      <c r="G422" s="12">
        <v>32.652686794998857</v>
      </c>
      <c r="H422" s="12">
        <v>34.930295453975916</v>
      </c>
      <c r="I422" s="12">
        <v>34.879755613985822</v>
      </c>
      <c r="J422" s="12">
        <v>33.463218993710171</v>
      </c>
      <c r="K422" s="12">
        <v>33.063106379708898</v>
      </c>
      <c r="L422" s="12">
        <v>35.191773443938622</v>
      </c>
      <c r="M422" s="12">
        <v>35.134607539810418</v>
      </c>
      <c r="N422" s="12"/>
      <c r="O422" s="12"/>
    </row>
    <row r="423" spans="1:15" x14ac:dyDescent="0.35">
      <c r="A423" s="11" t="str">
        <f t="shared" si="6"/>
        <v>DISTRIBUCION VOLUMEN POR CRITERIO (Consumiciones)TintoT.ESPAÑA</v>
      </c>
      <c r="B423" s="11" t="s">
        <v>209</v>
      </c>
      <c r="C423" s="11" t="s">
        <v>108</v>
      </c>
      <c r="D423" s="11" t="s">
        <v>32</v>
      </c>
      <c r="E423" s="12">
        <v>100</v>
      </c>
      <c r="F423" s="12">
        <v>100</v>
      </c>
      <c r="G423" s="12">
        <v>100</v>
      </c>
      <c r="H423" s="12">
        <v>100</v>
      </c>
      <c r="I423" s="12">
        <v>100</v>
      </c>
      <c r="J423" s="12">
        <v>100</v>
      </c>
      <c r="K423" s="12">
        <v>100</v>
      </c>
      <c r="L423" s="12">
        <v>100</v>
      </c>
      <c r="M423" s="12">
        <v>100</v>
      </c>
      <c r="N423" s="12"/>
      <c r="O423" s="12"/>
    </row>
    <row r="424" spans="1:15" x14ac:dyDescent="0.35">
      <c r="A424" s="11" t="str">
        <f t="shared" si="6"/>
        <v>DISTRIBUCION VOLUMEN POR CRITERIO (Consumiciones)TintoBCN AM</v>
      </c>
      <c r="B424" s="11" t="s">
        <v>209</v>
      </c>
      <c r="C424" s="11" t="s">
        <v>108</v>
      </c>
      <c r="D424" s="11" t="s">
        <v>1</v>
      </c>
      <c r="E424" s="12">
        <v>7.6831864795782652</v>
      </c>
      <c r="F424" s="12">
        <v>8.120402885208561</v>
      </c>
      <c r="G424" s="12">
        <v>9.0584293227523016</v>
      </c>
      <c r="H424" s="12">
        <v>6.4801388606820014</v>
      </c>
      <c r="I424" s="12">
        <v>10.008416969764053</v>
      </c>
      <c r="J424" s="12">
        <v>8.7566228952457337</v>
      </c>
      <c r="K424" s="12">
        <v>7.4352361928656228</v>
      </c>
      <c r="L424" s="12">
        <v>7.7926910776994234</v>
      </c>
      <c r="M424" s="12">
        <v>8.1432474890394975</v>
      </c>
      <c r="N424" s="12"/>
      <c r="O424" s="12"/>
    </row>
    <row r="425" spans="1:15" x14ac:dyDescent="0.35">
      <c r="A425" s="11" t="str">
        <f t="shared" si="6"/>
        <v>DISTRIBUCION VOLUMEN POR CRITERIO (Consumiciones)TintoREST.CAT ARAGON</v>
      </c>
      <c r="B425" s="11" t="s">
        <v>209</v>
      </c>
      <c r="C425" s="11" t="s">
        <v>108</v>
      </c>
      <c r="D425" s="11" t="s">
        <v>2</v>
      </c>
      <c r="E425" s="12">
        <v>16.201969073258663</v>
      </c>
      <c r="F425" s="12">
        <v>17.658601332622453</v>
      </c>
      <c r="G425" s="12">
        <v>20.24486847488733</v>
      </c>
      <c r="H425" s="12">
        <v>21.634082232290663</v>
      </c>
      <c r="I425" s="12">
        <v>18.377729966314828</v>
      </c>
      <c r="J425" s="12">
        <v>17.96397829159319</v>
      </c>
      <c r="K425" s="12">
        <v>23.63027750820806</v>
      </c>
      <c r="L425" s="12">
        <v>22.294374093961753</v>
      </c>
      <c r="M425" s="12">
        <v>21.478758456830164</v>
      </c>
      <c r="N425" s="12"/>
      <c r="O425" s="12"/>
    </row>
    <row r="426" spans="1:15" x14ac:dyDescent="0.35">
      <c r="A426" s="11" t="str">
        <f t="shared" si="6"/>
        <v>DISTRIBUCION VOLUMEN POR CRITERIO (Consumiciones)TintoLEVANTE</v>
      </c>
      <c r="B426" s="11" t="s">
        <v>209</v>
      </c>
      <c r="C426" s="11" t="s">
        <v>108</v>
      </c>
      <c r="D426" s="11" t="s">
        <v>3</v>
      </c>
      <c r="E426" s="12">
        <v>10.329880143505381</v>
      </c>
      <c r="F426" s="12">
        <v>9.7759155149745567</v>
      </c>
      <c r="G426" s="12">
        <v>9.2570192359629253</v>
      </c>
      <c r="H426" s="12">
        <v>10.402152457457115</v>
      </c>
      <c r="I426" s="12">
        <v>8.365856850404505</v>
      </c>
      <c r="J426" s="12">
        <v>9.5202035615899927</v>
      </c>
      <c r="K426" s="12">
        <v>10.060451960919051</v>
      </c>
      <c r="L426" s="12">
        <v>10.440396871656485</v>
      </c>
      <c r="M426" s="12">
        <v>10.331577974442171</v>
      </c>
      <c r="N426" s="12"/>
      <c r="O426" s="12"/>
    </row>
    <row r="427" spans="1:15" x14ac:dyDescent="0.35">
      <c r="A427" s="11" t="str">
        <f t="shared" si="6"/>
        <v>DISTRIBUCION VOLUMEN POR CRITERIO (Consumiciones)TintoANDALUCIA</v>
      </c>
      <c r="B427" s="11" t="s">
        <v>209</v>
      </c>
      <c r="C427" s="11" t="s">
        <v>108</v>
      </c>
      <c r="D427" s="11" t="s">
        <v>4</v>
      </c>
      <c r="E427" s="12">
        <v>14.313607237330261</v>
      </c>
      <c r="F427" s="12">
        <v>13.680441378848318</v>
      </c>
      <c r="G427" s="12">
        <v>11.708305368971262</v>
      </c>
      <c r="H427" s="12">
        <v>13.527493801384225</v>
      </c>
      <c r="I427" s="12">
        <v>13.472452583923241</v>
      </c>
      <c r="J427" s="12">
        <v>12.216680271871569</v>
      </c>
      <c r="K427" s="12">
        <v>9.1769057270667247</v>
      </c>
      <c r="L427" s="12">
        <v>12.797020602760698</v>
      </c>
      <c r="M427" s="12">
        <v>12.865840932416253</v>
      </c>
      <c r="N427" s="12"/>
      <c r="O427" s="12"/>
    </row>
    <row r="428" spans="1:15" x14ac:dyDescent="0.35">
      <c r="A428" s="11" t="str">
        <f t="shared" si="6"/>
        <v>DISTRIBUCION VOLUMEN POR CRITERIO (Consumiciones)TintoMDD AM</v>
      </c>
      <c r="B428" s="11" t="s">
        <v>209</v>
      </c>
      <c r="C428" s="11" t="s">
        <v>108</v>
      </c>
      <c r="D428" s="11" t="s">
        <v>5</v>
      </c>
      <c r="E428" s="12">
        <v>10.431248898875603</v>
      </c>
      <c r="F428" s="12">
        <v>10.73794596375066</v>
      </c>
      <c r="G428" s="12">
        <v>9.517846798962676</v>
      </c>
      <c r="H428" s="12">
        <v>10.108993362330827</v>
      </c>
      <c r="I428" s="12">
        <v>9.2264516534445296</v>
      </c>
      <c r="J428" s="12">
        <v>10.630723660513357</v>
      </c>
      <c r="K428" s="12">
        <v>9.4598725022134786</v>
      </c>
      <c r="L428" s="12">
        <v>8.4746185462878856</v>
      </c>
      <c r="M428" s="12">
        <v>10.486065237599576</v>
      </c>
      <c r="N428" s="12"/>
      <c r="O428" s="12"/>
    </row>
    <row r="429" spans="1:15" x14ac:dyDescent="0.35">
      <c r="A429" s="11" t="str">
        <f t="shared" si="6"/>
        <v>DISTRIBUCION VOLUMEN POR CRITERIO (Consumiciones)TintoRTO CENTRO</v>
      </c>
      <c r="B429" s="11" t="s">
        <v>209</v>
      </c>
      <c r="C429" s="11" t="s">
        <v>108</v>
      </c>
      <c r="D429" s="11" t="s">
        <v>6</v>
      </c>
      <c r="E429" s="12">
        <v>7.6449015989043083</v>
      </c>
      <c r="F429" s="12">
        <v>6.6774985275275593</v>
      </c>
      <c r="G429" s="12">
        <v>7.0502383774316586</v>
      </c>
      <c r="H429" s="12">
        <v>7.6347397165804383</v>
      </c>
      <c r="I429" s="12">
        <v>8.2420899220623198</v>
      </c>
      <c r="J429" s="12">
        <v>7.0269027555402932</v>
      </c>
      <c r="K429" s="12">
        <v>7.2799077983697416</v>
      </c>
      <c r="L429" s="12">
        <v>8.3556590592621625</v>
      </c>
      <c r="M429" s="12">
        <v>8.8842748510385405</v>
      </c>
      <c r="N429" s="12"/>
      <c r="O429" s="12"/>
    </row>
    <row r="430" spans="1:15" x14ac:dyDescent="0.35">
      <c r="A430" s="11" t="str">
        <f t="shared" si="6"/>
        <v>DISTRIBUCION VOLUMEN POR CRITERIO (Consumiciones)TintoNORTE-CENTRO</v>
      </c>
      <c r="B430" s="11" t="s">
        <v>209</v>
      </c>
      <c r="C430" s="11" t="s">
        <v>108</v>
      </c>
      <c r="D430" s="11" t="s">
        <v>7</v>
      </c>
      <c r="E430" s="12">
        <v>18.441021308210654</v>
      </c>
      <c r="F430" s="12">
        <v>18.951801999212819</v>
      </c>
      <c r="G430" s="12">
        <v>19.314215539886543</v>
      </c>
      <c r="H430" s="12">
        <v>16.315577848331525</v>
      </c>
      <c r="I430" s="12">
        <v>16.10853509559314</v>
      </c>
      <c r="J430" s="12">
        <v>18.712104697250094</v>
      </c>
      <c r="K430" s="12">
        <v>18.218809455939383</v>
      </c>
      <c r="L430" s="12">
        <v>16.209665174550473</v>
      </c>
      <c r="M430" s="12">
        <v>13.738993946132039</v>
      </c>
      <c r="N430" s="12"/>
      <c r="O430" s="12"/>
    </row>
    <row r="431" spans="1:15" x14ac:dyDescent="0.35">
      <c r="A431" s="11" t="str">
        <f t="shared" si="6"/>
        <v>DISTRIBUCION VOLUMEN POR CRITERIO (Consumiciones)TintoNOROESTE</v>
      </c>
      <c r="B431" s="11" t="s">
        <v>209</v>
      </c>
      <c r="C431" s="11" t="s">
        <v>108</v>
      </c>
      <c r="D431" s="11" t="s">
        <v>8</v>
      </c>
      <c r="E431" s="12">
        <v>14.954178888550121</v>
      </c>
      <c r="F431" s="12">
        <v>14.397413333482209</v>
      </c>
      <c r="G431" s="12">
        <v>13.849073776868293</v>
      </c>
      <c r="H431" s="12">
        <v>13.896839253857607</v>
      </c>
      <c r="I431" s="12">
        <v>16.198466958493384</v>
      </c>
      <c r="J431" s="12">
        <v>15.172773805028136</v>
      </c>
      <c r="K431" s="12">
        <v>14.738535339564701</v>
      </c>
      <c r="L431" s="12">
        <v>13.635583418611857</v>
      </c>
      <c r="M431" s="12">
        <v>14.071247738164413</v>
      </c>
      <c r="N431" s="12"/>
      <c r="O431" s="12"/>
    </row>
    <row r="432" spans="1:15" x14ac:dyDescent="0.35">
      <c r="A432" s="11" t="str">
        <f t="shared" si="6"/>
        <v>DISTRIBUCION VOLUMEN POR CRITERIO (Consumiciones)Tinto&lt;2MIL</v>
      </c>
      <c r="B432" s="11" t="s">
        <v>209</v>
      </c>
      <c r="C432" s="11" t="s">
        <v>108</v>
      </c>
      <c r="D432" s="11" t="s">
        <v>9</v>
      </c>
      <c r="E432" s="12">
        <v>6.9260844064218698</v>
      </c>
      <c r="F432" s="12">
        <v>6.8248504498368421</v>
      </c>
      <c r="G432" s="12">
        <v>10.159448084381701</v>
      </c>
      <c r="H432" s="12">
        <v>9.7303525430761795</v>
      </c>
      <c r="I432" s="12">
        <v>9.1891979146669165</v>
      </c>
      <c r="J432" s="12">
        <v>8.8908583084426276</v>
      </c>
      <c r="K432" s="12">
        <v>12.077520791235644</v>
      </c>
      <c r="L432" s="12">
        <v>10.465286112764597</v>
      </c>
      <c r="M432" s="12">
        <v>8.3006036641239582</v>
      </c>
      <c r="N432" s="12"/>
      <c r="O432" s="12"/>
    </row>
    <row r="433" spans="1:15" x14ac:dyDescent="0.35">
      <c r="A433" s="11" t="str">
        <f t="shared" si="6"/>
        <v>DISTRIBUCION VOLUMEN POR CRITERIO (Consumiciones)Tinto2-5MIL</v>
      </c>
      <c r="B433" s="11" t="s">
        <v>209</v>
      </c>
      <c r="C433" s="11" t="s">
        <v>108</v>
      </c>
      <c r="D433" s="11" t="s">
        <v>10</v>
      </c>
      <c r="E433" s="12">
        <v>4.6064768575112369</v>
      </c>
      <c r="F433" s="12">
        <v>4.6282914295125348</v>
      </c>
      <c r="G433" s="12">
        <v>4.5110794750791747</v>
      </c>
      <c r="H433" s="12">
        <v>3.1954233249126642</v>
      </c>
      <c r="I433" s="12">
        <v>2.8724145922583482</v>
      </c>
      <c r="J433" s="12">
        <v>4.2126778598263677</v>
      </c>
      <c r="K433" s="12">
        <v>4.1490733616653941</v>
      </c>
      <c r="L433" s="12">
        <v>3.9256188478952492</v>
      </c>
      <c r="M433" s="12">
        <v>4.1140660830341291</v>
      </c>
      <c r="N433" s="12"/>
      <c r="O433" s="12"/>
    </row>
    <row r="434" spans="1:15" x14ac:dyDescent="0.35">
      <c r="A434" s="11" t="str">
        <f t="shared" si="6"/>
        <v>DISTRIBUCION VOLUMEN POR CRITERIO (Consumiciones)Tinto5-10MIL</v>
      </c>
      <c r="B434" s="11" t="s">
        <v>209</v>
      </c>
      <c r="C434" s="11" t="s">
        <v>108</v>
      </c>
      <c r="D434" s="11" t="s">
        <v>11</v>
      </c>
      <c r="E434" s="12">
        <v>10.331444417151959</v>
      </c>
      <c r="F434" s="12">
        <v>8.7904685672494214</v>
      </c>
      <c r="G434" s="12">
        <v>7.0132757510643016</v>
      </c>
      <c r="H434" s="12">
        <v>9.4068352066765346</v>
      </c>
      <c r="I434" s="12">
        <v>9.1708189423328044</v>
      </c>
      <c r="J434" s="12">
        <v>6.9170124982308758</v>
      </c>
      <c r="K434" s="12">
        <v>8.3322513443434936</v>
      </c>
      <c r="L434" s="12">
        <v>9.4410092260012082</v>
      </c>
      <c r="M434" s="12">
        <v>6.0360648069315035</v>
      </c>
      <c r="N434" s="12"/>
      <c r="O434" s="12"/>
    </row>
    <row r="435" spans="1:15" x14ac:dyDescent="0.35">
      <c r="A435" s="11" t="str">
        <f t="shared" si="6"/>
        <v>DISTRIBUCION VOLUMEN POR CRITERIO (Consumiciones)Tinto10-30MIL</v>
      </c>
      <c r="B435" s="11" t="s">
        <v>209</v>
      </c>
      <c r="C435" s="11" t="s">
        <v>108</v>
      </c>
      <c r="D435" s="11" t="s">
        <v>12</v>
      </c>
      <c r="E435" s="12">
        <v>15.975550817070145</v>
      </c>
      <c r="F435" s="12">
        <v>16.543559363668596</v>
      </c>
      <c r="G435" s="12">
        <v>19.305504938594297</v>
      </c>
      <c r="H435" s="12">
        <v>17.675869011596561</v>
      </c>
      <c r="I435" s="12">
        <v>17.553512614789309</v>
      </c>
      <c r="J435" s="12">
        <v>24.080696192979715</v>
      </c>
      <c r="K435" s="12">
        <v>21.034403735023652</v>
      </c>
      <c r="L435" s="12">
        <v>19.688430453557924</v>
      </c>
      <c r="M435" s="12">
        <v>18.710281637042225</v>
      </c>
      <c r="N435" s="12"/>
      <c r="O435" s="12"/>
    </row>
    <row r="436" spans="1:15" x14ac:dyDescent="0.35">
      <c r="A436" s="11" t="str">
        <f t="shared" si="6"/>
        <v>DISTRIBUCION VOLUMEN POR CRITERIO (Consumiciones)Tinto30-100MIL</v>
      </c>
      <c r="B436" s="11" t="s">
        <v>209</v>
      </c>
      <c r="C436" s="11" t="s">
        <v>108</v>
      </c>
      <c r="D436" s="11" t="s">
        <v>13</v>
      </c>
      <c r="E436" s="12">
        <v>16.625304212993541</v>
      </c>
      <c r="F436" s="12">
        <v>17.43112876527254</v>
      </c>
      <c r="G436" s="12">
        <v>16.28742438757271</v>
      </c>
      <c r="H436" s="12">
        <v>19.373177855344689</v>
      </c>
      <c r="I436" s="12">
        <v>22.676380195677254</v>
      </c>
      <c r="J436" s="12">
        <v>16.373567848161887</v>
      </c>
      <c r="K436" s="12">
        <v>15.867348032683918</v>
      </c>
      <c r="L436" s="12">
        <v>17.918192761600167</v>
      </c>
      <c r="M436" s="12">
        <v>19.799732720768738</v>
      </c>
      <c r="N436" s="12"/>
      <c r="O436" s="12"/>
    </row>
    <row r="437" spans="1:15" x14ac:dyDescent="0.35">
      <c r="A437" s="11" t="str">
        <f t="shared" si="6"/>
        <v>DISTRIBUCION VOLUMEN POR CRITERIO (Consumiciones)Tinto100-200MIL</v>
      </c>
      <c r="B437" s="11" t="s">
        <v>209</v>
      </c>
      <c r="C437" s="11" t="s">
        <v>108</v>
      </c>
      <c r="D437" s="11" t="s">
        <v>14</v>
      </c>
      <c r="E437" s="12">
        <v>12.080219520797035</v>
      </c>
      <c r="F437" s="12">
        <v>12.467448589078304</v>
      </c>
      <c r="G437" s="12">
        <v>10.691887468716649</v>
      </c>
      <c r="H437" s="12">
        <v>12.070496926626214</v>
      </c>
      <c r="I437" s="12">
        <v>12.47246757304748</v>
      </c>
      <c r="J437" s="12">
        <v>11.428720911747721</v>
      </c>
      <c r="K437" s="12">
        <v>10.977835686937645</v>
      </c>
      <c r="L437" s="12">
        <v>12.122484430957122</v>
      </c>
      <c r="M437" s="12">
        <v>10.96256964399652</v>
      </c>
      <c r="N437" s="12"/>
      <c r="O437" s="12"/>
    </row>
    <row r="438" spans="1:15" x14ac:dyDescent="0.35">
      <c r="A438" s="11" t="str">
        <f t="shared" si="6"/>
        <v>DISTRIBUCION VOLUMEN POR CRITERIO (Consumiciones)Tinto200-500MIL</v>
      </c>
      <c r="B438" s="11" t="s">
        <v>209</v>
      </c>
      <c r="C438" s="11" t="s">
        <v>108</v>
      </c>
      <c r="D438" s="11" t="s">
        <v>15</v>
      </c>
      <c r="E438" s="12">
        <v>14.773885996628689</v>
      </c>
      <c r="F438" s="12">
        <v>16.269100270488305</v>
      </c>
      <c r="G438" s="12">
        <v>15.232106792096015</v>
      </c>
      <c r="H438" s="12">
        <v>12.762652554618681</v>
      </c>
      <c r="I438" s="12">
        <v>12.008796309908213</v>
      </c>
      <c r="J438" s="12">
        <v>12.63466302132138</v>
      </c>
      <c r="K438" s="12">
        <v>13.635247510693063</v>
      </c>
      <c r="L438" s="12">
        <v>13.167142663821005</v>
      </c>
      <c r="M438" s="12">
        <v>14.319289357926912</v>
      </c>
      <c r="N438" s="12"/>
      <c r="O438" s="12"/>
    </row>
    <row r="439" spans="1:15" x14ac:dyDescent="0.35">
      <c r="A439" s="11" t="str">
        <f t="shared" si="6"/>
        <v>DISTRIBUCION VOLUMEN POR CRITERIO (Consumiciones)Tinto&gt;500MIL</v>
      </c>
      <c r="B439" s="11" t="s">
        <v>209</v>
      </c>
      <c r="C439" s="11" t="s">
        <v>108</v>
      </c>
      <c r="D439" s="11" t="s">
        <v>16</v>
      </c>
      <c r="E439" s="12">
        <v>18.681030585532159</v>
      </c>
      <c r="F439" s="12">
        <v>17.045170011249411</v>
      </c>
      <c r="G439" s="12">
        <v>16.799266893941134</v>
      </c>
      <c r="H439" s="12">
        <v>15.785210110062872</v>
      </c>
      <c r="I439" s="12">
        <v>14.056414451591184</v>
      </c>
      <c r="J439" s="12">
        <v>15.461800005500212</v>
      </c>
      <c r="K439" s="12">
        <v>13.926319537417195</v>
      </c>
      <c r="L439" s="12">
        <v>13.271847296457043</v>
      </c>
      <c r="M439" s="12">
        <v>17.757398711838668</v>
      </c>
      <c r="N439" s="12"/>
      <c r="O439" s="12"/>
    </row>
    <row r="440" spans="1:15" x14ac:dyDescent="0.35">
      <c r="A440" s="11" t="str">
        <f t="shared" si="6"/>
        <v>DISTRIBUCION VOLUMEN POR CRITERIO (Consumiciones)TintoDE 15 A 19 AÑOS</v>
      </c>
      <c r="B440" s="11" t="s">
        <v>209</v>
      </c>
      <c r="C440" s="11" t="s">
        <v>108</v>
      </c>
      <c r="D440" s="11" t="s">
        <v>34</v>
      </c>
      <c r="E440" s="12" t="s">
        <v>222</v>
      </c>
      <c r="F440" s="12" t="s">
        <v>222</v>
      </c>
      <c r="G440" s="12">
        <v>0.25152044383710986</v>
      </c>
      <c r="H440" s="12">
        <v>0.23116232994899386</v>
      </c>
      <c r="I440" s="12" t="s">
        <v>222</v>
      </c>
      <c r="J440" s="12" t="s">
        <v>222</v>
      </c>
      <c r="K440" s="12" t="s">
        <v>222</v>
      </c>
      <c r="L440" s="12">
        <v>0.58573064015352205</v>
      </c>
      <c r="M440" s="12" t="s">
        <v>222</v>
      </c>
      <c r="N440" s="12"/>
      <c r="O440" s="12"/>
    </row>
    <row r="441" spans="1:15" x14ac:dyDescent="0.35">
      <c r="A441" s="11" t="str">
        <f t="shared" si="6"/>
        <v>DISTRIBUCION VOLUMEN POR CRITERIO (Consumiciones)TintoDE 20 A 24 AÑOS</v>
      </c>
      <c r="B441" s="11" t="s">
        <v>209</v>
      </c>
      <c r="C441" s="11" t="s">
        <v>108</v>
      </c>
      <c r="D441" s="11" t="s">
        <v>35</v>
      </c>
      <c r="E441" s="12">
        <v>0.28265277872027122</v>
      </c>
      <c r="F441" s="12">
        <v>0.24289734424591272</v>
      </c>
      <c r="G441" s="12">
        <v>0.40196537986106506</v>
      </c>
      <c r="H441" s="12">
        <v>0.33114181643915275</v>
      </c>
      <c r="I441" s="12">
        <v>0.38501871622762945</v>
      </c>
      <c r="J441" s="12">
        <v>0.60360257329538625</v>
      </c>
      <c r="K441" s="12">
        <v>0.41403073176784116</v>
      </c>
      <c r="L441" s="12">
        <v>0.14285699123215898</v>
      </c>
      <c r="M441" s="12" t="s">
        <v>222</v>
      </c>
      <c r="N441" s="12"/>
      <c r="O441" s="12"/>
    </row>
    <row r="442" spans="1:15" x14ac:dyDescent="0.35">
      <c r="A442" s="11" t="str">
        <f t="shared" si="6"/>
        <v>DISTRIBUCION VOLUMEN POR CRITERIO (Consumiciones)TintoDE 25 A 34 AÑOS</v>
      </c>
      <c r="B442" s="11" t="s">
        <v>209</v>
      </c>
      <c r="C442" s="11" t="s">
        <v>108</v>
      </c>
      <c r="D442" s="11" t="s">
        <v>36</v>
      </c>
      <c r="E442" s="12">
        <v>2.3406844637042319</v>
      </c>
      <c r="F442" s="12">
        <v>1.6049946125652845</v>
      </c>
      <c r="G442" s="12">
        <v>2.294075611496007</v>
      </c>
      <c r="H442" s="12">
        <v>2.5726071589811621</v>
      </c>
      <c r="I442" s="12">
        <v>1.330594935636124</v>
      </c>
      <c r="J442" s="12">
        <v>1.5734778324594478</v>
      </c>
      <c r="K442" s="12">
        <v>1.8740259023594861</v>
      </c>
      <c r="L442" s="12">
        <v>2.7468399773927152</v>
      </c>
      <c r="M442" s="12">
        <v>1.918793890874011</v>
      </c>
      <c r="N442" s="12"/>
      <c r="O442" s="12"/>
    </row>
    <row r="443" spans="1:15" x14ac:dyDescent="0.35">
      <c r="A443" s="11" t="str">
        <f t="shared" si="6"/>
        <v>DISTRIBUCION VOLUMEN POR CRITERIO (Consumiciones)TintoDE 35 A 49 AÑOS</v>
      </c>
      <c r="B443" s="11" t="s">
        <v>209</v>
      </c>
      <c r="C443" s="11" t="s">
        <v>108</v>
      </c>
      <c r="D443" s="11" t="s">
        <v>37</v>
      </c>
      <c r="E443" s="12">
        <v>12.58477264031232</v>
      </c>
      <c r="F443" s="12">
        <v>11.867182287901162</v>
      </c>
      <c r="G443" s="12">
        <v>11.13450149346767</v>
      </c>
      <c r="H443" s="12">
        <v>12.870105942635227</v>
      </c>
      <c r="I443" s="12">
        <v>9.7565016767641488</v>
      </c>
      <c r="J443" s="12">
        <v>8.6901742695950155</v>
      </c>
      <c r="K443" s="12">
        <v>8.0003121189679405</v>
      </c>
      <c r="L443" s="12">
        <v>7.8614563773447177</v>
      </c>
      <c r="M443" s="12">
        <v>7.9726267373315673</v>
      </c>
      <c r="N443" s="12"/>
      <c r="O443" s="12"/>
    </row>
    <row r="444" spans="1:15" x14ac:dyDescent="0.35">
      <c r="A444" s="11" t="str">
        <f t="shared" si="6"/>
        <v>DISTRIBUCION VOLUMEN POR CRITERIO (Consumiciones)TintoDE 50 A 59 AÑOS</v>
      </c>
      <c r="B444" s="11" t="s">
        <v>209</v>
      </c>
      <c r="C444" s="11" t="s">
        <v>108</v>
      </c>
      <c r="D444" s="11" t="s">
        <v>38</v>
      </c>
      <c r="E444" s="12">
        <v>26.266980413446127</v>
      </c>
      <c r="F444" s="12">
        <v>22.679955672298817</v>
      </c>
      <c r="G444" s="12">
        <v>23.065833644278417</v>
      </c>
      <c r="H444" s="12">
        <v>23.729794411967969</v>
      </c>
      <c r="I444" s="12">
        <v>27.38380978570741</v>
      </c>
      <c r="J444" s="12">
        <v>22.759262998113158</v>
      </c>
      <c r="K444" s="12">
        <v>23.641992514065567</v>
      </c>
      <c r="L444" s="12">
        <v>21.581731615439114</v>
      </c>
      <c r="M444" s="12">
        <v>22.768546389245756</v>
      </c>
      <c r="N444" s="12"/>
      <c r="O444" s="12"/>
    </row>
    <row r="445" spans="1:15" x14ac:dyDescent="0.35">
      <c r="A445" s="11" t="str">
        <f t="shared" si="6"/>
        <v>DISTRIBUCION VOLUMEN POR CRITERIO (Consumiciones)TintoDE 60 A 75 AÑOS</v>
      </c>
      <c r="B445" s="11" t="s">
        <v>209</v>
      </c>
      <c r="C445" s="11" t="s">
        <v>108</v>
      </c>
      <c r="D445" s="11" t="s">
        <v>39</v>
      </c>
      <c r="E445" s="12">
        <v>58.52489313717151</v>
      </c>
      <c r="F445" s="12">
        <v>63.604982400116128</v>
      </c>
      <c r="G445" s="12">
        <v>62.852110380640234</v>
      </c>
      <c r="H445" s="12">
        <v>60.265214551734516</v>
      </c>
      <c r="I445" s="12">
        <v>61.144067967607349</v>
      </c>
      <c r="J445" s="12">
        <v>66.373467234485545</v>
      </c>
      <c r="K445" s="12">
        <v>66.069645411060336</v>
      </c>
      <c r="L445" s="12">
        <v>67.081398903894581</v>
      </c>
      <c r="M445" s="12">
        <v>67.340021718922159</v>
      </c>
      <c r="N445" s="12"/>
      <c r="O445" s="12"/>
    </row>
    <row r="446" spans="1:15" x14ac:dyDescent="0.35">
      <c r="A446" s="11" t="str">
        <f t="shared" si="6"/>
        <v>DISTRIBUCION VOLUMEN POR CRITERIO (Consumiciones)TintoNIVEL ALTO</v>
      </c>
      <c r="B446" s="11" t="s">
        <v>209</v>
      </c>
      <c r="C446" s="11" t="s">
        <v>108</v>
      </c>
      <c r="D446" s="11" t="s">
        <v>171</v>
      </c>
      <c r="E446" s="12">
        <v>28.14247761193079</v>
      </c>
      <c r="F446" s="12">
        <v>28.143770534360947</v>
      </c>
      <c r="G446" s="12">
        <v>24.349477022451996</v>
      </c>
      <c r="H446" s="12">
        <v>23.414146431978867</v>
      </c>
      <c r="I446" s="12">
        <v>22.836054724139583</v>
      </c>
      <c r="J446" s="12">
        <v>21.033694849451756</v>
      </c>
      <c r="K446" s="12">
        <v>23.908302399695756</v>
      </c>
      <c r="L446" s="12">
        <v>23.546822995394521</v>
      </c>
      <c r="M446" s="12">
        <v>20.99851386386781</v>
      </c>
      <c r="N446" s="12"/>
      <c r="O446" s="12"/>
    </row>
    <row r="447" spans="1:15" x14ac:dyDescent="0.35">
      <c r="A447" s="11" t="str">
        <f t="shared" si="6"/>
        <v>DISTRIBUCION VOLUMEN POR CRITERIO (Consumiciones)TintoNIVEL MEDIO ALTO</v>
      </c>
      <c r="B447" s="11" t="s">
        <v>209</v>
      </c>
      <c r="C447" s="11" t="s">
        <v>108</v>
      </c>
      <c r="D447" s="11" t="s">
        <v>172</v>
      </c>
      <c r="E447" s="12">
        <v>16.610614058646565</v>
      </c>
      <c r="F447" s="12">
        <v>17.525283259035117</v>
      </c>
      <c r="G447" s="12">
        <v>18.144210430246584</v>
      </c>
      <c r="H447" s="12">
        <v>14.768388739777945</v>
      </c>
      <c r="I447" s="12">
        <v>13.952949139018939</v>
      </c>
      <c r="J447" s="12">
        <v>13.867442152166785</v>
      </c>
      <c r="K447" s="12">
        <v>11.29424277583426</v>
      </c>
      <c r="L447" s="12">
        <v>12.216424953277395</v>
      </c>
      <c r="M447" s="12">
        <v>13.414048260001604</v>
      </c>
      <c r="N447" s="12"/>
      <c r="O447" s="12"/>
    </row>
    <row r="448" spans="1:15" x14ac:dyDescent="0.35">
      <c r="A448" s="11" t="str">
        <f t="shared" si="6"/>
        <v>DISTRIBUCION VOLUMEN POR CRITERIO (Consumiciones)TintoNIVEL MEDIO</v>
      </c>
      <c r="B448" s="11" t="s">
        <v>209</v>
      </c>
      <c r="C448" s="11" t="s">
        <v>108</v>
      </c>
      <c r="D448" s="11" t="s">
        <v>173</v>
      </c>
      <c r="E448" s="12">
        <v>21.198020158421734</v>
      </c>
      <c r="F448" s="12">
        <v>20.757534732205414</v>
      </c>
      <c r="G448" s="12">
        <v>22.357456256080503</v>
      </c>
      <c r="H448" s="12">
        <v>25.593046446151309</v>
      </c>
      <c r="I448" s="12">
        <v>25.449348001920917</v>
      </c>
      <c r="J448" s="12">
        <v>22.322210603205818</v>
      </c>
      <c r="K448" s="12">
        <v>25.291021061352115</v>
      </c>
      <c r="L448" s="12">
        <v>23.536972846787293</v>
      </c>
      <c r="M448" s="12">
        <v>26.285593887958719</v>
      </c>
      <c r="N448" s="12"/>
      <c r="O448" s="12"/>
    </row>
    <row r="449" spans="1:15" x14ac:dyDescent="0.35">
      <c r="A449" s="11" t="str">
        <f t="shared" si="6"/>
        <v>DISTRIBUCION VOLUMEN POR CRITERIO (Consumiciones)TintoNIVEL MEDIO BAJO</v>
      </c>
      <c r="B449" s="11" t="s">
        <v>209</v>
      </c>
      <c r="C449" s="11" t="s">
        <v>108</v>
      </c>
      <c r="D449" s="11" t="s">
        <v>174</v>
      </c>
      <c r="E449" s="12">
        <v>15.845719290297646</v>
      </c>
      <c r="F449" s="12">
        <v>15.772549066131457</v>
      </c>
      <c r="G449" s="12">
        <v>13.876720467926301</v>
      </c>
      <c r="H449" s="12">
        <v>13.219215489745437</v>
      </c>
      <c r="I449" s="12">
        <v>16.68480638951776</v>
      </c>
      <c r="J449" s="12">
        <v>17.83387139291586</v>
      </c>
      <c r="K449" s="12">
        <v>15.950505945550006</v>
      </c>
      <c r="L449" s="12">
        <v>15.052477617519999</v>
      </c>
      <c r="M449" s="12">
        <v>14.220712749033812</v>
      </c>
      <c r="N449" s="12"/>
      <c r="O449" s="12"/>
    </row>
    <row r="450" spans="1:15" x14ac:dyDescent="0.35">
      <c r="A450" s="11" t="str">
        <f t="shared" si="6"/>
        <v>DISTRIBUCION VOLUMEN POR CRITERIO (Consumiciones)TintoNIVEL BAJO</v>
      </c>
      <c r="B450" s="11" t="s">
        <v>209</v>
      </c>
      <c r="C450" s="11" t="s">
        <v>108</v>
      </c>
      <c r="D450" s="11" t="s">
        <v>190</v>
      </c>
      <c r="E450" s="12">
        <v>18.203159323023147</v>
      </c>
      <c r="F450" s="12">
        <v>17.800883343894196</v>
      </c>
      <c r="G450" s="12">
        <v>21.272135823294619</v>
      </c>
      <c r="H450" s="12">
        <v>23.005214580956039</v>
      </c>
      <c r="I450" s="12">
        <v>21.076841745402806</v>
      </c>
      <c r="J450" s="12">
        <v>24.94277429468136</v>
      </c>
      <c r="K450" s="12">
        <v>23.555927817567866</v>
      </c>
      <c r="L450" s="12">
        <v>25.647310431811533</v>
      </c>
      <c r="M450" s="12">
        <v>25.081137864800706</v>
      </c>
      <c r="N450" s="12"/>
      <c r="O450" s="12"/>
    </row>
    <row r="451" spans="1:15" x14ac:dyDescent="0.35">
      <c r="A451" s="11" t="str">
        <f t="shared" si="6"/>
        <v>DISTRIBUCION VOLUMEN POR CRITERIO (Consumiciones)TintoHOMBRE</v>
      </c>
      <c r="B451" s="11" t="s">
        <v>209</v>
      </c>
      <c r="C451" s="11" t="s">
        <v>108</v>
      </c>
      <c r="D451" s="11" t="s">
        <v>17</v>
      </c>
      <c r="E451" s="12">
        <v>67.376388133566664</v>
      </c>
      <c r="F451" s="12">
        <v>66.620619917876525</v>
      </c>
      <c r="G451" s="12">
        <v>67.847450860847061</v>
      </c>
      <c r="H451" s="12">
        <v>65.579674676773422</v>
      </c>
      <c r="I451" s="12">
        <v>65.977311077942872</v>
      </c>
      <c r="J451" s="12">
        <v>67.51264881601179</v>
      </c>
      <c r="K451" s="12">
        <v>66.851629960468443</v>
      </c>
      <c r="L451" s="12">
        <v>65.190972298999924</v>
      </c>
      <c r="M451" s="12">
        <v>66.125438370405021</v>
      </c>
      <c r="N451" s="12"/>
      <c r="O451" s="12"/>
    </row>
    <row r="452" spans="1:15" x14ac:dyDescent="0.35">
      <c r="A452" s="11" t="str">
        <f t="shared" ref="A452:A515" si="7">B452&amp;C452&amp;D452</f>
        <v>DISTRIBUCION VOLUMEN POR CRITERIO (Consumiciones)TintoMUJER</v>
      </c>
      <c r="B452" s="11" t="s">
        <v>209</v>
      </c>
      <c r="C452" s="11" t="s">
        <v>108</v>
      </c>
      <c r="D452" s="11" t="s">
        <v>18</v>
      </c>
      <c r="E452" s="12">
        <v>32.623611866433336</v>
      </c>
      <c r="F452" s="12">
        <v>33.37938008212349</v>
      </c>
      <c r="G452" s="12">
        <v>32.152549139152939</v>
      </c>
      <c r="H452" s="12">
        <v>34.420325323226585</v>
      </c>
      <c r="I452" s="12">
        <v>34.022688922057128</v>
      </c>
      <c r="J452" s="12">
        <v>32.487351183988203</v>
      </c>
      <c r="K452" s="12">
        <v>33.148355980118581</v>
      </c>
      <c r="L452" s="12">
        <v>34.809027701000083</v>
      </c>
      <c r="M452" s="12">
        <v>33.874561629594979</v>
      </c>
      <c r="N452" s="12"/>
      <c r="O452" s="12"/>
    </row>
    <row r="453" spans="1:15" x14ac:dyDescent="0.35">
      <c r="A453" s="11" t="str">
        <f t="shared" si="7"/>
        <v>DISTRIBUCION VOLUMEN POR CRITERIO (Consumiciones)BlancoT.ESPAÑA</v>
      </c>
      <c r="B453" s="11" t="s">
        <v>209</v>
      </c>
      <c r="C453" s="11" t="s">
        <v>109</v>
      </c>
      <c r="D453" s="11" t="s">
        <v>32</v>
      </c>
      <c r="E453" s="12">
        <v>100</v>
      </c>
      <c r="F453" s="12">
        <v>100</v>
      </c>
      <c r="G453" s="12">
        <v>100</v>
      </c>
      <c r="H453" s="12">
        <v>100</v>
      </c>
      <c r="I453" s="12">
        <v>100</v>
      </c>
      <c r="J453" s="12">
        <v>100</v>
      </c>
      <c r="K453" s="12">
        <v>100</v>
      </c>
      <c r="L453" s="12">
        <v>100</v>
      </c>
      <c r="M453" s="12">
        <v>100</v>
      </c>
      <c r="N453" s="12"/>
      <c r="O453" s="12"/>
    </row>
    <row r="454" spans="1:15" x14ac:dyDescent="0.35">
      <c r="A454" s="11" t="str">
        <f t="shared" si="7"/>
        <v>DISTRIBUCION VOLUMEN POR CRITERIO (Consumiciones)BlancoBCN AM</v>
      </c>
      <c r="B454" s="11" t="s">
        <v>209</v>
      </c>
      <c r="C454" s="11" t="s">
        <v>109</v>
      </c>
      <c r="D454" s="11" t="s">
        <v>1</v>
      </c>
      <c r="E454" s="12">
        <v>4.3205407422392357</v>
      </c>
      <c r="F454" s="12">
        <v>4.5341698013581491</v>
      </c>
      <c r="G454" s="12">
        <v>4.7898271182541805</v>
      </c>
      <c r="H454" s="12">
        <v>4.1072126925829577</v>
      </c>
      <c r="I454" s="12">
        <v>3.5541734505688489</v>
      </c>
      <c r="J454" s="12">
        <v>3.8970089767460969</v>
      </c>
      <c r="K454" s="12">
        <v>5.0569009573741859</v>
      </c>
      <c r="L454" s="12">
        <v>4.8865111692265195</v>
      </c>
      <c r="M454" s="12">
        <v>4.8932585267205209</v>
      </c>
      <c r="N454" s="12"/>
      <c r="O454" s="12"/>
    </row>
    <row r="455" spans="1:15" x14ac:dyDescent="0.35">
      <c r="A455" s="11" t="str">
        <f t="shared" si="7"/>
        <v>DISTRIBUCION VOLUMEN POR CRITERIO (Consumiciones)BlancoREST.CAT ARAGON</v>
      </c>
      <c r="B455" s="11" t="s">
        <v>209</v>
      </c>
      <c r="C455" s="11" t="s">
        <v>109</v>
      </c>
      <c r="D455" s="11" t="s">
        <v>2</v>
      </c>
      <c r="E455" s="12">
        <v>14.058568242964359</v>
      </c>
      <c r="F455" s="12">
        <v>10.936109808595432</v>
      </c>
      <c r="G455" s="12">
        <v>12.166508243512473</v>
      </c>
      <c r="H455" s="12">
        <v>11.878378461933226</v>
      </c>
      <c r="I455" s="12">
        <v>14.142785666223839</v>
      </c>
      <c r="J455" s="12">
        <v>14.190961837475699</v>
      </c>
      <c r="K455" s="12">
        <v>15.826987416244007</v>
      </c>
      <c r="L455" s="12">
        <v>12.473269052361443</v>
      </c>
      <c r="M455" s="12">
        <v>11.927330856096132</v>
      </c>
      <c r="N455" s="12"/>
      <c r="O455" s="12"/>
    </row>
    <row r="456" spans="1:15" x14ac:dyDescent="0.35">
      <c r="A456" s="11" t="str">
        <f t="shared" si="7"/>
        <v>DISTRIBUCION VOLUMEN POR CRITERIO (Consumiciones)BlancoLEVANTE</v>
      </c>
      <c r="B456" s="11" t="s">
        <v>209</v>
      </c>
      <c r="C456" s="11" t="s">
        <v>109</v>
      </c>
      <c r="D456" s="11" t="s">
        <v>3</v>
      </c>
      <c r="E456" s="12">
        <v>6.0527959872999508</v>
      </c>
      <c r="F456" s="12">
        <v>6.7955970798441667</v>
      </c>
      <c r="G456" s="12">
        <v>8.4924141970061324</v>
      </c>
      <c r="H456" s="12">
        <v>5.7986850179849725</v>
      </c>
      <c r="I456" s="12">
        <v>7.787890950266922</v>
      </c>
      <c r="J456" s="12">
        <v>8.7437226572552476</v>
      </c>
      <c r="K456" s="12">
        <v>11.596917639646019</v>
      </c>
      <c r="L456" s="12">
        <v>8.7222436030360662</v>
      </c>
      <c r="M456" s="12">
        <v>9.3442471900730073</v>
      </c>
      <c r="N456" s="12"/>
      <c r="O456" s="12"/>
    </row>
    <row r="457" spans="1:15" x14ac:dyDescent="0.35">
      <c r="A457" s="11" t="str">
        <f t="shared" si="7"/>
        <v>DISTRIBUCION VOLUMEN POR CRITERIO (Consumiciones)BlancoANDALUCIA</v>
      </c>
      <c r="B457" s="11" t="s">
        <v>209</v>
      </c>
      <c r="C457" s="11" t="s">
        <v>109</v>
      </c>
      <c r="D457" s="11" t="s">
        <v>4</v>
      </c>
      <c r="E457" s="12">
        <v>11.052067951555919</v>
      </c>
      <c r="F457" s="12">
        <v>11.573030656204292</v>
      </c>
      <c r="G457" s="12">
        <v>11.794793320580158</v>
      </c>
      <c r="H457" s="12">
        <v>12.512111066283934</v>
      </c>
      <c r="I457" s="12">
        <v>13.78270234340877</v>
      </c>
      <c r="J457" s="12">
        <v>9.5539048088629972</v>
      </c>
      <c r="K457" s="12">
        <v>11.787631518097767</v>
      </c>
      <c r="L457" s="12">
        <v>11.375095618414667</v>
      </c>
      <c r="M457" s="12">
        <v>11.803214649580353</v>
      </c>
      <c r="N457" s="12"/>
      <c r="O457" s="12"/>
    </row>
    <row r="458" spans="1:15" x14ac:dyDescent="0.35">
      <c r="A458" s="11" t="str">
        <f t="shared" si="7"/>
        <v>DISTRIBUCION VOLUMEN POR CRITERIO (Consumiciones)BlancoMDD AM</v>
      </c>
      <c r="B458" s="11" t="s">
        <v>209</v>
      </c>
      <c r="C458" s="11" t="s">
        <v>109</v>
      </c>
      <c r="D458" s="11" t="s">
        <v>5</v>
      </c>
      <c r="E458" s="12">
        <v>17.442575452653799</v>
      </c>
      <c r="F458" s="12">
        <v>21.090824706774207</v>
      </c>
      <c r="G458" s="12">
        <v>15.649813659997911</v>
      </c>
      <c r="H458" s="12">
        <v>20.507339290710416</v>
      </c>
      <c r="I458" s="12">
        <v>21.923094385607744</v>
      </c>
      <c r="J458" s="12">
        <v>19.723180592409019</v>
      </c>
      <c r="K458" s="12">
        <v>13.555628833053399</v>
      </c>
      <c r="L458" s="12">
        <v>19.692596807827659</v>
      </c>
      <c r="M458" s="12">
        <v>16.261190638327687</v>
      </c>
      <c r="N458" s="12"/>
      <c r="O458" s="12"/>
    </row>
    <row r="459" spans="1:15" x14ac:dyDescent="0.35">
      <c r="A459" s="11" t="str">
        <f t="shared" si="7"/>
        <v>DISTRIBUCION VOLUMEN POR CRITERIO (Consumiciones)BlancoRTO CENTRO</v>
      </c>
      <c r="B459" s="11" t="s">
        <v>209</v>
      </c>
      <c r="C459" s="11" t="s">
        <v>109</v>
      </c>
      <c r="D459" s="11" t="s">
        <v>6</v>
      </c>
      <c r="E459" s="12">
        <v>7.0580250312278796</v>
      </c>
      <c r="F459" s="12">
        <v>8.8007877934354806</v>
      </c>
      <c r="G459" s="12">
        <v>7.6620477173184485</v>
      </c>
      <c r="H459" s="12">
        <v>8.6273841488014913</v>
      </c>
      <c r="I459" s="12">
        <v>9.9432467748277205</v>
      </c>
      <c r="J459" s="12">
        <v>11.325984987576151</v>
      </c>
      <c r="K459" s="12">
        <v>10.113724716046631</v>
      </c>
      <c r="L459" s="12">
        <v>11.782045859609006</v>
      </c>
      <c r="M459" s="12">
        <v>10.515200072176768</v>
      </c>
      <c r="N459" s="12"/>
      <c r="O459" s="12"/>
    </row>
    <row r="460" spans="1:15" x14ac:dyDescent="0.35">
      <c r="A460" s="11" t="str">
        <f t="shared" si="7"/>
        <v>DISTRIBUCION VOLUMEN POR CRITERIO (Consumiciones)BlancoNORTE-CENTRO</v>
      </c>
      <c r="B460" s="11" t="s">
        <v>209</v>
      </c>
      <c r="C460" s="11" t="s">
        <v>109</v>
      </c>
      <c r="D460" s="11" t="s">
        <v>7</v>
      </c>
      <c r="E460" s="12">
        <v>25.986515613163352</v>
      </c>
      <c r="F460" s="12">
        <v>21.924418321349741</v>
      </c>
      <c r="G460" s="12">
        <v>22.152296430653625</v>
      </c>
      <c r="H460" s="12">
        <v>24.53199655603629</v>
      </c>
      <c r="I460" s="12">
        <v>15.389213618231496</v>
      </c>
      <c r="J460" s="12">
        <v>17.28050655577109</v>
      </c>
      <c r="K460" s="12">
        <v>18.035131291096821</v>
      </c>
      <c r="L460" s="12">
        <v>16.362777239289112</v>
      </c>
      <c r="M460" s="12">
        <v>20.466816683007217</v>
      </c>
      <c r="N460" s="12"/>
      <c r="O460" s="12"/>
    </row>
    <row r="461" spans="1:15" x14ac:dyDescent="0.35">
      <c r="A461" s="11" t="str">
        <f t="shared" si="7"/>
        <v>DISTRIBUCION VOLUMEN POR CRITERIO (Consumiciones)BlancoNOROESTE</v>
      </c>
      <c r="B461" s="11" t="s">
        <v>209</v>
      </c>
      <c r="C461" s="11" t="s">
        <v>109</v>
      </c>
      <c r="D461" s="11" t="s">
        <v>8</v>
      </c>
      <c r="E461" s="12">
        <v>14.028918744610108</v>
      </c>
      <c r="F461" s="12">
        <v>14.345069820609641</v>
      </c>
      <c r="G461" s="12">
        <v>17.292309227895345</v>
      </c>
      <c r="H461" s="12">
        <v>12.036908223313532</v>
      </c>
      <c r="I461" s="12">
        <v>13.476893264890458</v>
      </c>
      <c r="J461" s="12">
        <v>15.284732178964012</v>
      </c>
      <c r="K461" s="12">
        <v>14.027073952312524</v>
      </c>
      <c r="L461" s="12">
        <v>14.705451992088186</v>
      </c>
      <c r="M461" s="12">
        <v>14.788731786043874</v>
      </c>
      <c r="N461" s="12"/>
      <c r="O461" s="12"/>
    </row>
    <row r="462" spans="1:15" x14ac:dyDescent="0.35">
      <c r="A462" s="11" t="str">
        <f t="shared" si="7"/>
        <v>DISTRIBUCION VOLUMEN POR CRITERIO (Consumiciones)Blanco&lt;2MIL</v>
      </c>
      <c r="B462" s="11" t="s">
        <v>209</v>
      </c>
      <c r="C462" s="11" t="s">
        <v>109</v>
      </c>
      <c r="D462" s="11" t="s">
        <v>9</v>
      </c>
      <c r="E462" s="12">
        <v>10.044113141802336</v>
      </c>
      <c r="F462" s="12">
        <v>6.1410103918118057</v>
      </c>
      <c r="G462" s="12">
        <v>8.720553454263742</v>
      </c>
      <c r="H462" s="12">
        <v>4.9836303520169913</v>
      </c>
      <c r="I462" s="12">
        <v>4.7898677786061228</v>
      </c>
      <c r="J462" s="12">
        <v>7.1520251201837306</v>
      </c>
      <c r="K462" s="12">
        <v>6.9038615158222418</v>
      </c>
      <c r="L462" s="12">
        <v>6.9124613684288443</v>
      </c>
      <c r="M462" s="12">
        <v>6.1673896340916219</v>
      </c>
      <c r="N462" s="12"/>
      <c r="O462" s="12"/>
    </row>
    <row r="463" spans="1:15" x14ac:dyDescent="0.35">
      <c r="A463" s="11" t="str">
        <f t="shared" si="7"/>
        <v>DISTRIBUCION VOLUMEN POR CRITERIO (Consumiciones)Blanco2-5MIL</v>
      </c>
      <c r="B463" s="11" t="s">
        <v>209</v>
      </c>
      <c r="C463" s="11" t="s">
        <v>109</v>
      </c>
      <c r="D463" s="11" t="s">
        <v>10</v>
      </c>
      <c r="E463" s="12">
        <v>8.6095138546172798</v>
      </c>
      <c r="F463" s="12">
        <v>8.0607476448874511</v>
      </c>
      <c r="G463" s="12">
        <v>6.8185931495095931</v>
      </c>
      <c r="H463" s="12">
        <v>12.836006733350954</v>
      </c>
      <c r="I463" s="12">
        <v>4.637446776825433</v>
      </c>
      <c r="J463" s="12">
        <v>4.3712752775092616</v>
      </c>
      <c r="K463" s="12">
        <v>5.5040542184862957</v>
      </c>
      <c r="L463" s="12">
        <v>5.125051786543767</v>
      </c>
      <c r="M463" s="12">
        <v>5.7243423347936657</v>
      </c>
      <c r="N463" s="12"/>
      <c r="O463" s="12"/>
    </row>
    <row r="464" spans="1:15" x14ac:dyDescent="0.35">
      <c r="A464" s="11" t="str">
        <f t="shared" si="7"/>
        <v>DISTRIBUCION VOLUMEN POR CRITERIO (Consumiciones)Blanco5-10MIL</v>
      </c>
      <c r="B464" s="11" t="s">
        <v>209</v>
      </c>
      <c r="C464" s="11" t="s">
        <v>109</v>
      </c>
      <c r="D464" s="11" t="s">
        <v>11</v>
      </c>
      <c r="E464" s="12">
        <v>7.5150451013289858</v>
      </c>
      <c r="F464" s="12">
        <v>8.3831662074799631</v>
      </c>
      <c r="G464" s="12">
        <v>8.5153679273095531</v>
      </c>
      <c r="H464" s="12">
        <v>9.1913100201103983</v>
      </c>
      <c r="I464" s="12">
        <v>9.6634170526642684</v>
      </c>
      <c r="J464" s="12">
        <v>9.7666219018764462</v>
      </c>
      <c r="K464" s="12">
        <v>8.0197136075210658</v>
      </c>
      <c r="L464" s="12">
        <v>6.3214995218538128</v>
      </c>
      <c r="M464" s="12">
        <v>7.16057363254059</v>
      </c>
      <c r="N464" s="12"/>
      <c r="O464" s="12"/>
    </row>
    <row r="465" spans="1:15" x14ac:dyDescent="0.35">
      <c r="A465" s="11" t="str">
        <f t="shared" si="7"/>
        <v>DISTRIBUCION VOLUMEN POR CRITERIO (Consumiciones)Blanco10-30MIL</v>
      </c>
      <c r="B465" s="11" t="s">
        <v>209</v>
      </c>
      <c r="C465" s="11" t="s">
        <v>109</v>
      </c>
      <c r="D465" s="11" t="s">
        <v>12</v>
      </c>
      <c r="E465" s="12">
        <v>15.829714186756894</v>
      </c>
      <c r="F465" s="12">
        <v>16.869531597610258</v>
      </c>
      <c r="G465" s="12">
        <v>15.824470229887641</v>
      </c>
      <c r="H465" s="12">
        <v>14.435888636929246</v>
      </c>
      <c r="I465" s="12">
        <v>16.70620626028936</v>
      </c>
      <c r="J465" s="12">
        <v>16.654547735052994</v>
      </c>
      <c r="K465" s="12">
        <v>17.986282893539681</v>
      </c>
      <c r="L465" s="12">
        <v>16.070395932748706</v>
      </c>
      <c r="M465" s="12">
        <v>16.580649619704257</v>
      </c>
      <c r="N465" s="12"/>
      <c r="O465" s="12"/>
    </row>
    <row r="466" spans="1:15" x14ac:dyDescent="0.35">
      <c r="A466" s="11" t="str">
        <f t="shared" si="7"/>
        <v>DISTRIBUCION VOLUMEN POR CRITERIO (Consumiciones)Blanco30-100MIL</v>
      </c>
      <c r="B466" s="11" t="s">
        <v>209</v>
      </c>
      <c r="C466" s="11" t="s">
        <v>109</v>
      </c>
      <c r="D466" s="11" t="s">
        <v>13</v>
      </c>
      <c r="E466" s="12">
        <v>12.02501103702188</v>
      </c>
      <c r="F466" s="12">
        <v>13.954919555122775</v>
      </c>
      <c r="G466" s="12">
        <v>16.677410356511587</v>
      </c>
      <c r="H466" s="12">
        <v>13.650331025506665</v>
      </c>
      <c r="I466" s="12">
        <v>17.088627652532239</v>
      </c>
      <c r="J466" s="12">
        <v>15.686646468447311</v>
      </c>
      <c r="K466" s="12">
        <v>18.982219668538185</v>
      </c>
      <c r="L466" s="12">
        <v>17.119261217603917</v>
      </c>
      <c r="M466" s="12">
        <v>15.771156455141707</v>
      </c>
      <c r="N466" s="12"/>
      <c r="O466" s="12"/>
    </row>
    <row r="467" spans="1:15" x14ac:dyDescent="0.35">
      <c r="A467" s="11" t="str">
        <f t="shared" si="7"/>
        <v>DISTRIBUCION VOLUMEN POR CRITERIO (Consumiciones)Blanco100-200MIL</v>
      </c>
      <c r="B467" s="11" t="s">
        <v>209</v>
      </c>
      <c r="C467" s="11" t="s">
        <v>109</v>
      </c>
      <c r="D467" s="11" t="s">
        <v>14</v>
      </c>
      <c r="E467" s="12">
        <v>10.355522180239907</v>
      </c>
      <c r="F467" s="12">
        <v>10.488712314804239</v>
      </c>
      <c r="G467" s="12">
        <v>10.515918552431014</v>
      </c>
      <c r="H467" s="12">
        <v>12.218265064636149</v>
      </c>
      <c r="I467" s="12">
        <v>11.130247289692978</v>
      </c>
      <c r="J467" s="12">
        <v>10.677124759686603</v>
      </c>
      <c r="K467" s="12">
        <v>13.000617957226773</v>
      </c>
      <c r="L467" s="12">
        <v>13.897261557869109</v>
      </c>
      <c r="M467" s="12">
        <v>11.245140425564589</v>
      </c>
      <c r="N467" s="12"/>
      <c r="O467" s="12"/>
    </row>
    <row r="468" spans="1:15" x14ac:dyDescent="0.35">
      <c r="A468" s="11" t="str">
        <f t="shared" si="7"/>
        <v>DISTRIBUCION VOLUMEN POR CRITERIO (Consumiciones)Blanco200-500MIL</v>
      </c>
      <c r="B468" s="11" t="s">
        <v>209</v>
      </c>
      <c r="C468" s="11" t="s">
        <v>109</v>
      </c>
      <c r="D468" s="11" t="s">
        <v>15</v>
      </c>
      <c r="E468" s="12">
        <v>13.072458388389013</v>
      </c>
      <c r="F468" s="12">
        <v>12.780298933339509</v>
      </c>
      <c r="G468" s="12">
        <v>14.673521607904677</v>
      </c>
      <c r="H468" s="12">
        <v>11.421717066324124</v>
      </c>
      <c r="I468" s="12">
        <v>12.048323782143891</v>
      </c>
      <c r="J468" s="12">
        <v>12.771744983424055</v>
      </c>
      <c r="K468" s="12">
        <v>13.145402284272825</v>
      </c>
      <c r="L468" s="12">
        <v>13.350105607752157</v>
      </c>
      <c r="M468" s="12">
        <v>17.096852680210368</v>
      </c>
      <c r="N468" s="12"/>
      <c r="O468" s="12"/>
    </row>
    <row r="469" spans="1:15" x14ac:dyDescent="0.35">
      <c r="A469" s="11" t="str">
        <f t="shared" si="7"/>
        <v>DISTRIBUCION VOLUMEN POR CRITERIO (Consumiciones)Blanco&gt;500MIL</v>
      </c>
      <c r="B469" s="11" t="s">
        <v>209</v>
      </c>
      <c r="C469" s="11" t="s">
        <v>109</v>
      </c>
      <c r="D469" s="11" t="s">
        <v>16</v>
      </c>
      <c r="E469" s="12">
        <v>22.548625992701009</v>
      </c>
      <c r="F469" s="12">
        <v>23.321621343115115</v>
      </c>
      <c r="G469" s="12">
        <v>18.254174637400471</v>
      </c>
      <c r="H469" s="12">
        <v>21.262866558772291</v>
      </c>
      <c r="I469" s="12">
        <v>23.93586794750372</v>
      </c>
      <c r="J469" s="12">
        <v>22.920018078920108</v>
      </c>
      <c r="K469" s="12">
        <v>16.457847854592938</v>
      </c>
      <c r="L469" s="12">
        <v>21.203950019978674</v>
      </c>
      <c r="M469" s="12">
        <v>20.253895217953204</v>
      </c>
      <c r="N469" s="12"/>
      <c r="O469" s="12"/>
    </row>
    <row r="470" spans="1:15" x14ac:dyDescent="0.35">
      <c r="A470" s="11" t="str">
        <f t="shared" si="7"/>
        <v>DISTRIBUCION VOLUMEN POR CRITERIO (Consumiciones)BlancoDE 15 A 19 AÑOS</v>
      </c>
      <c r="B470" s="11" t="s">
        <v>209</v>
      </c>
      <c r="C470" s="11" t="s">
        <v>109</v>
      </c>
      <c r="D470" s="11" t="s">
        <v>34</v>
      </c>
      <c r="E470" s="12" t="s">
        <v>222</v>
      </c>
      <c r="F470" s="12" t="s">
        <v>222</v>
      </c>
      <c r="G470" s="12" t="s">
        <v>222</v>
      </c>
      <c r="H470" s="12">
        <v>0.35862722184350987</v>
      </c>
      <c r="I470" s="12" t="s">
        <v>222</v>
      </c>
      <c r="J470" s="12" t="s">
        <v>222</v>
      </c>
      <c r="K470" s="12" t="s">
        <v>222</v>
      </c>
      <c r="L470" s="12" t="s">
        <v>222</v>
      </c>
      <c r="M470" s="12" t="s">
        <v>222</v>
      </c>
      <c r="N470" s="12"/>
      <c r="O470" s="12"/>
    </row>
    <row r="471" spans="1:15" x14ac:dyDescent="0.35">
      <c r="A471" s="11" t="str">
        <f t="shared" si="7"/>
        <v>DISTRIBUCION VOLUMEN POR CRITERIO (Consumiciones)BlancoDE 20 A 24 AÑOS</v>
      </c>
      <c r="B471" s="11" t="s">
        <v>209</v>
      </c>
      <c r="C471" s="11" t="s">
        <v>109</v>
      </c>
      <c r="D471" s="11" t="s">
        <v>35</v>
      </c>
      <c r="E471" s="12">
        <v>0.79422875387848912</v>
      </c>
      <c r="F471" s="12">
        <v>1.0969260718727705</v>
      </c>
      <c r="G471" s="12">
        <v>1.1938134326089054</v>
      </c>
      <c r="H471" s="12">
        <v>0.50955746302917326</v>
      </c>
      <c r="I471" s="12">
        <v>2.5234658695184331</v>
      </c>
      <c r="J471" s="12">
        <v>0.14920515465478132</v>
      </c>
      <c r="K471" s="12">
        <v>0.83353276331282422</v>
      </c>
      <c r="L471" s="12">
        <v>1.256497181989495</v>
      </c>
      <c r="M471" s="12">
        <v>0.8256038445646432</v>
      </c>
      <c r="N471" s="12"/>
      <c r="O471" s="12"/>
    </row>
    <row r="472" spans="1:15" x14ac:dyDescent="0.35">
      <c r="A472" s="11" t="str">
        <f t="shared" si="7"/>
        <v>DISTRIBUCION VOLUMEN POR CRITERIO (Consumiciones)BlancoDE 25 A 34 AÑOS</v>
      </c>
      <c r="B472" s="11" t="s">
        <v>209</v>
      </c>
      <c r="C472" s="11" t="s">
        <v>109</v>
      </c>
      <c r="D472" s="11" t="s">
        <v>36</v>
      </c>
      <c r="E472" s="12">
        <v>3.8691162577953215</v>
      </c>
      <c r="F472" s="12">
        <v>3.9725210907687893</v>
      </c>
      <c r="G472" s="12">
        <v>3.1078336173492525</v>
      </c>
      <c r="H472" s="12">
        <v>3.8532686739966828</v>
      </c>
      <c r="I472" s="12">
        <v>3.2707101599169683</v>
      </c>
      <c r="J472" s="12">
        <v>2.9991483877106595</v>
      </c>
      <c r="K472" s="12">
        <v>2.2926713066762536</v>
      </c>
      <c r="L472" s="12">
        <v>3.0973898716126618</v>
      </c>
      <c r="M472" s="12">
        <v>4.4863715961383503</v>
      </c>
      <c r="N472" s="12"/>
      <c r="O472" s="12"/>
    </row>
    <row r="473" spans="1:15" x14ac:dyDescent="0.35">
      <c r="A473" s="11" t="str">
        <f t="shared" si="7"/>
        <v>DISTRIBUCION VOLUMEN POR CRITERIO (Consumiciones)BlancoDE 35 A 49 AÑOS</v>
      </c>
      <c r="B473" s="11" t="s">
        <v>209</v>
      </c>
      <c r="C473" s="11" t="s">
        <v>109</v>
      </c>
      <c r="D473" s="11" t="s">
        <v>37</v>
      </c>
      <c r="E473" s="12">
        <v>8.6728160772036293</v>
      </c>
      <c r="F473" s="12">
        <v>9.8035548959101373</v>
      </c>
      <c r="G473" s="12">
        <v>10.902152659988657</v>
      </c>
      <c r="H473" s="12">
        <v>11.296629923840174</v>
      </c>
      <c r="I473" s="12">
        <v>9.1520523328299692</v>
      </c>
      <c r="J473" s="12">
        <v>9.8899780933659454</v>
      </c>
      <c r="K473" s="12">
        <v>9.24390121065945</v>
      </c>
      <c r="L473" s="12">
        <v>9.7960616685202293</v>
      </c>
      <c r="M473" s="12">
        <v>10.80949316456255</v>
      </c>
      <c r="N473" s="12"/>
      <c r="O473" s="12"/>
    </row>
    <row r="474" spans="1:15" x14ac:dyDescent="0.35">
      <c r="A474" s="11" t="str">
        <f t="shared" si="7"/>
        <v>DISTRIBUCION VOLUMEN POR CRITERIO (Consumiciones)BlancoDE 50 A 59 AÑOS</v>
      </c>
      <c r="B474" s="11" t="s">
        <v>209</v>
      </c>
      <c r="C474" s="11" t="s">
        <v>109</v>
      </c>
      <c r="D474" s="11" t="s">
        <v>38</v>
      </c>
      <c r="E474" s="12">
        <v>26.436744565844133</v>
      </c>
      <c r="F474" s="12">
        <v>24.020478475473517</v>
      </c>
      <c r="G474" s="12">
        <v>28.106603138761493</v>
      </c>
      <c r="H474" s="12">
        <v>22.726647746506959</v>
      </c>
      <c r="I474" s="12">
        <v>24.928790593311838</v>
      </c>
      <c r="J474" s="12">
        <v>27.411998261309598</v>
      </c>
      <c r="K474" s="12">
        <v>27.210310952694478</v>
      </c>
      <c r="L474" s="12">
        <v>22.114523046473035</v>
      </c>
      <c r="M474" s="12">
        <v>22.909957082657275</v>
      </c>
      <c r="N474" s="12"/>
      <c r="O474" s="12"/>
    </row>
    <row r="475" spans="1:15" x14ac:dyDescent="0.35">
      <c r="A475" s="11" t="str">
        <f t="shared" si="7"/>
        <v>DISTRIBUCION VOLUMEN POR CRITERIO (Consumiciones)BlancoDE 60 A 75 AÑOS</v>
      </c>
      <c r="B475" s="11" t="s">
        <v>209</v>
      </c>
      <c r="C475" s="11" t="s">
        <v>109</v>
      </c>
      <c r="D475" s="11" t="s">
        <v>39</v>
      </c>
      <c r="E475" s="12">
        <v>60.22711608927932</v>
      </c>
      <c r="F475" s="12">
        <v>61.106513474846444</v>
      </c>
      <c r="G475" s="12">
        <v>56.689599464842608</v>
      </c>
      <c r="H475" s="12">
        <v>61.255292311830203</v>
      </c>
      <c r="I475" s="12">
        <v>60.125002383635447</v>
      </c>
      <c r="J475" s="12">
        <v>59.549670535469069</v>
      </c>
      <c r="K475" s="12">
        <v>60.419563915562271</v>
      </c>
      <c r="L475" s="12">
        <v>63.735523036516163</v>
      </c>
      <c r="M475" s="12">
        <v>60.968589188937564</v>
      </c>
      <c r="N475" s="12"/>
      <c r="O475" s="12"/>
    </row>
    <row r="476" spans="1:15" x14ac:dyDescent="0.35">
      <c r="A476" s="11" t="str">
        <f t="shared" si="7"/>
        <v>DISTRIBUCION VOLUMEN POR CRITERIO (Consumiciones)BlancoNIVEL ALTO</v>
      </c>
      <c r="B476" s="11" t="s">
        <v>209</v>
      </c>
      <c r="C476" s="11" t="s">
        <v>109</v>
      </c>
      <c r="D476" s="11" t="s">
        <v>171</v>
      </c>
      <c r="E476" s="12">
        <v>33.765707613856058</v>
      </c>
      <c r="F476" s="12">
        <v>33.090008315686134</v>
      </c>
      <c r="G476" s="12">
        <v>31.844372717020992</v>
      </c>
      <c r="H476" s="12">
        <v>35.355780928046201</v>
      </c>
      <c r="I476" s="12">
        <v>27.202765198740714</v>
      </c>
      <c r="J476" s="12">
        <v>25.438026716145817</v>
      </c>
      <c r="K476" s="12">
        <v>25.843783648065088</v>
      </c>
      <c r="L476" s="12">
        <v>25.799668652701364</v>
      </c>
      <c r="M476" s="12">
        <v>27.624976424975273</v>
      </c>
      <c r="N476" s="12"/>
      <c r="O476" s="12"/>
    </row>
    <row r="477" spans="1:15" x14ac:dyDescent="0.35">
      <c r="A477" s="11" t="str">
        <f t="shared" si="7"/>
        <v>DISTRIBUCION VOLUMEN POR CRITERIO (Consumiciones)BlancoNIVEL MEDIO ALTO</v>
      </c>
      <c r="B477" s="11" t="s">
        <v>209</v>
      </c>
      <c r="C477" s="11" t="s">
        <v>109</v>
      </c>
      <c r="D477" s="11" t="s">
        <v>172</v>
      </c>
      <c r="E477" s="12">
        <v>15.281396492925628</v>
      </c>
      <c r="F477" s="12">
        <v>11.731551917919946</v>
      </c>
      <c r="G477" s="12">
        <v>15.832266896523459</v>
      </c>
      <c r="H477" s="12">
        <v>11.89112715614851</v>
      </c>
      <c r="I477" s="12">
        <v>18.924630808919609</v>
      </c>
      <c r="J477" s="12">
        <v>18.135669752625876</v>
      </c>
      <c r="K477" s="12">
        <v>16.91313271228816</v>
      </c>
      <c r="L477" s="12">
        <v>14.558769988956533</v>
      </c>
      <c r="M477" s="12">
        <v>14.214595351796955</v>
      </c>
      <c r="N477" s="12"/>
      <c r="O477" s="12"/>
    </row>
    <row r="478" spans="1:15" x14ac:dyDescent="0.35">
      <c r="A478" s="11" t="str">
        <f t="shared" si="7"/>
        <v>DISTRIBUCION VOLUMEN POR CRITERIO (Consumiciones)BlancoNIVEL MEDIO</v>
      </c>
      <c r="B478" s="11" t="s">
        <v>209</v>
      </c>
      <c r="C478" s="11" t="s">
        <v>109</v>
      </c>
      <c r="D478" s="11" t="s">
        <v>173</v>
      </c>
      <c r="E478" s="12">
        <v>26.745319118451611</v>
      </c>
      <c r="F478" s="12">
        <v>26.71388607749644</v>
      </c>
      <c r="G478" s="12">
        <v>27.674497926397351</v>
      </c>
      <c r="H478" s="12">
        <v>23.661012259459692</v>
      </c>
      <c r="I478" s="12">
        <v>29.710031881691773</v>
      </c>
      <c r="J478" s="12">
        <v>27.101456045084849</v>
      </c>
      <c r="K478" s="12">
        <v>28.526703214737747</v>
      </c>
      <c r="L478" s="12">
        <v>25.735260694651817</v>
      </c>
      <c r="M478" s="12">
        <v>26.642599745749656</v>
      </c>
      <c r="N478" s="12"/>
      <c r="O478" s="12"/>
    </row>
    <row r="479" spans="1:15" x14ac:dyDescent="0.35">
      <c r="A479" s="11" t="str">
        <f t="shared" si="7"/>
        <v>DISTRIBUCION VOLUMEN POR CRITERIO (Consumiciones)BlancoNIVEL MEDIO BAJO</v>
      </c>
      <c r="B479" s="11" t="s">
        <v>209</v>
      </c>
      <c r="C479" s="11" t="s">
        <v>109</v>
      </c>
      <c r="D479" s="11" t="s">
        <v>174</v>
      </c>
      <c r="E479" s="12">
        <v>12.402758692455571</v>
      </c>
      <c r="F479" s="12">
        <v>12.177128108696641</v>
      </c>
      <c r="G479" s="12">
        <v>11.471900932427125</v>
      </c>
      <c r="H479" s="12">
        <v>11.904803309173031</v>
      </c>
      <c r="I479" s="12">
        <v>11.929995577788695</v>
      </c>
      <c r="J479" s="12">
        <v>11.405527910954831</v>
      </c>
      <c r="K479" s="12">
        <v>13.302497966181823</v>
      </c>
      <c r="L479" s="12">
        <v>15.326713025273564</v>
      </c>
      <c r="M479" s="12">
        <v>15.482708529191999</v>
      </c>
      <c r="N479" s="12"/>
      <c r="O479" s="12"/>
    </row>
    <row r="480" spans="1:15" x14ac:dyDescent="0.35">
      <c r="A480" s="11" t="str">
        <f t="shared" si="7"/>
        <v>DISTRIBUCION VOLUMEN POR CRITERIO (Consumiciones)BlancoNIVEL BAJO</v>
      </c>
      <c r="B480" s="11" t="s">
        <v>209</v>
      </c>
      <c r="C480" s="11" t="s">
        <v>109</v>
      </c>
      <c r="D480" s="11" t="s">
        <v>190</v>
      </c>
      <c r="E480" s="12">
        <v>11.804821965168442</v>
      </c>
      <c r="F480" s="12">
        <v>16.287437562457512</v>
      </c>
      <c r="G480" s="12">
        <v>13.176971442849341</v>
      </c>
      <c r="H480" s="12">
        <v>17.187287940407682</v>
      </c>
      <c r="I480" s="12">
        <v>12.232581073117222</v>
      </c>
      <c r="J480" s="12">
        <v>17.919328225389634</v>
      </c>
      <c r="K480" s="12">
        <v>15.41387878259853</v>
      </c>
      <c r="L480" s="12">
        <v>18.579574651195713</v>
      </c>
      <c r="M480" s="12">
        <v>16.035119948286113</v>
      </c>
      <c r="N480" s="12"/>
      <c r="O480" s="12"/>
    </row>
    <row r="481" spans="1:15" x14ac:dyDescent="0.35">
      <c r="A481" s="11" t="str">
        <f t="shared" si="7"/>
        <v>DISTRIBUCION VOLUMEN POR CRITERIO (Consumiciones)BlancoHOMBRE</v>
      </c>
      <c r="B481" s="11" t="s">
        <v>209</v>
      </c>
      <c r="C481" s="11" t="s">
        <v>109</v>
      </c>
      <c r="D481" s="11" t="s">
        <v>17</v>
      </c>
      <c r="E481" s="12">
        <v>71.546926466060143</v>
      </c>
      <c r="F481" s="12">
        <v>67.222616749117918</v>
      </c>
      <c r="G481" s="12">
        <v>67.011044231127698</v>
      </c>
      <c r="H481" s="12">
        <v>65.106526373064128</v>
      </c>
      <c r="I481" s="12">
        <v>64.211325401199886</v>
      </c>
      <c r="J481" s="12">
        <v>65.844378558746769</v>
      </c>
      <c r="K481" s="12">
        <v>67.592536429515931</v>
      </c>
      <c r="L481" s="12">
        <v>63.618767919659327</v>
      </c>
      <c r="M481" s="12">
        <v>63.253482984950857</v>
      </c>
      <c r="N481" s="12"/>
      <c r="O481" s="12"/>
    </row>
    <row r="482" spans="1:15" x14ac:dyDescent="0.35">
      <c r="A482" s="11" t="str">
        <f t="shared" si="7"/>
        <v>DISTRIBUCION VOLUMEN POR CRITERIO (Consumiciones)BlancoMUJER</v>
      </c>
      <c r="B482" s="11" t="s">
        <v>209</v>
      </c>
      <c r="C482" s="11" t="s">
        <v>109</v>
      </c>
      <c r="D482" s="11" t="s">
        <v>18</v>
      </c>
      <c r="E482" s="12">
        <v>28.453077416797161</v>
      </c>
      <c r="F482" s="12">
        <v>32.777371268625423</v>
      </c>
      <c r="G482" s="12">
        <v>32.988959073945054</v>
      </c>
      <c r="H482" s="12">
        <v>34.893492948994407</v>
      </c>
      <c r="I482" s="12">
        <v>35.788660978026059</v>
      </c>
      <c r="J482" s="12">
        <v>34.155612791052235</v>
      </c>
      <c r="K482" s="12">
        <v>32.4074451898408</v>
      </c>
      <c r="L482" s="12">
        <v>36.381201776825002</v>
      </c>
      <c r="M482" s="12">
        <v>36.746493020113036</v>
      </c>
      <c r="N482" s="12"/>
      <c r="O482" s="12"/>
    </row>
    <row r="483" spans="1:15" x14ac:dyDescent="0.35">
      <c r="A483" s="11" t="str">
        <f t="shared" si="7"/>
        <v>DISTRIBUCION VOLUMEN POR CRITERIO (Consumiciones)RosadoT.ESPAÑA</v>
      </c>
      <c r="B483" s="11" t="s">
        <v>209</v>
      </c>
      <c r="C483" s="11" t="s">
        <v>110</v>
      </c>
      <c r="D483" s="11" t="s">
        <v>32</v>
      </c>
      <c r="E483" s="12">
        <v>100</v>
      </c>
      <c r="F483" s="12">
        <v>100</v>
      </c>
      <c r="G483" s="12">
        <v>100</v>
      </c>
      <c r="H483" s="12">
        <v>100</v>
      </c>
      <c r="I483" s="12">
        <v>100</v>
      </c>
      <c r="J483" s="12">
        <v>100</v>
      </c>
      <c r="K483" s="12">
        <v>100</v>
      </c>
      <c r="L483" s="12">
        <v>100</v>
      </c>
      <c r="M483" s="12">
        <v>100</v>
      </c>
      <c r="N483" s="12"/>
      <c r="O483" s="12"/>
    </row>
    <row r="484" spans="1:15" x14ac:dyDescent="0.35">
      <c r="A484" s="11" t="str">
        <f t="shared" si="7"/>
        <v>DISTRIBUCION VOLUMEN POR CRITERIO (Consumiciones)RosadoBCN AM</v>
      </c>
      <c r="B484" s="11" t="s">
        <v>209</v>
      </c>
      <c r="C484" s="11" t="s">
        <v>110</v>
      </c>
      <c r="D484" s="11" t="s">
        <v>1</v>
      </c>
      <c r="E484" s="12">
        <v>10.886353813403538</v>
      </c>
      <c r="F484" s="12">
        <v>5.1998552370043081</v>
      </c>
      <c r="G484" s="12">
        <v>2.1046586665031812</v>
      </c>
      <c r="H484" s="12">
        <v>4.1480842413098111</v>
      </c>
      <c r="I484" s="12">
        <v>1.1795261483409514</v>
      </c>
      <c r="J484" s="12">
        <v>3.9979297281243649</v>
      </c>
      <c r="K484" s="12">
        <v>5.3002248475857794</v>
      </c>
      <c r="L484" s="12">
        <v>0.71517045623030895</v>
      </c>
      <c r="M484" s="12">
        <v>4.4140349888578667</v>
      </c>
      <c r="N484" s="12"/>
      <c r="O484" s="12"/>
    </row>
    <row r="485" spans="1:15" x14ac:dyDescent="0.35">
      <c r="A485" s="11" t="str">
        <f t="shared" si="7"/>
        <v>DISTRIBUCION VOLUMEN POR CRITERIO (Consumiciones)RosadoREST.CAT ARAGON</v>
      </c>
      <c r="B485" s="11" t="s">
        <v>209</v>
      </c>
      <c r="C485" s="11" t="s">
        <v>110</v>
      </c>
      <c r="D485" s="11" t="s">
        <v>2</v>
      </c>
      <c r="E485" s="12">
        <v>9.2412558128691042</v>
      </c>
      <c r="F485" s="12">
        <v>15.061323213452887</v>
      </c>
      <c r="G485" s="12">
        <v>12.754758476592912</v>
      </c>
      <c r="H485" s="12">
        <v>19.892071488182552</v>
      </c>
      <c r="I485" s="12">
        <v>14.278950671611002</v>
      </c>
      <c r="J485" s="12">
        <v>12.08914263086292</v>
      </c>
      <c r="K485" s="12">
        <v>8.9675635703854049</v>
      </c>
      <c r="L485" s="12">
        <v>8.4800279228446662</v>
      </c>
      <c r="M485" s="12">
        <v>7.4294715811582686</v>
      </c>
      <c r="N485" s="12"/>
      <c r="O485" s="12"/>
    </row>
    <row r="486" spans="1:15" x14ac:dyDescent="0.35">
      <c r="A486" s="11" t="str">
        <f t="shared" si="7"/>
        <v>DISTRIBUCION VOLUMEN POR CRITERIO (Consumiciones)RosadoLEVANTE</v>
      </c>
      <c r="B486" s="11" t="s">
        <v>209</v>
      </c>
      <c r="C486" s="11" t="s">
        <v>110</v>
      </c>
      <c r="D486" s="11" t="s">
        <v>3</v>
      </c>
      <c r="E486" s="12">
        <v>3.4299384503917687</v>
      </c>
      <c r="F486" s="12">
        <v>2.0043808469386875</v>
      </c>
      <c r="G486" s="12">
        <v>3.931798151502254</v>
      </c>
      <c r="H486" s="12">
        <v>5.6834494117428269</v>
      </c>
      <c r="I486" s="12">
        <v>0.71804781283203767</v>
      </c>
      <c r="J486" s="12">
        <v>3.337048119915536</v>
      </c>
      <c r="K486" s="12">
        <v>6.1479718407312074</v>
      </c>
      <c r="L486" s="12">
        <v>5.9166631422825455</v>
      </c>
      <c r="M486" s="12">
        <v>6.7792320893419742</v>
      </c>
      <c r="N486" s="12"/>
      <c r="O486" s="12"/>
    </row>
    <row r="487" spans="1:15" x14ac:dyDescent="0.35">
      <c r="A487" s="11" t="str">
        <f t="shared" si="7"/>
        <v>DISTRIBUCION VOLUMEN POR CRITERIO (Consumiciones)RosadoANDALUCIA</v>
      </c>
      <c r="B487" s="11" t="s">
        <v>209</v>
      </c>
      <c r="C487" s="11" t="s">
        <v>110</v>
      </c>
      <c r="D487" s="11" t="s">
        <v>4</v>
      </c>
      <c r="E487" s="12">
        <v>6.3427615544504201</v>
      </c>
      <c r="F487" s="12">
        <v>10.43569076790155</v>
      </c>
      <c r="G487" s="12">
        <v>5.7373029623379486</v>
      </c>
      <c r="H487" s="12">
        <v>21.382462474050897</v>
      </c>
      <c r="I487" s="12">
        <v>21.467208940879988</v>
      </c>
      <c r="J487" s="12">
        <v>26.932573536240728</v>
      </c>
      <c r="K487" s="12">
        <v>13.527989293830384</v>
      </c>
      <c r="L487" s="12">
        <v>22.159800923340022</v>
      </c>
      <c r="M487" s="12">
        <v>22.226490100151125</v>
      </c>
      <c r="N487" s="12"/>
      <c r="O487" s="12"/>
    </row>
    <row r="488" spans="1:15" x14ac:dyDescent="0.35">
      <c r="A488" s="11" t="str">
        <f t="shared" si="7"/>
        <v>DISTRIBUCION VOLUMEN POR CRITERIO (Consumiciones)RosadoMDD AM</v>
      </c>
      <c r="B488" s="11" t="s">
        <v>209</v>
      </c>
      <c r="C488" s="11" t="s">
        <v>110</v>
      </c>
      <c r="D488" s="11" t="s">
        <v>5</v>
      </c>
      <c r="E488" s="12">
        <v>22.238100319405163</v>
      </c>
      <c r="F488" s="12">
        <v>20.684873281644077</v>
      </c>
      <c r="G488" s="12">
        <v>9.9161864572255372</v>
      </c>
      <c r="H488" s="12">
        <v>13.337961359372713</v>
      </c>
      <c r="I488" s="12">
        <v>13.141497689213571</v>
      </c>
      <c r="J488" s="12">
        <v>20.284934115651502</v>
      </c>
      <c r="K488" s="12">
        <v>14.604173623791089</v>
      </c>
      <c r="L488" s="12">
        <v>20.671285797412565</v>
      </c>
      <c r="M488" s="12">
        <v>24.952429497195258</v>
      </c>
      <c r="N488" s="12"/>
      <c r="O488" s="12"/>
    </row>
    <row r="489" spans="1:15" x14ac:dyDescent="0.35">
      <c r="A489" s="11" t="str">
        <f t="shared" si="7"/>
        <v>DISTRIBUCION VOLUMEN POR CRITERIO (Consumiciones)RosadoRTO CENTRO</v>
      </c>
      <c r="B489" s="11" t="s">
        <v>209</v>
      </c>
      <c r="C489" s="11" t="s">
        <v>110</v>
      </c>
      <c r="D489" s="11" t="s">
        <v>6</v>
      </c>
      <c r="E489" s="12">
        <v>8.5654565377628007</v>
      </c>
      <c r="F489" s="12">
        <v>8.5447222576112392</v>
      </c>
      <c r="G489" s="12">
        <v>3.1014086812983925</v>
      </c>
      <c r="H489" s="12">
        <v>5.7461683663862351</v>
      </c>
      <c r="I489" s="12">
        <v>7.1240419040324436</v>
      </c>
      <c r="J489" s="12">
        <v>4.8073447959478397</v>
      </c>
      <c r="K489" s="12">
        <v>10.287044903930353</v>
      </c>
      <c r="L489" s="12">
        <v>6.0805202671531768</v>
      </c>
      <c r="M489" s="12">
        <v>2.6192479700827334</v>
      </c>
      <c r="N489" s="12"/>
      <c r="O489" s="12"/>
    </row>
    <row r="490" spans="1:15" x14ac:dyDescent="0.35">
      <c r="A490" s="11" t="str">
        <f t="shared" si="7"/>
        <v>DISTRIBUCION VOLUMEN POR CRITERIO (Consumiciones)RosadoNORTE-CENTRO</v>
      </c>
      <c r="B490" s="11" t="s">
        <v>209</v>
      </c>
      <c r="C490" s="11" t="s">
        <v>110</v>
      </c>
      <c r="D490" s="11" t="s">
        <v>7</v>
      </c>
      <c r="E490" s="12">
        <v>29.090331941054416</v>
      </c>
      <c r="F490" s="12">
        <v>27.856793619905435</v>
      </c>
      <c r="G490" s="12">
        <v>52.558614728801125</v>
      </c>
      <c r="H490" s="12">
        <v>18.733805783308423</v>
      </c>
      <c r="I490" s="12">
        <v>17.024162532460039</v>
      </c>
      <c r="J490" s="12">
        <v>15.271788884318905</v>
      </c>
      <c r="K490" s="12">
        <v>26.349929131205151</v>
      </c>
      <c r="L490" s="12">
        <v>18.38340632454376</v>
      </c>
      <c r="M490" s="12">
        <v>20.57905791347558</v>
      </c>
      <c r="N490" s="12"/>
      <c r="O490" s="12"/>
    </row>
    <row r="491" spans="1:15" x14ac:dyDescent="0.35">
      <c r="A491" s="11" t="str">
        <f t="shared" si="7"/>
        <v>DISTRIBUCION VOLUMEN POR CRITERIO (Consumiciones)RosadoNOROESTE</v>
      </c>
      <c r="B491" s="11" t="s">
        <v>209</v>
      </c>
      <c r="C491" s="11" t="s">
        <v>110</v>
      </c>
      <c r="D491" s="11" t="s">
        <v>8</v>
      </c>
      <c r="E491" s="12">
        <v>10.205779601469873</v>
      </c>
      <c r="F491" s="12">
        <v>10.212360399729265</v>
      </c>
      <c r="G491" s="12">
        <v>9.895292429565048</v>
      </c>
      <c r="H491" s="12">
        <v>11.076001524982042</v>
      </c>
      <c r="I491" s="12">
        <v>25.066563092533539</v>
      </c>
      <c r="J491" s="12">
        <v>13.279245333085671</v>
      </c>
      <c r="K491" s="12">
        <v>14.815082762035553</v>
      </c>
      <c r="L491" s="12">
        <v>17.593122735583204</v>
      </c>
      <c r="M491" s="12">
        <v>11.000020491278399</v>
      </c>
      <c r="N491" s="12"/>
      <c r="O491" s="12"/>
    </row>
    <row r="492" spans="1:15" x14ac:dyDescent="0.35">
      <c r="A492" s="11" t="str">
        <f t="shared" si="7"/>
        <v>DISTRIBUCION VOLUMEN POR CRITERIO (Consumiciones)Rosado&lt;2MIL</v>
      </c>
      <c r="B492" s="11" t="s">
        <v>209</v>
      </c>
      <c r="C492" s="11" t="s">
        <v>110</v>
      </c>
      <c r="D492" s="11" t="s">
        <v>9</v>
      </c>
      <c r="E492" s="12">
        <v>1.1220913236931918</v>
      </c>
      <c r="F492" s="12">
        <v>1.8093228571825861</v>
      </c>
      <c r="G492" s="12">
        <v>0.62347197361739193</v>
      </c>
      <c r="H492" s="12">
        <v>4.4612646425009714</v>
      </c>
      <c r="I492" s="12">
        <v>2.8995425542903424</v>
      </c>
      <c r="J492" s="12">
        <v>0</v>
      </c>
      <c r="K492" s="12">
        <v>2.0063854511445895</v>
      </c>
      <c r="L492" s="12">
        <v>1.0799179620601262</v>
      </c>
      <c r="M492" s="12">
        <v>6.2412796803360573</v>
      </c>
      <c r="N492" s="12"/>
      <c r="O492" s="12"/>
    </row>
    <row r="493" spans="1:15" x14ac:dyDescent="0.35">
      <c r="A493" s="11" t="str">
        <f t="shared" si="7"/>
        <v>DISTRIBUCION VOLUMEN POR CRITERIO (Consumiciones)Rosado2-5MIL</v>
      </c>
      <c r="B493" s="11" t="s">
        <v>209</v>
      </c>
      <c r="C493" s="11" t="s">
        <v>110</v>
      </c>
      <c r="D493" s="11" t="s">
        <v>10</v>
      </c>
      <c r="E493" s="12">
        <v>2.6322191216268322</v>
      </c>
      <c r="F493" s="12">
        <v>2.5956482409529706</v>
      </c>
      <c r="G493" s="12">
        <v>1.7076292614195112</v>
      </c>
      <c r="H493" s="12">
        <v>0.3742476794004217</v>
      </c>
      <c r="I493" s="12">
        <v>1.1035537968356328</v>
      </c>
      <c r="J493" s="12">
        <v>2.7403480016288659</v>
      </c>
      <c r="K493" s="12">
        <v>1.0751579715753801</v>
      </c>
      <c r="L493" s="12">
        <v>1.287096816533202</v>
      </c>
      <c r="M493" s="12">
        <v>3.3855116416075415</v>
      </c>
      <c r="N493" s="12"/>
      <c r="O493" s="12"/>
    </row>
    <row r="494" spans="1:15" x14ac:dyDescent="0.35">
      <c r="A494" s="11" t="str">
        <f t="shared" si="7"/>
        <v>DISTRIBUCION VOLUMEN POR CRITERIO (Consumiciones)Rosado5-10MIL</v>
      </c>
      <c r="B494" s="11" t="s">
        <v>209</v>
      </c>
      <c r="C494" s="11" t="s">
        <v>110</v>
      </c>
      <c r="D494" s="11" t="s">
        <v>11</v>
      </c>
      <c r="E494" s="12">
        <v>14.0536747734483</v>
      </c>
      <c r="F494" s="12">
        <v>14.712587954230544</v>
      </c>
      <c r="G494" s="12">
        <v>18.69193676934248</v>
      </c>
      <c r="H494" s="12">
        <v>7.851733853438998</v>
      </c>
      <c r="I494" s="12">
        <v>7.3687176720948449</v>
      </c>
      <c r="J494" s="12">
        <v>8.0769128709981288</v>
      </c>
      <c r="K494" s="12">
        <v>6.094000409542029</v>
      </c>
      <c r="L494" s="12">
        <v>2.8536938219247796</v>
      </c>
      <c r="M494" s="12">
        <v>5.9730488460848852</v>
      </c>
      <c r="N494" s="12"/>
      <c r="O494" s="12"/>
    </row>
    <row r="495" spans="1:15" x14ac:dyDescent="0.35">
      <c r="A495" s="11" t="str">
        <f t="shared" si="7"/>
        <v>DISTRIBUCION VOLUMEN POR CRITERIO (Consumiciones)Rosado10-30MIL</v>
      </c>
      <c r="B495" s="11" t="s">
        <v>209</v>
      </c>
      <c r="C495" s="11" t="s">
        <v>110</v>
      </c>
      <c r="D495" s="11" t="s">
        <v>12</v>
      </c>
      <c r="E495" s="12">
        <v>15.20505327305106</v>
      </c>
      <c r="F495" s="12">
        <v>9.2843627027085951</v>
      </c>
      <c r="G495" s="12">
        <v>12.857414208151432</v>
      </c>
      <c r="H495" s="12">
        <v>23.041200086477641</v>
      </c>
      <c r="I495" s="12">
        <v>15.754513599239381</v>
      </c>
      <c r="J495" s="12">
        <v>15.754064764758535</v>
      </c>
      <c r="K495" s="12">
        <v>16.479635797978624</v>
      </c>
      <c r="L495" s="12">
        <v>24.839504408396881</v>
      </c>
      <c r="M495" s="12">
        <v>19.792279910862938</v>
      </c>
      <c r="N495" s="12"/>
      <c r="O495" s="12"/>
    </row>
    <row r="496" spans="1:15" x14ac:dyDescent="0.35">
      <c r="A496" s="11" t="str">
        <f t="shared" si="7"/>
        <v>DISTRIBUCION VOLUMEN POR CRITERIO (Consumiciones)Rosado30-100MIL</v>
      </c>
      <c r="B496" s="11" t="s">
        <v>209</v>
      </c>
      <c r="C496" s="11" t="s">
        <v>110</v>
      </c>
      <c r="D496" s="11" t="s">
        <v>13</v>
      </c>
      <c r="E496" s="12">
        <v>22.644436234641738</v>
      </c>
      <c r="F496" s="12">
        <v>19.87346767128879</v>
      </c>
      <c r="G496" s="12">
        <v>13.935178901568079</v>
      </c>
      <c r="H496" s="12">
        <v>28.413123679298135</v>
      </c>
      <c r="I496" s="12">
        <v>20.509085791155162</v>
      </c>
      <c r="J496" s="12">
        <v>27.758855425928974</v>
      </c>
      <c r="K496" s="12">
        <v>24.256899005834221</v>
      </c>
      <c r="L496" s="12">
        <v>10.221311877855053</v>
      </c>
      <c r="M496" s="12">
        <v>14.985036243948668</v>
      </c>
      <c r="N496" s="12"/>
      <c r="O496" s="12"/>
    </row>
    <row r="497" spans="1:15" x14ac:dyDescent="0.35">
      <c r="A497" s="11" t="str">
        <f t="shared" si="7"/>
        <v>DISTRIBUCION VOLUMEN POR CRITERIO (Consumiciones)Rosado100-200MIL</v>
      </c>
      <c r="B497" s="11" t="s">
        <v>209</v>
      </c>
      <c r="C497" s="11" t="s">
        <v>110</v>
      </c>
      <c r="D497" s="11" t="s">
        <v>14</v>
      </c>
      <c r="E497" s="12">
        <v>11.056337080948852</v>
      </c>
      <c r="F497" s="12">
        <v>13.341120169446366</v>
      </c>
      <c r="G497" s="12">
        <v>24.706907751237747</v>
      </c>
      <c r="H497" s="12">
        <v>3.9917009361437024</v>
      </c>
      <c r="I497" s="12">
        <v>11.222213027266131</v>
      </c>
      <c r="J497" s="12">
        <v>11.767140595801486</v>
      </c>
      <c r="K497" s="12">
        <v>10.904862585632085</v>
      </c>
      <c r="L497" s="12">
        <v>15.789999207621221</v>
      </c>
      <c r="M497" s="12">
        <v>10.06065930688251</v>
      </c>
      <c r="N497" s="12"/>
      <c r="O497" s="12"/>
    </row>
    <row r="498" spans="1:15" x14ac:dyDescent="0.35">
      <c r="A498" s="11" t="str">
        <f t="shared" si="7"/>
        <v>DISTRIBUCION VOLUMEN POR CRITERIO (Consumiciones)Rosado200-500MIL</v>
      </c>
      <c r="B498" s="11" t="s">
        <v>209</v>
      </c>
      <c r="C498" s="11" t="s">
        <v>110</v>
      </c>
      <c r="D498" s="11" t="s">
        <v>15</v>
      </c>
      <c r="E498" s="12">
        <v>3.6639067681254809</v>
      </c>
      <c r="F498" s="12">
        <v>12.579878018761315</v>
      </c>
      <c r="G498" s="12">
        <v>11.296872026561214</v>
      </c>
      <c r="H498" s="12">
        <v>11.175444999523444</v>
      </c>
      <c r="I498" s="12">
        <v>18.22470230994076</v>
      </c>
      <c r="J498" s="12">
        <v>9.4599228636192461</v>
      </c>
      <c r="K498" s="12">
        <v>19.314983380504096</v>
      </c>
      <c r="L498" s="12">
        <v>19.879432034561326</v>
      </c>
      <c r="M498" s="12">
        <v>14.088947516713199</v>
      </c>
      <c r="N498" s="12"/>
      <c r="O498" s="12"/>
    </row>
    <row r="499" spans="1:15" x14ac:dyDescent="0.35">
      <c r="A499" s="11" t="str">
        <f t="shared" si="7"/>
        <v>DISTRIBUCION VOLUMEN POR CRITERIO (Consumiciones)Rosado&gt;500MIL</v>
      </c>
      <c r="B499" s="11" t="s">
        <v>209</v>
      </c>
      <c r="C499" s="11" t="s">
        <v>110</v>
      </c>
      <c r="D499" s="11" t="s">
        <v>16</v>
      </c>
      <c r="E499" s="12">
        <v>29.622255420113731</v>
      </c>
      <c r="F499" s="12">
        <v>25.803616895179495</v>
      </c>
      <c r="G499" s="12">
        <v>16.180595841252167</v>
      </c>
      <c r="H499" s="12">
        <v>20.691286447884437</v>
      </c>
      <c r="I499" s="12">
        <v>22.917667624888477</v>
      </c>
      <c r="J499" s="12">
        <v>24.442766703782215</v>
      </c>
      <c r="K499" s="12">
        <v>19.868060377910162</v>
      </c>
      <c r="L499" s="12">
        <v>24.049045815535191</v>
      </c>
      <c r="M499" s="12">
        <v>25.473220460541484</v>
      </c>
      <c r="N499" s="12"/>
      <c r="O499" s="12"/>
    </row>
    <row r="500" spans="1:15" x14ac:dyDescent="0.35">
      <c r="A500" s="11" t="str">
        <f t="shared" si="7"/>
        <v>DISTRIBUCION VOLUMEN POR CRITERIO (Consumiciones)RosadoDE 15 A 19 AÑOS</v>
      </c>
      <c r="B500" s="11" t="s">
        <v>209</v>
      </c>
      <c r="C500" s="11" t="s">
        <v>110</v>
      </c>
      <c r="D500" s="11" t="s">
        <v>34</v>
      </c>
      <c r="E500" s="12" t="s">
        <v>222</v>
      </c>
      <c r="F500" s="12">
        <v>0</v>
      </c>
      <c r="G500" s="12">
        <v>0</v>
      </c>
      <c r="H500" s="12">
        <v>5.631458798751189</v>
      </c>
      <c r="I500" s="12">
        <v>0</v>
      </c>
      <c r="J500" s="12">
        <v>0</v>
      </c>
      <c r="K500" s="12" t="s">
        <v>222</v>
      </c>
      <c r="L500" s="12" t="s">
        <v>222</v>
      </c>
      <c r="M500" s="12" t="s">
        <v>222</v>
      </c>
      <c r="N500" s="12"/>
      <c r="O500" s="12"/>
    </row>
    <row r="501" spans="1:15" x14ac:dyDescent="0.35">
      <c r="A501" s="11" t="str">
        <f t="shared" si="7"/>
        <v>DISTRIBUCION VOLUMEN POR CRITERIO (Consumiciones)RosadoDE 20 A 24 AÑOS</v>
      </c>
      <c r="B501" s="11" t="s">
        <v>209</v>
      </c>
      <c r="C501" s="11" t="s">
        <v>110</v>
      </c>
      <c r="D501" s="11" t="s">
        <v>35</v>
      </c>
      <c r="E501" s="12">
        <v>1.1860741321272097</v>
      </c>
      <c r="F501" s="12">
        <v>0</v>
      </c>
      <c r="G501" s="12">
        <v>0</v>
      </c>
      <c r="H501" s="12">
        <v>0</v>
      </c>
      <c r="I501" s="12">
        <v>0</v>
      </c>
      <c r="J501" s="12">
        <v>1.7548934858642835</v>
      </c>
      <c r="K501" s="12" t="s">
        <v>222</v>
      </c>
      <c r="L501" s="12">
        <v>0.7902860195702972</v>
      </c>
      <c r="M501" s="12">
        <v>1.6727968033605698</v>
      </c>
      <c r="N501" s="12"/>
      <c r="O501" s="12"/>
    </row>
    <row r="502" spans="1:15" x14ac:dyDescent="0.35">
      <c r="A502" s="11" t="str">
        <f t="shared" si="7"/>
        <v>DISTRIBUCION VOLUMEN POR CRITERIO (Consumiciones)RosadoDE 25 A 34 AÑOS</v>
      </c>
      <c r="B502" s="11" t="s">
        <v>209</v>
      </c>
      <c r="C502" s="11" t="s">
        <v>110</v>
      </c>
      <c r="D502" s="11" t="s">
        <v>36</v>
      </c>
      <c r="E502" s="12">
        <v>4.1095594683634644</v>
      </c>
      <c r="F502" s="12">
        <v>3.6602808597538958</v>
      </c>
      <c r="G502" s="12">
        <v>2.7819738689991249</v>
      </c>
      <c r="H502" s="12">
        <v>4.0321379504334347</v>
      </c>
      <c r="I502" s="12">
        <v>0.45409807447552003</v>
      </c>
      <c r="J502" s="12">
        <v>1.0147939985078938</v>
      </c>
      <c r="K502" s="12">
        <v>1.0456519203165391</v>
      </c>
      <c r="L502" s="12">
        <v>4.1921489360978113</v>
      </c>
      <c r="M502" s="12">
        <v>0.50101836530826571</v>
      </c>
      <c r="N502" s="12"/>
      <c r="O502" s="12"/>
    </row>
    <row r="503" spans="1:15" x14ac:dyDescent="0.35">
      <c r="A503" s="11" t="str">
        <f t="shared" si="7"/>
        <v>DISTRIBUCION VOLUMEN POR CRITERIO (Consumiciones)RosadoDE 35 A 49 AÑOS</v>
      </c>
      <c r="B503" s="11" t="s">
        <v>209</v>
      </c>
      <c r="C503" s="11" t="s">
        <v>110</v>
      </c>
      <c r="D503" s="11" t="s">
        <v>37</v>
      </c>
      <c r="E503" s="12">
        <v>10.596042137808711</v>
      </c>
      <c r="F503" s="12">
        <v>10.200086361724845</v>
      </c>
      <c r="G503" s="12">
        <v>9.4512128352267073</v>
      </c>
      <c r="H503" s="12">
        <v>12.999640838833109</v>
      </c>
      <c r="I503" s="12">
        <v>14.004579893530462</v>
      </c>
      <c r="J503" s="12">
        <v>10.742807629541254</v>
      </c>
      <c r="K503" s="12">
        <v>10.589294931842295</v>
      </c>
      <c r="L503" s="12">
        <v>12.238951298844924</v>
      </c>
      <c r="M503" s="12">
        <v>14.474695832586255</v>
      </c>
      <c r="N503" s="12"/>
      <c r="O503" s="12"/>
    </row>
    <row r="504" spans="1:15" x14ac:dyDescent="0.35">
      <c r="A504" s="11" t="str">
        <f t="shared" si="7"/>
        <v>DISTRIBUCION VOLUMEN POR CRITERIO (Consumiciones)RosadoDE 50 A 59 AÑOS</v>
      </c>
      <c r="B504" s="11" t="s">
        <v>209</v>
      </c>
      <c r="C504" s="11" t="s">
        <v>110</v>
      </c>
      <c r="D504" s="11" t="s">
        <v>38</v>
      </c>
      <c r="E504" s="12">
        <v>25.859986298397232</v>
      </c>
      <c r="F504" s="12">
        <v>20.93339436529206</v>
      </c>
      <c r="G504" s="12">
        <v>14.63156734620688</v>
      </c>
      <c r="H504" s="12">
        <v>22.214263463894422</v>
      </c>
      <c r="I504" s="12">
        <v>33.052611995068546</v>
      </c>
      <c r="J504" s="12">
        <v>27.461056741880935</v>
      </c>
      <c r="K504" s="12">
        <v>30.271734640797099</v>
      </c>
      <c r="L504" s="12">
        <v>15.826331961983318</v>
      </c>
      <c r="M504" s="12">
        <v>20.854004764222228</v>
      </c>
      <c r="N504" s="12"/>
      <c r="O504" s="12"/>
    </row>
    <row r="505" spans="1:15" x14ac:dyDescent="0.35">
      <c r="A505" s="11" t="str">
        <f t="shared" si="7"/>
        <v>DISTRIBUCION VOLUMEN POR CRITERIO (Consumiciones)RosadoDE 60 A 75 AÑOS</v>
      </c>
      <c r="B505" s="11" t="s">
        <v>209</v>
      </c>
      <c r="C505" s="11" t="s">
        <v>110</v>
      </c>
      <c r="D505" s="11" t="s">
        <v>39</v>
      </c>
      <c r="E505" s="12">
        <v>58.248311062250821</v>
      </c>
      <c r="F505" s="12">
        <v>65.206259082919658</v>
      </c>
      <c r="G505" s="12">
        <v>73.135262959630509</v>
      </c>
      <c r="H505" s="12">
        <v>55.122498366920915</v>
      </c>
      <c r="I505" s="12">
        <v>52.488708828829047</v>
      </c>
      <c r="J505" s="12">
        <v>59.026477231091746</v>
      </c>
      <c r="K505" s="12">
        <v>58.093286464635938</v>
      </c>
      <c r="L505" s="12">
        <v>66.952263310869625</v>
      </c>
      <c r="M505" s="12">
        <v>62.497477011347044</v>
      </c>
      <c r="N505" s="12"/>
      <c r="O505" s="12"/>
    </row>
    <row r="506" spans="1:15" x14ac:dyDescent="0.35">
      <c r="A506" s="11" t="str">
        <f t="shared" si="7"/>
        <v>DISTRIBUCION VOLUMEN POR CRITERIO (Consumiciones)RosadoNIVEL ALTO</v>
      </c>
      <c r="B506" s="11" t="s">
        <v>209</v>
      </c>
      <c r="C506" s="11" t="s">
        <v>110</v>
      </c>
      <c r="D506" s="11" t="s">
        <v>171</v>
      </c>
      <c r="E506" s="12">
        <v>22.594938297952467</v>
      </c>
      <c r="F506" s="12">
        <v>14.179775948071724</v>
      </c>
      <c r="G506" s="12">
        <v>15.567177523752958</v>
      </c>
      <c r="H506" s="12">
        <v>20.016685302753103</v>
      </c>
      <c r="I506" s="12">
        <v>13.377227503281491</v>
      </c>
      <c r="J506" s="12">
        <v>11.038039523464953</v>
      </c>
      <c r="K506" s="12">
        <v>16.235312436009057</v>
      </c>
      <c r="L506" s="12">
        <v>10.244018634026492</v>
      </c>
      <c r="M506" s="12">
        <v>13.57114315719372</v>
      </c>
      <c r="N506" s="12"/>
      <c r="O506" s="12"/>
    </row>
    <row r="507" spans="1:15" x14ac:dyDescent="0.35">
      <c r="A507" s="11" t="str">
        <f t="shared" si="7"/>
        <v>DISTRIBUCION VOLUMEN POR CRITERIO (Consumiciones)RosadoNIVEL MEDIO ALTO</v>
      </c>
      <c r="B507" s="11" t="s">
        <v>209</v>
      </c>
      <c r="C507" s="11" t="s">
        <v>110</v>
      </c>
      <c r="D507" s="11" t="s">
        <v>172</v>
      </c>
      <c r="E507" s="12">
        <v>7.4293578360075969</v>
      </c>
      <c r="F507" s="12">
        <v>10.278266647274741</v>
      </c>
      <c r="G507" s="12">
        <v>6.3162404641762757</v>
      </c>
      <c r="H507" s="12">
        <v>20.603018813536078</v>
      </c>
      <c r="I507" s="12">
        <v>9.1635804836855623</v>
      </c>
      <c r="J507" s="12">
        <v>18.48340975870132</v>
      </c>
      <c r="K507" s="12">
        <v>7.7110555820628601</v>
      </c>
      <c r="L507" s="12">
        <v>11.304722139986593</v>
      </c>
      <c r="M507" s="12">
        <v>17.736722932301941</v>
      </c>
      <c r="N507" s="12"/>
      <c r="O507" s="12"/>
    </row>
    <row r="508" spans="1:15" x14ac:dyDescent="0.35">
      <c r="A508" s="11" t="str">
        <f t="shared" si="7"/>
        <v>DISTRIBUCION VOLUMEN POR CRITERIO (Consumiciones)RosadoNIVEL MEDIO</v>
      </c>
      <c r="B508" s="11" t="s">
        <v>209</v>
      </c>
      <c r="C508" s="11" t="s">
        <v>110</v>
      </c>
      <c r="D508" s="11" t="s">
        <v>173</v>
      </c>
      <c r="E508" s="12">
        <v>25.909004499649392</v>
      </c>
      <c r="F508" s="12">
        <v>33.638996715774091</v>
      </c>
      <c r="G508" s="12">
        <v>27.563513981386027</v>
      </c>
      <c r="H508" s="12">
        <v>33.382699590161074</v>
      </c>
      <c r="I508" s="12">
        <v>26.968481368434976</v>
      </c>
      <c r="J508" s="12">
        <v>36.30452132681107</v>
      </c>
      <c r="K508" s="12">
        <v>34.076840698664682</v>
      </c>
      <c r="L508" s="12">
        <v>46.331475861371622</v>
      </c>
      <c r="M508" s="12">
        <v>33.548828155016523</v>
      </c>
      <c r="N508" s="12"/>
      <c r="O508" s="12"/>
    </row>
    <row r="509" spans="1:15" x14ac:dyDescent="0.35">
      <c r="A509" s="11" t="str">
        <f t="shared" si="7"/>
        <v>DISTRIBUCION VOLUMEN POR CRITERIO (Consumiciones)RosadoNIVEL MEDIO BAJO</v>
      </c>
      <c r="B509" s="11" t="s">
        <v>209</v>
      </c>
      <c r="C509" s="11" t="s">
        <v>110</v>
      </c>
      <c r="D509" s="11" t="s">
        <v>174</v>
      </c>
      <c r="E509" s="12">
        <v>17.270655076497626</v>
      </c>
      <c r="F509" s="12">
        <v>17.10662666517845</v>
      </c>
      <c r="G509" s="12">
        <v>18.547666626858394</v>
      </c>
      <c r="H509" s="12">
        <v>7.0475382930894597</v>
      </c>
      <c r="I509" s="12">
        <v>26.916249319690706</v>
      </c>
      <c r="J509" s="12">
        <v>18.505046319590377</v>
      </c>
      <c r="K509" s="12">
        <v>23.173034511175537</v>
      </c>
      <c r="L509" s="12">
        <v>21.650413179349343</v>
      </c>
      <c r="M509" s="12">
        <v>18.699961578852999</v>
      </c>
      <c r="N509" s="12"/>
      <c r="O509" s="12"/>
    </row>
    <row r="510" spans="1:15" x14ac:dyDescent="0.35">
      <c r="A510" s="11" t="str">
        <f t="shared" si="7"/>
        <v>DISTRIBUCION VOLUMEN POR CRITERIO (Consumiciones)RosadoNIVEL BAJO</v>
      </c>
      <c r="B510" s="11" t="s">
        <v>209</v>
      </c>
      <c r="C510" s="11" t="s">
        <v>110</v>
      </c>
      <c r="D510" s="11" t="s">
        <v>190</v>
      </c>
      <c r="E510" s="12">
        <v>26.796017388840372</v>
      </c>
      <c r="F510" s="12">
        <v>24.796341539952071</v>
      </c>
      <c r="G510" s="12">
        <v>32.005404947589518</v>
      </c>
      <c r="H510" s="12">
        <v>18.950058000460285</v>
      </c>
      <c r="I510" s="12">
        <v>23.574467365389363</v>
      </c>
      <c r="J510" s="12">
        <v>15.668977968469816</v>
      </c>
      <c r="K510" s="12">
        <v>18.80374675883532</v>
      </c>
      <c r="L510" s="12">
        <v>10.469365324046459</v>
      </c>
      <c r="M510" s="12">
        <v>16.443323685356422</v>
      </c>
      <c r="N510" s="12"/>
      <c r="O510" s="12"/>
    </row>
    <row r="511" spans="1:15" x14ac:dyDescent="0.35">
      <c r="A511" s="11" t="str">
        <f t="shared" si="7"/>
        <v>DISTRIBUCION VOLUMEN POR CRITERIO (Consumiciones)RosadoHOMBRE</v>
      </c>
      <c r="B511" s="11" t="s">
        <v>209</v>
      </c>
      <c r="C511" s="11" t="s">
        <v>110</v>
      </c>
      <c r="D511" s="11" t="s">
        <v>17</v>
      </c>
      <c r="E511" s="12">
        <v>65.733080582999605</v>
      </c>
      <c r="F511" s="12">
        <v>58.009260772948714</v>
      </c>
      <c r="G511" s="12">
        <v>72.576801321398406</v>
      </c>
      <c r="H511" s="12">
        <v>59.515271904763011</v>
      </c>
      <c r="I511" s="12">
        <v>63.238652803357539</v>
      </c>
      <c r="J511" s="12">
        <v>59.418129600958537</v>
      </c>
      <c r="K511" s="12">
        <v>67.80253665726589</v>
      </c>
      <c r="L511" s="12">
        <v>70.954894202849943</v>
      </c>
      <c r="M511" s="12">
        <v>64.122128019261808</v>
      </c>
      <c r="N511" s="12"/>
      <c r="O511" s="12"/>
    </row>
    <row r="512" spans="1:15" x14ac:dyDescent="0.35">
      <c r="A512" s="11" t="str">
        <f t="shared" si="7"/>
        <v>DISTRIBUCION VOLUMEN POR CRITERIO (Consumiciones)RosadoMUJER</v>
      </c>
      <c r="B512" s="11" t="s">
        <v>209</v>
      </c>
      <c r="C512" s="11" t="s">
        <v>110</v>
      </c>
      <c r="D512" s="11" t="s">
        <v>18</v>
      </c>
      <c r="E512" s="12">
        <v>34.266914933491634</v>
      </c>
      <c r="F512" s="12">
        <v>41.99077680830667</v>
      </c>
      <c r="G512" s="12">
        <v>27.423212853654277</v>
      </c>
      <c r="H512" s="12">
        <v>40.484733906906357</v>
      </c>
      <c r="I512" s="12">
        <v>36.761371358570862</v>
      </c>
      <c r="J512" s="12">
        <v>40.581865296078981</v>
      </c>
      <c r="K512" s="12">
        <v>32.197448322855294</v>
      </c>
      <c r="L512" s="12">
        <v>29.045105797150057</v>
      </c>
      <c r="M512" s="12">
        <v>35.877841243820605</v>
      </c>
      <c r="N512" s="12"/>
      <c r="O512" s="12"/>
    </row>
    <row r="513" spans="1:15" x14ac:dyDescent="0.35">
      <c r="A513" s="11" t="str">
        <f t="shared" si="7"/>
        <v>DISTRIBUCION VOLUMEN POR CRITERIO (Consumiciones)Resto vinoT.ESPAÑA</v>
      </c>
      <c r="B513" s="11" t="s">
        <v>209</v>
      </c>
      <c r="C513" s="11" t="s">
        <v>111</v>
      </c>
      <c r="D513" s="11" t="s">
        <v>32</v>
      </c>
      <c r="E513" s="12">
        <v>100</v>
      </c>
      <c r="F513" s="12">
        <v>100</v>
      </c>
      <c r="G513" s="12">
        <v>100</v>
      </c>
      <c r="H513" s="12">
        <v>100</v>
      </c>
      <c r="I513" s="12">
        <v>100</v>
      </c>
      <c r="J513" s="12">
        <v>100</v>
      </c>
      <c r="K513" s="12">
        <v>100</v>
      </c>
      <c r="L513" s="12">
        <v>100</v>
      </c>
      <c r="M513" s="12">
        <v>100</v>
      </c>
      <c r="N513" s="12"/>
      <c r="O513" s="12"/>
    </row>
    <row r="514" spans="1:15" x14ac:dyDescent="0.35">
      <c r="A514" s="11" t="str">
        <f t="shared" si="7"/>
        <v>DISTRIBUCION VOLUMEN POR CRITERIO (Consumiciones)Resto vinoBCN AM</v>
      </c>
      <c r="B514" s="11" t="s">
        <v>209</v>
      </c>
      <c r="C514" s="11" t="s">
        <v>111</v>
      </c>
      <c r="D514" s="11" t="s">
        <v>1</v>
      </c>
      <c r="E514" s="12">
        <v>0.78435088290756105</v>
      </c>
      <c r="F514" s="12">
        <v>9.0737511535023216</v>
      </c>
      <c r="G514" s="12">
        <v>1.7885686081797316</v>
      </c>
      <c r="H514" s="12">
        <v>2.5712976579883069</v>
      </c>
      <c r="I514" s="12">
        <v>8.9584592995914285</v>
      </c>
      <c r="J514" s="12">
        <v>1.7403924244361053</v>
      </c>
      <c r="K514" s="12">
        <v>4.493895677647755</v>
      </c>
      <c r="L514" s="12">
        <v>1.2716847212357287</v>
      </c>
      <c r="M514" s="12">
        <v>14.392192801115877</v>
      </c>
      <c r="N514" s="12"/>
      <c r="O514" s="12"/>
    </row>
    <row r="515" spans="1:15" x14ac:dyDescent="0.35">
      <c r="A515" s="11" t="str">
        <f t="shared" si="7"/>
        <v>DISTRIBUCION VOLUMEN POR CRITERIO (Consumiciones)Resto vinoREST.CAT ARAGON</v>
      </c>
      <c r="B515" s="11" t="s">
        <v>209</v>
      </c>
      <c r="C515" s="11" t="s">
        <v>111</v>
      </c>
      <c r="D515" s="11" t="s">
        <v>2</v>
      </c>
      <c r="E515" s="12">
        <v>6.8460047917774522</v>
      </c>
      <c r="F515" s="12">
        <v>3.3142810195999268</v>
      </c>
      <c r="G515" s="12">
        <v>12.443592993643856</v>
      </c>
      <c r="H515" s="12">
        <v>11.466512854394004</v>
      </c>
      <c r="I515" s="12">
        <v>9.9631299992454938</v>
      </c>
      <c r="J515" s="12">
        <v>11.041252547628934</v>
      </c>
      <c r="K515" s="12">
        <v>37.143206667997383</v>
      </c>
      <c r="L515" s="12">
        <v>8.8550045195542708</v>
      </c>
      <c r="M515" s="12">
        <v>3.2338111836372532</v>
      </c>
      <c r="N515" s="12"/>
      <c r="O515" s="12"/>
    </row>
    <row r="516" spans="1:15" x14ac:dyDescent="0.35">
      <c r="A516" s="11" t="str">
        <f t="shared" ref="A516:A579" si="8">B516&amp;C516&amp;D516</f>
        <v>DISTRIBUCION VOLUMEN POR CRITERIO (Consumiciones)Resto vinoLEVANTE</v>
      </c>
      <c r="B516" s="11" t="s">
        <v>209</v>
      </c>
      <c r="C516" s="11" t="s">
        <v>111</v>
      </c>
      <c r="D516" s="11" t="s">
        <v>3</v>
      </c>
      <c r="E516" s="12">
        <v>2.2611037963357226</v>
      </c>
      <c r="F516" s="12">
        <v>2.1199450163893454</v>
      </c>
      <c r="G516" s="12">
        <v>5.2246878948589748</v>
      </c>
      <c r="H516" s="12">
        <v>3.5669575137950869</v>
      </c>
      <c r="I516" s="12">
        <v>2.2629017871446719</v>
      </c>
      <c r="J516" s="12">
        <v>11.405381198952634</v>
      </c>
      <c r="K516" s="12">
        <v>4.543506059837334</v>
      </c>
      <c r="L516" s="12">
        <v>5.3770660372397927</v>
      </c>
      <c r="M516" s="12">
        <v>3.6828935091550621</v>
      </c>
      <c r="N516" s="12"/>
      <c r="O516" s="12"/>
    </row>
    <row r="517" spans="1:15" x14ac:dyDescent="0.35">
      <c r="A517" s="11" t="str">
        <f t="shared" si="8"/>
        <v>DISTRIBUCION VOLUMEN POR CRITERIO (Consumiciones)Resto vinoANDALUCIA</v>
      </c>
      <c r="B517" s="11" t="s">
        <v>209</v>
      </c>
      <c r="C517" s="11" t="s">
        <v>111</v>
      </c>
      <c r="D517" s="11" t="s">
        <v>4</v>
      </c>
      <c r="E517" s="12">
        <v>54.68722957951271</v>
      </c>
      <c r="F517" s="12">
        <v>47.262624842594988</v>
      </c>
      <c r="G517" s="12">
        <v>34.920554001728647</v>
      </c>
      <c r="H517" s="12">
        <v>56.695080282832542</v>
      </c>
      <c r="I517" s="12">
        <v>48.107147028333237</v>
      </c>
      <c r="J517" s="12">
        <v>39.457570239060878</v>
      </c>
      <c r="K517" s="12">
        <v>27.990049928680161</v>
      </c>
      <c r="L517" s="12">
        <v>60.45420894446081</v>
      </c>
      <c r="M517" s="12">
        <v>47.584375408742716</v>
      </c>
      <c r="N517" s="12"/>
      <c r="O517" s="12"/>
    </row>
    <row r="518" spans="1:15" x14ac:dyDescent="0.35">
      <c r="A518" s="11" t="str">
        <f t="shared" si="8"/>
        <v>DISTRIBUCION VOLUMEN POR CRITERIO (Consumiciones)Resto vinoMDD AM</v>
      </c>
      <c r="B518" s="11" t="s">
        <v>209</v>
      </c>
      <c r="C518" s="11" t="s">
        <v>111</v>
      </c>
      <c r="D518" s="11" t="s">
        <v>5</v>
      </c>
      <c r="E518" s="12">
        <v>13.948350054844463</v>
      </c>
      <c r="F518" s="12">
        <v>26.197539675673596</v>
      </c>
      <c r="G518" s="12">
        <v>29.474947010070316</v>
      </c>
      <c r="H518" s="12">
        <v>4.0023534666193044</v>
      </c>
      <c r="I518" s="12">
        <v>19.34685655401795</v>
      </c>
      <c r="J518" s="12">
        <v>7.9389692354588286</v>
      </c>
      <c r="K518" s="12">
        <v>4.0460216684220995</v>
      </c>
      <c r="L518" s="12">
        <v>5.4250542722098754</v>
      </c>
      <c r="M518" s="12">
        <v>12.328261884812729</v>
      </c>
      <c r="N518" s="12"/>
      <c r="O518" s="12"/>
    </row>
    <row r="519" spans="1:15" x14ac:dyDescent="0.35">
      <c r="A519" s="11" t="str">
        <f t="shared" si="8"/>
        <v>DISTRIBUCION VOLUMEN POR CRITERIO (Consumiciones)Resto vinoRTO CENTRO</v>
      </c>
      <c r="B519" s="11" t="s">
        <v>209</v>
      </c>
      <c r="C519" s="11" t="s">
        <v>111</v>
      </c>
      <c r="D519" s="11" t="s">
        <v>6</v>
      </c>
      <c r="E519" s="12">
        <v>0.80176542267519324</v>
      </c>
      <c r="F519" s="12">
        <v>2.0868884635349079</v>
      </c>
      <c r="G519" s="12">
        <v>2.289179858563315</v>
      </c>
      <c r="H519" s="12">
        <v>1.0548066142362746</v>
      </c>
      <c r="I519" s="12">
        <v>1.7790647438143459</v>
      </c>
      <c r="J519" s="12">
        <v>7.3784033730948728</v>
      </c>
      <c r="K519" s="12">
        <v>7.8579102510929975</v>
      </c>
      <c r="L519" s="12">
        <v>11.449959812273656</v>
      </c>
      <c r="M519" s="12">
        <v>1.5102738120396648</v>
      </c>
      <c r="N519" s="12"/>
      <c r="O519" s="12"/>
    </row>
    <row r="520" spans="1:15" x14ac:dyDescent="0.35">
      <c r="A520" s="11" t="str">
        <f t="shared" si="8"/>
        <v>DISTRIBUCION VOLUMEN POR CRITERIO (Consumiciones)Resto vinoNORTE-CENTRO</v>
      </c>
      <c r="B520" s="11" t="s">
        <v>209</v>
      </c>
      <c r="C520" s="11" t="s">
        <v>111</v>
      </c>
      <c r="D520" s="11" t="s">
        <v>7</v>
      </c>
      <c r="E520" s="12">
        <v>9.1469527474230947</v>
      </c>
      <c r="F520" s="12">
        <v>8.2025249685189987</v>
      </c>
      <c r="G520" s="12">
        <v>13.02998950297879</v>
      </c>
      <c r="H520" s="12">
        <v>7.17696240817257</v>
      </c>
      <c r="I520" s="12">
        <v>5.2146258324108716</v>
      </c>
      <c r="J520" s="12">
        <v>8.5450520125456109</v>
      </c>
      <c r="K520" s="12">
        <v>5.9477638512827493</v>
      </c>
      <c r="L520" s="12">
        <v>7.1670231953707741</v>
      </c>
      <c r="M520" s="12">
        <v>9.9023903027818196</v>
      </c>
      <c r="N520" s="12"/>
      <c r="O520" s="12"/>
    </row>
    <row r="521" spans="1:15" x14ac:dyDescent="0.35">
      <c r="A521" s="11" t="str">
        <f t="shared" si="8"/>
        <v>DISTRIBUCION VOLUMEN POR CRITERIO (Consumiciones)Resto vinoNOROESTE</v>
      </c>
      <c r="B521" s="11" t="s">
        <v>209</v>
      </c>
      <c r="C521" s="11" t="s">
        <v>111</v>
      </c>
      <c r="D521" s="11" t="s">
        <v>8</v>
      </c>
      <c r="E521" s="12">
        <v>11.524244392423419</v>
      </c>
      <c r="F521" s="12">
        <v>1.742449366054349</v>
      </c>
      <c r="G521" s="12">
        <v>0.828476819657468</v>
      </c>
      <c r="H521" s="12">
        <v>13.466045400847204</v>
      </c>
      <c r="I521" s="12">
        <v>4.3678070036722705</v>
      </c>
      <c r="J521" s="12">
        <v>12.492977302207416</v>
      </c>
      <c r="K521" s="12">
        <v>7.9776650696161759</v>
      </c>
      <c r="L521" s="12" t="s">
        <v>222</v>
      </c>
      <c r="M521" s="12">
        <v>7.3657870183101242</v>
      </c>
      <c r="N521" s="12"/>
      <c r="O521" s="12"/>
    </row>
    <row r="522" spans="1:15" x14ac:dyDescent="0.35">
      <c r="A522" s="11" t="str">
        <f t="shared" si="8"/>
        <v>DISTRIBUCION VOLUMEN POR CRITERIO (Consumiciones)Resto vino&lt;2MIL</v>
      </c>
      <c r="B522" s="11" t="s">
        <v>209</v>
      </c>
      <c r="C522" s="11" t="s">
        <v>111</v>
      </c>
      <c r="D522" s="11" t="s">
        <v>9</v>
      </c>
      <c r="E522" s="12" t="s">
        <v>222</v>
      </c>
      <c r="F522" s="12">
        <v>0</v>
      </c>
      <c r="G522" s="12">
        <v>0</v>
      </c>
      <c r="H522" s="12">
        <v>17.678702052745887</v>
      </c>
      <c r="I522" s="12">
        <v>4.1393881889902122</v>
      </c>
      <c r="J522" s="12">
        <v>5.3613195722066669</v>
      </c>
      <c r="K522" s="12">
        <v>3.1297415132844342</v>
      </c>
      <c r="L522" s="12">
        <v>5.6949872592805262</v>
      </c>
      <c r="M522" s="12">
        <v>3.3014810266645616</v>
      </c>
      <c r="N522" s="12"/>
      <c r="O522" s="12"/>
    </row>
    <row r="523" spans="1:15" x14ac:dyDescent="0.35">
      <c r="A523" s="11" t="str">
        <f t="shared" si="8"/>
        <v>DISTRIBUCION VOLUMEN POR CRITERIO (Consumiciones)Resto vino2-5MIL</v>
      </c>
      <c r="B523" s="11" t="s">
        <v>209</v>
      </c>
      <c r="C523" s="11" t="s">
        <v>111</v>
      </c>
      <c r="D523" s="11" t="s">
        <v>10</v>
      </c>
      <c r="E523" s="12">
        <v>0.45695749603138003</v>
      </c>
      <c r="F523" s="12">
        <v>6.7394634772327473</v>
      </c>
      <c r="G523" s="12">
        <v>4.2763460832472369</v>
      </c>
      <c r="H523" s="12">
        <v>0</v>
      </c>
      <c r="I523" s="12">
        <v>0</v>
      </c>
      <c r="J523" s="12">
        <v>0</v>
      </c>
      <c r="K523" s="12">
        <v>3.6133070795029711</v>
      </c>
      <c r="L523" s="12">
        <v>5.0339521603302488</v>
      </c>
      <c r="M523" s="12">
        <v>1.0376082019853932</v>
      </c>
      <c r="N523" s="12"/>
      <c r="O523" s="12"/>
    </row>
    <row r="524" spans="1:15" x14ac:dyDescent="0.35">
      <c r="A524" s="11" t="str">
        <f t="shared" si="8"/>
        <v>DISTRIBUCION VOLUMEN POR CRITERIO (Consumiciones)Resto vino5-10MIL</v>
      </c>
      <c r="B524" s="11" t="s">
        <v>209</v>
      </c>
      <c r="C524" s="11" t="s">
        <v>111</v>
      </c>
      <c r="D524" s="11" t="s">
        <v>11</v>
      </c>
      <c r="E524" s="12">
        <v>4.5453344923600385</v>
      </c>
      <c r="F524" s="12">
        <v>5.3051959872537999</v>
      </c>
      <c r="G524" s="12">
        <v>6.2952433696795307</v>
      </c>
      <c r="H524" s="12">
        <v>3.706612732092422</v>
      </c>
      <c r="I524" s="12">
        <v>5.5488976466660667</v>
      </c>
      <c r="J524" s="12">
        <v>15.323360755256459</v>
      </c>
      <c r="K524" s="12">
        <v>17.443649274750399</v>
      </c>
      <c r="L524" s="12" t="s">
        <v>222</v>
      </c>
      <c r="M524" s="12">
        <v>1.0058238049788435</v>
      </c>
      <c r="N524" s="12"/>
      <c r="O524" s="12"/>
    </row>
    <row r="525" spans="1:15" x14ac:dyDescent="0.35">
      <c r="A525" s="11" t="str">
        <f t="shared" si="8"/>
        <v>DISTRIBUCION VOLUMEN POR CRITERIO (Consumiciones)Resto vino10-30MIL</v>
      </c>
      <c r="B525" s="11" t="s">
        <v>209</v>
      </c>
      <c r="C525" s="11" t="s">
        <v>111</v>
      </c>
      <c r="D525" s="11" t="s">
        <v>12</v>
      </c>
      <c r="E525" s="12">
        <v>31.261883784680045</v>
      </c>
      <c r="F525" s="12">
        <v>22.360732618161894</v>
      </c>
      <c r="G525" s="12">
        <v>15.122920416292459</v>
      </c>
      <c r="H525" s="12">
        <v>27.86696549753141</v>
      </c>
      <c r="I525" s="12">
        <v>25.536437968788274</v>
      </c>
      <c r="J525" s="12">
        <v>13.027073989527329</v>
      </c>
      <c r="K525" s="12">
        <v>26.408013132284058</v>
      </c>
      <c r="L525" s="12">
        <v>19.315214497294527</v>
      </c>
      <c r="M525" s="12">
        <v>21.070012233594777</v>
      </c>
      <c r="N525" s="12"/>
      <c r="O525" s="12"/>
    </row>
    <row r="526" spans="1:15" x14ac:dyDescent="0.35">
      <c r="A526" s="11" t="str">
        <f t="shared" si="8"/>
        <v>DISTRIBUCION VOLUMEN POR CRITERIO (Consumiciones)Resto vino30-100MIL</v>
      </c>
      <c r="B526" s="11" t="s">
        <v>209</v>
      </c>
      <c r="C526" s="11" t="s">
        <v>111</v>
      </c>
      <c r="D526" s="11" t="s">
        <v>13</v>
      </c>
      <c r="E526" s="12">
        <v>20.819429264377789</v>
      </c>
      <c r="F526" s="12">
        <v>7.5563038301083321</v>
      </c>
      <c r="G526" s="12">
        <v>39.126396913193837</v>
      </c>
      <c r="H526" s="12">
        <v>15.358783324867487</v>
      </c>
      <c r="I526" s="12">
        <v>14.872341272179101</v>
      </c>
      <c r="J526" s="12">
        <v>16.404968711808486</v>
      </c>
      <c r="K526" s="12">
        <v>18.085830774006713</v>
      </c>
      <c r="L526" s="12">
        <v>12.326943637861429</v>
      </c>
      <c r="M526" s="12">
        <v>11.982733581196561</v>
      </c>
      <c r="N526" s="12"/>
      <c r="O526" s="12"/>
    </row>
    <row r="527" spans="1:15" x14ac:dyDescent="0.35">
      <c r="A527" s="11" t="str">
        <f t="shared" si="8"/>
        <v>DISTRIBUCION VOLUMEN POR CRITERIO (Consumiciones)Resto vino100-200MIL</v>
      </c>
      <c r="B527" s="11" t="s">
        <v>209</v>
      </c>
      <c r="C527" s="11" t="s">
        <v>111</v>
      </c>
      <c r="D527" s="11" t="s">
        <v>14</v>
      </c>
      <c r="E527" s="12">
        <v>5.0105116919762258</v>
      </c>
      <c r="F527" s="12">
        <v>27.051702136863049</v>
      </c>
      <c r="G527" s="12">
        <v>4.9179752633110407</v>
      </c>
      <c r="H527" s="12">
        <v>7.4743461724926741</v>
      </c>
      <c r="I527" s="12">
        <v>17.170381831505466</v>
      </c>
      <c r="J527" s="12">
        <v>9.9824038817456859</v>
      </c>
      <c r="K527" s="12">
        <v>4.8053406564876511</v>
      </c>
      <c r="L527" s="12">
        <v>7.6145116502674597</v>
      </c>
      <c r="M527" s="12">
        <v>6.6091133452623421</v>
      </c>
      <c r="N527" s="12"/>
      <c r="O527" s="12"/>
    </row>
    <row r="528" spans="1:15" x14ac:dyDescent="0.35">
      <c r="A528" s="11" t="str">
        <f t="shared" si="8"/>
        <v>DISTRIBUCION VOLUMEN POR CRITERIO (Consumiciones)Resto vino200-500MIL</v>
      </c>
      <c r="B528" s="11" t="s">
        <v>209</v>
      </c>
      <c r="C528" s="11" t="s">
        <v>111</v>
      </c>
      <c r="D528" s="11" t="s">
        <v>15</v>
      </c>
      <c r="E528" s="12">
        <v>21.008902659416862</v>
      </c>
      <c r="F528" s="12">
        <v>12.110774072151569</v>
      </c>
      <c r="G528" s="12">
        <v>3.7698590168286672</v>
      </c>
      <c r="H528" s="12">
        <v>7.0928415968861112</v>
      </c>
      <c r="I528" s="12">
        <v>20.46851954634576</v>
      </c>
      <c r="J528" s="12">
        <v>33.177665962744165</v>
      </c>
      <c r="K528" s="12">
        <v>4.3643560726555393</v>
      </c>
      <c r="L528" s="12">
        <v>33.294149952384018</v>
      </c>
      <c r="M528" s="12">
        <v>21.212523968426648</v>
      </c>
      <c r="N528" s="12"/>
      <c r="O528" s="12"/>
    </row>
    <row r="529" spans="1:15" x14ac:dyDescent="0.35">
      <c r="A529" s="11" t="str">
        <f t="shared" si="8"/>
        <v>DISTRIBUCION VOLUMEN POR CRITERIO (Consumiciones)Resto vino&gt;500MIL</v>
      </c>
      <c r="B529" s="11" t="s">
        <v>209</v>
      </c>
      <c r="C529" s="11" t="s">
        <v>111</v>
      </c>
      <c r="D529" s="11" t="s">
        <v>16</v>
      </c>
      <c r="E529" s="12">
        <v>16.896980709269403</v>
      </c>
      <c r="F529" s="12">
        <v>18.875833886053194</v>
      </c>
      <c r="G529" s="12">
        <v>26.491257282287773</v>
      </c>
      <c r="H529" s="12">
        <v>20.821764822269305</v>
      </c>
      <c r="I529" s="12">
        <v>12.264028377678622</v>
      </c>
      <c r="J529" s="12">
        <v>6.723210459940665</v>
      </c>
      <c r="K529" s="12">
        <v>22.149761497028226</v>
      </c>
      <c r="L529" s="12">
        <v>16.720247519670284</v>
      </c>
      <c r="M529" s="12">
        <v>33.780701725980144</v>
      </c>
      <c r="N529" s="12"/>
      <c r="O529" s="12"/>
    </row>
    <row r="530" spans="1:15" x14ac:dyDescent="0.35">
      <c r="A530" s="11" t="str">
        <f t="shared" si="8"/>
        <v>DISTRIBUCION VOLUMEN POR CRITERIO (Consumiciones)Resto vinoDE 15 A 19 AÑOS</v>
      </c>
      <c r="B530" s="11" t="s">
        <v>209</v>
      </c>
      <c r="C530" s="11" t="s">
        <v>111</v>
      </c>
      <c r="D530" s="11" t="s">
        <v>34</v>
      </c>
      <c r="E530" s="12" t="s">
        <v>222</v>
      </c>
      <c r="F530" s="12">
        <v>0</v>
      </c>
      <c r="G530" s="12">
        <v>0</v>
      </c>
      <c r="H530" s="12">
        <v>0</v>
      </c>
      <c r="I530" s="12">
        <v>0</v>
      </c>
      <c r="J530" s="12">
        <v>0</v>
      </c>
      <c r="K530" s="12" t="s">
        <v>222</v>
      </c>
      <c r="L530" s="12" t="s">
        <v>222</v>
      </c>
      <c r="M530" s="12" t="s">
        <v>222</v>
      </c>
      <c r="N530" s="12"/>
      <c r="O530" s="12"/>
    </row>
    <row r="531" spans="1:15" x14ac:dyDescent="0.35">
      <c r="A531" s="11" t="str">
        <f t="shared" si="8"/>
        <v>DISTRIBUCION VOLUMEN POR CRITERIO (Consumiciones)Resto vinoDE 20 A 24 AÑOS</v>
      </c>
      <c r="B531" s="11" t="s">
        <v>209</v>
      </c>
      <c r="C531" s="11" t="s">
        <v>111</v>
      </c>
      <c r="D531" s="11" t="s">
        <v>35</v>
      </c>
      <c r="E531" s="12">
        <v>1.5770608861844935</v>
      </c>
      <c r="F531" s="12">
        <v>0</v>
      </c>
      <c r="G531" s="12">
        <v>0</v>
      </c>
      <c r="H531" s="12">
        <v>0</v>
      </c>
      <c r="I531" s="12">
        <v>0</v>
      </c>
      <c r="J531" s="12">
        <v>0</v>
      </c>
      <c r="K531" s="12" t="s">
        <v>222</v>
      </c>
      <c r="L531" s="12" t="s">
        <v>222</v>
      </c>
      <c r="M531" s="12" t="s">
        <v>222</v>
      </c>
      <c r="N531" s="12"/>
      <c r="O531" s="12"/>
    </row>
    <row r="532" spans="1:15" x14ac:dyDescent="0.35">
      <c r="A532" s="11" t="str">
        <f t="shared" si="8"/>
        <v>DISTRIBUCION VOLUMEN POR CRITERIO (Consumiciones)Resto vinoDE 25 A 34 AÑOS</v>
      </c>
      <c r="B532" s="11" t="s">
        <v>209</v>
      </c>
      <c r="C532" s="11" t="s">
        <v>111</v>
      </c>
      <c r="D532" s="11" t="s">
        <v>36</v>
      </c>
      <c r="E532" s="12">
        <v>4.2533274597104143</v>
      </c>
      <c r="F532" s="12">
        <v>6.013266177870058</v>
      </c>
      <c r="G532" s="12">
        <v>3.9144024361298788</v>
      </c>
      <c r="H532" s="12">
        <v>11.678459069466605</v>
      </c>
      <c r="I532" s="12">
        <v>1.1513781096224267</v>
      </c>
      <c r="J532" s="12">
        <v>0</v>
      </c>
      <c r="K532" s="12">
        <v>2.0574627548229332</v>
      </c>
      <c r="L532" s="12">
        <v>0.98855480262109108</v>
      </c>
      <c r="M532" s="12">
        <v>8.599228758366861</v>
      </c>
      <c r="N532" s="12"/>
      <c r="O532" s="12"/>
    </row>
    <row r="533" spans="1:15" x14ac:dyDescent="0.35">
      <c r="A533" s="11" t="str">
        <f t="shared" si="8"/>
        <v>DISTRIBUCION VOLUMEN POR CRITERIO (Consumiciones)Resto vinoDE 35 A 49 AÑOS</v>
      </c>
      <c r="B533" s="11" t="s">
        <v>209</v>
      </c>
      <c r="C533" s="11" t="s">
        <v>111</v>
      </c>
      <c r="D533" s="11" t="s">
        <v>37</v>
      </c>
      <c r="E533" s="12">
        <v>16.524313070642414</v>
      </c>
      <c r="F533" s="12">
        <v>18.592174448001074</v>
      </c>
      <c r="G533" s="12">
        <v>5.5008462830249831</v>
      </c>
      <c r="H533" s="12">
        <v>25.850991082513652</v>
      </c>
      <c r="I533" s="12">
        <v>9.0067424893103087</v>
      </c>
      <c r="J533" s="12">
        <v>15.007023947753629</v>
      </c>
      <c r="K533" s="12">
        <v>0.60497400023277925</v>
      </c>
      <c r="L533" s="12">
        <v>8.7266358240820878</v>
      </c>
      <c r="M533" s="12">
        <v>6.6860108301597165</v>
      </c>
      <c r="N533" s="12"/>
      <c r="O533" s="12"/>
    </row>
    <row r="534" spans="1:15" x14ac:dyDescent="0.35">
      <c r="A534" s="11" t="str">
        <f t="shared" si="8"/>
        <v>DISTRIBUCION VOLUMEN POR CRITERIO (Consumiciones)Resto vinoDE 50 A 59 AÑOS</v>
      </c>
      <c r="B534" s="11" t="s">
        <v>209</v>
      </c>
      <c r="C534" s="11" t="s">
        <v>111</v>
      </c>
      <c r="D534" s="11" t="s">
        <v>38</v>
      </c>
      <c r="E534" s="12">
        <v>17.980997717920896</v>
      </c>
      <c r="F534" s="12">
        <v>29.104455643029482</v>
      </c>
      <c r="G534" s="12">
        <v>60.190849815135238</v>
      </c>
      <c r="H534" s="12">
        <v>24.300318076683212</v>
      </c>
      <c r="I534" s="12">
        <v>38.964839006078414</v>
      </c>
      <c r="J534" s="12">
        <v>25.454290007961422</v>
      </c>
      <c r="K534" s="12">
        <v>46.737340321316047</v>
      </c>
      <c r="L534" s="12">
        <v>23.571758252672716</v>
      </c>
      <c r="M534" s="12">
        <v>26.596403866598763</v>
      </c>
      <c r="N534" s="12"/>
      <c r="O534" s="12"/>
    </row>
    <row r="535" spans="1:15" x14ac:dyDescent="0.35">
      <c r="A535" s="11" t="str">
        <f t="shared" si="8"/>
        <v>DISTRIBUCION VOLUMEN POR CRITERIO (Consumiciones)Resto vinoDE 60 A 75 AÑOS</v>
      </c>
      <c r="B535" s="11" t="s">
        <v>209</v>
      </c>
      <c r="C535" s="11" t="s">
        <v>111</v>
      </c>
      <c r="D535" s="11" t="s">
        <v>39</v>
      </c>
      <c r="E535" s="12">
        <v>59.664310676715928</v>
      </c>
      <c r="F535" s="12">
        <v>46.290093217406351</v>
      </c>
      <c r="G535" s="12">
        <v>30.393908086347675</v>
      </c>
      <c r="H535" s="12">
        <v>38.170220200704193</v>
      </c>
      <c r="I535" s="12">
        <v>50.877035227142343</v>
      </c>
      <c r="J535" s="12">
        <v>59.538677711211342</v>
      </c>
      <c r="K535" s="12">
        <v>50.60023136044196</v>
      </c>
      <c r="L535" s="12">
        <v>66.713061303184048</v>
      </c>
      <c r="M535" s="12">
        <v>58.118360768696078</v>
      </c>
      <c r="N535" s="12"/>
      <c r="O535" s="12"/>
    </row>
    <row r="536" spans="1:15" x14ac:dyDescent="0.35">
      <c r="A536" s="11" t="str">
        <f t="shared" si="8"/>
        <v>DISTRIBUCION VOLUMEN POR CRITERIO (Consumiciones)Resto vinoNIVEL ALTO</v>
      </c>
      <c r="B536" s="11" t="s">
        <v>209</v>
      </c>
      <c r="C536" s="11" t="s">
        <v>111</v>
      </c>
      <c r="D536" s="11" t="s">
        <v>171</v>
      </c>
      <c r="E536" s="12">
        <v>22.470326103806144</v>
      </c>
      <c r="F536" s="12">
        <v>22.061077347136909</v>
      </c>
      <c r="G536" s="12">
        <v>47.032762557115412</v>
      </c>
      <c r="H536" s="12">
        <v>38.852077564890998</v>
      </c>
      <c r="I536" s="12">
        <v>33.861642279599089</v>
      </c>
      <c r="J536" s="12">
        <v>22.605945448033534</v>
      </c>
      <c r="K536" s="12">
        <v>21.548926137421507</v>
      </c>
      <c r="L536" s="12">
        <v>16.582287186583724</v>
      </c>
      <c r="M536" s="12">
        <v>16.080876606266489</v>
      </c>
      <c r="N536" s="12"/>
      <c r="O536" s="12"/>
    </row>
    <row r="537" spans="1:15" x14ac:dyDescent="0.35">
      <c r="A537" s="11" t="str">
        <f t="shared" si="8"/>
        <v>DISTRIBUCION VOLUMEN POR CRITERIO (Consumiciones)Resto vinoNIVEL MEDIO ALTO</v>
      </c>
      <c r="B537" s="11" t="s">
        <v>209</v>
      </c>
      <c r="C537" s="11" t="s">
        <v>111</v>
      </c>
      <c r="D537" s="11" t="s">
        <v>172</v>
      </c>
      <c r="E537" s="12">
        <v>15.140898271859788</v>
      </c>
      <c r="F537" s="12">
        <v>6.9250121358056731</v>
      </c>
      <c r="G537" s="12">
        <v>12.658644550205455</v>
      </c>
      <c r="H537" s="12">
        <v>10.842170789475817</v>
      </c>
      <c r="I537" s="12">
        <v>29.825399138623343</v>
      </c>
      <c r="J537" s="12">
        <v>16.265904712636459</v>
      </c>
      <c r="K537" s="12">
        <v>9.5776070856963607</v>
      </c>
      <c r="L537" s="12">
        <v>19.261230236861369</v>
      </c>
      <c r="M537" s="12">
        <v>23.323632154150328</v>
      </c>
      <c r="N537" s="12"/>
      <c r="O537" s="12"/>
    </row>
    <row r="538" spans="1:15" x14ac:dyDescent="0.35">
      <c r="A538" s="11" t="str">
        <f t="shared" si="8"/>
        <v>DISTRIBUCION VOLUMEN POR CRITERIO (Consumiciones)Resto vinoNIVEL MEDIO</v>
      </c>
      <c r="B538" s="11" t="s">
        <v>209</v>
      </c>
      <c r="C538" s="11" t="s">
        <v>111</v>
      </c>
      <c r="D538" s="11" t="s">
        <v>173</v>
      </c>
      <c r="E538" s="12">
        <v>25.671123556040449</v>
      </c>
      <c r="F538" s="12">
        <v>32.489128841403044</v>
      </c>
      <c r="G538" s="12">
        <v>20.818843791678983</v>
      </c>
      <c r="H538" s="12">
        <v>30.612421999474691</v>
      </c>
      <c r="I538" s="12">
        <v>14.551927038276169</v>
      </c>
      <c r="J538" s="12">
        <v>25.790862851441133</v>
      </c>
      <c r="K538" s="12">
        <v>24.469060765959142</v>
      </c>
      <c r="L538" s="12">
        <v>29.300332936324779</v>
      </c>
      <c r="M538" s="12">
        <v>28.48398742258615</v>
      </c>
      <c r="N538" s="12"/>
      <c r="O538" s="12"/>
    </row>
    <row r="539" spans="1:15" x14ac:dyDescent="0.35">
      <c r="A539" s="11" t="str">
        <f t="shared" si="8"/>
        <v>DISTRIBUCION VOLUMEN POR CRITERIO (Consumiciones)Resto vinoNIVEL MEDIO BAJO</v>
      </c>
      <c r="B539" s="11" t="s">
        <v>209</v>
      </c>
      <c r="C539" s="11" t="s">
        <v>111</v>
      </c>
      <c r="D539" s="11" t="s">
        <v>174</v>
      </c>
      <c r="E539" s="12">
        <v>22.349266026062402</v>
      </c>
      <c r="F539" s="12">
        <v>7.4752597783353041</v>
      </c>
      <c r="G539" s="12">
        <v>6.1119212197068586</v>
      </c>
      <c r="H539" s="12">
        <v>10.886861199851435</v>
      </c>
      <c r="I539" s="12">
        <v>18.611459079441168</v>
      </c>
      <c r="J539" s="12">
        <v>13.251180338212793</v>
      </c>
      <c r="K539" s="12">
        <v>22.805723764529297</v>
      </c>
      <c r="L539" s="12">
        <v>16.194784025399645</v>
      </c>
      <c r="M539" s="12">
        <v>28.825412987659536</v>
      </c>
      <c r="N539" s="12"/>
      <c r="O539" s="12"/>
    </row>
    <row r="540" spans="1:15" x14ac:dyDescent="0.35">
      <c r="A540" s="11" t="str">
        <f t="shared" si="8"/>
        <v>DISTRIBUCION VOLUMEN POR CRITERIO (Consumiciones)Resto vinoNIVEL BAJO</v>
      </c>
      <c r="B540" s="11" t="s">
        <v>209</v>
      </c>
      <c r="C540" s="11" t="s">
        <v>111</v>
      </c>
      <c r="D540" s="11" t="s">
        <v>190</v>
      </c>
      <c r="E540" s="12">
        <v>14.36838604223122</v>
      </c>
      <c r="F540" s="12">
        <v>31.049518893406773</v>
      </c>
      <c r="G540" s="12">
        <v>13.377831191612181</v>
      </c>
      <c r="H540" s="12">
        <v>8.8064915875717542</v>
      </c>
      <c r="I540" s="12">
        <v>3.1495750479834541</v>
      </c>
      <c r="J540" s="12">
        <v>22.08609498337302</v>
      </c>
      <c r="K540" s="12">
        <v>21.59868416385136</v>
      </c>
      <c r="L540" s="12">
        <v>18.661377299735339</v>
      </c>
      <c r="M540" s="12">
        <v>3.2861006849208021</v>
      </c>
      <c r="N540" s="12"/>
      <c r="O540" s="12"/>
    </row>
    <row r="541" spans="1:15" x14ac:dyDescent="0.35">
      <c r="A541" s="11" t="str">
        <f t="shared" si="8"/>
        <v>DISTRIBUCION VOLUMEN POR CRITERIO (Consumiciones)Resto vinoHOMBRE</v>
      </c>
      <c r="B541" s="11" t="s">
        <v>209</v>
      </c>
      <c r="C541" s="11" t="s">
        <v>111</v>
      </c>
      <c r="D541" s="11" t="s">
        <v>17</v>
      </c>
      <c r="E541" s="12">
        <v>54.80913341823269</v>
      </c>
      <c r="F541" s="12">
        <v>46.686789875133371</v>
      </c>
      <c r="G541" s="12">
        <v>33.095558644450897</v>
      </c>
      <c r="H541" s="12">
        <v>44.596341134639353</v>
      </c>
      <c r="I541" s="12">
        <v>48.066295201861244</v>
      </c>
      <c r="J541" s="12">
        <v>67.972348195147916</v>
      </c>
      <c r="K541" s="12">
        <v>34.074373197469946</v>
      </c>
      <c r="L541" s="12">
        <v>67.894772423958401</v>
      </c>
      <c r="M541" s="12">
        <v>60.646768431665521</v>
      </c>
      <c r="N541" s="12"/>
      <c r="O541" s="12"/>
    </row>
    <row r="542" spans="1:15" x14ac:dyDescent="0.35">
      <c r="A542" s="11" t="str">
        <f t="shared" si="8"/>
        <v>DISTRIBUCION VOLUMEN POR CRITERIO (Consumiciones)Resto vinoMUJER</v>
      </c>
      <c r="B542" s="11" t="s">
        <v>209</v>
      </c>
      <c r="C542" s="11" t="s">
        <v>111</v>
      </c>
      <c r="D542" s="11" t="s">
        <v>18</v>
      </c>
      <c r="E542" s="12">
        <v>45.190876392941448</v>
      </c>
      <c r="F542" s="12">
        <v>53.313210124866629</v>
      </c>
      <c r="G542" s="12">
        <v>66.904441355549096</v>
      </c>
      <c r="H542" s="12">
        <v>55.403682006625345</v>
      </c>
      <c r="I542" s="12">
        <v>51.933704798138734</v>
      </c>
      <c r="J542" s="12">
        <v>32.027651804852084</v>
      </c>
      <c r="K542" s="12">
        <v>65.925626802530047</v>
      </c>
      <c r="L542" s="12">
        <v>32.105244268762831</v>
      </c>
      <c r="M542" s="12">
        <v>39.3532456477392</v>
      </c>
      <c r="N542" s="12"/>
      <c r="O542" s="12"/>
    </row>
    <row r="543" spans="1:15" x14ac:dyDescent="0.35">
      <c r="A543" s="11" t="str">
        <f t="shared" si="8"/>
        <v>DISTRIBUCION VOLUMEN POR CRITERIO (Consumiciones)CavaT.ESPAÑA</v>
      </c>
      <c r="B543" s="11" t="s">
        <v>209</v>
      </c>
      <c r="C543" s="11" t="s">
        <v>112</v>
      </c>
      <c r="D543" s="11" t="s">
        <v>32</v>
      </c>
      <c r="E543" s="12">
        <v>100</v>
      </c>
      <c r="F543" s="12">
        <v>100</v>
      </c>
      <c r="G543" s="12">
        <v>100</v>
      </c>
      <c r="H543" s="12">
        <v>100</v>
      </c>
      <c r="I543" s="12">
        <v>100</v>
      </c>
      <c r="J543" s="12">
        <v>100</v>
      </c>
      <c r="K543" s="12">
        <v>100</v>
      </c>
      <c r="L543" s="12">
        <v>100</v>
      </c>
      <c r="M543" s="12">
        <v>100</v>
      </c>
      <c r="N543" s="12"/>
      <c r="O543" s="12"/>
    </row>
    <row r="544" spans="1:15" x14ac:dyDescent="0.35">
      <c r="A544" s="11" t="str">
        <f t="shared" si="8"/>
        <v>DISTRIBUCION VOLUMEN POR CRITERIO (Consumiciones)CavaBCN AM</v>
      </c>
      <c r="B544" s="11" t="s">
        <v>209</v>
      </c>
      <c r="C544" s="11" t="s">
        <v>112</v>
      </c>
      <c r="D544" s="11" t="s">
        <v>1</v>
      </c>
      <c r="E544" s="12">
        <v>26.099814314571272</v>
      </c>
      <c r="F544" s="12">
        <v>41.059691371160248</v>
      </c>
      <c r="G544" s="12">
        <v>26.669082907437623</v>
      </c>
      <c r="H544" s="12">
        <v>18.935408167651584</v>
      </c>
      <c r="I544" s="12">
        <v>15.334722517541993</v>
      </c>
      <c r="J544" s="12">
        <v>47.890150528790635</v>
      </c>
      <c r="K544" s="12">
        <v>19.406131750341125</v>
      </c>
      <c r="L544" s="12">
        <v>17.757667143733386</v>
      </c>
      <c r="M544" s="12">
        <v>26.457353612538064</v>
      </c>
      <c r="N544" s="12"/>
      <c r="O544" s="12"/>
    </row>
    <row r="545" spans="1:15" x14ac:dyDescent="0.35">
      <c r="A545" s="11" t="str">
        <f t="shared" si="8"/>
        <v>DISTRIBUCION VOLUMEN POR CRITERIO (Consumiciones)CavaREST.CAT ARAGON</v>
      </c>
      <c r="B545" s="11" t="s">
        <v>209</v>
      </c>
      <c r="C545" s="11" t="s">
        <v>112</v>
      </c>
      <c r="D545" s="11" t="s">
        <v>2</v>
      </c>
      <c r="E545" s="12">
        <v>36.89524686885747</v>
      </c>
      <c r="F545" s="12">
        <v>27.893269102588409</v>
      </c>
      <c r="G545" s="12">
        <v>48.907312659520045</v>
      </c>
      <c r="H545" s="12">
        <v>37.409976112351785</v>
      </c>
      <c r="I545" s="12">
        <v>38.328822028492453</v>
      </c>
      <c r="J545" s="12">
        <v>31.037664841370315</v>
      </c>
      <c r="K545" s="12">
        <v>53.095333549025405</v>
      </c>
      <c r="L545" s="12">
        <v>42.978573818330517</v>
      </c>
      <c r="M545" s="12">
        <v>25.734020486044933</v>
      </c>
      <c r="N545" s="12"/>
      <c r="O545" s="12"/>
    </row>
    <row r="546" spans="1:15" x14ac:dyDescent="0.35">
      <c r="A546" s="11" t="str">
        <f t="shared" si="8"/>
        <v>DISTRIBUCION VOLUMEN POR CRITERIO (Consumiciones)CavaLEVANTE</v>
      </c>
      <c r="B546" s="11" t="s">
        <v>209</v>
      </c>
      <c r="C546" s="11" t="s">
        <v>112</v>
      </c>
      <c r="D546" s="11" t="s">
        <v>3</v>
      </c>
      <c r="E546" s="12">
        <v>13.413045320999087</v>
      </c>
      <c r="F546" s="12">
        <v>12.900178765269363</v>
      </c>
      <c r="G546" s="12">
        <v>3.4289138989904879</v>
      </c>
      <c r="H546" s="12">
        <v>15.93754925420183</v>
      </c>
      <c r="I546" s="12">
        <v>17.169439719328086</v>
      </c>
      <c r="J546" s="12">
        <v>9.6833935053269293</v>
      </c>
      <c r="K546" s="12">
        <v>8.2905700366207622</v>
      </c>
      <c r="L546" s="12">
        <v>12.265055482240109</v>
      </c>
      <c r="M546" s="12">
        <v>11.894333095467099</v>
      </c>
      <c r="N546" s="12"/>
      <c r="O546" s="12"/>
    </row>
    <row r="547" spans="1:15" x14ac:dyDescent="0.35">
      <c r="A547" s="11" t="str">
        <f t="shared" si="8"/>
        <v>DISTRIBUCION VOLUMEN POR CRITERIO (Consumiciones)CavaANDALUCIA</v>
      </c>
      <c r="B547" s="11" t="s">
        <v>209</v>
      </c>
      <c r="C547" s="11" t="s">
        <v>112</v>
      </c>
      <c r="D547" s="11" t="s">
        <v>4</v>
      </c>
      <c r="E547" s="12">
        <v>2.1461421093288937</v>
      </c>
      <c r="F547" s="12">
        <v>2.7427676241938381</v>
      </c>
      <c r="G547" s="12">
        <v>1.860070532933769</v>
      </c>
      <c r="H547" s="12">
        <v>0.86151304814169671</v>
      </c>
      <c r="I547" s="12">
        <v>5.2708085264724636</v>
      </c>
      <c r="J547" s="12">
        <v>2.3305644960973879</v>
      </c>
      <c r="K547" s="12">
        <v>6.6487314024204398</v>
      </c>
      <c r="L547" s="12">
        <v>3.7963383580230845</v>
      </c>
      <c r="M547" s="12">
        <v>5.4543418714015353</v>
      </c>
      <c r="N547" s="12"/>
      <c r="O547" s="12"/>
    </row>
    <row r="548" spans="1:15" x14ac:dyDescent="0.35">
      <c r="A548" s="11" t="str">
        <f t="shared" si="8"/>
        <v>DISTRIBUCION VOLUMEN POR CRITERIO (Consumiciones)CavaMDD AM</v>
      </c>
      <c r="B548" s="11" t="s">
        <v>209</v>
      </c>
      <c r="C548" s="11" t="s">
        <v>112</v>
      </c>
      <c r="D548" s="11" t="s">
        <v>5</v>
      </c>
      <c r="E548" s="12">
        <v>7.0032363003017988</v>
      </c>
      <c r="F548" s="12" t="s">
        <v>222</v>
      </c>
      <c r="G548" s="12" t="s">
        <v>222</v>
      </c>
      <c r="H548" s="12">
        <v>1.6811710269641809</v>
      </c>
      <c r="I548" s="12">
        <v>1.3322581331065275</v>
      </c>
      <c r="J548" s="12">
        <v>3.4243307476010623</v>
      </c>
      <c r="K548" s="12">
        <v>7.3900849639184685</v>
      </c>
      <c r="L548" s="12">
        <v>3.8592563335253995</v>
      </c>
      <c r="M548" s="12">
        <v>7.4275819198021438</v>
      </c>
      <c r="N548" s="12"/>
      <c r="O548" s="12"/>
    </row>
    <row r="549" spans="1:15" x14ac:dyDescent="0.35">
      <c r="A549" s="11" t="str">
        <f t="shared" si="8"/>
        <v>DISTRIBUCION VOLUMEN POR CRITERIO (Consumiciones)CavaRTO CENTRO</v>
      </c>
      <c r="B549" s="11" t="s">
        <v>209</v>
      </c>
      <c r="C549" s="11" t="s">
        <v>112</v>
      </c>
      <c r="D549" s="11" t="s">
        <v>6</v>
      </c>
      <c r="E549" s="12">
        <v>0.99335706780157107</v>
      </c>
      <c r="F549" s="12">
        <v>7.6731187211700638</v>
      </c>
      <c r="G549" s="12">
        <v>2.8933836500206001</v>
      </c>
      <c r="H549" s="12">
        <v>2.1904052303100894</v>
      </c>
      <c r="I549" s="12">
        <v>8.6986444822453759</v>
      </c>
      <c r="J549" s="12">
        <v>2.757068489511612</v>
      </c>
      <c r="K549" s="12">
        <v>0.28155885580047546</v>
      </c>
      <c r="L549" s="12">
        <v>2.585661511867809</v>
      </c>
      <c r="M549" s="12">
        <v>3.4360764038170886</v>
      </c>
      <c r="N549" s="12"/>
      <c r="O549" s="12"/>
    </row>
    <row r="550" spans="1:15" x14ac:dyDescent="0.35">
      <c r="A550" s="11" t="str">
        <f t="shared" si="8"/>
        <v>DISTRIBUCION VOLUMEN POR CRITERIO (Consumiciones)CavaNORTE-CENTRO</v>
      </c>
      <c r="B550" s="11" t="s">
        <v>209</v>
      </c>
      <c r="C550" s="11" t="s">
        <v>112</v>
      </c>
      <c r="D550" s="11" t="s">
        <v>7</v>
      </c>
      <c r="E550" s="12">
        <v>1.9594618801089485</v>
      </c>
      <c r="F550" s="12">
        <v>4.5451785955292952</v>
      </c>
      <c r="G550" s="12">
        <v>6.3935422011405354</v>
      </c>
      <c r="H550" s="12">
        <v>18.017652705936296</v>
      </c>
      <c r="I550" s="12">
        <v>9.6247182649372736</v>
      </c>
      <c r="J550" s="12">
        <v>2.4548267294226416</v>
      </c>
      <c r="K550" s="12">
        <v>2.5749746796269464</v>
      </c>
      <c r="L550" s="12">
        <v>8.3728648166390958</v>
      </c>
      <c r="M550" s="12">
        <v>14.363063288670624</v>
      </c>
      <c r="N550" s="12"/>
      <c r="O550" s="12"/>
    </row>
    <row r="551" spans="1:15" x14ac:dyDescent="0.35">
      <c r="A551" s="11" t="str">
        <f t="shared" si="8"/>
        <v>DISTRIBUCION VOLUMEN POR CRITERIO (Consumiciones)CavaNOROESTE</v>
      </c>
      <c r="B551" s="11" t="s">
        <v>209</v>
      </c>
      <c r="C551" s="11" t="s">
        <v>112</v>
      </c>
      <c r="D551" s="11" t="s">
        <v>8</v>
      </c>
      <c r="E551" s="12">
        <v>11.489697737388665</v>
      </c>
      <c r="F551" s="12">
        <v>3.1857867120852443</v>
      </c>
      <c r="G551" s="12">
        <v>9.847668781777756</v>
      </c>
      <c r="H551" s="12">
        <v>4.9663428767933651</v>
      </c>
      <c r="I551" s="12">
        <v>4.2405783542419728</v>
      </c>
      <c r="J551" s="12">
        <v>0.4219738715218499</v>
      </c>
      <c r="K551" s="12">
        <v>2.312624550446154</v>
      </c>
      <c r="L551" s="12">
        <v>8.3845653426516229</v>
      </c>
      <c r="M551" s="12">
        <v>5.2332171334606876</v>
      </c>
      <c r="N551" s="12"/>
      <c r="O551" s="12"/>
    </row>
    <row r="552" spans="1:15" x14ac:dyDescent="0.35">
      <c r="A552" s="11" t="str">
        <f t="shared" si="8"/>
        <v>DISTRIBUCION VOLUMEN POR CRITERIO (Consumiciones)Cava&lt;2MIL</v>
      </c>
      <c r="B552" s="11" t="s">
        <v>209</v>
      </c>
      <c r="C552" s="11" t="s">
        <v>112</v>
      </c>
      <c r="D552" s="11" t="s">
        <v>9</v>
      </c>
      <c r="E552" s="12">
        <v>7.4515410611098583</v>
      </c>
      <c r="F552" s="12">
        <v>6.0287282991465796</v>
      </c>
      <c r="G552" s="12">
        <v>7.4197743077658114</v>
      </c>
      <c r="H552" s="12">
        <v>1.7757805447693831</v>
      </c>
      <c r="I552" s="12">
        <v>6.5796831809483312</v>
      </c>
      <c r="J552" s="12" t="s">
        <v>222</v>
      </c>
      <c r="K552" s="12">
        <v>2.6386671402514219</v>
      </c>
      <c r="L552" s="12">
        <v>14.201501830820989</v>
      </c>
      <c r="M552" s="12">
        <v>4.244137742280059</v>
      </c>
      <c r="N552" s="12"/>
      <c r="O552" s="12"/>
    </row>
    <row r="553" spans="1:15" x14ac:dyDescent="0.35">
      <c r="A553" s="11" t="str">
        <f t="shared" si="8"/>
        <v>DISTRIBUCION VOLUMEN POR CRITERIO (Consumiciones)Cava2-5MIL</v>
      </c>
      <c r="B553" s="11" t="s">
        <v>209</v>
      </c>
      <c r="C553" s="11" t="s">
        <v>112</v>
      </c>
      <c r="D553" s="11" t="s">
        <v>10</v>
      </c>
      <c r="E553" s="12">
        <v>3.9509453003673727</v>
      </c>
      <c r="F553" s="12">
        <v>3.5914174454699688</v>
      </c>
      <c r="G553" s="12">
        <v>4.9382449260118264</v>
      </c>
      <c r="H553" s="12">
        <v>4.4113296434046969</v>
      </c>
      <c r="I553" s="12">
        <v>1.1603391452264511</v>
      </c>
      <c r="J553" s="12">
        <v>3.7291622422553732</v>
      </c>
      <c r="K553" s="12">
        <v>3.5045740785025341</v>
      </c>
      <c r="L553" s="12">
        <v>3.5775264400289961</v>
      </c>
      <c r="M553" s="12">
        <v>1.1784428921579488</v>
      </c>
      <c r="N553" s="12"/>
      <c r="O553" s="12"/>
    </row>
    <row r="554" spans="1:15" x14ac:dyDescent="0.35">
      <c r="A554" s="11" t="str">
        <f t="shared" si="8"/>
        <v>DISTRIBUCION VOLUMEN POR CRITERIO (Consumiciones)Cava5-10MIL</v>
      </c>
      <c r="B554" s="11" t="s">
        <v>209</v>
      </c>
      <c r="C554" s="11" t="s">
        <v>112</v>
      </c>
      <c r="D554" s="11" t="s">
        <v>11</v>
      </c>
      <c r="E554" s="12">
        <v>13.322433710621814</v>
      </c>
      <c r="F554" s="12">
        <v>6.7412267155959658</v>
      </c>
      <c r="G554" s="12">
        <v>7.8712527323643009</v>
      </c>
      <c r="H554" s="12">
        <v>4.4932952877673547</v>
      </c>
      <c r="I554" s="12">
        <v>5.8803210716563896</v>
      </c>
      <c r="J554" s="12">
        <v>5.6694655211099763</v>
      </c>
      <c r="K554" s="12">
        <v>4.3709868380949697</v>
      </c>
      <c r="L554" s="12">
        <v>1.6422882474303451</v>
      </c>
      <c r="M554" s="12">
        <v>1.0283539139337905</v>
      </c>
      <c r="N554" s="12"/>
      <c r="O554" s="12"/>
    </row>
    <row r="555" spans="1:15" x14ac:dyDescent="0.35">
      <c r="A555" s="11" t="str">
        <f t="shared" si="8"/>
        <v>DISTRIBUCION VOLUMEN POR CRITERIO (Consumiciones)Cava10-30MIL</v>
      </c>
      <c r="B555" s="11" t="s">
        <v>209</v>
      </c>
      <c r="C555" s="11" t="s">
        <v>112</v>
      </c>
      <c r="D555" s="11" t="s">
        <v>12</v>
      </c>
      <c r="E555" s="12">
        <v>9.5717959667397565</v>
      </c>
      <c r="F555" s="12">
        <v>9.5051538879997075</v>
      </c>
      <c r="G555" s="12">
        <v>9.5279968393127863</v>
      </c>
      <c r="H555" s="12">
        <v>19.21269525133204</v>
      </c>
      <c r="I555" s="12">
        <v>16.800845205188178</v>
      </c>
      <c r="J555" s="12">
        <v>14.833160609319293</v>
      </c>
      <c r="K555" s="12">
        <v>14.737611773035677</v>
      </c>
      <c r="L555" s="12">
        <v>13.54505957138343</v>
      </c>
      <c r="M555" s="12">
        <v>11.662657290895634</v>
      </c>
      <c r="N555" s="12"/>
      <c r="O555" s="12"/>
    </row>
    <row r="556" spans="1:15" x14ac:dyDescent="0.35">
      <c r="A556" s="11" t="str">
        <f t="shared" si="8"/>
        <v>DISTRIBUCION VOLUMEN POR CRITERIO (Consumiciones)Cava30-100MIL</v>
      </c>
      <c r="B556" s="11" t="s">
        <v>209</v>
      </c>
      <c r="C556" s="11" t="s">
        <v>112</v>
      </c>
      <c r="D556" s="11" t="s">
        <v>13</v>
      </c>
      <c r="E556" s="12">
        <v>18.847214958472676</v>
      </c>
      <c r="F556" s="12">
        <v>48.287388975506929</v>
      </c>
      <c r="G556" s="12">
        <v>34.919890578587101</v>
      </c>
      <c r="H556" s="12">
        <v>36.457775971932527</v>
      </c>
      <c r="I556" s="12">
        <v>37.47839676802041</v>
      </c>
      <c r="J556" s="12">
        <v>23.668012688273553</v>
      </c>
      <c r="K556" s="12">
        <v>43.407582982833723</v>
      </c>
      <c r="L556" s="12">
        <v>24.636084831136966</v>
      </c>
      <c r="M556" s="12">
        <v>29.013809907941337</v>
      </c>
      <c r="N556" s="12"/>
      <c r="O556" s="12"/>
    </row>
    <row r="557" spans="1:15" x14ac:dyDescent="0.35">
      <c r="A557" s="11" t="str">
        <f t="shared" si="8"/>
        <v>DISTRIBUCION VOLUMEN POR CRITERIO (Consumiciones)Cava100-200MIL</v>
      </c>
      <c r="B557" s="11" t="s">
        <v>209</v>
      </c>
      <c r="C557" s="11" t="s">
        <v>112</v>
      </c>
      <c r="D557" s="11" t="s">
        <v>14</v>
      </c>
      <c r="E557" s="12">
        <v>5.0512690103654379</v>
      </c>
      <c r="F557" s="12">
        <v>3.1293518661885242</v>
      </c>
      <c r="G557" s="12">
        <v>7.772391998500459</v>
      </c>
      <c r="H557" s="12">
        <v>1.5704296706288368</v>
      </c>
      <c r="I557" s="12">
        <v>7.6208271316181158</v>
      </c>
      <c r="J557" s="12">
        <v>1.4484315633937155</v>
      </c>
      <c r="K557" s="12">
        <v>5.4299920991058164</v>
      </c>
      <c r="L557" s="12">
        <v>5.2113204215535021</v>
      </c>
      <c r="M557" s="12">
        <v>7.943594675933106</v>
      </c>
      <c r="N557" s="12"/>
      <c r="O557" s="12"/>
    </row>
    <row r="558" spans="1:15" x14ac:dyDescent="0.35">
      <c r="A558" s="11" t="str">
        <f t="shared" si="8"/>
        <v>DISTRIBUCION VOLUMEN POR CRITERIO (Consumiciones)Cava200-500MIL</v>
      </c>
      <c r="B558" s="11" t="s">
        <v>209</v>
      </c>
      <c r="C558" s="11" t="s">
        <v>112</v>
      </c>
      <c r="D558" s="11" t="s">
        <v>15</v>
      </c>
      <c r="E558" s="12">
        <v>28.153293637275272</v>
      </c>
      <c r="F558" s="12">
        <v>15.503552535378381</v>
      </c>
      <c r="G558" s="12">
        <v>15.244199260470598</v>
      </c>
      <c r="H558" s="12">
        <v>15.816345537799592</v>
      </c>
      <c r="I558" s="12">
        <v>15.901732936423564</v>
      </c>
      <c r="J558" s="12">
        <v>13.654610005185472</v>
      </c>
      <c r="K558" s="12">
        <v>9.8666929248313142</v>
      </c>
      <c r="L558" s="12">
        <v>21.750097581829333</v>
      </c>
      <c r="M558" s="12">
        <v>23.229466307946652</v>
      </c>
      <c r="N558" s="12"/>
      <c r="O558" s="12"/>
    </row>
    <row r="559" spans="1:15" x14ac:dyDescent="0.35">
      <c r="A559" s="11" t="str">
        <f t="shared" si="8"/>
        <v>DISTRIBUCION VOLUMEN POR CRITERIO (Consumiciones)Cava&gt;500MIL</v>
      </c>
      <c r="B559" s="11" t="s">
        <v>209</v>
      </c>
      <c r="C559" s="11" t="s">
        <v>112</v>
      </c>
      <c r="D559" s="11" t="s">
        <v>16</v>
      </c>
      <c r="E559" s="12">
        <v>13.651509553763209</v>
      </c>
      <c r="F559" s="12">
        <v>7.2131695107097702</v>
      </c>
      <c r="G559" s="12">
        <v>12.306225867932321</v>
      </c>
      <c r="H559" s="12">
        <v>16.262366002984422</v>
      </c>
      <c r="I559" s="12">
        <v>8.577843929406761</v>
      </c>
      <c r="J559" s="12">
        <v>36.997146114009851</v>
      </c>
      <c r="K559" s="12">
        <v>16.043902713499978</v>
      </c>
      <c r="L559" s="12">
        <v>15.436102488801321</v>
      </c>
      <c r="M559" s="12">
        <v>21.699522863968586</v>
      </c>
      <c r="N559" s="12"/>
      <c r="O559" s="12"/>
    </row>
    <row r="560" spans="1:15" x14ac:dyDescent="0.35">
      <c r="A560" s="11" t="str">
        <f t="shared" si="8"/>
        <v>DISTRIBUCION VOLUMEN POR CRITERIO (Consumiciones)CavaDE 15 A 19 AÑOS</v>
      </c>
      <c r="B560" s="11" t="s">
        <v>209</v>
      </c>
      <c r="C560" s="11" t="s">
        <v>112</v>
      </c>
      <c r="D560" s="11" t="s">
        <v>34</v>
      </c>
      <c r="E560" s="12" t="s">
        <v>222</v>
      </c>
      <c r="F560" s="12" t="s">
        <v>222</v>
      </c>
      <c r="G560" s="12">
        <v>1.1078828798144928</v>
      </c>
      <c r="H560" s="12" t="s">
        <v>222</v>
      </c>
      <c r="I560" s="12" t="s">
        <v>222</v>
      </c>
      <c r="J560" s="12" t="s">
        <v>222</v>
      </c>
      <c r="K560" s="12" t="s">
        <v>222</v>
      </c>
      <c r="L560" s="12" t="s">
        <v>222</v>
      </c>
      <c r="M560" s="12" t="s">
        <v>222</v>
      </c>
      <c r="N560" s="12"/>
      <c r="O560" s="12"/>
    </row>
    <row r="561" spans="1:15" x14ac:dyDescent="0.35">
      <c r="A561" s="11" t="str">
        <f t="shared" si="8"/>
        <v>DISTRIBUCION VOLUMEN POR CRITERIO (Consumiciones)CavaDE 20 A 24 AÑOS</v>
      </c>
      <c r="B561" s="11" t="s">
        <v>209</v>
      </c>
      <c r="C561" s="11" t="s">
        <v>112</v>
      </c>
      <c r="D561" s="11" t="s">
        <v>35</v>
      </c>
      <c r="E561" s="12" t="s">
        <v>222</v>
      </c>
      <c r="F561" s="12" t="s">
        <v>222</v>
      </c>
      <c r="G561" s="12" t="s">
        <v>222</v>
      </c>
      <c r="H561" s="12">
        <v>7.6123558706914745</v>
      </c>
      <c r="I561" s="12" t="s">
        <v>222</v>
      </c>
      <c r="J561" s="12" t="s">
        <v>222</v>
      </c>
      <c r="K561" s="12">
        <v>2.2772399152236398</v>
      </c>
      <c r="L561" s="12" t="s">
        <v>222</v>
      </c>
      <c r="M561" s="12" t="s">
        <v>222</v>
      </c>
      <c r="N561" s="12"/>
      <c r="O561" s="12"/>
    </row>
    <row r="562" spans="1:15" x14ac:dyDescent="0.35">
      <c r="A562" s="11" t="str">
        <f t="shared" si="8"/>
        <v>DISTRIBUCION VOLUMEN POR CRITERIO (Consumiciones)CavaDE 25 A 34 AÑOS</v>
      </c>
      <c r="B562" s="11" t="s">
        <v>209</v>
      </c>
      <c r="C562" s="11" t="s">
        <v>112</v>
      </c>
      <c r="D562" s="11" t="s">
        <v>36</v>
      </c>
      <c r="E562" s="12">
        <v>0.58593085017057145</v>
      </c>
      <c r="F562" s="12" t="s">
        <v>222</v>
      </c>
      <c r="G562" s="12" t="s">
        <v>222</v>
      </c>
      <c r="H562" s="12">
        <v>1.410857826531051</v>
      </c>
      <c r="I562" s="12" t="s">
        <v>222</v>
      </c>
      <c r="J562" s="12">
        <v>1.0594648382185088</v>
      </c>
      <c r="K562" s="12">
        <v>1.3461242245635752</v>
      </c>
      <c r="L562" s="12">
        <v>7.4880810765599159</v>
      </c>
      <c r="M562" s="12">
        <v>8.5221692071076216</v>
      </c>
      <c r="N562" s="12"/>
      <c r="O562" s="12"/>
    </row>
    <row r="563" spans="1:15" x14ac:dyDescent="0.35">
      <c r="A563" s="11" t="str">
        <f t="shared" si="8"/>
        <v>DISTRIBUCION VOLUMEN POR CRITERIO (Consumiciones)CavaDE 35 A 49 AÑOS</v>
      </c>
      <c r="B563" s="11" t="s">
        <v>209</v>
      </c>
      <c r="C563" s="11" t="s">
        <v>112</v>
      </c>
      <c r="D563" s="11" t="s">
        <v>37</v>
      </c>
      <c r="E563" s="12">
        <v>4.86663276028347</v>
      </c>
      <c r="F563" s="12">
        <v>5.6336794098676108</v>
      </c>
      <c r="G563" s="12">
        <v>4.4527454242146787</v>
      </c>
      <c r="H563" s="12">
        <v>6.5193322102522435</v>
      </c>
      <c r="I563" s="12">
        <v>8.6385870720816502</v>
      </c>
      <c r="J563" s="12">
        <v>4.6384772570876258</v>
      </c>
      <c r="K563" s="12">
        <v>12.173554745928811</v>
      </c>
      <c r="L563" s="12">
        <v>5.0615183732644375</v>
      </c>
      <c r="M563" s="12">
        <v>3.7653046977842983</v>
      </c>
      <c r="N563" s="12"/>
      <c r="O563" s="12"/>
    </row>
    <row r="564" spans="1:15" x14ac:dyDescent="0.35">
      <c r="A564" s="11" t="str">
        <f t="shared" si="8"/>
        <v>DISTRIBUCION VOLUMEN POR CRITERIO (Consumiciones)CavaDE 50 A 59 AÑOS</v>
      </c>
      <c r="B564" s="11" t="s">
        <v>209</v>
      </c>
      <c r="C564" s="11" t="s">
        <v>112</v>
      </c>
      <c r="D564" s="11" t="s">
        <v>38</v>
      </c>
      <c r="E564" s="12">
        <v>26.927609871875458</v>
      </c>
      <c r="F564" s="12">
        <v>18.807853417447124</v>
      </c>
      <c r="G564" s="12">
        <v>24.835837344872413</v>
      </c>
      <c r="H564" s="12">
        <v>16.973458509795574</v>
      </c>
      <c r="I564" s="12">
        <v>26.249287688709334</v>
      </c>
      <c r="J564" s="12">
        <v>35.955151290477268</v>
      </c>
      <c r="K564" s="12">
        <v>20.279116084532536</v>
      </c>
      <c r="L564" s="12">
        <v>22.431650898682179</v>
      </c>
      <c r="M564" s="12">
        <v>24.558482960060633</v>
      </c>
      <c r="N564" s="12"/>
      <c r="O564" s="12"/>
    </row>
    <row r="565" spans="1:15" x14ac:dyDescent="0.35">
      <c r="A565" s="11" t="str">
        <f t="shared" si="8"/>
        <v>DISTRIBUCION VOLUMEN POR CRITERIO (Consumiciones)CavaDE 60 A 75 AÑOS</v>
      </c>
      <c r="B565" s="11" t="s">
        <v>209</v>
      </c>
      <c r="C565" s="11" t="s">
        <v>112</v>
      </c>
      <c r="D565" s="11" t="s">
        <v>39</v>
      </c>
      <c r="E565" s="12">
        <v>67.61982787712455</v>
      </c>
      <c r="F565" s="12">
        <v>75.558457236681406</v>
      </c>
      <c r="G565" s="12">
        <v>69.603518848322253</v>
      </c>
      <c r="H565" s="12">
        <v>67.484039079946868</v>
      </c>
      <c r="I565" s="12">
        <v>65.112109291941309</v>
      </c>
      <c r="J565" s="12">
        <v>58.346884851741265</v>
      </c>
      <c r="K565" s="12">
        <v>63.923977924385866</v>
      </c>
      <c r="L565" s="12">
        <v>65.018726417724579</v>
      </c>
      <c r="M565" s="12">
        <v>63.154039810829865</v>
      </c>
      <c r="N565" s="12"/>
      <c r="O565" s="12"/>
    </row>
    <row r="566" spans="1:15" x14ac:dyDescent="0.35">
      <c r="A566" s="11" t="str">
        <f t="shared" si="8"/>
        <v>DISTRIBUCION VOLUMEN POR CRITERIO (Consumiciones)CavaNIVEL ALTO</v>
      </c>
      <c r="B566" s="11" t="s">
        <v>209</v>
      </c>
      <c r="C566" s="11" t="s">
        <v>112</v>
      </c>
      <c r="D566" s="11" t="s">
        <v>171</v>
      </c>
      <c r="E566" s="12">
        <v>27.210352322507287</v>
      </c>
      <c r="F566" s="12">
        <v>16.153971627740994</v>
      </c>
      <c r="G566" s="12">
        <v>26.65643170251958</v>
      </c>
      <c r="H566" s="12">
        <v>20.242934516730568</v>
      </c>
      <c r="I566" s="12">
        <v>10.791383159685306</v>
      </c>
      <c r="J566" s="12">
        <v>12.089032537902353</v>
      </c>
      <c r="K566" s="12">
        <v>12.944935222045606</v>
      </c>
      <c r="L566" s="12">
        <v>16.300570621363917</v>
      </c>
      <c r="M566" s="12">
        <v>17.984571198092343</v>
      </c>
      <c r="N566" s="12"/>
      <c r="O566" s="12"/>
    </row>
    <row r="567" spans="1:15" x14ac:dyDescent="0.35">
      <c r="A567" s="11" t="str">
        <f t="shared" si="8"/>
        <v>DISTRIBUCION VOLUMEN POR CRITERIO (Consumiciones)CavaNIVEL MEDIO ALTO</v>
      </c>
      <c r="B567" s="11" t="s">
        <v>209</v>
      </c>
      <c r="C567" s="11" t="s">
        <v>112</v>
      </c>
      <c r="D567" s="11" t="s">
        <v>172</v>
      </c>
      <c r="E567" s="12">
        <v>6.5624253299874775</v>
      </c>
      <c r="F567" s="12">
        <v>9.7781621539269157</v>
      </c>
      <c r="G567" s="12">
        <v>5.9489930477095596</v>
      </c>
      <c r="H567" s="12">
        <v>13.41885056812483</v>
      </c>
      <c r="I567" s="12">
        <v>14.083149053795452</v>
      </c>
      <c r="J567" s="12">
        <v>28.496182936868557</v>
      </c>
      <c r="K567" s="12">
        <v>19.877753004449822</v>
      </c>
      <c r="L567" s="12">
        <v>16.644374639876585</v>
      </c>
      <c r="M567" s="12">
        <v>20.768775180948243</v>
      </c>
      <c r="N567" s="12"/>
      <c r="O567" s="12"/>
    </row>
    <row r="568" spans="1:15" x14ac:dyDescent="0.35">
      <c r="A568" s="11" t="str">
        <f t="shared" si="8"/>
        <v>DISTRIBUCION VOLUMEN POR CRITERIO (Consumiciones)CavaNIVEL MEDIO</v>
      </c>
      <c r="B568" s="11" t="s">
        <v>209</v>
      </c>
      <c r="C568" s="11" t="s">
        <v>112</v>
      </c>
      <c r="D568" s="11" t="s">
        <v>173</v>
      </c>
      <c r="E568" s="12">
        <v>25.684213219970857</v>
      </c>
      <c r="F568" s="12">
        <v>51.385699937651573</v>
      </c>
      <c r="G568" s="12">
        <v>33.785829616973388</v>
      </c>
      <c r="H568" s="12">
        <v>30.724965560438623</v>
      </c>
      <c r="I568" s="12">
        <v>32.173160748458429</v>
      </c>
      <c r="J568" s="12">
        <v>24.453127755485834</v>
      </c>
      <c r="K568" s="12">
        <v>30.530690402171924</v>
      </c>
      <c r="L568" s="12">
        <v>21.643245478708575</v>
      </c>
      <c r="M568" s="12">
        <v>17.39771382475611</v>
      </c>
      <c r="N568" s="12"/>
      <c r="O568" s="12"/>
    </row>
    <row r="569" spans="1:15" x14ac:dyDescent="0.35">
      <c r="A569" s="11" t="str">
        <f t="shared" si="8"/>
        <v>DISTRIBUCION VOLUMEN POR CRITERIO (Consumiciones)CavaNIVEL MEDIO BAJO</v>
      </c>
      <c r="B569" s="11" t="s">
        <v>209</v>
      </c>
      <c r="C569" s="11" t="s">
        <v>112</v>
      </c>
      <c r="D569" s="11" t="s">
        <v>174</v>
      </c>
      <c r="E569" s="12">
        <v>12.359052604474046</v>
      </c>
      <c r="F569" s="12">
        <v>7.4974634210158069</v>
      </c>
      <c r="G569" s="12">
        <v>9.5042588005267188</v>
      </c>
      <c r="H569" s="12">
        <v>14.244611974118643</v>
      </c>
      <c r="I569" s="12">
        <v>22.493477567510098</v>
      </c>
      <c r="J569" s="12">
        <v>11.717479545149256</v>
      </c>
      <c r="K569" s="12">
        <v>17.929789887793234</v>
      </c>
      <c r="L569" s="12">
        <v>17.761798107841862</v>
      </c>
      <c r="M569" s="12">
        <v>19.866499421586138</v>
      </c>
      <c r="N569" s="12"/>
      <c r="O569" s="12"/>
    </row>
    <row r="570" spans="1:15" x14ac:dyDescent="0.35">
      <c r="A570" s="11" t="str">
        <f t="shared" si="8"/>
        <v>DISTRIBUCION VOLUMEN POR CRITERIO (Consumiciones)CavaNIVEL BAJO</v>
      </c>
      <c r="B570" s="11" t="s">
        <v>209</v>
      </c>
      <c r="C570" s="11" t="s">
        <v>112</v>
      </c>
      <c r="D570" s="11" t="s">
        <v>190</v>
      </c>
      <c r="E570" s="12">
        <v>28.183953324344944</v>
      </c>
      <c r="F570" s="12">
        <v>15.184689611659568</v>
      </c>
      <c r="G570" s="12">
        <v>24.104458645405</v>
      </c>
      <c r="H570" s="12">
        <v>21.368657849866029</v>
      </c>
      <c r="I570" s="12">
        <v>20.458824154794815</v>
      </c>
      <c r="J570" s="12">
        <v>23.244162215990318</v>
      </c>
      <c r="K570" s="12">
        <v>18.716843205934346</v>
      </c>
      <c r="L570" s="12">
        <v>27.649987918440178</v>
      </c>
      <c r="M570" s="12">
        <v>23.982429293891862</v>
      </c>
      <c r="N570" s="12"/>
      <c r="O570" s="12"/>
    </row>
    <row r="571" spans="1:15" x14ac:dyDescent="0.35">
      <c r="A571" s="11" t="str">
        <f t="shared" si="8"/>
        <v>DISTRIBUCION VOLUMEN POR CRITERIO (Consumiciones)CavaHOMBRE</v>
      </c>
      <c r="B571" s="11" t="s">
        <v>209</v>
      </c>
      <c r="C571" s="11" t="s">
        <v>112</v>
      </c>
      <c r="D571" s="11" t="s">
        <v>17</v>
      </c>
      <c r="E571" s="12">
        <v>54.495658543528926</v>
      </c>
      <c r="F571" s="12">
        <v>45.834835463916164</v>
      </c>
      <c r="G571" s="12">
        <v>56.618017702291269</v>
      </c>
      <c r="H571" s="12">
        <v>51.978509304310627</v>
      </c>
      <c r="I571" s="12">
        <v>55.457367637678068</v>
      </c>
      <c r="J571" s="12">
        <v>35.941493461126598</v>
      </c>
      <c r="K571" s="12">
        <v>52.266120637510724</v>
      </c>
      <c r="L571" s="12">
        <v>47.562591773387112</v>
      </c>
      <c r="M571" s="12">
        <v>59.635133877323078</v>
      </c>
      <c r="N571" s="12"/>
      <c r="O571" s="12"/>
    </row>
    <row r="572" spans="1:15" x14ac:dyDescent="0.35">
      <c r="A572" s="11" t="str">
        <f t="shared" si="8"/>
        <v>DISTRIBUCION VOLUMEN POR CRITERIO (Consumiciones)CavaMUJER</v>
      </c>
      <c r="B572" s="11" t="s">
        <v>209</v>
      </c>
      <c r="C572" s="11" t="s">
        <v>112</v>
      </c>
      <c r="D572" s="11" t="s">
        <v>18</v>
      </c>
      <c r="E572" s="12">
        <v>45.504341456471082</v>
      </c>
      <c r="F572" s="12">
        <v>54.165156256080628</v>
      </c>
      <c r="G572" s="12">
        <v>43.381949413032018</v>
      </c>
      <c r="H572" s="12">
        <v>48.021495813009054</v>
      </c>
      <c r="I572" s="12">
        <v>44.542621730810126</v>
      </c>
      <c r="J572" s="12">
        <v>64.058484025967886</v>
      </c>
      <c r="K572" s="12">
        <v>47.733885223686741</v>
      </c>
      <c r="L572" s="12">
        <v>52.437408226612881</v>
      </c>
      <c r="M572" s="12">
        <v>40.364860582314279</v>
      </c>
      <c r="N572" s="12"/>
      <c r="O572" s="12"/>
    </row>
    <row r="573" spans="1:15" x14ac:dyDescent="0.35">
      <c r="A573" s="11" t="str">
        <f t="shared" si="8"/>
        <v>DISTRIBUCION VOLUMEN POR CRITERIO (Consumiciones)Otr.Bebidas Deri.VinoT.ESPAÑA</v>
      </c>
      <c r="B573" s="11" t="s">
        <v>209</v>
      </c>
      <c r="C573" s="11" t="s">
        <v>113</v>
      </c>
      <c r="D573" s="11" t="s">
        <v>32</v>
      </c>
      <c r="E573" s="12">
        <v>100</v>
      </c>
      <c r="F573" s="12">
        <v>100</v>
      </c>
      <c r="G573" s="12">
        <v>100</v>
      </c>
      <c r="H573" s="12">
        <v>100</v>
      </c>
      <c r="I573" s="12">
        <v>100</v>
      </c>
      <c r="J573" s="12">
        <v>100</v>
      </c>
      <c r="K573" s="12">
        <v>100</v>
      </c>
      <c r="L573" s="12">
        <v>100</v>
      </c>
      <c r="M573" s="12">
        <v>100</v>
      </c>
      <c r="N573" s="12"/>
      <c r="O573" s="12"/>
    </row>
    <row r="574" spans="1:15" x14ac:dyDescent="0.35">
      <c r="A574" s="11" t="str">
        <f t="shared" si="8"/>
        <v>DISTRIBUCION VOLUMEN POR CRITERIO (Consumiciones)Otr.Bebidas Deri.VinoBCN AM</v>
      </c>
      <c r="B574" s="11" t="s">
        <v>209</v>
      </c>
      <c r="C574" s="11" t="s">
        <v>113</v>
      </c>
      <c r="D574" s="11" t="s">
        <v>1</v>
      </c>
      <c r="E574" s="12">
        <v>7.4397798271763751</v>
      </c>
      <c r="F574" s="12">
        <v>2.6757263164503833</v>
      </c>
      <c r="G574" s="12">
        <v>3.0095416987280306</v>
      </c>
      <c r="H574" s="12">
        <v>2.6286490408437744</v>
      </c>
      <c r="I574" s="12">
        <v>3.4139714967789918</v>
      </c>
      <c r="J574" s="12">
        <v>3.1881774408487815</v>
      </c>
      <c r="K574" s="12">
        <v>4.488489446220953</v>
      </c>
      <c r="L574" s="12">
        <v>4.7366613082769984</v>
      </c>
      <c r="M574" s="12">
        <v>6.1827259415013218</v>
      </c>
      <c r="N574" s="12"/>
      <c r="O574" s="12"/>
    </row>
    <row r="575" spans="1:15" x14ac:dyDescent="0.35">
      <c r="A575" s="11" t="str">
        <f t="shared" si="8"/>
        <v>DISTRIBUCION VOLUMEN POR CRITERIO (Consumiciones)Otr.Bebidas Deri.VinoREST.CAT ARAGON</v>
      </c>
      <c r="B575" s="11" t="s">
        <v>209</v>
      </c>
      <c r="C575" s="11" t="s">
        <v>113</v>
      </c>
      <c r="D575" s="11" t="s">
        <v>2</v>
      </c>
      <c r="E575" s="12">
        <v>6.1833734919031329</v>
      </c>
      <c r="F575" s="12">
        <v>5.4246691215370104</v>
      </c>
      <c r="G575" s="12">
        <v>5.1083037302544954</v>
      </c>
      <c r="H575" s="12">
        <v>6.173110886954059</v>
      </c>
      <c r="I575" s="12">
        <v>5.4149921824078193</v>
      </c>
      <c r="J575" s="12">
        <v>4.8647745440618877</v>
      </c>
      <c r="K575" s="12">
        <v>5.4714184956087406</v>
      </c>
      <c r="L575" s="12">
        <v>6.2012382029729141</v>
      </c>
      <c r="M575" s="12">
        <v>5.8745086195858214</v>
      </c>
      <c r="N575" s="12"/>
      <c r="O575" s="12"/>
    </row>
    <row r="576" spans="1:15" x14ac:dyDescent="0.35">
      <c r="A576" s="11" t="str">
        <f t="shared" si="8"/>
        <v>DISTRIBUCION VOLUMEN POR CRITERIO (Consumiciones)Otr.Bebidas Deri.VinoLEVANTE</v>
      </c>
      <c r="B576" s="11" t="s">
        <v>209</v>
      </c>
      <c r="C576" s="11" t="s">
        <v>113</v>
      </c>
      <c r="D576" s="11" t="s">
        <v>3</v>
      </c>
      <c r="E576" s="12">
        <v>13.645037748418426</v>
      </c>
      <c r="F576" s="12">
        <v>13.099502475992924</v>
      </c>
      <c r="G576" s="12">
        <v>12.623534729046677</v>
      </c>
      <c r="H576" s="12">
        <v>15.993567282508669</v>
      </c>
      <c r="I576" s="12">
        <v>17.090016274987306</v>
      </c>
      <c r="J576" s="12">
        <v>10.284624337983045</v>
      </c>
      <c r="K576" s="12">
        <v>12.128364232038422</v>
      </c>
      <c r="L576" s="12">
        <v>11.229993992108554</v>
      </c>
      <c r="M576" s="12">
        <v>9.9427278065516749</v>
      </c>
      <c r="N576" s="12"/>
      <c r="O576" s="12"/>
    </row>
    <row r="577" spans="1:15" x14ac:dyDescent="0.35">
      <c r="A577" s="11" t="str">
        <f t="shared" si="8"/>
        <v>DISTRIBUCION VOLUMEN POR CRITERIO (Consumiciones)Otr.Bebidas Deri.VinoANDALUCIA</v>
      </c>
      <c r="B577" s="11" t="s">
        <v>209</v>
      </c>
      <c r="C577" s="11" t="s">
        <v>113</v>
      </c>
      <c r="D577" s="11" t="s">
        <v>4</v>
      </c>
      <c r="E577" s="12">
        <v>37.846462047523147</v>
      </c>
      <c r="F577" s="12">
        <v>41.233740941028465</v>
      </c>
      <c r="G577" s="12">
        <v>39.439475550137459</v>
      </c>
      <c r="H577" s="12">
        <v>36.859382742266575</v>
      </c>
      <c r="I577" s="12">
        <v>34.188539929701655</v>
      </c>
      <c r="J577" s="12">
        <v>38.344640544395517</v>
      </c>
      <c r="K577" s="12">
        <v>35.547349645505257</v>
      </c>
      <c r="L577" s="12">
        <v>38.369398723729006</v>
      </c>
      <c r="M577" s="12">
        <v>33.791848546550632</v>
      </c>
      <c r="N577" s="12"/>
      <c r="O577" s="12"/>
    </row>
    <row r="578" spans="1:15" x14ac:dyDescent="0.35">
      <c r="A578" s="11" t="str">
        <f t="shared" si="8"/>
        <v>DISTRIBUCION VOLUMEN POR CRITERIO (Consumiciones)Otr.Bebidas Deri.VinoMDD AM</v>
      </c>
      <c r="B578" s="11" t="s">
        <v>209</v>
      </c>
      <c r="C578" s="11" t="s">
        <v>113</v>
      </c>
      <c r="D578" s="11" t="s">
        <v>5</v>
      </c>
      <c r="E578" s="12">
        <v>9.7016541635086195</v>
      </c>
      <c r="F578" s="12">
        <v>15.167465255290628</v>
      </c>
      <c r="G578" s="12">
        <v>17.006200208628407</v>
      </c>
      <c r="H578" s="12">
        <v>13.008910242797478</v>
      </c>
      <c r="I578" s="12">
        <v>11.49774869340243</v>
      </c>
      <c r="J578" s="12">
        <v>17.552194456957103</v>
      </c>
      <c r="K578" s="12">
        <v>17.712828859203121</v>
      </c>
      <c r="L578" s="12">
        <v>15.51316052977695</v>
      </c>
      <c r="M578" s="12">
        <v>13.891394425724249</v>
      </c>
      <c r="N578" s="12"/>
      <c r="O578" s="12"/>
    </row>
    <row r="579" spans="1:15" x14ac:dyDescent="0.35">
      <c r="A579" s="11" t="str">
        <f t="shared" si="8"/>
        <v>DISTRIBUCION VOLUMEN POR CRITERIO (Consumiciones)Otr.Bebidas Deri.VinoRTO CENTRO</v>
      </c>
      <c r="B579" s="11" t="s">
        <v>209</v>
      </c>
      <c r="C579" s="11" t="s">
        <v>113</v>
      </c>
      <c r="D579" s="11" t="s">
        <v>6</v>
      </c>
      <c r="E579" s="12">
        <v>4.4783492581735667</v>
      </c>
      <c r="F579" s="12">
        <v>6.6072734544955631</v>
      </c>
      <c r="G579" s="12">
        <v>9.8525710399847419</v>
      </c>
      <c r="H579" s="12">
        <v>6.100829086147094</v>
      </c>
      <c r="I579" s="12">
        <v>5.5428228105743429</v>
      </c>
      <c r="J579" s="12">
        <v>8.0567986650014571</v>
      </c>
      <c r="K579" s="12">
        <v>11.18376040442571</v>
      </c>
      <c r="L579" s="12">
        <v>5.9544320377577034</v>
      </c>
      <c r="M579" s="12">
        <v>6.3869323874277617</v>
      </c>
      <c r="N579" s="12"/>
      <c r="O579" s="12"/>
    </row>
    <row r="580" spans="1:15" x14ac:dyDescent="0.35">
      <c r="A580" s="11" t="str">
        <f t="shared" ref="A580:A643" si="9">B580&amp;C580&amp;D580</f>
        <v>DISTRIBUCION VOLUMEN POR CRITERIO (Consumiciones)Otr.Bebidas Deri.VinoNORTE-CENTRO</v>
      </c>
      <c r="B580" s="11" t="s">
        <v>209</v>
      </c>
      <c r="C580" s="11" t="s">
        <v>113</v>
      </c>
      <c r="D580" s="11" t="s">
        <v>7</v>
      </c>
      <c r="E580" s="12">
        <v>16.976398994904752</v>
      </c>
      <c r="F580" s="12">
        <v>11.475079035275487</v>
      </c>
      <c r="G580" s="12">
        <v>9.9189476882942422</v>
      </c>
      <c r="H580" s="12">
        <v>17.306841509166844</v>
      </c>
      <c r="I580" s="12">
        <v>16.769924863142151</v>
      </c>
      <c r="J580" s="12">
        <v>10.487491885860372</v>
      </c>
      <c r="K580" s="12">
        <v>9.3163142365625529</v>
      </c>
      <c r="L580" s="12">
        <v>16.031968116679383</v>
      </c>
      <c r="M580" s="12">
        <v>15.570342101831274</v>
      </c>
      <c r="N580" s="12"/>
      <c r="O580" s="12"/>
    </row>
    <row r="581" spans="1:15" x14ac:dyDescent="0.35">
      <c r="A581" s="11" t="str">
        <f t="shared" si="9"/>
        <v>DISTRIBUCION VOLUMEN POR CRITERIO (Consumiciones)Otr.Bebidas Deri.VinoNOROESTE</v>
      </c>
      <c r="B581" s="11" t="s">
        <v>209</v>
      </c>
      <c r="C581" s="11" t="s">
        <v>113</v>
      </c>
      <c r="D581" s="11" t="s">
        <v>8</v>
      </c>
      <c r="E581" s="12">
        <v>3.728982699477859</v>
      </c>
      <c r="F581" s="12">
        <v>4.3165556083943084</v>
      </c>
      <c r="G581" s="12">
        <v>3.0414283167147365</v>
      </c>
      <c r="H581" s="12">
        <v>1.9286950520280313</v>
      </c>
      <c r="I581" s="12">
        <v>6.0819877477736854</v>
      </c>
      <c r="J581" s="12">
        <v>7.2212937515345788</v>
      </c>
      <c r="K581" s="12">
        <v>4.1514718260953449</v>
      </c>
      <c r="L581" s="12">
        <v>1.9631741512725724</v>
      </c>
      <c r="M581" s="12">
        <v>8.3595118869741629</v>
      </c>
      <c r="N581" s="12"/>
      <c r="O581" s="12"/>
    </row>
    <row r="582" spans="1:15" x14ac:dyDescent="0.35">
      <c r="A582" s="11" t="str">
        <f t="shared" si="9"/>
        <v>DISTRIBUCION VOLUMEN POR CRITERIO (Consumiciones)Otr.Bebidas Deri.Vino&lt;2MIL</v>
      </c>
      <c r="B582" s="11" t="s">
        <v>209</v>
      </c>
      <c r="C582" s="11" t="s">
        <v>113</v>
      </c>
      <c r="D582" s="11" t="s">
        <v>9</v>
      </c>
      <c r="E582" s="12">
        <v>5.0626569266603516</v>
      </c>
      <c r="F582" s="12">
        <v>5.7039162429554251</v>
      </c>
      <c r="G582" s="12">
        <v>4.0364679128689129</v>
      </c>
      <c r="H582" s="12">
        <v>3.5218579670135197</v>
      </c>
      <c r="I582" s="12">
        <v>4.659421898055399</v>
      </c>
      <c r="J582" s="12">
        <v>5.3064555126480615</v>
      </c>
      <c r="K582" s="12">
        <v>5.7101868821959689</v>
      </c>
      <c r="L582" s="12">
        <v>1.9985332084846579</v>
      </c>
      <c r="M582" s="12">
        <v>2.3749629297574226</v>
      </c>
      <c r="N582" s="12"/>
      <c r="O582" s="12"/>
    </row>
    <row r="583" spans="1:15" x14ac:dyDescent="0.35">
      <c r="A583" s="11" t="str">
        <f t="shared" si="9"/>
        <v>DISTRIBUCION VOLUMEN POR CRITERIO (Consumiciones)Otr.Bebidas Deri.Vino2-5MIL</v>
      </c>
      <c r="B583" s="11" t="s">
        <v>209</v>
      </c>
      <c r="C583" s="11" t="s">
        <v>113</v>
      </c>
      <c r="D583" s="11" t="s">
        <v>10</v>
      </c>
      <c r="E583" s="12">
        <v>4.6770142286543903</v>
      </c>
      <c r="F583" s="12">
        <v>3.9014323435950322</v>
      </c>
      <c r="G583" s="12">
        <v>4.509610708406564</v>
      </c>
      <c r="H583" s="12">
        <v>3.3953918029305576</v>
      </c>
      <c r="I583" s="12">
        <v>3.171128292485915</v>
      </c>
      <c r="J583" s="12">
        <v>2.5263616604013119</v>
      </c>
      <c r="K583" s="12">
        <v>4.2498152528502722</v>
      </c>
      <c r="L583" s="12">
        <v>2.5551228550654819</v>
      </c>
      <c r="M583" s="12">
        <v>2.0264115271472516</v>
      </c>
      <c r="N583" s="12"/>
      <c r="O583" s="12"/>
    </row>
    <row r="584" spans="1:15" x14ac:dyDescent="0.35">
      <c r="A584" s="11" t="str">
        <f t="shared" si="9"/>
        <v>DISTRIBUCION VOLUMEN POR CRITERIO (Consumiciones)Otr.Bebidas Deri.Vino5-10MIL</v>
      </c>
      <c r="B584" s="11" t="s">
        <v>209</v>
      </c>
      <c r="C584" s="11" t="s">
        <v>113</v>
      </c>
      <c r="D584" s="11" t="s">
        <v>11</v>
      </c>
      <c r="E584" s="12">
        <v>6.6749096073763043</v>
      </c>
      <c r="F584" s="12">
        <v>7.9683835643833731</v>
      </c>
      <c r="G584" s="12">
        <v>7.53616196008812</v>
      </c>
      <c r="H584" s="12">
        <v>4.7666463155659384</v>
      </c>
      <c r="I584" s="12">
        <v>6.9986454172114989</v>
      </c>
      <c r="J584" s="12">
        <v>6.1877182383367249</v>
      </c>
      <c r="K584" s="12">
        <v>6.8341888265723059</v>
      </c>
      <c r="L584" s="12">
        <v>7.3935502669271891</v>
      </c>
      <c r="M584" s="12">
        <v>8.2451059587648725</v>
      </c>
      <c r="N584" s="12"/>
      <c r="O584" s="12"/>
    </row>
    <row r="585" spans="1:15" x14ac:dyDescent="0.35">
      <c r="A585" s="11" t="str">
        <f t="shared" si="9"/>
        <v>DISTRIBUCION VOLUMEN POR CRITERIO (Consumiciones)Otr.Bebidas Deri.Vino10-30MIL</v>
      </c>
      <c r="B585" s="11" t="s">
        <v>209</v>
      </c>
      <c r="C585" s="11" t="s">
        <v>113</v>
      </c>
      <c r="D585" s="11" t="s">
        <v>12</v>
      </c>
      <c r="E585" s="12">
        <v>26.216623067299132</v>
      </c>
      <c r="F585" s="12">
        <v>22.065352493259187</v>
      </c>
      <c r="G585" s="12">
        <v>19.981328883541874</v>
      </c>
      <c r="H585" s="12">
        <v>22.746681885750689</v>
      </c>
      <c r="I585" s="12">
        <v>19.055021053515517</v>
      </c>
      <c r="J585" s="12">
        <v>24.365528948188835</v>
      </c>
      <c r="K585" s="12">
        <v>20.558811247355095</v>
      </c>
      <c r="L585" s="12">
        <v>23.961572948972616</v>
      </c>
      <c r="M585" s="12">
        <v>22.00991364201494</v>
      </c>
      <c r="N585" s="12"/>
      <c r="O585" s="12"/>
    </row>
    <row r="586" spans="1:15" x14ac:dyDescent="0.35">
      <c r="A586" s="11" t="str">
        <f t="shared" si="9"/>
        <v>DISTRIBUCION VOLUMEN POR CRITERIO (Consumiciones)Otr.Bebidas Deri.Vino30-100MIL</v>
      </c>
      <c r="B586" s="11" t="s">
        <v>209</v>
      </c>
      <c r="C586" s="11" t="s">
        <v>113</v>
      </c>
      <c r="D586" s="11" t="s">
        <v>13</v>
      </c>
      <c r="E586" s="12">
        <v>18.834697386618547</v>
      </c>
      <c r="F586" s="12">
        <v>16.472416427245108</v>
      </c>
      <c r="G586" s="12">
        <v>22.242713851516051</v>
      </c>
      <c r="H586" s="12">
        <v>21.692910738302544</v>
      </c>
      <c r="I586" s="12">
        <v>20.782678934888054</v>
      </c>
      <c r="J586" s="12">
        <v>20.742664786539557</v>
      </c>
      <c r="K586" s="12">
        <v>20.716639117529443</v>
      </c>
      <c r="L586" s="12">
        <v>19.561108194367016</v>
      </c>
      <c r="M586" s="12">
        <v>20.593078911747849</v>
      </c>
      <c r="N586" s="12"/>
      <c r="O586" s="12"/>
    </row>
    <row r="587" spans="1:15" x14ac:dyDescent="0.35">
      <c r="A587" s="11" t="str">
        <f t="shared" si="9"/>
        <v>DISTRIBUCION VOLUMEN POR CRITERIO (Consumiciones)Otr.Bebidas Deri.Vino100-200MIL</v>
      </c>
      <c r="B587" s="11" t="s">
        <v>209</v>
      </c>
      <c r="C587" s="11" t="s">
        <v>113</v>
      </c>
      <c r="D587" s="11" t="s">
        <v>14</v>
      </c>
      <c r="E587" s="12">
        <v>12.201690005151638</v>
      </c>
      <c r="F587" s="12">
        <v>11.841129503906128</v>
      </c>
      <c r="G587" s="12">
        <v>13.281558303700638</v>
      </c>
      <c r="H587" s="12">
        <v>11.018492956749487</v>
      </c>
      <c r="I587" s="12">
        <v>9.8098725592517511</v>
      </c>
      <c r="J587" s="12">
        <v>12.482105159249556</v>
      </c>
      <c r="K587" s="12">
        <v>11.051778582003898</v>
      </c>
      <c r="L587" s="12">
        <v>12.298550708949232</v>
      </c>
      <c r="M587" s="12">
        <v>10.128528714319964</v>
      </c>
      <c r="N587" s="12"/>
      <c r="O587" s="12"/>
    </row>
    <row r="588" spans="1:15" x14ac:dyDescent="0.35">
      <c r="A588" s="11" t="str">
        <f t="shared" si="9"/>
        <v>DISTRIBUCION VOLUMEN POR CRITERIO (Consumiciones)Otr.Bebidas Deri.Vino200-500MIL</v>
      </c>
      <c r="B588" s="11" t="s">
        <v>209</v>
      </c>
      <c r="C588" s="11" t="s">
        <v>113</v>
      </c>
      <c r="D588" s="11" t="s">
        <v>15</v>
      </c>
      <c r="E588" s="12">
        <v>12.935698180869357</v>
      </c>
      <c r="F588" s="12">
        <v>13.685142530919389</v>
      </c>
      <c r="G588" s="12">
        <v>10.999538553308348</v>
      </c>
      <c r="H588" s="12">
        <v>17.473561265661498</v>
      </c>
      <c r="I588" s="12">
        <v>19.063328494823594</v>
      </c>
      <c r="J588" s="12">
        <v>13.042488415289005</v>
      </c>
      <c r="K588" s="12">
        <v>14.641836002759575</v>
      </c>
      <c r="L588" s="12">
        <v>17.093380313961941</v>
      </c>
      <c r="M588" s="12">
        <v>17.020963118629272</v>
      </c>
      <c r="N588" s="12"/>
      <c r="O588" s="12"/>
    </row>
    <row r="589" spans="1:15" x14ac:dyDescent="0.35">
      <c r="A589" s="11" t="str">
        <f t="shared" si="9"/>
        <v>DISTRIBUCION VOLUMEN POR CRITERIO (Consumiciones)Otr.Bebidas Deri.Vino&gt;500MIL</v>
      </c>
      <c r="B589" s="11" t="s">
        <v>209</v>
      </c>
      <c r="C589" s="11" t="s">
        <v>113</v>
      </c>
      <c r="D589" s="11" t="s">
        <v>16</v>
      </c>
      <c r="E589" s="12">
        <v>13.39674596112472</v>
      </c>
      <c r="F589" s="12">
        <v>18.362240264912057</v>
      </c>
      <c r="G589" s="12">
        <v>17.412631673724611</v>
      </c>
      <c r="H589" s="12">
        <v>15.384449989382034</v>
      </c>
      <c r="I589" s="12">
        <v>16.459910347612936</v>
      </c>
      <c r="J589" s="12">
        <v>15.346679153642913</v>
      </c>
      <c r="K589" s="12">
        <v>16.236755506093015</v>
      </c>
      <c r="L589" s="12">
        <v>15.138199544987922</v>
      </c>
      <c r="M589" s="12">
        <v>17.601034014210828</v>
      </c>
      <c r="N589" s="12"/>
      <c r="O589" s="12"/>
    </row>
    <row r="590" spans="1:15" x14ac:dyDescent="0.35">
      <c r="A590" s="11" t="str">
        <f t="shared" si="9"/>
        <v>DISTRIBUCION VOLUMEN POR CRITERIO (Consumiciones)Otr.Bebidas Deri.VinoDE 15 A 19 AÑOS</v>
      </c>
      <c r="B590" s="11" t="s">
        <v>209</v>
      </c>
      <c r="C590" s="11" t="s">
        <v>113</v>
      </c>
      <c r="D590" s="11" t="s">
        <v>34</v>
      </c>
      <c r="E590" s="12">
        <v>3.3895394014350035</v>
      </c>
      <c r="F590" s="12">
        <v>1.476310346150671</v>
      </c>
      <c r="G590" s="12">
        <v>1.203731972332154</v>
      </c>
      <c r="H590" s="12">
        <v>0.31611577121823459</v>
      </c>
      <c r="I590" s="12" t="s">
        <v>222</v>
      </c>
      <c r="J590" s="12">
        <v>0.30775664890875365</v>
      </c>
      <c r="K590" s="12">
        <v>0.28453033406908701</v>
      </c>
      <c r="L590" s="12" t="s">
        <v>222</v>
      </c>
      <c r="M590" s="12">
        <v>0.58989720211678465</v>
      </c>
      <c r="N590" s="12"/>
      <c r="O590" s="12"/>
    </row>
    <row r="591" spans="1:15" x14ac:dyDescent="0.35">
      <c r="A591" s="11" t="str">
        <f t="shared" si="9"/>
        <v>DISTRIBUCION VOLUMEN POR CRITERIO (Consumiciones)Otr.Bebidas Deri.VinoDE 20 A 24 AÑOS</v>
      </c>
      <c r="B591" s="11" t="s">
        <v>209</v>
      </c>
      <c r="C591" s="11" t="s">
        <v>113</v>
      </c>
      <c r="D591" s="11" t="s">
        <v>35</v>
      </c>
      <c r="E591" s="12">
        <v>6.1751691008717646</v>
      </c>
      <c r="F591" s="12">
        <v>3.9862247822533101</v>
      </c>
      <c r="G591" s="12">
        <v>2.8340921436183231</v>
      </c>
      <c r="H591" s="12">
        <v>6.0511423161322293</v>
      </c>
      <c r="I591" s="12">
        <v>4.4404123529952777</v>
      </c>
      <c r="J591" s="12">
        <v>5.3423720215094201</v>
      </c>
      <c r="K591" s="12">
        <v>3.5452071779797949</v>
      </c>
      <c r="L591" s="12">
        <v>2.1808429450575622</v>
      </c>
      <c r="M591" s="12">
        <v>6.5364961715581247</v>
      </c>
      <c r="N591" s="12"/>
      <c r="O591" s="12"/>
    </row>
    <row r="592" spans="1:15" x14ac:dyDescent="0.35">
      <c r="A592" s="11" t="str">
        <f t="shared" si="9"/>
        <v>DISTRIBUCION VOLUMEN POR CRITERIO (Consumiciones)Otr.Bebidas Deri.VinoDE 25 A 34 AÑOS</v>
      </c>
      <c r="B592" s="11" t="s">
        <v>209</v>
      </c>
      <c r="C592" s="11" t="s">
        <v>113</v>
      </c>
      <c r="D592" s="11" t="s">
        <v>36</v>
      </c>
      <c r="E592" s="12">
        <v>7.4548438307930356</v>
      </c>
      <c r="F592" s="12">
        <v>7.0710497768176364</v>
      </c>
      <c r="G592" s="12">
        <v>6.8325712650806896</v>
      </c>
      <c r="H592" s="12">
        <v>6.3350631768953054</v>
      </c>
      <c r="I592" s="12">
        <v>8.0254641570396323</v>
      </c>
      <c r="J592" s="12">
        <v>8.5104220227277132</v>
      </c>
      <c r="K592" s="12">
        <v>7.4029874092212875</v>
      </c>
      <c r="L592" s="12">
        <v>7.3954726117729406</v>
      </c>
      <c r="M592" s="12">
        <v>8.1469422996496892</v>
      </c>
      <c r="N592" s="12"/>
      <c r="O592" s="12"/>
    </row>
    <row r="593" spans="1:15" x14ac:dyDescent="0.35">
      <c r="A593" s="11" t="str">
        <f t="shared" si="9"/>
        <v>DISTRIBUCION VOLUMEN POR CRITERIO (Consumiciones)Otr.Bebidas Deri.VinoDE 35 A 49 AÑOS</v>
      </c>
      <c r="B593" s="11" t="s">
        <v>209</v>
      </c>
      <c r="C593" s="11" t="s">
        <v>113</v>
      </c>
      <c r="D593" s="11" t="s">
        <v>37</v>
      </c>
      <c r="E593" s="12">
        <v>19.509246666010366</v>
      </c>
      <c r="F593" s="12">
        <v>22.325462555475845</v>
      </c>
      <c r="G593" s="12">
        <v>20.977437685445004</v>
      </c>
      <c r="H593" s="12">
        <v>19.998451546683654</v>
      </c>
      <c r="I593" s="12">
        <v>20.905001259612039</v>
      </c>
      <c r="J593" s="12">
        <v>21.797487318825866</v>
      </c>
      <c r="K593" s="12">
        <v>21.562422843624702</v>
      </c>
      <c r="L593" s="12">
        <v>19.114539638552262</v>
      </c>
      <c r="M593" s="12">
        <v>18.088645275233382</v>
      </c>
      <c r="N593" s="12"/>
      <c r="O593" s="12"/>
    </row>
    <row r="594" spans="1:15" x14ac:dyDescent="0.35">
      <c r="A594" s="11" t="str">
        <f t="shared" si="9"/>
        <v>DISTRIBUCION VOLUMEN POR CRITERIO (Consumiciones)Otr.Bebidas Deri.VinoDE 50 A 59 AÑOS</v>
      </c>
      <c r="B594" s="11" t="s">
        <v>209</v>
      </c>
      <c r="C594" s="11" t="s">
        <v>113</v>
      </c>
      <c r="D594" s="11" t="s">
        <v>38</v>
      </c>
      <c r="E594" s="12">
        <v>24.438466589376151</v>
      </c>
      <c r="F594" s="12">
        <v>30.39169987175298</v>
      </c>
      <c r="G594" s="12">
        <v>31.748865190629612</v>
      </c>
      <c r="H594" s="12">
        <v>27.40321724357613</v>
      </c>
      <c r="I594" s="12">
        <v>27.191075148854154</v>
      </c>
      <c r="J594" s="12">
        <v>27.631883273845258</v>
      </c>
      <c r="K594" s="12">
        <v>28.377636018572616</v>
      </c>
      <c r="L594" s="12">
        <v>32.21925736688371</v>
      </c>
      <c r="M594" s="12">
        <v>30.40821407937872</v>
      </c>
      <c r="N594" s="12"/>
      <c r="O594" s="12"/>
    </row>
    <row r="595" spans="1:15" x14ac:dyDescent="0.35">
      <c r="A595" s="11" t="str">
        <f t="shared" si="9"/>
        <v>DISTRIBUCION VOLUMEN POR CRITERIO (Consumiciones)Otr.Bebidas Deri.VinoDE 60 A 75 AÑOS</v>
      </c>
      <c r="B595" s="11" t="s">
        <v>209</v>
      </c>
      <c r="C595" s="11" t="s">
        <v>113</v>
      </c>
      <c r="D595" s="11" t="s">
        <v>39</v>
      </c>
      <c r="E595" s="12">
        <v>39.032772642599561</v>
      </c>
      <c r="F595" s="12">
        <v>34.749273014990827</v>
      </c>
      <c r="G595" s="12">
        <v>36.403316255659242</v>
      </c>
      <c r="H595" s="12">
        <v>39.896005875274291</v>
      </c>
      <c r="I595" s="12">
        <v>39.438053079651468</v>
      </c>
      <c r="J595" s="12">
        <v>36.410085961460723</v>
      </c>
      <c r="K595" s="12">
        <v>38.82721453247197</v>
      </c>
      <c r="L595" s="12">
        <v>39.089903675277974</v>
      </c>
      <c r="M595" s="12">
        <v>36.229810179056663</v>
      </c>
      <c r="N595" s="12"/>
      <c r="O595" s="12"/>
    </row>
    <row r="596" spans="1:15" x14ac:dyDescent="0.35">
      <c r="A596" s="11" t="str">
        <f t="shared" si="9"/>
        <v>DISTRIBUCION VOLUMEN POR CRITERIO (Consumiciones)Otr.Bebidas Deri.VinoNIVEL ALTO</v>
      </c>
      <c r="B596" s="11" t="s">
        <v>209</v>
      </c>
      <c r="C596" s="11" t="s">
        <v>113</v>
      </c>
      <c r="D596" s="11" t="s">
        <v>171</v>
      </c>
      <c r="E596" s="12">
        <v>19.472640401273477</v>
      </c>
      <c r="F596" s="12">
        <v>21.011581763576682</v>
      </c>
      <c r="G596" s="12">
        <v>25.757483403616583</v>
      </c>
      <c r="H596" s="12">
        <v>20.28288914843916</v>
      </c>
      <c r="I596" s="12">
        <v>19.521977231012848</v>
      </c>
      <c r="J596" s="12">
        <v>23.920777258042449</v>
      </c>
      <c r="K596" s="12">
        <v>21.643788656681995</v>
      </c>
      <c r="L596" s="12">
        <v>23.4783616678484</v>
      </c>
      <c r="M596" s="12">
        <v>19.665370204211179</v>
      </c>
      <c r="N596" s="12"/>
      <c r="O596" s="12"/>
    </row>
    <row r="597" spans="1:15" x14ac:dyDescent="0.35">
      <c r="A597" s="11" t="str">
        <f t="shared" si="9"/>
        <v>DISTRIBUCION VOLUMEN POR CRITERIO (Consumiciones)Otr.Bebidas Deri.VinoNIVEL MEDIO ALTO</v>
      </c>
      <c r="B597" s="11" t="s">
        <v>209</v>
      </c>
      <c r="C597" s="11" t="s">
        <v>113</v>
      </c>
      <c r="D597" s="11" t="s">
        <v>172</v>
      </c>
      <c r="E597" s="12">
        <v>18.507181231595315</v>
      </c>
      <c r="F597" s="12">
        <v>15.817996207236945</v>
      </c>
      <c r="G597" s="12">
        <v>15.237582848636603</v>
      </c>
      <c r="H597" s="12">
        <v>12.625946768599135</v>
      </c>
      <c r="I597" s="12">
        <v>12.340049264826433</v>
      </c>
      <c r="J597" s="12">
        <v>12.733641925751638</v>
      </c>
      <c r="K597" s="12">
        <v>15.167294288437324</v>
      </c>
      <c r="L597" s="12">
        <v>14.64601251012591</v>
      </c>
      <c r="M597" s="12">
        <v>17.98409121516314</v>
      </c>
      <c r="N597" s="12"/>
      <c r="O597" s="12"/>
    </row>
    <row r="598" spans="1:15" x14ac:dyDescent="0.35">
      <c r="A598" s="11" t="str">
        <f t="shared" si="9"/>
        <v>DISTRIBUCION VOLUMEN POR CRITERIO (Consumiciones)Otr.Bebidas Deri.VinoNIVEL MEDIO</v>
      </c>
      <c r="B598" s="11" t="s">
        <v>209</v>
      </c>
      <c r="C598" s="11" t="s">
        <v>113</v>
      </c>
      <c r="D598" s="11" t="s">
        <v>173</v>
      </c>
      <c r="E598" s="12">
        <v>24.818368889836169</v>
      </c>
      <c r="F598" s="12">
        <v>22.017780175546097</v>
      </c>
      <c r="G598" s="12">
        <v>21.003972351109397</v>
      </c>
      <c r="H598" s="12">
        <v>21.240957032632547</v>
      </c>
      <c r="I598" s="12">
        <v>23.306331649851845</v>
      </c>
      <c r="J598" s="12">
        <v>20.101093276837886</v>
      </c>
      <c r="K598" s="12">
        <v>20.45078589967509</v>
      </c>
      <c r="L598" s="12">
        <v>18.005208643425327</v>
      </c>
      <c r="M598" s="12">
        <v>17.479202203410246</v>
      </c>
      <c r="N598" s="12"/>
      <c r="O598" s="12"/>
    </row>
    <row r="599" spans="1:15" x14ac:dyDescent="0.35">
      <c r="A599" s="11" t="str">
        <f t="shared" si="9"/>
        <v>DISTRIBUCION VOLUMEN POR CRITERIO (Consumiciones)Otr.Bebidas Deri.VinoNIVEL MEDIO BAJO</v>
      </c>
      <c r="B599" s="11" t="s">
        <v>209</v>
      </c>
      <c r="C599" s="11" t="s">
        <v>113</v>
      </c>
      <c r="D599" s="11" t="s">
        <v>174</v>
      </c>
      <c r="E599" s="12">
        <v>19.986647793253933</v>
      </c>
      <c r="F599" s="12">
        <v>18.943345747210362</v>
      </c>
      <c r="G599" s="12">
        <v>18.38750445008764</v>
      </c>
      <c r="H599" s="12">
        <v>22.800886600127413</v>
      </c>
      <c r="I599" s="12">
        <v>18.85665215113745</v>
      </c>
      <c r="J599" s="12">
        <v>19.13093269340704</v>
      </c>
      <c r="K599" s="12">
        <v>19.534745451395299</v>
      </c>
      <c r="L599" s="12">
        <v>19.052241593011363</v>
      </c>
      <c r="M599" s="12">
        <v>26.030647416254389</v>
      </c>
      <c r="N599" s="12"/>
      <c r="O599" s="12"/>
    </row>
    <row r="600" spans="1:15" x14ac:dyDescent="0.35">
      <c r="A600" s="11" t="str">
        <f t="shared" si="9"/>
        <v>DISTRIBUCION VOLUMEN POR CRITERIO (Consumiciones)Otr.Bebidas Deri.VinoNIVEL BAJO</v>
      </c>
      <c r="B600" s="11" t="s">
        <v>209</v>
      </c>
      <c r="C600" s="11" t="s">
        <v>113</v>
      </c>
      <c r="D600" s="11" t="s">
        <v>190</v>
      </c>
      <c r="E600" s="12">
        <v>17.215190357355517</v>
      </c>
      <c r="F600" s="12">
        <v>22.209313547093863</v>
      </c>
      <c r="G600" s="12">
        <v>19.613468793704897</v>
      </c>
      <c r="H600" s="12">
        <v>23.049311601897074</v>
      </c>
      <c r="I600" s="12">
        <v>25.974989703171424</v>
      </c>
      <c r="J600" s="12">
        <v>24.113561093614212</v>
      </c>
      <c r="K600" s="12">
        <v>23.203397121169868</v>
      </c>
      <c r="L600" s="12">
        <v>24.818184606447026</v>
      </c>
      <c r="M600" s="12">
        <v>18.840700795036881</v>
      </c>
      <c r="N600" s="12"/>
      <c r="O600" s="12"/>
    </row>
    <row r="601" spans="1:15" x14ac:dyDescent="0.35">
      <c r="A601" s="11" t="str">
        <f t="shared" si="9"/>
        <v>DISTRIBUCION VOLUMEN POR CRITERIO (Consumiciones)Otr.Bebidas Deri.VinoHOMBRE</v>
      </c>
      <c r="B601" s="11" t="s">
        <v>209</v>
      </c>
      <c r="C601" s="11" t="s">
        <v>113</v>
      </c>
      <c r="D601" s="11" t="s">
        <v>17</v>
      </c>
      <c r="E601" s="12">
        <v>53.854247808164061</v>
      </c>
      <c r="F601" s="12">
        <v>48.544966101162828</v>
      </c>
      <c r="G601" s="12">
        <v>47.980178524780399</v>
      </c>
      <c r="H601" s="12">
        <v>52.016802930558505</v>
      </c>
      <c r="I601" s="12">
        <v>48.244960552149941</v>
      </c>
      <c r="J601" s="12">
        <v>48.415320245332843</v>
      </c>
      <c r="K601" s="12">
        <v>51.26794059661983</v>
      </c>
      <c r="L601" s="12">
        <v>51.89549877226122</v>
      </c>
      <c r="M601" s="12">
        <v>54.727772469537307</v>
      </c>
      <c r="N601" s="12"/>
      <c r="O601" s="12"/>
    </row>
    <row r="602" spans="1:15" x14ac:dyDescent="0.35">
      <c r="A602" s="11" t="str">
        <f t="shared" si="9"/>
        <v>DISTRIBUCION VOLUMEN POR CRITERIO (Consumiciones)Otr.Bebidas Deri.VinoMUJER</v>
      </c>
      <c r="B602" s="11" t="s">
        <v>209</v>
      </c>
      <c r="C602" s="11" t="s">
        <v>113</v>
      </c>
      <c r="D602" s="11" t="s">
        <v>18</v>
      </c>
      <c r="E602" s="12">
        <v>46.145790422921827</v>
      </c>
      <c r="F602" s="12">
        <v>51.455051339501125</v>
      </c>
      <c r="G602" s="12">
        <v>52.019821475219608</v>
      </c>
      <c r="H602" s="12">
        <v>47.983188221136828</v>
      </c>
      <c r="I602" s="12">
        <v>51.755049444771018</v>
      </c>
      <c r="J602" s="12">
        <v>51.584686002320382</v>
      </c>
      <c r="K602" s="12">
        <v>48.73205940338017</v>
      </c>
      <c r="L602" s="12">
        <v>48.104519269454833</v>
      </c>
      <c r="M602" s="12">
        <v>45.272227530462679</v>
      </c>
      <c r="N602" s="12"/>
      <c r="O602" s="12"/>
    </row>
    <row r="603" spans="1:15" x14ac:dyDescent="0.35">
      <c r="A603" s="11" t="str">
        <f t="shared" si="9"/>
        <v>DISTRIBUCION VOLUMEN POR CRITERIO (Consumiciones)Tinto de VeranoT.ESPAÑA</v>
      </c>
      <c r="B603" s="11" t="s">
        <v>209</v>
      </c>
      <c r="C603" s="11" t="s">
        <v>114</v>
      </c>
      <c r="D603" s="11" t="s">
        <v>32</v>
      </c>
      <c r="E603" s="12">
        <v>100</v>
      </c>
      <c r="F603" s="12">
        <v>100</v>
      </c>
      <c r="G603" s="12">
        <v>100</v>
      </c>
      <c r="H603" s="12">
        <v>100</v>
      </c>
      <c r="I603" s="12">
        <v>100</v>
      </c>
      <c r="J603" s="12">
        <v>100</v>
      </c>
      <c r="K603" s="12">
        <v>100</v>
      </c>
      <c r="L603" s="12">
        <v>100</v>
      </c>
      <c r="M603" s="12">
        <v>100</v>
      </c>
      <c r="N603" s="12"/>
      <c r="O603" s="12"/>
    </row>
    <row r="604" spans="1:15" x14ac:dyDescent="0.35">
      <c r="A604" s="11" t="str">
        <f t="shared" si="9"/>
        <v>DISTRIBUCION VOLUMEN POR CRITERIO (Consumiciones)Tinto de VeranoBCN AM</v>
      </c>
      <c r="B604" s="11" t="s">
        <v>209</v>
      </c>
      <c r="C604" s="11" t="s">
        <v>114</v>
      </c>
      <c r="D604" s="11" t="s">
        <v>1</v>
      </c>
      <c r="E604" s="12">
        <v>2.7876414351735401</v>
      </c>
      <c r="F604" s="12">
        <v>1.1035198251338016</v>
      </c>
      <c r="G604" s="12">
        <v>2.0696680151687867</v>
      </c>
      <c r="H604" s="12">
        <v>1.4999578182187654</v>
      </c>
      <c r="I604" s="12">
        <v>1.9302440874169411</v>
      </c>
      <c r="J604" s="12">
        <v>2.3531889908126882</v>
      </c>
      <c r="K604" s="12">
        <v>3.4168087120871729</v>
      </c>
      <c r="L604" s="12">
        <v>2.4100203517845888</v>
      </c>
      <c r="M604" s="12">
        <v>2.8219999795156361</v>
      </c>
      <c r="N604" s="12"/>
      <c r="O604" s="12"/>
    </row>
    <row r="605" spans="1:15" x14ac:dyDescent="0.35">
      <c r="A605" s="11" t="str">
        <f t="shared" si="9"/>
        <v>DISTRIBUCION VOLUMEN POR CRITERIO (Consumiciones)Tinto de VeranoREST.CAT ARAGON</v>
      </c>
      <c r="B605" s="11" t="s">
        <v>209</v>
      </c>
      <c r="C605" s="11" t="s">
        <v>114</v>
      </c>
      <c r="D605" s="11" t="s">
        <v>2</v>
      </c>
      <c r="E605" s="12">
        <v>4.8410834375562493</v>
      </c>
      <c r="F605" s="12">
        <v>2.5382166219322073</v>
      </c>
      <c r="G605" s="12">
        <v>3.4507152276435487</v>
      </c>
      <c r="H605" s="12">
        <v>1.4098585864009887</v>
      </c>
      <c r="I605" s="12">
        <v>2.4553562708338617</v>
      </c>
      <c r="J605" s="12">
        <v>3.0356440062842842</v>
      </c>
      <c r="K605" s="12">
        <v>3.3404600474339441</v>
      </c>
      <c r="L605" s="12">
        <v>2.734269305174104</v>
      </c>
      <c r="M605" s="12">
        <v>1.7340469478866392</v>
      </c>
      <c r="N605" s="12"/>
      <c r="O605" s="12"/>
    </row>
    <row r="606" spans="1:15" x14ac:dyDescent="0.35">
      <c r="A606" s="11" t="str">
        <f t="shared" si="9"/>
        <v>DISTRIBUCION VOLUMEN POR CRITERIO (Consumiciones)Tinto de VeranoLEVANTE</v>
      </c>
      <c r="B606" s="11" t="s">
        <v>209</v>
      </c>
      <c r="C606" s="11" t="s">
        <v>114</v>
      </c>
      <c r="D606" s="11" t="s">
        <v>3</v>
      </c>
      <c r="E606" s="12">
        <v>13.241078726806462</v>
      </c>
      <c r="F606" s="12">
        <v>12.902786930037449</v>
      </c>
      <c r="G606" s="12">
        <v>11.661455190243103</v>
      </c>
      <c r="H606" s="12">
        <v>15.158157989393883</v>
      </c>
      <c r="I606" s="12">
        <v>16.717924147108189</v>
      </c>
      <c r="J606" s="12">
        <v>12.082032225554082</v>
      </c>
      <c r="K606" s="12">
        <v>11.587757470055436</v>
      </c>
      <c r="L606" s="12">
        <v>11.651919395391625</v>
      </c>
      <c r="M606" s="12">
        <v>13.299886918722976</v>
      </c>
      <c r="N606" s="12"/>
      <c r="O606" s="12"/>
    </row>
    <row r="607" spans="1:15" x14ac:dyDescent="0.35">
      <c r="A607" s="11" t="str">
        <f t="shared" si="9"/>
        <v>DISTRIBUCION VOLUMEN POR CRITERIO (Consumiciones)Tinto de VeranoANDALUCIA</v>
      </c>
      <c r="B607" s="11" t="s">
        <v>209</v>
      </c>
      <c r="C607" s="11" t="s">
        <v>114</v>
      </c>
      <c r="D607" s="11" t="s">
        <v>4</v>
      </c>
      <c r="E607" s="12">
        <v>52.813786096483717</v>
      </c>
      <c r="F607" s="12">
        <v>49.85441746090423</v>
      </c>
      <c r="G607" s="12">
        <v>45.410175603287072</v>
      </c>
      <c r="H607" s="12">
        <v>52.059385630582099</v>
      </c>
      <c r="I607" s="12">
        <v>51.99419876494521</v>
      </c>
      <c r="J607" s="12">
        <v>46.883850558730963</v>
      </c>
      <c r="K607" s="12">
        <v>42.437887629431472</v>
      </c>
      <c r="L607" s="12">
        <v>50.959486327130278</v>
      </c>
      <c r="M607" s="12">
        <v>47.616378690647025</v>
      </c>
      <c r="N607" s="12"/>
      <c r="O607" s="12"/>
    </row>
    <row r="608" spans="1:15" x14ac:dyDescent="0.35">
      <c r="A608" s="11" t="str">
        <f t="shared" si="9"/>
        <v>DISTRIBUCION VOLUMEN POR CRITERIO (Consumiciones)Tinto de VeranoMDD AM</v>
      </c>
      <c r="B608" s="11" t="s">
        <v>209</v>
      </c>
      <c r="C608" s="11" t="s">
        <v>114</v>
      </c>
      <c r="D608" s="11" t="s">
        <v>5</v>
      </c>
      <c r="E608" s="12">
        <v>12.837329667865967</v>
      </c>
      <c r="F608" s="12">
        <v>19.198034362493775</v>
      </c>
      <c r="G608" s="12">
        <v>19.675610737355001</v>
      </c>
      <c r="H608" s="12">
        <v>15.71573401498039</v>
      </c>
      <c r="I608" s="12">
        <v>15.356853604858342</v>
      </c>
      <c r="J608" s="12">
        <v>20.664942090002711</v>
      </c>
      <c r="K608" s="12">
        <v>20.283978211155098</v>
      </c>
      <c r="L608" s="12">
        <v>21.649252794931446</v>
      </c>
      <c r="M608" s="12">
        <v>18.597960971216811</v>
      </c>
      <c r="N608" s="12"/>
      <c r="O608" s="12"/>
    </row>
    <row r="609" spans="1:15" x14ac:dyDescent="0.35">
      <c r="A609" s="11" t="str">
        <f t="shared" si="9"/>
        <v>DISTRIBUCION VOLUMEN POR CRITERIO (Consumiciones)Tinto de VeranoRTO CENTRO</v>
      </c>
      <c r="B609" s="11" t="s">
        <v>209</v>
      </c>
      <c r="C609" s="11" t="s">
        <v>114</v>
      </c>
      <c r="D609" s="11" t="s">
        <v>6</v>
      </c>
      <c r="E609" s="12">
        <v>3.7408645621634316</v>
      </c>
      <c r="F609" s="12">
        <v>7.0622486700204119</v>
      </c>
      <c r="G609" s="12">
        <v>10.847526131884997</v>
      </c>
      <c r="H609" s="12">
        <v>4.8521512116173762</v>
      </c>
      <c r="I609" s="12">
        <v>6.0647815343278753</v>
      </c>
      <c r="J609" s="12">
        <v>9.9239792909102835</v>
      </c>
      <c r="K609" s="12">
        <v>12.529053111208086</v>
      </c>
      <c r="L609" s="12">
        <v>6.2567733597622466</v>
      </c>
      <c r="M609" s="12">
        <v>5.6409595483121819</v>
      </c>
      <c r="N609" s="12"/>
      <c r="O609" s="12"/>
    </row>
    <row r="610" spans="1:15" x14ac:dyDescent="0.35">
      <c r="A610" s="11" t="str">
        <f t="shared" si="9"/>
        <v>DISTRIBUCION VOLUMEN POR CRITERIO (Consumiciones)Tinto de VeranoNORTE-CENTRO</v>
      </c>
      <c r="B610" s="11" t="s">
        <v>209</v>
      </c>
      <c r="C610" s="11" t="s">
        <v>114</v>
      </c>
      <c r="D610" s="11" t="s">
        <v>7</v>
      </c>
      <c r="E610" s="12">
        <v>8.4775016625748094</v>
      </c>
      <c r="F610" s="12">
        <v>4.6477137208891168</v>
      </c>
      <c r="G610" s="12">
        <v>4.6414958688153298</v>
      </c>
      <c r="H610" s="12">
        <v>8.0654171646551696</v>
      </c>
      <c r="I610" s="12">
        <v>1.6630476211078042</v>
      </c>
      <c r="J610" s="12">
        <v>2.3309681658852637</v>
      </c>
      <c r="K610" s="12">
        <v>3.1884456864082846</v>
      </c>
      <c r="L610" s="12">
        <v>3.3604480210858712</v>
      </c>
      <c r="M610" s="12">
        <v>2.7952811611751502</v>
      </c>
      <c r="N610" s="12"/>
      <c r="O610" s="12"/>
    </row>
    <row r="611" spans="1:15" x14ac:dyDescent="0.35">
      <c r="A611" s="11" t="str">
        <f t="shared" si="9"/>
        <v>DISTRIBUCION VOLUMEN POR CRITERIO (Consumiciones)Tinto de VeranoNOROESTE</v>
      </c>
      <c r="B611" s="11" t="s">
        <v>209</v>
      </c>
      <c r="C611" s="11" t="s">
        <v>114</v>
      </c>
      <c r="D611" s="11" t="s">
        <v>8</v>
      </c>
      <c r="E611" s="12">
        <v>1.2607193547552253</v>
      </c>
      <c r="F611" s="12">
        <v>2.6930736591716355</v>
      </c>
      <c r="G611" s="12">
        <v>2.2433416776558417</v>
      </c>
      <c r="H611" s="12">
        <v>1.2393377157637595</v>
      </c>
      <c r="I611" s="12">
        <v>3.8175988123740527</v>
      </c>
      <c r="J611" s="12">
        <v>2.7253681035383637</v>
      </c>
      <c r="K611" s="12">
        <v>3.215603021451674</v>
      </c>
      <c r="L611" s="12">
        <v>0.97781970855278211</v>
      </c>
      <c r="M611" s="12">
        <v>7.4934706089204841</v>
      </c>
      <c r="N611" s="12"/>
      <c r="O611" s="12"/>
    </row>
    <row r="612" spans="1:15" x14ac:dyDescent="0.35">
      <c r="A612" s="11" t="str">
        <f t="shared" si="9"/>
        <v>DISTRIBUCION VOLUMEN POR CRITERIO (Consumiciones)Tinto de Verano&lt;2MIL</v>
      </c>
      <c r="B612" s="11" t="s">
        <v>209</v>
      </c>
      <c r="C612" s="11" t="s">
        <v>114</v>
      </c>
      <c r="D612" s="11" t="s">
        <v>9</v>
      </c>
      <c r="E612" s="12">
        <v>2.6614151499457828</v>
      </c>
      <c r="F612" s="12">
        <v>3.5867403847699255</v>
      </c>
      <c r="G612" s="12">
        <v>3.5133889124814672</v>
      </c>
      <c r="H612" s="12">
        <v>1.4553951682710877</v>
      </c>
      <c r="I612" s="12">
        <v>2.611172446458117</v>
      </c>
      <c r="J612" s="12">
        <v>3.6850507365613203</v>
      </c>
      <c r="K612" s="12">
        <v>5.888246978584271</v>
      </c>
      <c r="L612" s="12">
        <v>2.1695673383717362</v>
      </c>
      <c r="M612" s="12">
        <v>1.48938473694852</v>
      </c>
      <c r="N612" s="12"/>
      <c r="O612" s="12"/>
    </row>
    <row r="613" spans="1:15" x14ac:dyDescent="0.35">
      <c r="A613" s="11" t="str">
        <f t="shared" si="9"/>
        <v>DISTRIBUCION VOLUMEN POR CRITERIO (Consumiciones)Tinto de Verano2-5MIL</v>
      </c>
      <c r="B613" s="11" t="s">
        <v>209</v>
      </c>
      <c r="C613" s="11" t="s">
        <v>114</v>
      </c>
      <c r="D613" s="11" t="s">
        <v>10</v>
      </c>
      <c r="E613" s="12">
        <v>5.7260370410326651</v>
      </c>
      <c r="F613" s="12">
        <v>3.5444084604381301</v>
      </c>
      <c r="G613" s="12">
        <v>4.0313172854130812</v>
      </c>
      <c r="H613" s="12">
        <v>3.4614553938521473</v>
      </c>
      <c r="I613" s="12">
        <v>4.2439175900465944</v>
      </c>
      <c r="J613" s="12">
        <v>2.86488611948996</v>
      </c>
      <c r="K613" s="12">
        <v>4.1923720351088827</v>
      </c>
      <c r="L613" s="12">
        <v>2.3839783880554548</v>
      </c>
      <c r="M613" s="12">
        <v>1.9469743266429127</v>
      </c>
      <c r="N613" s="12"/>
      <c r="O613" s="12"/>
    </row>
    <row r="614" spans="1:15" x14ac:dyDescent="0.35">
      <c r="A614" s="11" t="str">
        <f t="shared" si="9"/>
        <v>DISTRIBUCION VOLUMEN POR CRITERIO (Consumiciones)Tinto de Verano5-10MIL</v>
      </c>
      <c r="B614" s="11" t="s">
        <v>209</v>
      </c>
      <c r="C614" s="11" t="s">
        <v>114</v>
      </c>
      <c r="D614" s="11" t="s">
        <v>11</v>
      </c>
      <c r="E614" s="12">
        <v>4.8709865211490859</v>
      </c>
      <c r="F614" s="12">
        <v>8.2658673395586568</v>
      </c>
      <c r="G614" s="12">
        <v>6.8219343927642795</v>
      </c>
      <c r="H614" s="12">
        <v>3.7451617628536313</v>
      </c>
      <c r="I614" s="12">
        <v>8.6235045910569994</v>
      </c>
      <c r="J614" s="12">
        <v>7.6221768987022278</v>
      </c>
      <c r="K614" s="12">
        <v>7.7235948287079612</v>
      </c>
      <c r="L614" s="12">
        <v>7.8505093314240808</v>
      </c>
      <c r="M614" s="12">
        <v>6.807946188334002</v>
      </c>
      <c r="N614" s="12"/>
      <c r="O614" s="12"/>
    </row>
    <row r="615" spans="1:15" x14ac:dyDescent="0.35">
      <c r="A615" s="11" t="str">
        <f t="shared" si="9"/>
        <v>DISTRIBUCION VOLUMEN POR CRITERIO (Consumiciones)Tinto de Verano10-30MIL</v>
      </c>
      <c r="B615" s="11" t="s">
        <v>209</v>
      </c>
      <c r="C615" s="11" t="s">
        <v>114</v>
      </c>
      <c r="D615" s="11" t="s">
        <v>12</v>
      </c>
      <c r="E615" s="12">
        <v>33.155492836025488</v>
      </c>
      <c r="F615" s="12">
        <v>24.027708577765637</v>
      </c>
      <c r="G615" s="12">
        <v>21.292468503907678</v>
      </c>
      <c r="H615" s="12">
        <v>27.523553030000919</v>
      </c>
      <c r="I615" s="12">
        <v>19.03753029077367</v>
      </c>
      <c r="J615" s="12">
        <v>25.131079044179511</v>
      </c>
      <c r="K615" s="12">
        <v>21.941729146282459</v>
      </c>
      <c r="L615" s="12">
        <v>26.207757297755396</v>
      </c>
      <c r="M615" s="12">
        <v>26.211773426241301</v>
      </c>
      <c r="N615" s="12"/>
      <c r="O615" s="12"/>
    </row>
    <row r="616" spans="1:15" x14ac:dyDescent="0.35">
      <c r="A616" s="11" t="str">
        <f t="shared" si="9"/>
        <v>DISTRIBUCION VOLUMEN POR CRITERIO (Consumiciones)Tinto de Verano30-100MIL</v>
      </c>
      <c r="B616" s="11" t="s">
        <v>209</v>
      </c>
      <c r="C616" s="11" t="s">
        <v>114</v>
      </c>
      <c r="D616" s="11" t="s">
        <v>13</v>
      </c>
      <c r="E616" s="12">
        <v>17.077631120957804</v>
      </c>
      <c r="F616" s="12">
        <v>15.972387855799674</v>
      </c>
      <c r="G616" s="12">
        <v>21.369243721269829</v>
      </c>
      <c r="H616" s="12">
        <v>19.045936288795559</v>
      </c>
      <c r="I616" s="12">
        <v>16.997928660758348</v>
      </c>
      <c r="J616" s="12">
        <v>21.219643524512787</v>
      </c>
      <c r="K616" s="12">
        <v>19.479969978152205</v>
      </c>
      <c r="L616" s="12">
        <v>16.920700509364973</v>
      </c>
      <c r="M616" s="12">
        <v>21.193483544417116</v>
      </c>
      <c r="N616" s="12"/>
      <c r="O616" s="12"/>
    </row>
    <row r="617" spans="1:15" x14ac:dyDescent="0.35">
      <c r="A617" s="11" t="str">
        <f t="shared" si="9"/>
        <v>DISTRIBUCION VOLUMEN POR CRITERIO (Consumiciones)Tinto de Verano100-200MIL</v>
      </c>
      <c r="B617" s="11" t="s">
        <v>209</v>
      </c>
      <c r="C617" s="11" t="s">
        <v>114</v>
      </c>
      <c r="D617" s="11" t="s">
        <v>14</v>
      </c>
      <c r="E617" s="12">
        <v>10.030275290983305</v>
      </c>
      <c r="F617" s="12">
        <v>12.749907584499914</v>
      </c>
      <c r="G617" s="12">
        <v>13.233238714676324</v>
      </c>
      <c r="H617" s="12">
        <v>10.52839360326778</v>
      </c>
      <c r="I617" s="12">
        <v>8.7507795167456273</v>
      </c>
      <c r="J617" s="12">
        <v>10.7138011594398</v>
      </c>
      <c r="K617" s="12">
        <v>11.014049735906948</v>
      </c>
      <c r="L617" s="12">
        <v>12.006966443376344</v>
      </c>
      <c r="M617" s="12">
        <v>8.9713321323426474</v>
      </c>
      <c r="N617" s="12"/>
      <c r="O617" s="12"/>
    </row>
    <row r="618" spans="1:15" x14ac:dyDescent="0.35">
      <c r="A618" s="11" t="str">
        <f t="shared" si="9"/>
        <v>DISTRIBUCION VOLUMEN POR CRITERIO (Consumiciones)Tinto de Verano200-500MIL</v>
      </c>
      <c r="B618" s="11" t="s">
        <v>209</v>
      </c>
      <c r="C618" s="11" t="s">
        <v>114</v>
      </c>
      <c r="D618" s="11" t="s">
        <v>15</v>
      </c>
      <c r="E618" s="12">
        <v>9.9162126269612489</v>
      </c>
      <c r="F618" s="12">
        <v>11.812476896124979</v>
      </c>
      <c r="G618" s="12">
        <v>10.649750787867951</v>
      </c>
      <c r="H618" s="12">
        <v>16.079813457817625</v>
      </c>
      <c r="I618" s="12">
        <v>18.620953958992619</v>
      </c>
      <c r="J618" s="12">
        <v>12.093306032948211</v>
      </c>
      <c r="K618" s="12">
        <v>12.240028123914888</v>
      </c>
      <c r="L618" s="12">
        <v>13.840810528441835</v>
      </c>
      <c r="M618" s="12">
        <v>12.851914738006878</v>
      </c>
      <c r="N618" s="12"/>
      <c r="O618" s="12"/>
    </row>
    <row r="619" spans="1:15" x14ac:dyDescent="0.35">
      <c r="A619" s="11" t="str">
        <f t="shared" si="9"/>
        <v>DISTRIBUCION VOLUMEN POR CRITERIO (Consumiciones)Tinto de Verano&gt;500MIL</v>
      </c>
      <c r="B619" s="11" t="s">
        <v>209</v>
      </c>
      <c r="C619" s="11" t="s">
        <v>114</v>
      </c>
      <c r="D619" s="11" t="s">
        <v>16</v>
      </c>
      <c r="E619" s="12">
        <v>16.561949412944617</v>
      </c>
      <c r="F619" s="12">
        <v>20.040510133560488</v>
      </c>
      <c r="G619" s="12">
        <v>19.088650976360235</v>
      </c>
      <c r="H619" s="12">
        <v>18.16028997901703</v>
      </c>
      <c r="I619" s="12">
        <v>21.114229088408944</v>
      </c>
      <c r="J619" s="12">
        <v>16.670029030275444</v>
      </c>
      <c r="K619" s="12">
        <v>17.520001984202587</v>
      </c>
      <c r="L619" s="12">
        <v>18.619715531303697</v>
      </c>
      <c r="M619" s="12">
        <v>20.527172698742906</v>
      </c>
      <c r="N619" s="12"/>
      <c r="O619" s="12"/>
    </row>
    <row r="620" spans="1:15" x14ac:dyDescent="0.35">
      <c r="A620" s="11" t="str">
        <f t="shared" si="9"/>
        <v>DISTRIBUCION VOLUMEN POR CRITERIO (Consumiciones)Tinto de VeranoDE 15 A 19 AÑOS</v>
      </c>
      <c r="B620" s="11" t="s">
        <v>209</v>
      </c>
      <c r="C620" s="11" t="s">
        <v>114</v>
      </c>
      <c r="D620" s="11" t="s">
        <v>34</v>
      </c>
      <c r="E620" s="12">
        <v>5.1561918880307118</v>
      </c>
      <c r="F620" s="12">
        <v>1.6744209968016202</v>
      </c>
      <c r="G620" s="12">
        <v>1.2203485989733505</v>
      </c>
      <c r="H620" s="12" t="s">
        <v>222</v>
      </c>
      <c r="I620" s="12" t="s">
        <v>222</v>
      </c>
      <c r="J620" s="12">
        <v>0.4362472833932301</v>
      </c>
      <c r="K620" s="12">
        <v>0.3583189850084868</v>
      </c>
      <c r="L620" s="12" t="s">
        <v>222</v>
      </c>
      <c r="M620" s="12">
        <v>0.94545469029348395</v>
      </c>
      <c r="N620" s="12"/>
      <c r="O620" s="12"/>
    </row>
    <row r="621" spans="1:15" x14ac:dyDescent="0.35">
      <c r="A621" s="11" t="str">
        <f t="shared" si="9"/>
        <v>DISTRIBUCION VOLUMEN POR CRITERIO (Consumiciones)Tinto de VeranoDE 20 A 24 AÑOS</v>
      </c>
      <c r="B621" s="11" t="s">
        <v>209</v>
      </c>
      <c r="C621" s="11" t="s">
        <v>114</v>
      </c>
      <c r="D621" s="11" t="s">
        <v>35</v>
      </c>
      <c r="E621" s="12">
        <v>2.2392098386044781</v>
      </c>
      <c r="F621" s="12">
        <v>1.9849941336247772</v>
      </c>
      <c r="G621" s="12">
        <v>2.1524090506098061</v>
      </c>
      <c r="H621" s="12">
        <v>2.3226420614611585</v>
      </c>
      <c r="I621" s="12">
        <v>4.4766934380792902</v>
      </c>
      <c r="J621" s="12">
        <v>4.099675335601674</v>
      </c>
      <c r="K621" s="12">
        <v>2.9580564016773696</v>
      </c>
      <c r="L621" s="12">
        <v>2.0329936448482742</v>
      </c>
      <c r="M621" s="12">
        <v>7.4736690568884931</v>
      </c>
      <c r="N621" s="12"/>
      <c r="O621" s="12"/>
    </row>
    <row r="622" spans="1:15" x14ac:dyDescent="0.35">
      <c r="A622" s="11" t="str">
        <f t="shared" si="9"/>
        <v>DISTRIBUCION VOLUMEN POR CRITERIO (Consumiciones)Tinto de VeranoDE 25 A 34 AÑOS</v>
      </c>
      <c r="B622" s="11" t="s">
        <v>209</v>
      </c>
      <c r="C622" s="11" t="s">
        <v>114</v>
      </c>
      <c r="D622" s="11" t="s">
        <v>36</v>
      </c>
      <c r="E622" s="12">
        <v>6.7466078966705751</v>
      </c>
      <c r="F622" s="12">
        <v>6.0605610826274932</v>
      </c>
      <c r="G622" s="12">
        <v>5.758714974333758</v>
      </c>
      <c r="H622" s="12">
        <v>5.0770176151381659</v>
      </c>
      <c r="I622" s="12">
        <v>6.8920677441419009</v>
      </c>
      <c r="J622" s="12">
        <v>9.1359374972324705</v>
      </c>
      <c r="K622" s="12">
        <v>7.2692268152038801</v>
      </c>
      <c r="L622" s="12">
        <v>5.060901692090181</v>
      </c>
      <c r="M622" s="12">
        <v>3.0079259315738778</v>
      </c>
      <c r="N622" s="12"/>
      <c r="O622" s="12"/>
    </row>
    <row r="623" spans="1:15" x14ac:dyDescent="0.35">
      <c r="A623" s="11" t="str">
        <f t="shared" si="9"/>
        <v>DISTRIBUCION VOLUMEN POR CRITERIO (Consumiciones)Tinto de VeranoDE 35 A 49 AÑOS</v>
      </c>
      <c r="B623" s="11" t="s">
        <v>209</v>
      </c>
      <c r="C623" s="11" t="s">
        <v>114</v>
      </c>
      <c r="D623" s="11" t="s">
        <v>37</v>
      </c>
      <c r="E623" s="12">
        <v>19.604381346245052</v>
      </c>
      <c r="F623" s="12">
        <v>20.347876050724057</v>
      </c>
      <c r="G623" s="12">
        <v>20.232903451718411</v>
      </c>
      <c r="H623" s="12">
        <v>19.902891090589222</v>
      </c>
      <c r="I623" s="12">
        <v>19.047813535235772</v>
      </c>
      <c r="J623" s="12">
        <v>19.611385748419629</v>
      </c>
      <c r="K623" s="12">
        <v>20.898225504623696</v>
      </c>
      <c r="L623" s="12">
        <v>15.553755753086488</v>
      </c>
      <c r="M623" s="12">
        <v>15.774384833680239</v>
      </c>
      <c r="N623" s="12"/>
      <c r="O623" s="12"/>
    </row>
    <row r="624" spans="1:15" x14ac:dyDescent="0.35">
      <c r="A624" s="11" t="str">
        <f t="shared" si="9"/>
        <v>DISTRIBUCION VOLUMEN POR CRITERIO (Consumiciones)Tinto de VeranoDE 50 A 59 AÑOS</v>
      </c>
      <c r="B624" s="11" t="s">
        <v>209</v>
      </c>
      <c r="C624" s="11" t="s">
        <v>114</v>
      </c>
      <c r="D624" s="11" t="s">
        <v>38</v>
      </c>
      <c r="E624" s="12">
        <v>24.157117463127477</v>
      </c>
      <c r="F624" s="12">
        <v>33.101319532618653</v>
      </c>
      <c r="G624" s="12">
        <v>32.700889564381669</v>
      </c>
      <c r="H624" s="12">
        <v>31.060584224908784</v>
      </c>
      <c r="I624" s="12">
        <v>32.760980107814255</v>
      </c>
      <c r="J624" s="12">
        <v>28.957779458467574</v>
      </c>
      <c r="K624" s="12">
        <v>29.090882948582554</v>
      </c>
      <c r="L624" s="12">
        <v>30.338773672453694</v>
      </c>
      <c r="M624" s="12">
        <v>35.290045319759031</v>
      </c>
      <c r="N624" s="12"/>
      <c r="O624" s="12"/>
    </row>
    <row r="625" spans="1:15" x14ac:dyDescent="0.35">
      <c r="A625" s="11" t="str">
        <f t="shared" si="9"/>
        <v>DISTRIBUCION VOLUMEN POR CRITERIO (Consumiciones)Tinto de VeranoDE 60 A 75 AÑOS</v>
      </c>
      <c r="B625" s="11" t="s">
        <v>209</v>
      </c>
      <c r="C625" s="11" t="s">
        <v>114</v>
      </c>
      <c r="D625" s="11" t="s">
        <v>39</v>
      </c>
      <c r="E625" s="12">
        <v>42.096495929127059</v>
      </c>
      <c r="F625" s="12">
        <v>36.83083945418602</v>
      </c>
      <c r="G625" s="12">
        <v>37.934742927814163</v>
      </c>
      <c r="H625" s="12">
        <v>41.636853162784689</v>
      </c>
      <c r="I625" s="12">
        <v>36.822458089321522</v>
      </c>
      <c r="J625" s="12">
        <v>37.7589477543603</v>
      </c>
      <c r="K625" s="12">
        <v>39.425278597140014</v>
      </c>
      <c r="L625" s="12">
        <v>47.013561817287538</v>
      </c>
      <c r="M625" s="12">
        <v>37.508520926485026</v>
      </c>
      <c r="N625" s="12"/>
      <c r="O625" s="12"/>
    </row>
    <row r="626" spans="1:15" x14ac:dyDescent="0.35">
      <c r="A626" s="11" t="str">
        <f t="shared" si="9"/>
        <v>DISTRIBUCION VOLUMEN POR CRITERIO (Consumiciones)Tinto de VeranoNIVEL ALTO</v>
      </c>
      <c r="B626" s="11" t="s">
        <v>209</v>
      </c>
      <c r="C626" s="11" t="s">
        <v>114</v>
      </c>
      <c r="D626" s="11" t="s">
        <v>171</v>
      </c>
      <c r="E626" s="12">
        <v>19.943322701190453</v>
      </c>
      <c r="F626" s="12">
        <v>21.119738343592793</v>
      </c>
      <c r="G626" s="12">
        <v>26.940073608844983</v>
      </c>
      <c r="H626" s="12">
        <v>22.028497511274907</v>
      </c>
      <c r="I626" s="12">
        <v>21.878094961968948</v>
      </c>
      <c r="J626" s="12">
        <v>25.071318123287451</v>
      </c>
      <c r="K626" s="12">
        <v>21.921477339471899</v>
      </c>
      <c r="L626" s="12">
        <v>23.591549815572439</v>
      </c>
      <c r="M626" s="12">
        <v>20.805608315437961</v>
      </c>
      <c r="N626" s="12"/>
      <c r="O626" s="12"/>
    </row>
    <row r="627" spans="1:15" x14ac:dyDescent="0.35">
      <c r="A627" s="11" t="str">
        <f t="shared" si="9"/>
        <v>DISTRIBUCION VOLUMEN POR CRITERIO (Consumiciones)Tinto de VeranoNIVEL MEDIO ALTO</v>
      </c>
      <c r="B627" s="11" t="s">
        <v>209</v>
      </c>
      <c r="C627" s="11" t="s">
        <v>114</v>
      </c>
      <c r="D627" s="11" t="s">
        <v>172</v>
      </c>
      <c r="E627" s="12">
        <v>20.44921942585265</v>
      </c>
      <c r="F627" s="12">
        <v>15.431106253716711</v>
      </c>
      <c r="G627" s="12">
        <v>14.954143477645413</v>
      </c>
      <c r="H627" s="12">
        <v>12.060684645186729</v>
      </c>
      <c r="I627" s="12">
        <v>13.619435687184675</v>
      </c>
      <c r="J627" s="12">
        <v>12.077329639751817</v>
      </c>
      <c r="K627" s="12">
        <v>15.175817602896357</v>
      </c>
      <c r="L627" s="12">
        <v>12.328924562852658</v>
      </c>
      <c r="M627" s="12">
        <v>14.888054846505728</v>
      </c>
      <c r="N627" s="12"/>
      <c r="O627" s="12"/>
    </row>
    <row r="628" spans="1:15" x14ac:dyDescent="0.35">
      <c r="A628" s="11" t="str">
        <f t="shared" si="9"/>
        <v>DISTRIBUCION VOLUMEN POR CRITERIO (Consumiciones)Tinto de VeranoNIVEL MEDIO</v>
      </c>
      <c r="B628" s="11" t="s">
        <v>209</v>
      </c>
      <c r="C628" s="11" t="s">
        <v>114</v>
      </c>
      <c r="D628" s="11" t="s">
        <v>173</v>
      </c>
      <c r="E628" s="12">
        <v>23.614799663733884</v>
      </c>
      <c r="F628" s="12">
        <v>21.113783570934924</v>
      </c>
      <c r="G628" s="12">
        <v>20.922002935413456</v>
      </c>
      <c r="H628" s="12">
        <v>20.124473764182387</v>
      </c>
      <c r="I628" s="12">
        <v>23.861647259531495</v>
      </c>
      <c r="J628" s="12">
        <v>20.953252223322345</v>
      </c>
      <c r="K628" s="12">
        <v>21.093694621157493</v>
      </c>
      <c r="L628" s="12">
        <v>17.591282752919405</v>
      </c>
      <c r="M628" s="12">
        <v>14.981124037756476</v>
      </c>
      <c r="N628" s="12"/>
      <c r="O628" s="12"/>
    </row>
    <row r="629" spans="1:15" x14ac:dyDescent="0.35">
      <c r="A629" s="11" t="str">
        <f t="shared" si="9"/>
        <v>DISTRIBUCION VOLUMEN POR CRITERIO (Consumiciones)Tinto de VeranoNIVEL MEDIO BAJO</v>
      </c>
      <c r="B629" s="11" t="s">
        <v>209</v>
      </c>
      <c r="C629" s="11" t="s">
        <v>114</v>
      </c>
      <c r="D629" s="11" t="s">
        <v>174</v>
      </c>
      <c r="E629" s="12">
        <v>19.966440269582833</v>
      </c>
      <c r="F629" s="12">
        <v>20.429716003150165</v>
      </c>
      <c r="G629" s="12">
        <v>18.675398404148321</v>
      </c>
      <c r="H629" s="12">
        <v>21.34579755614158</v>
      </c>
      <c r="I629" s="12">
        <v>18.390977348934378</v>
      </c>
      <c r="J629" s="12">
        <v>19.098245962064038</v>
      </c>
      <c r="K629" s="12">
        <v>19.200804896091768</v>
      </c>
      <c r="L629" s="12">
        <v>21.097010173208247</v>
      </c>
      <c r="M629" s="12">
        <v>29.611969241589176</v>
      </c>
      <c r="N629" s="12"/>
      <c r="O629" s="12"/>
    </row>
    <row r="630" spans="1:15" x14ac:dyDescent="0.35">
      <c r="A630" s="11" t="str">
        <f t="shared" si="9"/>
        <v>DISTRIBUCION VOLUMEN POR CRITERIO (Consumiciones)Tinto de VeranoNIVEL BAJO</v>
      </c>
      <c r="B630" s="11" t="s">
        <v>209</v>
      </c>
      <c r="C630" s="11" t="s">
        <v>114</v>
      </c>
      <c r="D630" s="11" t="s">
        <v>190</v>
      </c>
      <c r="E630" s="12">
        <v>16.026217939640176</v>
      </c>
      <c r="F630" s="12">
        <v>21.905671900866295</v>
      </c>
      <c r="G630" s="12">
        <v>18.508381573947837</v>
      </c>
      <c r="H630" s="12">
        <v>24.440532045847977</v>
      </c>
      <c r="I630" s="12">
        <v>22.249841513732331</v>
      </c>
      <c r="J630" s="12">
        <v>22.799818627199191</v>
      </c>
      <c r="K630" s="12">
        <v>22.608205540382475</v>
      </c>
      <c r="L630" s="12">
        <v>25.391230011400484</v>
      </c>
      <c r="M630" s="12">
        <v>19.713241662010265</v>
      </c>
      <c r="N630" s="12"/>
      <c r="O630" s="12"/>
    </row>
    <row r="631" spans="1:15" x14ac:dyDescent="0.35">
      <c r="A631" s="11" t="str">
        <f t="shared" si="9"/>
        <v>DISTRIBUCION VOLUMEN POR CRITERIO (Consumiciones)Tinto de VeranoHOMBRE</v>
      </c>
      <c r="B631" s="11" t="s">
        <v>209</v>
      </c>
      <c r="C631" s="11" t="s">
        <v>114</v>
      </c>
      <c r="D631" s="11" t="s">
        <v>17</v>
      </c>
      <c r="E631" s="12">
        <v>56.568617159400425</v>
      </c>
      <c r="F631" s="12">
        <v>49.808314180555783</v>
      </c>
      <c r="G631" s="12">
        <v>48.483531138478504</v>
      </c>
      <c r="H631" s="12">
        <v>52.192564240352191</v>
      </c>
      <c r="I631" s="12">
        <v>53.724689617942758</v>
      </c>
      <c r="J631" s="12">
        <v>49.791421279067919</v>
      </c>
      <c r="K631" s="12">
        <v>52.806927742674802</v>
      </c>
      <c r="L631" s="12">
        <v>52.753288460544844</v>
      </c>
      <c r="M631" s="12">
        <v>53.131205766576116</v>
      </c>
      <c r="N631" s="12"/>
      <c r="O631" s="12"/>
    </row>
    <row r="632" spans="1:15" x14ac:dyDescent="0.35">
      <c r="A632" s="11" t="str">
        <f t="shared" si="9"/>
        <v>DISTRIBUCION VOLUMEN POR CRITERIO (Consumiciones)Tinto de VeranoMUJER</v>
      </c>
      <c r="B632" s="11" t="s">
        <v>209</v>
      </c>
      <c r="C632" s="11" t="s">
        <v>114</v>
      </c>
      <c r="D632" s="11" t="s">
        <v>18</v>
      </c>
      <c r="E632" s="12">
        <v>43.431397379950752</v>
      </c>
      <c r="F632" s="12">
        <v>50.19169385557467</v>
      </c>
      <c r="G632" s="12">
        <v>51.516468861521503</v>
      </c>
      <c r="H632" s="12">
        <v>47.807435759647817</v>
      </c>
      <c r="I632" s="12">
        <v>46.275326525298155</v>
      </c>
      <c r="J632" s="12">
        <v>50.208552152650718</v>
      </c>
      <c r="K632" s="12">
        <v>47.193072257325191</v>
      </c>
      <c r="L632" s="12">
        <v>47.246698119221328</v>
      </c>
      <c r="M632" s="12">
        <v>46.868775266420016</v>
      </c>
      <c r="N632" s="12"/>
      <c r="O632" s="12"/>
    </row>
    <row r="633" spans="1:15" x14ac:dyDescent="0.35">
      <c r="A633" s="11" t="str">
        <f t="shared" si="9"/>
        <v>DISTRIBUCION VOLUMEN POR CRITERIO (Consumiciones)Sangria de VinoT.ESPAÑA</v>
      </c>
      <c r="B633" s="11" t="s">
        <v>209</v>
      </c>
      <c r="C633" s="11" t="s">
        <v>115</v>
      </c>
      <c r="D633" s="11" t="s">
        <v>32</v>
      </c>
      <c r="E633" s="12">
        <v>100</v>
      </c>
      <c r="F633" s="12">
        <v>100</v>
      </c>
      <c r="G633" s="12">
        <v>100</v>
      </c>
      <c r="H633" s="12">
        <v>100</v>
      </c>
      <c r="I633" s="12">
        <v>100</v>
      </c>
      <c r="J633" s="12">
        <v>100</v>
      </c>
      <c r="K633" s="12">
        <v>100</v>
      </c>
      <c r="L633" s="12">
        <v>100</v>
      </c>
      <c r="M633" s="12">
        <v>100</v>
      </c>
      <c r="N633" s="12"/>
      <c r="O633" s="12"/>
    </row>
    <row r="634" spans="1:15" x14ac:dyDescent="0.35">
      <c r="A634" s="11" t="str">
        <f t="shared" si="9"/>
        <v>DISTRIBUCION VOLUMEN POR CRITERIO (Consumiciones)Sangria de VinoBCN AM</v>
      </c>
      <c r="B634" s="11" t="s">
        <v>209</v>
      </c>
      <c r="C634" s="11" t="s">
        <v>115</v>
      </c>
      <c r="D634" s="11" t="s">
        <v>1</v>
      </c>
      <c r="E634" s="12">
        <v>23.403599234445373</v>
      </c>
      <c r="F634" s="12">
        <v>9.9717850631916818</v>
      </c>
      <c r="G634" s="12">
        <v>8.2271563108609236</v>
      </c>
      <c r="H634" s="12">
        <v>10.28309688263618</v>
      </c>
      <c r="I634" s="12">
        <v>4.971992608335924</v>
      </c>
      <c r="J634" s="12">
        <v>4.2769907844453137</v>
      </c>
      <c r="K634" s="12">
        <v>14.293539010744102</v>
      </c>
      <c r="L634" s="12">
        <v>18.702899449168108</v>
      </c>
      <c r="M634" s="12">
        <v>20.651989171206875</v>
      </c>
      <c r="N634" s="12"/>
      <c r="O634" s="12"/>
    </row>
    <row r="635" spans="1:15" x14ac:dyDescent="0.35">
      <c r="A635" s="11" t="str">
        <f t="shared" si="9"/>
        <v>DISTRIBUCION VOLUMEN POR CRITERIO (Consumiciones)Sangria de VinoREST.CAT ARAGON</v>
      </c>
      <c r="B635" s="11" t="s">
        <v>209</v>
      </c>
      <c r="C635" s="11" t="s">
        <v>115</v>
      </c>
      <c r="D635" s="11" t="s">
        <v>2</v>
      </c>
      <c r="E635" s="12">
        <v>8.3892560981089321</v>
      </c>
      <c r="F635" s="12">
        <v>11.771286119554571</v>
      </c>
      <c r="G635" s="12">
        <v>13.013512792465917</v>
      </c>
      <c r="H635" s="12">
        <v>27.477577554930367</v>
      </c>
      <c r="I635" s="12">
        <v>15.471193960592384</v>
      </c>
      <c r="J635" s="12">
        <v>9.1821536364317069</v>
      </c>
      <c r="K635" s="12">
        <v>17.835875474767519</v>
      </c>
      <c r="L635" s="12">
        <v>18.960322990173736</v>
      </c>
      <c r="M635" s="12">
        <v>14.73372342789423</v>
      </c>
      <c r="N635" s="12"/>
      <c r="O635" s="12"/>
    </row>
    <row r="636" spans="1:15" x14ac:dyDescent="0.35">
      <c r="A636" s="11" t="str">
        <f t="shared" si="9"/>
        <v>DISTRIBUCION VOLUMEN POR CRITERIO (Consumiciones)Sangria de VinoLEVANTE</v>
      </c>
      <c r="B636" s="11" t="s">
        <v>209</v>
      </c>
      <c r="C636" s="11" t="s">
        <v>115</v>
      </c>
      <c r="D636" s="11" t="s">
        <v>3</v>
      </c>
      <c r="E636" s="12">
        <v>23.068118444233715</v>
      </c>
      <c r="F636" s="12">
        <v>17.808603700076219</v>
      </c>
      <c r="G636" s="12">
        <v>26.953378865085508</v>
      </c>
      <c r="H636" s="12">
        <v>36.268943370282599</v>
      </c>
      <c r="I636" s="12">
        <v>31.532878349450389</v>
      </c>
      <c r="J636" s="12">
        <v>12.597108321431044</v>
      </c>
      <c r="K636" s="12">
        <v>26.750573970830523</v>
      </c>
      <c r="L636" s="12">
        <v>18.238814507471226</v>
      </c>
      <c r="M636" s="12">
        <v>9.6913814582094204</v>
      </c>
      <c r="N636" s="12"/>
      <c r="O636" s="12"/>
    </row>
    <row r="637" spans="1:15" x14ac:dyDescent="0.35">
      <c r="A637" s="11" t="str">
        <f t="shared" si="9"/>
        <v>DISTRIBUCION VOLUMEN POR CRITERIO (Consumiciones)Sangria de VinoANDALUCIA</v>
      </c>
      <c r="B637" s="11" t="s">
        <v>209</v>
      </c>
      <c r="C637" s="11" t="s">
        <v>115</v>
      </c>
      <c r="D637" s="11" t="s">
        <v>4</v>
      </c>
      <c r="E637" s="12">
        <v>7.5646138615664142</v>
      </c>
      <c r="F637" s="12">
        <v>13.613847315281324</v>
      </c>
      <c r="G637" s="12">
        <v>18.698383267081077</v>
      </c>
      <c r="H637" s="12">
        <v>3.330548611158985</v>
      </c>
      <c r="I637" s="12">
        <v>2.8119240652620241</v>
      </c>
      <c r="J637" s="12">
        <v>6.4733249964835471</v>
      </c>
      <c r="K637" s="12">
        <v>10.37862308276941</v>
      </c>
      <c r="L637" s="12">
        <v>7.510722585349451</v>
      </c>
      <c r="M637" s="12">
        <v>15.465840718853688</v>
      </c>
      <c r="N637" s="12"/>
      <c r="O637" s="12"/>
    </row>
    <row r="638" spans="1:15" x14ac:dyDescent="0.35">
      <c r="A638" s="11" t="str">
        <f t="shared" si="9"/>
        <v>DISTRIBUCION VOLUMEN POR CRITERIO (Consumiciones)Sangria de VinoMDD AM</v>
      </c>
      <c r="B638" s="11" t="s">
        <v>209</v>
      </c>
      <c r="C638" s="11" t="s">
        <v>115</v>
      </c>
      <c r="D638" s="11" t="s">
        <v>5</v>
      </c>
      <c r="E638" s="12">
        <v>1.342781575824356</v>
      </c>
      <c r="F638" s="12">
        <v>12.800185383992888</v>
      </c>
      <c r="G638" s="12">
        <v>8.2831639232007408</v>
      </c>
      <c r="H638" s="12">
        <v>7.7523704085770282</v>
      </c>
      <c r="I638" s="12">
        <v>12.682171851264922</v>
      </c>
      <c r="J638" s="12">
        <v>15.496974451310951</v>
      </c>
      <c r="K638" s="12">
        <v>11.117723566950746</v>
      </c>
      <c r="L638" s="12">
        <v>6.8650740292531349</v>
      </c>
      <c r="M638" s="12">
        <v>4.7368683354382446</v>
      </c>
      <c r="N638" s="12"/>
      <c r="O638" s="12"/>
    </row>
    <row r="639" spans="1:15" x14ac:dyDescent="0.35">
      <c r="A639" s="11" t="str">
        <f t="shared" si="9"/>
        <v>DISTRIBUCION VOLUMEN POR CRITERIO (Consumiciones)Sangria de VinoRTO CENTRO</v>
      </c>
      <c r="B639" s="11" t="s">
        <v>209</v>
      </c>
      <c r="C639" s="11" t="s">
        <v>115</v>
      </c>
      <c r="D639" s="11" t="s">
        <v>6</v>
      </c>
      <c r="E639" s="12">
        <v>4.1180028386723144</v>
      </c>
      <c r="F639" s="12">
        <v>11.429384811185319</v>
      </c>
      <c r="G639" s="12">
        <v>9.969279406664354</v>
      </c>
      <c r="H639" s="12">
        <v>6.0872057788521134</v>
      </c>
      <c r="I639" s="12">
        <v>3.1825866337175457</v>
      </c>
      <c r="J639" s="12">
        <v>1.6184568617008992</v>
      </c>
      <c r="K639" s="12">
        <v>4.9011287681197384</v>
      </c>
      <c r="L639" s="12">
        <v>4.0356541849079166</v>
      </c>
      <c r="M639" s="12">
        <v>6.0354333124073811</v>
      </c>
      <c r="N639" s="12"/>
      <c r="O639" s="12"/>
    </row>
    <row r="640" spans="1:15" x14ac:dyDescent="0.35">
      <c r="A640" s="11" t="str">
        <f t="shared" si="9"/>
        <v>DISTRIBUCION VOLUMEN POR CRITERIO (Consumiciones)Sangria de VinoNORTE-CENTRO</v>
      </c>
      <c r="B640" s="11" t="s">
        <v>209</v>
      </c>
      <c r="C640" s="11" t="s">
        <v>115</v>
      </c>
      <c r="D640" s="11" t="s">
        <v>7</v>
      </c>
      <c r="E640" s="12">
        <v>2.619883686679414</v>
      </c>
      <c r="F640" s="12">
        <v>11.65303140846575</v>
      </c>
      <c r="G640" s="12">
        <v>8.905076968225595</v>
      </c>
      <c r="H640" s="12">
        <v>5.4218760086261621</v>
      </c>
      <c r="I640" s="12">
        <v>5.5442104468268596</v>
      </c>
      <c r="J640" s="12">
        <v>4.2895646386941326</v>
      </c>
      <c r="K640" s="12">
        <v>11.233847032696817</v>
      </c>
      <c r="L640" s="12">
        <v>20.073688730405152</v>
      </c>
      <c r="M640" s="12">
        <v>11.416038444174713</v>
      </c>
      <c r="N640" s="12"/>
      <c r="O640" s="12"/>
    </row>
    <row r="641" spans="1:15" x14ac:dyDescent="0.35">
      <c r="A641" s="11" t="str">
        <f t="shared" si="9"/>
        <v>DISTRIBUCION VOLUMEN POR CRITERIO (Consumiciones)Sangria de VinoNOROESTE</v>
      </c>
      <c r="B641" s="11" t="s">
        <v>209</v>
      </c>
      <c r="C641" s="11" t="s">
        <v>115</v>
      </c>
      <c r="D641" s="11" t="s">
        <v>8</v>
      </c>
      <c r="E641" s="12">
        <v>29.493764230438167</v>
      </c>
      <c r="F641" s="12">
        <v>10.951876198252251</v>
      </c>
      <c r="G641" s="12">
        <v>5.9500306805751944</v>
      </c>
      <c r="H641" s="12">
        <v>3.3783829517344763</v>
      </c>
      <c r="I641" s="12">
        <v>23.80304071653395</v>
      </c>
      <c r="J641" s="12">
        <v>46.06541511283789</v>
      </c>
      <c r="K641" s="12">
        <v>3.4886801981793045</v>
      </c>
      <c r="L641" s="12">
        <v>5.6128215829708363</v>
      </c>
      <c r="M641" s="12">
        <v>17.268721694758025</v>
      </c>
      <c r="N641" s="12"/>
      <c r="O641" s="12"/>
    </row>
    <row r="642" spans="1:15" x14ac:dyDescent="0.35">
      <c r="A642" s="11" t="str">
        <f t="shared" si="9"/>
        <v>DISTRIBUCION VOLUMEN POR CRITERIO (Consumiciones)Sangria de Vino&lt;2MIL</v>
      </c>
      <c r="B642" s="11" t="s">
        <v>209</v>
      </c>
      <c r="C642" s="11" t="s">
        <v>115</v>
      </c>
      <c r="D642" s="11" t="s">
        <v>9</v>
      </c>
      <c r="E642" s="12">
        <v>11.501215965520087</v>
      </c>
      <c r="F642" s="12">
        <v>11.54699683362692</v>
      </c>
      <c r="G642" s="12">
        <v>6.6800727440884309</v>
      </c>
      <c r="H642" s="12">
        <v>9.0661226326466782</v>
      </c>
      <c r="I642" s="12">
        <v>1.2348871167913567</v>
      </c>
      <c r="J642" s="12">
        <v>13.749839922687029</v>
      </c>
      <c r="K642" s="12">
        <v>6.455311318022833</v>
      </c>
      <c r="L642" s="12">
        <v>1.0793351987381838</v>
      </c>
      <c r="M642" s="12">
        <v>1.0762763813490828</v>
      </c>
      <c r="N642" s="12"/>
      <c r="O642" s="12"/>
    </row>
    <row r="643" spans="1:15" x14ac:dyDescent="0.35">
      <c r="A643" s="11" t="str">
        <f t="shared" si="9"/>
        <v>DISTRIBUCION VOLUMEN POR CRITERIO (Consumiciones)Sangria de Vino2-5MIL</v>
      </c>
      <c r="B643" s="11" t="s">
        <v>209</v>
      </c>
      <c r="C643" s="11" t="s">
        <v>115</v>
      </c>
      <c r="D643" s="11" t="s">
        <v>10</v>
      </c>
      <c r="E643" s="12" t="s">
        <v>222</v>
      </c>
      <c r="F643" s="12">
        <v>4.2635249752429099</v>
      </c>
      <c r="G643" s="12">
        <v>7.2167515940559719</v>
      </c>
      <c r="H643" s="12">
        <v>10.195327996610702</v>
      </c>
      <c r="I643" s="12">
        <v>3.5581658516939321</v>
      </c>
      <c r="J643" s="12">
        <v>2.137992592006841</v>
      </c>
      <c r="K643" s="12">
        <v>4.6202017965805862</v>
      </c>
      <c r="L643" s="12">
        <v>4.9116726728667031</v>
      </c>
      <c r="M643" s="12">
        <v>6.2383984274774864</v>
      </c>
      <c r="N643" s="12"/>
      <c r="O643" s="12"/>
    </row>
    <row r="644" spans="1:15" x14ac:dyDescent="0.35">
      <c r="A644" s="11" t="str">
        <f t="shared" ref="A644:A707" si="10">B644&amp;C644&amp;D644</f>
        <v>DISTRIBUCION VOLUMEN POR CRITERIO (Consumiciones)Sangria de Vino5-10MIL</v>
      </c>
      <c r="B644" s="11" t="s">
        <v>209</v>
      </c>
      <c r="C644" s="11" t="s">
        <v>115</v>
      </c>
      <c r="D644" s="11" t="s">
        <v>11</v>
      </c>
      <c r="E644" s="12">
        <v>15.52383136771085</v>
      </c>
      <c r="F644" s="12">
        <v>5.2339685390329258</v>
      </c>
      <c r="G644" s="12">
        <v>6.5469768517283393</v>
      </c>
      <c r="H644" s="12">
        <v>1.8187860324352236</v>
      </c>
      <c r="I644" s="12">
        <v>2.4321176778311369</v>
      </c>
      <c r="J644" s="12">
        <v>2.976391832872987</v>
      </c>
      <c r="K644" s="12">
        <v>4.3904172814883413</v>
      </c>
      <c r="L644" s="12">
        <v>9.6317426168172453</v>
      </c>
      <c r="M644" s="12">
        <v>8.6189714227578911</v>
      </c>
      <c r="N644" s="12"/>
      <c r="O644" s="12"/>
    </row>
    <row r="645" spans="1:15" x14ac:dyDescent="0.35">
      <c r="A645" s="11" t="str">
        <f t="shared" si="10"/>
        <v>DISTRIBUCION VOLUMEN POR CRITERIO (Consumiciones)Sangria de Vino10-30MIL</v>
      </c>
      <c r="B645" s="11" t="s">
        <v>209</v>
      </c>
      <c r="C645" s="11" t="s">
        <v>115</v>
      </c>
      <c r="D645" s="11" t="s">
        <v>12</v>
      </c>
      <c r="E645" s="12">
        <v>7.7991831695453273</v>
      </c>
      <c r="F645" s="12">
        <v>13.998808763014445</v>
      </c>
      <c r="G645" s="12">
        <v>11.017999270780532</v>
      </c>
      <c r="H645" s="12">
        <v>8.8213934975379349</v>
      </c>
      <c r="I645" s="12">
        <v>20.572279399211148</v>
      </c>
      <c r="J645" s="12">
        <v>15.685148394293339</v>
      </c>
      <c r="K645" s="12">
        <v>15.615450909310139</v>
      </c>
      <c r="L645" s="12">
        <v>13.850912358375043</v>
      </c>
      <c r="M645" s="12">
        <v>27.368343085697354</v>
      </c>
      <c r="N645" s="12"/>
      <c r="O645" s="12"/>
    </row>
    <row r="646" spans="1:15" x14ac:dyDescent="0.35">
      <c r="A646" s="11" t="str">
        <f t="shared" si="10"/>
        <v>DISTRIBUCION VOLUMEN POR CRITERIO (Consumiciones)Sangria de Vino30-100MIL</v>
      </c>
      <c r="B646" s="11" t="s">
        <v>209</v>
      </c>
      <c r="C646" s="11" t="s">
        <v>115</v>
      </c>
      <c r="D646" s="11" t="s">
        <v>13</v>
      </c>
      <c r="E646" s="12">
        <v>22.860651026852853</v>
      </c>
      <c r="F646" s="12">
        <v>15.085577161561064</v>
      </c>
      <c r="G646" s="12">
        <v>27.384374249659842</v>
      </c>
      <c r="H646" s="12">
        <v>39.259098865575623</v>
      </c>
      <c r="I646" s="12">
        <v>42.741252358459597</v>
      </c>
      <c r="J646" s="12">
        <v>24.440310231582011</v>
      </c>
      <c r="K646" s="12">
        <v>25.918723951409895</v>
      </c>
      <c r="L646" s="12">
        <v>27.094937542698737</v>
      </c>
      <c r="M646" s="12">
        <v>13.789629057295919</v>
      </c>
      <c r="N646" s="12"/>
      <c r="O646" s="12"/>
    </row>
    <row r="647" spans="1:15" x14ac:dyDescent="0.35">
      <c r="A647" s="11" t="str">
        <f t="shared" si="10"/>
        <v>DISTRIBUCION VOLUMEN POR CRITERIO (Consumiciones)Sangria de Vino100-200MIL</v>
      </c>
      <c r="B647" s="11" t="s">
        <v>209</v>
      </c>
      <c r="C647" s="11" t="s">
        <v>115</v>
      </c>
      <c r="D647" s="11" t="s">
        <v>14</v>
      </c>
      <c r="E647" s="12">
        <v>11.536452681599702</v>
      </c>
      <c r="F647" s="12">
        <v>15.913984723924496</v>
      </c>
      <c r="G647" s="12">
        <v>17.287872724524007</v>
      </c>
      <c r="H647" s="12">
        <v>6.914727336424729</v>
      </c>
      <c r="I647" s="12">
        <v>6.5401821868994414</v>
      </c>
      <c r="J647" s="12">
        <v>16.775192670103575</v>
      </c>
      <c r="K647" s="12">
        <v>9.1747025877362454</v>
      </c>
      <c r="L647" s="12">
        <v>3.2129047054420186</v>
      </c>
      <c r="M647" s="12">
        <v>16.059045896918178</v>
      </c>
      <c r="N647" s="12"/>
      <c r="O647" s="12"/>
    </row>
    <row r="648" spans="1:15" x14ac:dyDescent="0.35">
      <c r="A648" s="11" t="str">
        <f t="shared" si="10"/>
        <v>DISTRIBUCION VOLUMEN POR CRITERIO (Consumiciones)Sangria de Vino200-500MIL</v>
      </c>
      <c r="B648" s="11" t="s">
        <v>209</v>
      </c>
      <c r="C648" s="11" t="s">
        <v>115</v>
      </c>
      <c r="D648" s="11" t="s">
        <v>15</v>
      </c>
      <c r="E648" s="12">
        <v>22.259099771431959</v>
      </c>
      <c r="F648" s="12">
        <v>16.881185878229513</v>
      </c>
      <c r="G648" s="12">
        <v>9.5258872911275319</v>
      </c>
      <c r="H648" s="12">
        <v>15.079800151791382</v>
      </c>
      <c r="I648" s="12">
        <v>11.710780622764663</v>
      </c>
      <c r="J648" s="12">
        <v>13.493345332425472</v>
      </c>
      <c r="K648" s="12">
        <v>13.521754556928123</v>
      </c>
      <c r="L648" s="12">
        <v>26.672417717193834</v>
      </c>
      <c r="M648" s="12">
        <v>7.4313134147835749</v>
      </c>
      <c r="N648" s="12"/>
      <c r="O648" s="12"/>
    </row>
    <row r="649" spans="1:15" x14ac:dyDescent="0.35">
      <c r="A649" s="11" t="str">
        <f t="shared" si="10"/>
        <v>DISTRIBUCION VOLUMEN POR CRITERIO (Consumiciones)Sangria de Vino&gt;500MIL</v>
      </c>
      <c r="B649" s="11" t="s">
        <v>209</v>
      </c>
      <c r="C649" s="11" t="s">
        <v>115</v>
      </c>
      <c r="D649" s="11" t="s">
        <v>16</v>
      </c>
      <c r="E649" s="12">
        <v>8.5195733592394731</v>
      </c>
      <c r="F649" s="12">
        <v>17.075947694196071</v>
      </c>
      <c r="G649" s="12">
        <v>14.340056381114993</v>
      </c>
      <c r="H649" s="12">
        <v>8.8447544545631729</v>
      </c>
      <c r="I649" s="12">
        <v>11.210337111975941</v>
      </c>
      <c r="J649" s="12">
        <v>10.741765028198099</v>
      </c>
      <c r="K649" s="12">
        <v>20.303436116033527</v>
      </c>
      <c r="L649" s="12">
        <v>13.546075635627878</v>
      </c>
      <c r="M649" s="12">
        <v>19.418033999715757</v>
      </c>
      <c r="N649" s="12"/>
      <c r="O649" s="12"/>
    </row>
    <row r="650" spans="1:15" x14ac:dyDescent="0.35">
      <c r="A650" s="11" t="str">
        <f t="shared" si="10"/>
        <v>DISTRIBUCION VOLUMEN POR CRITERIO (Consumiciones)Sangria de VinoDE 15 A 19 AÑOS</v>
      </c>
      <c r="B650" s="11" t="s">
        <v>209</v>
      </c>
      <c r="C650" s="11" t="s">
        <v>115</v>
      </c>
      <c r="D650" s="11" t="s">
        <v>34</v>
      </c>
      <c r="E650" s="12" t="s">
        <v>222</v>
      </c>
      <c r="F650" s="12" t="s">
        <v>222</v>
      </c>
      <c r="G650" s="12">
        <v>2.0220157582548532</v>
      </c>
      <c r="H650" s="12" t="s">
        <v>222</v>
      </c>
      <c r="I650" s="12" t="s">
        <v>222</v>
      </c>
      <c r="J650" s="12" t="s">
        <v>222</v>
      </c>
      <c r="K650" s="12" t="s">
        <v>222</v>
      </c>
      <c r="L650" s="12" t="s">
        <v>222</v>
      </c>
      <c r="M650" s="12" t="s">
        <v>222</v>
      </c>
      <c r="N650" s="12"/>
      <c r="O650" s="12"/>
    </row>
    <row r="651" spans="1:15" x14ac:dyDescent="0.35">
      <c r="A651" s="11" t="str">
        <f t="shared" si="10"/>
        <v>DISTRIBUCION VOLUMEN POR CRITERIO (Consumiciones)Sangria de VinoDE 20 A 24 AÑOS</v>
      </c>
      <c r="B651" s="11" t="s">
        <v>209</v>
      </c>
      <c r="C651" s="11" t="s">
        <v>115</v>
      </c>
      <c r="D651" s="11" t="s">
        <v>35</v>
      </c>
      <c r="E651" s="12">
        <v>4.9822619689860526</v>
      </c>
      <c r="F651" s="12">
        <v>4.7005451085962777</v>
      </c>
      <c r="G651" s="12">
        <v>2.4393622886819801</v>
      </c>
      <c r="H651" s="12">
        <v>12.565758508809477</v>
      </c>
      <c r="I651" s="12">
        <v>6.050552842627817</v>
      </c>
      <c r="J651" s="12">
        <v>1.7416768544650549</v>
      </c>
      <c r="K651" s="12">
        <v>11.657582295507757</v>
      </c>
      <c r="L651" s="12">
        <v>17.514795275989307</v>
      </c>
      <c r="M651" s="12">
        <v>2.8458749553826981</v>
      </c>
      <c r="N651" s="12"/>
      <c r="O651" s="12"/>
    </row>
    <row r="652" spans="1:15" x14ac:dyDescent="0.35">
      <c r="A652" s="11" t="str">
        <f t="shared" si="10"/>
        <v>DISTRIBUCION VOLUMEN POR CRITERIO (Consumiciones)Sangria de VinoDE 25 A 34 AÑOS</v>
      </c>
      <c r="B652" s="11" t="s">
        <v>209</v>
      </c>
      <c r="C652" s="11" t="s">
        <v>115</v>
      </c>
      <c r="D652" s="11" t="s">
        <v>36</v>
      </c>
      <c r="E652" s="12">
        <v>9.9499282402669156</v>
      </c>
      <c r="F652" s="12">
        <v>11.764216544435133</v>
      </c>
      <c r="G652" s="12">
        <v>3.6670939714892978</v>
      </c>
      <c r="H652" s="12">
        <v>9.1951625427500812</v>
      </c>
      <c r="I652" s="12">
        <v>1.9014902619148721</v>
      </c>
      <c r="J652" s="12">
        <v>6.1127175214503593</v>
      </c>
      <c r="K652" s="12">
        <v>3.3068413962686707</v>
      </c>
      <c r="L652" s="12">
        <v>8.3292887770499711</v>
      </c>
      <c r="M652" s="12">
        <v>13.90287666239727</v>
      </c>
      <c r="N652" s="12"/>
      <c r="O652" s="12"/>
    </row>
    <row r="653" spans="1:15" x14ac:dyDescent="0.35">
      <c r="A653" s="11" t="str">
        <f t="shared" si="10"/>
        <v>DISTRIBUCION VOLUMEN POR CRITERIO (Consumiciones)Sangria de VinoDE 35 A 49 AÑOS</v>
      </c>
      <c r="B653" s="11" t="s">
        <v>209</v>
      </c>
      <c r="C653" s="11" t="s">
        <v>115</v>
      </c>
      <c r="D653" s="11" t="s">
        <v>37</v>
      </c>
      <c r="E653" s="12">
        <v>41.019989644983887</v>
      </c>
      <c r="F653" s="12">
        <v>28.772654774814573</v>
      </c>
      <c r="G653" s="12">
        <v>25.424712536349816</v>
      </c>
      <c r="H653" s="12">
        <v>19.515079176566218</v>
      </c>
      <c r="I653" s="12">
        <v>42.816958364159291</v>
      </c>
      <c r="J653" s="12">
        <v>37.191743579587644</v>
      </c>
      <c r="K653" s="12">
        <v>17.043499230587532</v>
      </c>
      <c r="L653" s="12">
        <v>23.113945502005205</v>
      </c>
      <c r="M653" s="12">
        <v>33.775585240656739</v>
      </c>
      <c r="N653" s="12"/>
      <c r="O653" s="12"/>
    </row>
    <row r="654" spans="1:15" x14ac:dyDescent="0.35">
      <c r="A654" s="11" t="str">
        <f t="shared" si="10"/>
        <v>DISTRIBUCION VOLUMEN POR CRITERIO (Consumiciones)Sangria de VinoDE 50 A 59 AÑOS</v>
      </c>
      <c r="B654" s="11" t="s">
        <v>209</v>
      </c>
      <c r="C654" s="11" t="s">
        <v>115</v>
      </c>
      <c r="D654" s="11" t="s">
        <v>38</v>
      </c>
      <c r="E654" s="12">
        <v>13.506005527569862</v>
      </c>
      <c r="F654" s="12">
        <v>32.212939947534885</v>
      </c>
      <c r="G654" s="12">
        <v>23.96120908145026</v>
      </c>
      <c r="H654" s="12">
        <v>21.137968464744851</v>
      </c>
      <c r="I654" s="12">
        <v>13.909877294436443</v>
      </c>
      <c r="J654" s="12">
        <v>17.758518737268169</v>
      </c>
      <c r="K654" s="12">
        <v>29.996689104981066</v>
      </c>
      <c r="L654" s="12">
        <v>26.113223128148498</v>
      </c>
      <c r="M654" s="12">
        <v>18.627098345039666</v>
      </c>
      <c r="N654" s="12"/>
      <c r="O654" s="12"/>
    </row>
    <row r="655" spans="1:15" x14ac:dyDescent="0.35">
      <c r="A655" s="11" t="str">
        <f t="shared" si="10"/>
        <v>DISTRIBUCION VOLUMEN POR CRITERIO (Consumiciones)Sangria de VinoDE 60 A 75 AÑOS</v>
      </c>
      <c r="B655" s="11" t="s">
        <v>209</v>
      </c>
      <c r="C655" s="11" t="s">
        <v>115</v>
      </c>
      <c r="D655" s="11" t="s">
        <v>39</v>
      </c>
      <c r="E655" s="12">
        <v>30.541820491713491</v>
      </c>
      <c r="F655" s="12">
        <v>22.549636383056917</v>
      </c>
      <c r="G655" s="12">
        <v>42.485593469039294</v>
      </c>
      <c r="H655" s="12">
        <v>37.586040707916901</v>
      </c>
      <c r="I655" s="12">
        <v>35.321119868845571</v>
      </c>
      <c r="J655" s="12">
        <v>37.19534050806265</v>
      </c>
      <c r="K655" s="12">
        <v>37.995381548530311</v>
      </c>
      <c r="L655" s="12">
        <v>24.928747316807019</v>
      </c>
      <c r="M655" s="12">
        <v>30.848587137396883</v>
      </c>
      <c r="N655" s="12"/>
      <c r="O655" s="12"/>
    </row>
    <row r="656" spans="1:15" x14ac:dyDescent="0.35">
      <c r="A656" s="11" t="str">
        <f t="shared" si="10"/>
        <v>DISTRIBUCION VOLUMEN POR CRITERIO (Consumiciones)Sangria de VinoNIVEL ALTO</v>
      </c>
      <c r="B656" s="11" t="s">
        <v>209</v>
      </c>
      <c r="C656" s="11" t="s">
        <v>115</v>
      </c>
      <c r="D656" s="11" t="s">
        <v>171</v>
      </c>
      <c r="E656" s="12">
        <v>20.081257215252478</v>
      </c>
      <c r="F656" s="12">
        <v>12.547608745634697</v>
      </c>
      <c r="G656" s="12">
        <v>25.076154523383931</v>
      </c>
      <c r="H656" s="12">
        <v>18.280191725928184</v>
      </c>
      <c r="I656" s="12">
        <v>11.16707634185954</v>
      </c>
      <c r="J656" s="12">
        <v>17.873690427621611</v>
      </c>
      <c r="K656" s="12">
        <v>22.130378104211161</v>
      </c>
      <c r="L656" s="12">
        <v>5.2126035708125258</v>
      </c>
      <c r="M656" s="12">
        <v>23.91836232462629</v>
      </c>
      <c r="N656" s="12"/>
      <c r="O656" s="12"/>
    </row>
    <row r="657" spans="1:15" x14ac:dyDescent="0.35">
      <c r="A657" s="11" t="str">
        <f t="shared" si="10"/>
        <v>DISTRIBUCION VOLUMEN POR CRITERIO (Consumiciones)Sangria de VinoNIVEL MEDIO ALTO</v>
      </c>
      <c r="B657" s="11" t="s">
        <v>209</v>
      </c>
      <c r="C657" s="11" t="s">
        <v>115</v>
      </c>
      <c r="D657" s="11" t="s">
        <v>172</v>
      </c>
      <c r="E657" s="12">
        <v>18.946258171167887</v>
      </c>
      <c r="F657" s="12">
        <v>22.948736981028919</v>
      </c>
      <c r="G657" s="12">
        <v>15.92805627439995</v>
      </c>
      <c r="H657" s="12">
        <v>7.5020775740453018</v>
      </c>
      <c r="I657" s="12">
        <v>8.161463098589083</v>
      </c>
      <c r="J657" s="12">
        <v>17.744606881609968</v>
      </c>
      <c r="K657" s="12">
        <v>13.444684827502368</v>
      </c>
      <c r="L657" s="12">
        <v>16.570724630426128</v>
      </c>
      <c r="M657" s="12">
        <v>14.506090551683807</v>
      </c>
      <c r="N657" s="12"/>
      <c r="O657" s="12"/>
    </row>
    <row r="658" spans="1:15" x14ac:dyDescent="0.35">
      <c r="A658" s="11" t="str">
        <f t="shared" si="10"/>
        <v>DISTRIBUCION VOLUMEN POR CRITERIO (Consumiciones)Sangria de VinoNIVEL MEDIO</v>
      </c>
      <c r="B658" s="11" t="s">
        <v>209</v>
      </c>
      <c r="C658" s="11" t="s">
        <v>115</v>
      </c>
      <c r="D658" s="11" t="s">
        <v>173</v>
      </c>
      <c r="E658" s="12">
        <v>13.567514499518813</v>
      </c>
      <c r="F658" s="12">
        <v>14.185188470708789</v>
      </c>
      <c r="G658" s="12">
        <v>19.976051365507917</v>
      </c>
      <c r="H658" s="12">
        <v>29.458887535871835</v>
      </c>
      <c r="I658" s="12">
        <v>15.665862638060174</v>
      </c>
      <c r="J658" s="12">
        <v>19.232377674690706</v>
      </c>
      <c r="K658" s="12">
        <v>21.894904285484142</v>
      </c>
      <c r="L658" s="12">
        <v>33.411702068418485</v>
      </c>
      <c r="M658" s="12">
        <v>32.589147388068355</v>
      </c>
      <c r="N658" s="12"/>
      <c r="O658" s="12"/>
    </row>
    <row r="659" spans="1:15" x14ac:dyDescent="0.35">
      <c r="A659" s="11" t="str">
        <f t="shared" si="10"/>
        <v>DISTRIBUCION VOLUMEN POR CRITERIO (Consumiciones)Sangria de VinoNIVEL MEDIO BAJO</v>
      </c>
      <c r="B659" s="11" t="s">
        <v>209</v>
      </c>
      <c r="C659" s="11" t="s">
        <v>115</v>
      </c>
      <c r="D659" s="11" t="s">
        <v>174</v>
      </c>
      <c r="E659" s="12">
        <v>25.273067296151403</v>
      </c>
      <c r="F659" s="12">
        <v>17.784824220129007</v>
      </c>
      <c r="G659" s="12">
        <v>10.089560600805699</v>
      </c>
      <c r="H659" s="12">
        <v>22.233692923901874</v>
      </c>
      <c r="I659" s="12">
        <v>25.309294738501002</v>
      </c>
      <c r="J659" s="12">
        <v>21.014291842460128</v>
      </c>
      <c r="K659" s="12">
        <v>22.372231572892566</v>
      </c>
      <c r="L659" s="12">
        <v>29.374926389851769</v>
      </c>
      <c r="M659" s="12">
        <v>10.669677987245423</v>
      </c>
      <c r="N659" s="12"/>
      <c r="O659" s="12"/>
    </row>
    <row r="660" spans="1:15" x14ac:dyDescent="0.35">
      <c r="A660" s="11" t="str">
        <f t="shared" si="10"/>
        <v>DISTRIBUCION VOLUMEN POR CRITERIO (Consumiciones)Sangria de VinoNIVEL BAJO</v>
      </c>
      <c r="B660" s="11" t="s">
        <v>209</v>
      </c>
      <c r="C660" s="11" t="s">
        <v>115</v>
      </c>
      <c r="D660" s="11" t="s">
        <v>190</v>
      </c>
      <c r="E660" s="12">
        <v>22.13192337523013</v>
      </c>
      <c r="F660" s="12">
        <v>32.533641582498596</v>
      </c>
      <c r="G660" s="12">
        <v>28.930163896521975</v>
      </c>
      <c r="H660" s="12">
        <v>22.525148673454868</v>
      </c>
      <c r="I660" s="12">
        <v>39.696308655054217</v>
      </c>
      <c r="J660" s="12">
        <v>24.135026175702258</v>
      </c>
      <c r="K660" s="12">
        <v>20.157796268275398</v>
      </c>
      <c r="L660" s="12">
        <v>15.430031698688415</v>
      </c>
      <c r="M660" s="12">
        <v>18.316714874261265</v>
      </c>
      <c r="N660" s="12"/>
      <c r="O660" s="12"/>
    </row>
    <row r="661" spans="1:15" x14ac:dyDescent="0.35">
      <c r="A661" s="11" t="str">
        <f t="shared" si="10"/>
        <v>DISTRIBUCION VOLUMEN POR CRITERIO (Consumiciones)Sangria de VinoHOMBRE</v>
      </c>
      <c r="B661" s="11" t="s">
        <v>209</v>
      </c>
      <c r="C661" s="11" t="s">
        <v>115</v>
      </c>
      <c r="D661" s="11" t="s">
        <v>17</v>
      </c>
      <c r="E661" s="12">
        <v>42.489441613244558</v>
      </c>
      <c r="F661" s="12">
        <v>38.265039366942631</v>
      </c>
      <c r="G661" s="12">
        <v>54.317601757241064</v>
      </c>
      <c r="H661" s="12">
        <v>50.309755949288395</v>
      </c>
      <c r="I661" s="12">
        <v>59.227090109572615</v>
      </c>
      <c r="J661" s="12">
        <v>44.945622698997958</v>
      </c>
      <c r="K661" s="12">
        <v>44.522791311816135</v>
      </c>
      <c r="L661" s="12">
        <v>43.507803209295744</v>
      </c>
      <c r="M661" s="12">
        <v>47.698486199612958</v>
      </c>
      <c r="N661" s="12"/>
      <c r="O661" s="12"/>
    </row>
    <row r="662" spans="1:15" x14ac:dyDescent="0.35">
      <c r="A662" s="11" t="str">
        <f t="shared" si="10"/>
        <v>DISTRIBUCION VOLUMEN POR CRITERIO (Consumiciones)Sangria de VinoMUJER</v>
      </c>
      <c r="B662" s="11" t="s">
        <v>209</v>
      </c>
      <c r="C662" s="11" t="s">
        <v>115</v>
      </c>
      <c r="D662" s="11" t="s">
        <v>18</v>
      </c>
      <c r="E662" s="12">
        <v>57.510558386755449</v>
      </c>
      <c r="F662" s="12">
        <v>61.734960633057369</v>
      </c>
      <c r="G662" s="12">
        <v>45.682398242758936</v>
      </c>
      <c r="H662" s="12">
        <v>49.690259718690825</v>
      </c>
      <c r="I662" s="12">
        <v>40.772909890427385</v>
      </c>
      <c r="J662" s="12">
        <v>55.054370303086706</v>
      </c>
      <c r="K662" s="12">
        <v>55.477208688183858</v>
      </c>
      <c r="L662" s="12">
        <v>56.492196790704256</v>
      </c>
      <c r="M662" s="12">
        <v>52.301530985674169</v>
      </c>
      <c r="N662" s="12"/>
      <c r="O662" s="12"/>
    </row>
    <row r="663" spans="1:15" x14ac:dyDescent="0.35">
      <c r="A663" s="11" t="str">
        <f t="shared" si="10"/>
        <v>DISTRIBUCION VOLUMEN POR CRITERIO (Consumiciones)Sangria de CavaT.ESPAÑA</v>
      </c>
      <c r="B663" s="11" t="s">
        <v>209</v>
      </c>
      <c r="C663" s="11" t="s">
        <v>116</v>
      </c>
      <c r="D663" s="11" t="s">
        <v>32</v>
      </c>
      <c r="E663" s="12">
        <v>100</v>
      </c>
      <c r="F663" s="12">
        <v>100</v>
      </c>
      <c r="G663" s="12">
        <v>100</v>
      </c>
      <c r="H663" s="12">
        <v>100</v>
      </c>
      <c r="I663" s="12">
        <v>100</v>
      </c>
      <c r="J663" s="12">
        <v>100</v>
      </c>
      <c r="K663" s="12">
        <v>100</v>
      </c>
      <c r="L663" s="12">
        <v>100</v>
      </c>
      <c r="M663" s="12">
        <v>100</v>
      </c>
      <c r="N663" s="12"/>
      <c r="O663" s="12"/>
    </row>
    <row r="664" spans="1:15" x14ac:dyDescent="0.35">
      <c r="A664" s="11" t="str">
        <f t="shared" si="10"/>
        <v>DISTRIBUCION VOLUMEN POR CRITERIO (Consumiciones)Sangria de CavaBCN AM</v>
      </c>
      <c r="B664" s="11" t="s">
        <v>209</v>
      </c>
      <c r="C664" s="11" t="s">
        <v>116</v>
      </c>
      <c r="D664" s="11" t="s">
        <v>1</v>
      </c>
      <c r="E664" s="12">
        <v>57.613838616706502</v>
      </c>
      <c r="F664" s="12">
        <v>13.948344165740123</v>
      </c>
      <c r="G664" s="12">
        <v>10.192746513470816</v>
      </c>
      <c r="H664" s="12">
        <v>12.455828562422347</v>
      </c>
      <c r="I664" s="12">
        <v>17.43850354749004</v>
      </c>
      <c r="J664" s="12">
        <v>9.035132807142837</v>
      </c>
      <c r="K664" s="12">
        <v>16.461513953729256</v>
      </c>
      <c r="L664" s="12">
        <v>11.69774857366439</v>
      </c>
      <c r="M664" s="12">
        <v>35.692737518349567</v>
      </c>
      <c r="N664" s="12"/>
      <c r="O664" s="12"/>
    </row>
    <row r="665" spans="1:15" x14ac:dyDescent="0.35">
      <c r="A665" s="11" t="str">
        <f t="shared" si="10"/>
        <v>DISTRIBUCION VOLUMEN POR CRITERIO (Consumiciones)Sangria de CavaREST.CAT ARAGON</v>
      </c>
      <c r="B665" s="11" t="s">
        <v>209</v>
      </c>
      <c r="C665" s="11" t="s">
        <v>116</v>
      </c>
      <c r="D665" s="11" t="s">
        <v>2</v>
      </c>
      <c r="E665" s="12">
        <v>10.544921890104638</v>
      </c>
      <c r="F665" s="12">
        <v>32.904937196906999</v>
      </c>
      <c r="G665" s="12">
        <v>18.184243445459732</v>
      </c>
      <c r="H665" s="12">
        <v>16.732751544874539</v>
      </c>
      <c r="I665" s="12">
        <v>11.618561942278136</v>
      </c>
      <c r="J665" s="12">
        <v>5.7220624360462349</v>
      </c>
      <c r="K665" s="12">
        <v>19.983921952338321</v>
      </c>
      <c r="L665" s="12">
        <v>32.058807628203922</v>
      </c>
      <c r="M665" s="12">
        <v>13.484778937066913</v>
      </c>
      <c r="N665" s="12"/>
      <c r="O665" s="12"/>
    </row>
    <row r="666" spans="1:15" x14ac:dyDescent="0.35">
      <c r="A666" s="11" t="str">
        <f t="shared" si="10"/>
        <v>DISTRIBUCION VOLUMEN POR CRITERIO (Consumiciones)Sangria de CavaLEVANTE</v>
      </c>
      <c r="B666" s="11" t="s">
        <v>209</v>
      </c>
      <c r="C666" s="11" t="s">
        <v>116</v>
      </c>
      <c r="D666" s="11" t="s">
        <v>3</v>
      </c>
      <c r="E666" s="12">
        <v>9.0265970266140716</v>
      </c>
      <c r="F666" s="12">
        <v>24.239030051175327</v>
      </c>
      <c r="G666" s="12">
        <v>23.730460041826575</v>
      </c>
      <c r="H666" s="12">
        <v>29.099418484457097</v>
      </c>
      <c r="I666" s="12">
        <v>54.867896579866979</v>
      </c>
      <c r="J666" s="12">
        <v>8.3017167124383597</v>
      </c>
      <c r="K666" s="12">
        <v>29.091116335333417</v>
      </c>
      <c r="L666" s="12">
        <v>45.064680922374528</v>
      </c>
      <c r="M666" s="12">
        <v>2.5077053967452212</v>
      </c>
      <c r="N666" s="12"/>
      <c r="O666" s="12"/>
    </row>
    <row r="667" spans="1:15" x14ac:dyDescent="0.35">
      <c r="A667" s="11" t="str">
        <f t="shared" si="10"/>
        <v>DISTRIBUCION VOLUMEN POR CRITERIO (Consumiciones)Sangria de CavaANDALUCIA</v>
      </c>
      <c r="B667" s="11" t="s">
        <v>209</v>
      </c>
      <c r="C667" s="11" t="s">
        <v>116</v>
      </c>
      <c r="D667" s="11" t="s">
        <v>4</v>
      </c>
      <c r="E667" s="12">
        <v>2.8435786628459647</v>
      </c>
      <c r="F667" s="12">
        <v>12.565036037019425</v>
      </c>
      <c r="G667" s="12">
        <v>5.717684934526102</v>
      </c>
      <c r="H667" s="12">
        <v>5.3058252874316096</v>
      </c>
      <c r="I667" s="12">
        <v>4.2517727940238075</v>
      </c>
      <c r="J667" s="12">
        <v>53.811648485821785</v>
      </c>
      <c r="K667" s="12">
        <v>0.89431134443367544</v>
      </c>
      <c r="L667" s="12">
        <v>7.112127656688835</v>
      </c>
      <c r="M667" s="12" t="s">
        <v>222</v>
      </c>
      <c r="N667" s="12"/>
      <c r="O667" s="12"/>
    </row>
    <row r="668" spans="1:15" x14ac:dyDescent="0.35">
      <c r="A668" s="11" t="str">
        <f t="shared" si="10"/>
        <v>DISTRIBUCION VOLUMEN POR CRITERIO (Consumiciones)Sangria de CavaMDD AM</v>
      </c>
      <c r="B668" s="11" t="s">
        <v>209</v>
      </c>
      <c r="C668" s="11" t="s">
        <v>116</v>
      </c>
      <c r="D668" s="11" t="s">
        <v>5</v>
      </c>
      <c r="E668" s="12">
        <v>2.0802085350573205</v>
      </c>
      <c r="F668" s="12">
        <v>2.017321611771441</v>
      </c>
      <c r="G668" s="12">
        <v>15.597759519078537</v>
      </c>
      <c r="H668" s="12">
        <v>29.877433471633463</v>
      </c>
      <c r="I668" s="12">
        <v>4.7419089971757407</v>
      </c>
      <c r="J668" s="12">
        <v>7.1423532107263572</v>
      </c>
      <c r="K668" s="12">
        <v>16.796519521163646</v>
      </c>
      <c r="L668" s="12" t="s">
        <v>222</v>
      </c>
      <c r="M668" s="12">
        <v>9.826672770034568</v>
      </c>
      <c r="N668" s="12"/>
      <c r="O668" s="12"/>
    </row>
    <row r="669" spans="1:15" x14ac:dyDescent="0.35">
      <c r="A669" s="11" t="str">
        <f t="shared" si="10"/>
        <v>DISTRIBUCION VOLUMEN POR CRITERIO (Consumiciones)Sangria de CavaRTO CENTRO</v>
      </c>
      <c r="B669" s="11" t="s">
        <v>209</v>
      </c>
      <c r="C669" s="11" t="s">
        <v>116</v>
      </c>
      <c r="D669" s="11" t="s">
        <v>6</v>
      </c>
      <c r="E669" s="12">
        <v>2.887011366303299</v>
      </c>
      <c r="F669" s="12">
        <v>5.5597096999087814</v>
      </c>
      <c r="G669" s="12">
        <v>12.620655193241795</v>
      </c>
      <c r="H669" s="12">
        <v>3.8910830189683372</v>
      </c>
      <c r="I669" s="12">
        <v>3.5825132126243968</v>
      </c>
      <c r="J669" s="12">
        <v>8.5852106596340771</v>
      </c>
      <c r="K669" s="12">
        <v>10.790609208647465</v>
      </c>
      <c r="L669" s="12" t="s">
        <v>222</v>
      </c>
      <c r="M669" s="12">
        <v>2.7843530693100567</v>
      </c>
      <c r="N669" s="12"/>
      <c r="O669" s="12"/>
    </row>
    <row r="670" spans="1:15" x14ac:dyDescent="0.35">
      <c r="A670" s="11" t="str">
        <f t="shared" si="10"/>
        <v>DISTRIBUCION VOLUMEN POR CRITERIO (Consumiciones)Sangria de CavaNORTE-CENTRO</v>
      </c>
      <c r="B670" s="11" t="s">
        <v>209</v>
      </c>
      <c r="C670" s="11" t="s">
        <v>116</v>
      </c>
      <c r="D670" s="11" t="s">
        <v>7</v>
      </c>
      <c r="E670" s="12">
        <v>11.572249976286335</v>
      </c>
      <c r="F670" s="12" t="s">
        <v>222</v>
      </c>
      <c r="G670" s="12">
        <v>4.8558215657540309</v>
      </c>
      <c r="H670" s="12" t="s">
        <v>222</v>
      </c>
      <c r="I670" s="12" t="s">
        <v>222</v>
      </c>
      <c r="J670" s="12">
        <v>4.0746952174317626</v>
      </c>
      <c r="K670" s="12">
        <v>0.9790566897995725</v>
      </c>
      <c r="L670" s="12">
        <v>1.4420695665712153</v>
      </c>
      <c r="M670" s="12">
        <v>8.6431708048553357</v>
      </c>
      <c r="N670" s="12"/>
      <c r="O670" s="12"/>
    </row>
    <row r="671" spans="1:15" x14ac:dyDescent="0.35">
      <c r="A671" s="11" t="str">
        <f t="shared" si="10"/>
        <v>DISTRIBUCION VOLUMEN POR CRITERIO (Consumiciones)Sangria de CavaNOROESTE</v>
      </c>
      <c r="B671" s="11" t="s">
        <v>209</v>
      </c>
      <c r="C671" s="11" t="s">
        <v>116</v>
      </c>
      <c r="D671" s="11" t="s">
        <v>8</v>
      </c>
      <c r="E671" s="12">
        <v>3.4316033957653778</v>
      </c>
      <c r="F671" s="12">
        <v>8.7656157522520992</v>
      </c>
      <c r="G671" s="12">
        <v>9.1006340444075029</v>
      </c>
      <c r="H671" s="12">
        <v>2.6376545130395801</v>
      </c>
      <c r="I671" s="12">
        <v>3.4988543384596311</v>
      </c>
      <c r="J671" s="12">
        <v>3.3271739292195672</v>
      </c>
      <c r="K671" s="12">
        <v>5.0029594335644161</v>
      </c>
      <c r="L671" s="12">
        <v>2.6245671387955669</v>
      </c>
      <c r="M671" s="12">
        <v>27.060596972519065</v>
      </c>
      <c r="N671" s="12"/>
      <c r="O671" s="12"/>
    </row>
    <row r="672" spans="1:15" x14ac:dyDescent="0.35">
      <c r="A672" s="11" t="str">
        <f t="shared" si="10"/>
        <v>DISTRIBUCION VOLUMEN POR CRITERIO (Consumiciones)Sangria de Cava&lt;2MIL</v>
      </c>
      <c r="B672" s="11" t="s">
        <v>209</v>
      </c>
      <c r="C672" s="11" t="s">
        <v>116</v>
      </c>
      <c r="D672" s="11" t="s">
        <v>9</v>
      </c>
      <c r="E672" s="12" t="s">
        <v>222</v>
      </c>
      <c r="F672" s="12">
        <v>18.881829403260454</v>
      </c>
      <c r="G672" s="12">
        <v>13.539859748064723</v>
      </c>
      <c r="H672" s="12">
        <v>18.374199929997069</v>
      </c>
      <c r="I672" s="12">
        <v>2.7754623206022604</v>
      </c>
      <c r="J672" s="12">
        <v>8.1409289541436483</v>
      </c>
      <c r="K672" s="12">
        <v>6.9391387863362946</v>
      </c>
      <c r="L672" s="12" t="s">
        <v>222</v>
      </c>
      <c r="M672" s="12">
        <v>2.8884128612693951</v>
      </c>
      <c r="N672" s="12"/>
      <c r="O672" s="12"/>
    </row>
    <row r="673" spans="1:15" x14ac:dyDescent="0.35">
      <c r="A673" s="11" t="str">
        <f t="shared" si="10"/>
        <v>DISTRIBUCION VOLUMEN POR CRITERIO (Consumiciones)Sangria de Cava2-5MIL</v>
      </c>
      <c r="B673" s="11" t="s">
        <v>209</v>
      </c>
      <c r="C673" s="11" t="s">
        <v>116</v>
      </c>
      <c r="D673" s="11" t="s">
        <v>10</v>
      </c>
      <c r="E673" s="12">
        <v>7.6041227214165898</v>
      </c>
      <c r="F673" s="12">
        <v>7.1315066434312513</v>
      </c>
      <c r="G673" s="12">
        <v>5.8054843537323393</v>
      </c>
      <c r="H673" s="12">
        <v>3.7319542893167759</v>
      </c>
      <c r="I673" s="12">
        <v>2.3702973622681265</v>
      </c>
      <c r="J673" s="12">
        <v>0.5867335299174834</v>
      </c>
      <c r="K673" s="12">
        <v>8.0418237324376118</v>
      </c>
      <c r="L673" s="12">
        <v>5.4061579946415224</v>
      </c>
      <c r="M673" s="12">
        <v>6.5134121509636493</v>
      </c>
      <c r="N673" s="12"/>
      <c r="O673" s="12"/>
    </row>
    <row r="674" spans="1:15" x14ac:dyDescent="0.35">
      <c r="A674" s="11" t="str">
        <f t="shared" si="10"/>
        <v>DISTRIBUCION VOLUMEN POR CRITERIO (Consumiciones)Sangria de Cava5-10MIL</v>
      </c>
      <c r="B674" s="11" t="s">
        <v>209</v>
      </c>
      <c r="C674" s="11" t="s">
        <v>116</v>
      </c>
      <c r="D674" s="11" t="s">
        <v>11</v>
      </c>
      <c r="E674" s="12" t="s">
        <v>222</v>
      </c>
      <c r="F674" s="12">
        <v>0.78200450995266813</v>
      </c>
      <c r="G674" s="12">
        <v>6.9527844282664173</v>
      </c>
      <c r="H674" s="12" t="s">
        <v>222</v>
      </c>
      <c r="I674" s="12">
        <v>2.9099708026059501</v>
      </c>
      <c r="J674" s="12">
        <v>7.9801411958489359</v>
      </c>
      <c r="K674" s="12">
        <v>0.99301469636211648</v>
      </c>
      <c r="L674" s="12">
        <v>14.834089147067189</v>
      </c>
      <c r="M674" s="12" t="s">
        <v>222</v>
      </c>
      <c r="N674" s="12"/>
      <c r="O674" s="12"/>
    </row>
    <row r="675" spans="1:15" x14ac:dyDescent="0.35">
      <c r="A675" s="11" t="str">
        <f t="shared" si="10"/>
        <v>DISTRIBUCION VOLUMEN POR CRITERIO (Consumiciones)Sangria de Cava10-30MIL</v>
      </c>
      <c r="B675" s="11" t="s">
        <v>209</v>
      </c>
      <c r="C675" s="11" t="s">
        <v>116</v>
      </c>
      <c r="D675" s="11" t="s">
        <v>12</v>
      </c>
      <c r="E675" s="12">
        <v>7.500582780106531</v>
      </c>
      <c r="F675" s="12">
        <v>8.1160223994681537</v>
      </c>
      <c r="G675" s="12">
        <v>11.976494845707727</v>
      </c>
      <c r="H675" s="12">
        <v>3.3077918170262679</v>
      </c>
      <c r="I675" s="12">
        <v>10.068435374589576</v>
      </c>
      <c r="J675" s="12">
        <v>48.583241656389632</v>
      </c>
      <c r="K675" s="12">
        <v>13.932539249487647</v>
      </c>
      <c r="L675" s="12">
        <v>14.414286003583094</v>
      </c>
      <c r="M675" s="12">
        <v>16.320774075418687</v>
      </c>
      <c r="N675" s="12"/>
      <c r="O675" s="12"/>
    </row>
    <row r="676" spans="1:15" x14ac:dyDescent="0.35">
      <c r="A676" s="11" t="str">
        <f t="shared" si="10"/>
        <v>DISTRIBUCION VOLUMEN POR CRITERIO (Consumiciones)Sangria de Cava30-100MIL</v>
      </c>
      <c r="B676" s="11" t="s">
        <v>209</v>
      </c>
      <c r="C676" s="11" t="s">
        <v>116</v>
      </c>
      <c r="D676" s="11" t="s">
        <v>13</v>
      </c>
      <c r="E676" s="12">
        <v>41.710215373747097</v>
      </c>
      <c r="F676" s="12">
        <v>21.380496036284406</v>
      </c>
      <c r="G676" s="12">
        <v>22.992585289362154</v>
      </c>
      <c r="H676" s="12">
        <v>22.146265180093788</v>
      </c>
      <c r="I676" s="12">
        <v>60.66159457599111</v>
      </c>
      <c r="J676" s="12">
        <v>6.565492498571901</v>
      </c>
      <c r="K676" s="12">
        <v>29.893330916462585</v>
      </c>
      <c r="L676" s="12">
        <v>49.676089117712799</v>
      </c>
      <c r="M676" s="12">
        <v>37.938345461146277</v>
      </c>
      <c r="N676" s="12"/>
      <c r="O676" s="12"/>
    </row>
    <row r="677" spans="1:15" x14ac:dyDescent="0.35">
      <c r="A677" s="11" t="str">
        <f t="shared" si="10"/>
        <v>DISTRIBUCION VOLUMEN POR CRITERIO (Consumiciones)Sangria de Cava100-200MIL</v>
      </c>
      <c r="B677" s="11" t="s">
        <v>209</v>
      </c>
      <c r="C677" s="11" t="s">
        <v>116</v>
      </c>
      <c r="D677" s="11" t="s">
        <v>14</v>
      </c>
      <c r="E677" s="12">
        <v>8.9658726810520637</v>
      </c>
      <c r="F677" s="12">
        <v>4.0689167428655955</v>
      </c>
      <c r="G677" s="12">
        <v>5.5573178415738633</v>
      </c>
      <c r="H677" s="12">
        <v>33.315713200873603</v>
      </c>
      <c r="I677" s="12">
        <v>2.4080251655631661</v>
      </c>
      <c r="J677" s="12">
        <v>13.054823493741138</v>
      </c>
      <c r="K677" s="12">
        <v>12.838404291918526</v>
      </c>
      <c r="L677" s="12">
        <v>2.9386182886425063</v>
      </c>
      <c r="M677" s="12">
        <v>7.0899910027938686</v>
      </c>
      <c r="N677" s="12"/>
      <c r="O677" s="12"/>
    </row>
    <row r="678" spans="1:15" x14ac:dyDescent="0.35">
      <c r="A678" s="11" t="str">
        <f t="shared" si="10"/>
        <v>DISTRIBUCION VOLUMEN POR CRITERIO (Consumiciones)Sangria de Cava200-500MIL</v>
      </c>
      <c r="B678" s="11" t="s">
        <v>209</v>
      </c>
      <c r="C678" s="11" t="s">
        <v>116</v>
      </c>
      <c r="D678" s="11" t="s">
        <v>15</v>
      </c>
      <c r="E678" s="12">
        <v>24.334529827845884</v>
      </c>
      <c r="F678" s="12">
        <v>23.935258245345743</v>
      </c>
      <c r="G678" s="12">
        <v>15.305690668434396</v>
      </c>
      <c r="H678" s="12">
        <v>5.2796662989124989</v>
      </c>
      <c r="I678" s="12">
        <v>11.930227148536202</v>
      </c>
      <c r="J678" s="12">
        <v>5.3102218579311824</v>
      </c>
      <c r="K678" s="12">
        <v>18.006870047572892</v>
      </c>
      <c r="L678" s="12">
        <v>2.6245671387955669</v>
      </c>
      <c r="M678" s="12">
        <v>19.626533865799566</v>
      </c>
      <c r="N678" s="12"/>
      <c r="O678" s="12"/>
    </row>
    <row r="679" spans="1:15" x14ac:dyDescent="0.35">
      <c r="A679" s="11" t="str">
        <f t="shared" si="10"/>
        <v>DISTRIBUCION VOLUMEN POR CRITERIO (Consumiciones)Sangria de Cava&gt;500MIL</v>
      </c>
      <c r="B679" s="11" t="s">
        <v>209</v>
      </c>
      <c r="C679" s="11" t="s">
        <v>116</v>
      </c>
      <c r="D679" s="11" t="s">
        <v>16</v>
      </c>
      <c r="E679" s="12">
        <v>9.8846860855153462</v>
      </c>
      <c r="F679" s="12">
        <v>15.703958340075594</v>
      </c>
      <c r="G679" s="12">
        <v>17.869787031070448</v>
      </c>
      <c r="H679" s="12">
        <v>13.844411842366508</v>
      </c>
      <c r="I679" s="12">
        <v>6.8759967597758793</v>
      </c>
      <c r="J679" s="12">
        <v>9.7784233549950947</v>
      </c>
      <c r="K679" s="12">
        <v>9.354886256020599</v>
      </c>
      <c r="L679" s="12">
        <v>10.106184878065003</v>
      </c>
      <c r="M679" s="12">
        <v>9.6225277413855697</v>
      </c>
      <c r="N679" s="12"/>
      <c r="O679" s="12"/>
    </row>
    <row r="680" spans="1:15" x14ac:dyDescent="0.35">
      <c r="A680" s="11" t="str">
        <f t="shared" si="10"/>
        <v>DISTRIBUCION VOLUMEN POR CRITERIO (Consumiciones)Sangria de CavaDE 15 A 19 AÑOS</v>
      </c>
      <c r="B680" s="11" t="s">
        <v>209</v>
      </c>
      <c r="C680" s="11" t="s">
        <v>116</v>
      </c>
      <c r="D680" s="11" t="s">
        <v>34</v>
      </c>
      <c r="E680" s="12" t="s">
        <v>222</v>
      </c>
      <c r="F680" s="12" t="s">
        <v>222</v>
      </c>
      <c r="G680" s="12" t="s">
        <v>222</v>
      </c>
      <c r="H680" s="12">
        <v>9.1408420001187185</v>
      </c>
      <c r="I680" s="12" t="s">
        <v>222</v>
      </c>
      <c r="J680" s="12" t="s">
        <v>222</v>
      </c>
      <c r="K680" s="12" t="s">
        <v>222</v>
      </c>
      <c r="L680" s="12" t="s">
        <v>222</v>
      </c>
      <c r="M680" s="12" t="s">
        <v>222</v>
      </c>
      <c r="N680" s="12"/>
      <c r="O680" s="12"/>
    </row>
    <row r="681" spans="1:15" x14ac:dyDescent="0.35">
      <c r="A681" s="11" t="str">
        <f t="shared" si="10"/>
        <v>DISTRIBUCION VOLUMEN POR CRITERIO (Consumiciones)Sangria de CavaDE 20 A 24 AÑOS</v>
      </c>
      <c r="B681" s="11" t="s">
        <v>209</v>
      </c>
      <c r="C681" s="11" t="s">
        <v>116</v>
      </c>
      <c r="D681" s="11" t="s">
        <v>35</v>
      </c>
      <c r="E681" s="12">
        <v>5.8291552300509668</v>
      </c>
      <c r="F681" s="12">
        <v>11.546250418477021</v>
      </c>
      <c r="G681" s="12">
        <v>6.9316408517411192</v>
      </c>
      <c r="H681" s="12" t="s">
        <v>222</v>
      </c>
      <c r="I681" s="12" t="s">
        <v>222</v>
      </c>
      <c r="J681" s="12">
        <v>45.464808237236767</v>
      </c>
      <c r="K681" s="12">
        <v>0.72546895461708638</v>
      </c>
      <c r="L681" s="12" t="s">
        <v>222</v>
      </c>
      <c r="M681" s="12" t="s">
        <v>222</v>
      </c>
      <c r="N681" s="12"/>
      <c r="O681" s="12"/>
    </row>
    <row r="682" spans="1:15" x14ac:dyDescent="0.35">
      <c r="A682" s="11" t="str">
        <f t="shared" si="10"/>
        <v>DISTRIBUCION VOLUMEN POR CRITERIO (Consumiciones)Sangria de CavaDE 25 A 34 AÑOS</v>
      </c>
      <c r="B682" s="11" t="s">
        <v>209</v>
      </c>
      <c r="C682" s="11" t="s">
        <v>116</v>
      </c>
      <c r="D682" s="11" t="s">
        <v>36</v>
      </c>
      <c r="E682" s="12">
        <v>8.7632309234409238</v>
      </c>
      <c r="F682" s="12">
        <v>5.1344364853817828</v>
      </c>
      <c r="G682" s="12">
        <v>17.052719820849013</v>
      </c>
      <c r="H682" s="12">
        <v>36.678642557276511</v>
      </c>
      <c r="I682" s="12">
        <v>5.1405121022447053</v>
      </c>
      <c r="J682" s="12">
        <v>8.843316893900651</v>
      </c>
      <c r="K682" s="12">
        <v>2.0608050306671304</v>
      </c>
      <c r="L682" s="12">
        <v>5.4061579946415224</v>
      </c>
      <c r="M682" s="12">
        <v>20.781677268637637</v>
      </c>
      <c r="N682" s="12"/>
      <c r="O682" s="12"/>
    </row>
    <row r="683" spans="1:15" x14ac:dyDescent="0.35">
      <c r="A683" s="11" t="str">
        <f t="shared" si="10"/>
        <v>DISTRIBUCION VOLUMEN POR CRITERIO (Consumiciones)Sangria de CavaDE 35 A 49 AÑOS</v>
      </c>
      <c r="B683" s="11" t="s">
        <v>209</v>
      </c>
      <c r="C683" s="11" t="s">
        <v>116</v>
      </c>
      <c r="D683" s="11" t="s">
        <v>37</v>
      </c>
      <c r="E683" s="12">
        <v>0.39398902368983374</v>
      </c>
      <c r="F683" s="12">
        <v>7.9041646942708832</v>
      </c>
      <c r="G683" s="12">
        <v>11.67458345881866</v>
      </c>
      <c r="H683" s="12">
        <v>7.0048674549842289</v>
      </c>
      <c r="I683" s="12">
        <v>11.917103442005866</v>
      </c>
      <c r="J683" s="12">
        <v>5.569737793856155</v>
      </c>
      <c r="K683" s="12">
        <v>20.078207656054634</v>
      </c>
      <c r="L683" s="12">
        <v>8.6972816901591621</v>
      </c>
      <c r="M683" s="12">
        <v>18.022925512603983</v>
      </c>
      <c r="N683" s="12"/>
      <c r="O683" s="12"/>
    </row>
    <row r="684" spans="1:15" x14ac:dyDescent="0.35">
      <c r="A684" s="11" t="str">
        <f t="shared" si="10"/>
        <v>DISTRIBUCION VOLUMEN POR CRITERIO (Consumiciones)Sangria de CavaDE 50 A 59 AÑOS</v>
      </c>
      <c r="B684" s="11" t="s">
        <v>209</v>
      </c>
      <c r="C684" s="11" t="s">
        <v>116</v>
      </c>
      <c r="D684" s="11" t="s">
        <v>38</v>
      </c>
      <c r="E684" s="12">
        <v>19.581127488928754</v>
      </c>
      <c r="F684" s="12">
        <v>27.907585646773036</v>
      </c>
      <c r="G684" s="12">
        <v>26.637678154112244</v>
      </c>
      <c r="H684" s="12">
        <v>9.7745782937707641</v>
      </c>
      <c r="I684" s="12">
        <v>15.33066129596412</v>
      </c>
      <c r="J684" s="12">
        <v>23.773997022618516</v>
      </c>
      <c r="K684" s="12">
        <v>34.437679878071343</v>
      </c>
      <c r="L684" s="12">
        <v>46.770654300168005</v>
      </c>
      <c r="M684" s="12">
        <v>34.330686786734645</v>
      </c>
      <c r="N684" s="12"/>
      <c r="O684" s="12"/>
    </row>
    <row r="685" spans="1:15" x14ac:dyDescent="0.35">
      <c r="A685" s="11" t="str">
        <f t="shared" si="10"/>
        <v>DISTRIBUCION VOLUMEN POR CRITERIO (Consumiciones)Sangria de CavaDE 60 A 75 AÑOS</v>
      </c>
      <c r="B685" s="11" t="s">
        <v>209</v>
      </c>
      <c r="C685" s="11" t="s">
        <v>116</v>
      </c>
      <c r="D685" s="11" t="s">
        <v>39</v>
      </c>
      <c r="E685" s="12">
        <v>65.432514379319855</v>
      </c>
      <c r="F685" s="12">
        <v>47.507559098280076</v>
      </c>
      <c r="G685" s="12">
        <v>37.703401900198365</v>
      </c>
      <c r="H685" s="12">
        <v>37.40105945950372</v>
      </c>
      <c r="I685" s="12">
        <v>67.611719355812411</v>
      </c>
      <c r="J685" s="12">
        <v>16.348148229311686</v>
      </c>
      <c r="K685" s="12">
        <v>42.697840445838665</v>
      </c>
      <c r="L685" s="12">
        <v>39.125915304396713</v>
      </c>
      <c r="M685" s="12">
        <v>26.864726216595901</v>
      </c>
      <c r="N685" s="12"/>
      <c r="O685" s="12"/>
    </row>
    <row r="686" spans="1:15" x14ac:dyDescent="0.35">
      <c r="A686" s="11" t="str">
        <f t="shared" si="10"/>
        <v>DISTRIBUCION VOLUMEN POR CRITERIO (Consumiciones)Sangria de CavaNIVEL ALTO</v>
      </c>
      <c r="B686" s="11" t="s">
        <v>209</v>
      </c>
      <c r="C686" s="11" t="s">
        <v>116</v>
      </c>
      <c r="D686" s="11" t="s">
        <v>171</v>
      </c>
      <c r="E686" s="12">
        <v>15.451630513782414</v>
      </c>
      <c r="F686" s="12">
        <v>40.506893374706564</v>
      </c>
      <c r="G686" s="12">
        <v>13.432348967543184</v>
      </c>
      <c r="H686" s="12">
        <v>30.48839834531093</v>
      </c>
      <c r="I686" s="12">
        <v>24.552686070859266</v>
      </c>
      <c r="J686" s="12">
        <v>52.178389731484529</v>
      </c>
      <c r="K686" s="12">
        <v>29.176280972321898</v>
      </c>
      <c r="L686" s="12">
        <v>16.712274354347301</v>
      </c>
      <c r="M686" s="12">
        <v>18.439499313371112</v>
      </c>
      <c r="N686" s="12"/>
      <c r="O686" s="12"/>
    </row>
    <row r="687" spans="1:15" x14ac:dyDescent="0.35">
      <c r="A687" s="11" t="str">
        <f t="shared" si="10"/>
        <v>DISTRIBUCION VOLUMEN POR CRITERIO (Consumiciones)Sangria de CavaNIVEL MEDIO ALTO</v>
      </c>
      <c r="B687" s="11" t="s">
        <v>209</v>
      </c>
      <c r="C687" s="11" t="s">
        <v>116</v>
      </c>
      <c r="D687" s="11" t="s">
        <v>172</v>
      </c>
      <c r="E687" s="12">
        <v>1.2962642572003922</v>
      </c>
      <c r="F687" s="12">
        <v>5.4195091563960398</v>
      </c>
      <c r="G687" s="12">
        <v>9.7958588580302468</v>
      </c>
      <c r="H687" s="12">
        <v>2.5504581405011963</v>
      </c>
      <c r="I687" s="12">
        <v>4.5306325379289385</v>
      </c>
      <c r="J687" s="12">
        <v>18.728933178015392</v>
      </c>
      <c r="K687" s="12">
        <v>20.131697105673972</v>
      </c>
      <c r="L687" s="12">
        <v>1.4645018977244584</v>
      </c>
      <c r="M687" s="12">
        <v>14.853891686265843</v>
      </c>
      <c r="N687" s="12"/>
      <c r="O687" s="12"/>
    </row>
    <row r="688" spans="1:15" x14ac:dyDescent="0.35">
      <c r="A688" s="11" t="str">
        <f t="shared" si="10"/>
        <v>DISTRIBUCION VOLUMEN POR CRITERIO (Consumiciones)Sangria de CavaNIVEL MEDIO</v>
      </c>
      <c r="B688" s="11" t="s">
        <v>209</v>
      </c>
      <c r="C688" s="11" t="s">
        <v>116</v>
      </c>
      <c r="D688" s="11" t="s">
        <v>173</v>
      </c>
      <c r="E688" s="12">
        <v>56.372110582544941</v>
      </c>
      <c r="F688" s="12">
        <v>32.31922478400552</v>
      </c>
      <c r="G688" s="12">
        <v>36.224792171061594</v>
      </c>
      <c r="H688" s="12">
        <v>31.030179039649909</v>
      </c>
      <c r="I688" s="12">
        <v>48.767122870797493</v>
      </c>
      <c r="J688" s="12">
        <v>17.263513961034342</v>
      </c>
      <c r="K688" s="12">
        <v>6.9570942246653997</v>
      </c>
      <c r="L688" s="12">
        <v>11.502268741712724</v>
      </c>
      <c r="M688" s="12">
        <v>21.247906176503083</v>
      </c>
      <c r="N688" s="12"/>
      <c r="O688" s="12"/>
    </row>
    <row r="689" spans="1:15" x14ac:dyDescent="0.35">
      <c r="A689" s="11" t="str">
        <f t="shared" si="10"/>
        <v>DISTRIBUCION VOLUMEN POR CRITERIO (Consumiciones)Sangria de CavaNIVEL MEDIO BAJO</v>
      </c>
      <c r="B689" s="11" t="s">
        <v>209</v>
      </c>
      <c r="C689" s="11" t="s">
        <v>116</v>
      </c>
      <c r="D689" s="11" t="s">
        <v>174</v>
      </c>
      <c r="E689" s="12">
        <v>7.2383719783226317</v>
      </c>
      <c r="F689" s="12">
        <v>7.2592447538843166</v>
      </c>
      <c r="G689" s="12">
        <v>12.03472985182356</v>
      </c>
      <c r="H689" s="12">
        <v>32.95106345089868</v>
      </c>
      <c r="I689" s="12">
        <v>9.7502083150663381</v>
      </c>
      <c r="J689" s="12">
        <v>5.0126227172277478</v>
      </c>
      <c r="K689" s="12">
        <v>8.2232774709420635</v>
      </c>
      <c r="L689" s="12">
        <v>6.6776157320233605</v>
      </c>
      <c r="M689" s="12">
        <v>17.382895837608324</v>
      </c>
      <c r="N689" s="12"/>
      <c r="O689" s="12"/>
    </row>
    <row r="690" spans="1:15" x14ac:dyDescent="0.35">
      <c r="A690" s="11" t="str">
        <f t="shared" si="10"/>
        <v>DISTRIBUCION VOLUMEN POR CRITERIO (Consumiciones)Sangria de CavaNIVEL BAJO</v>
      </c>
      <c r="B690" s="11" t="s">
        <v>209</v>
      </c>
      <c r="C690" s="11" t="s">
        <v>116</v>
      </c>
      <c r="D690" s="11" t="s">
        <v>190</v>
      </c>
      <c r="E690" s="12">
        <v>19.641622983805735</v>
      </c>
      <c r="F690" s="12">
        <v>14.495124274190353</v>
      </c>
      <c r="G690" s="12">
        <v>28.512271203094425</v>
      </c>
      <c r="H690" s="12">
        <v>2.9798936037384016</v>
      </c>
      <c r="I690" s="12">
        <v>12.399365421239599</v>
      </c>
      <c r="J690" s="12">
        <v>6.8165469537769949</v>
      </c>
      <c r="K690" s="12">
        <v>35.511642134195519</v>
      </c>
      <c r="L690" s="12">
        <v>63.643337416319071</v>
      </c>
      <c r="M690" s="12">
        <v>28.075816456994936</v>
      </c>
      <c r="N690" s="12"/>
      <c r="O690" s="12"/>
    </row>
    <row r="691" spans="1:15" x14ac:dyDescent="0.35">
      <c r="A691" s="11" t="str">
        <f t="shared" si="10"/>
        <v>DISTRIBUCION VOLUMEN POR CRITERIO (Consumiciones)Sangria de CavaHOMBRE</v>
      </c>
      <c r="B691" s="11" t="s">
        <v>209</v>
      </c>
      <c r="C691" s="11" t="s">
        <v>116</v>
      </c>
      <c r="D691" s="11" t="s">
        <v>17</v>
      </c>
      <c r="E691" s="12">
        <v>25.977725094771802</v>
      </c>
      <c r="F691" s="12">
        <v>52.467519692417795</v>
      </c>
      <c r="G691" s="12">
        <v>33.607308461720947</v>
      </c>
      <c r="H691" s="12">
        <v>25.901313271285904</v>
      </c>
      <c r="I691" s="12">
        <v>20.71755862540396</v>
      </c>
      <c r="J691" s="12">
        <v>68.636558470156444</v>
      </c>
      <c r="K691" s="12">
        <v>49.763164392835215</v>
      </c>
      <c r="L691" s="12">
        <v>17.973955963577513</v>
      </c>
      <c r="M691" s="12">
        <v>46.546430319006198</v>
      </c>
      <c r="N691" s="12"/>
      <c r="O691" s="12"/>
    </row>
    <row r="692" spans="1:15" x14ac:dyDescent="0.35">
      <c r="A692" s="11" t="str">
        <f t="shared" si="10"/>
        <v>DISTRIBUCION VOLUMEN POR CRITERIO (Consumiciones)Sangria de CavaMUJER</v>
      </c>
      <c r="B692" s="11" t="s">
        <v>209</v>
      </c>
      <c r="C692" s="11" t="s">
        <v>116</v>
      </c>
      <c r="D692" s="11" t="s">
        <v>18</v>
      </c>
      <c r="E692" s="12">
        <v>74.022274905228187</v>
      </c>
      <c r="F692" s="12">
        <v>47.532480307582219</v>
      </c>
      <c r="G692" s="12">
        <v>66.392702053809231</v>
      </c>
      <c r="H692" s="12">
        <v>74.098661142848954</v>
      </c>
      <c r="I692" s="12">
        <v>79.282460394460585</v>
      </c>
      <c r="J692" s="12">
        <v>31.363457883691105</v>
      </c>
      <c r="K692" s="12">
        <v>50.236824046877423</v>
      </c>
      <c r="L692" s="12">
        <v>82.026044036422476</v>
      </c>
      <c r="M692" s="12">
        <v>53.453569680993809</v>
      </c>
      <c r="N692" s="12"/>
      <c r="O692" s="12"/>
    </row>
    <row r="693" spans="1:15" x14ac:dyDescent="0.35">
      <c r="A693" s="11" t="str">
        <f t="shared" si="10"/>
        <v>DISTRIBUCION VOLUMEN POR CRITERIO (Consumiciones)CalimochoT.ESPAÑA</v>
      </c>
      <c r="B693" s="11" t="s">
        <v>209</v>
      </c>
      <c r="C693" s="11" t="s">
        <v>117</v>
      </c>
      <c r="D693" s="11" t="s">
        <v>32</v>
      </c>
      <c r="E693" s="12">
        <v>100</v>
      </c>
      <c r="F693" s="12">
        <v>100</v>
      </c>
      <c r="G693" s="12">
        <v>100</v>
      </c>
      <c r="H693" s="12">
        <v>100</v>
      </c>
      <c r="I693" s="12">
        <v>100</v>
      </c>
      <c r="J693" s="12">
        <v>100</v>
      </c>
      <c r="K693" s="12">
        <v>100</v>
      </c>
      <c r="L693" s="12">
        <v>100</v>
      </c>
      <c r="M693" s="12">
        <v>100</v>
      </c>
      <c r="N693" s="12"/>
      <c r="O693" s="12"/>
    </row>
    <row r="694" spans="1:15" x14ac:dyDescent="0.35">
      <c r="A694" s="11" t="str">
        <f t="shared" si="10"/>
        <v>DISTRIBUCION VOLUMEN POR CRITERIO (Consumiciones)CalimochoBCN AM</v>
      </c>
      <c r="B694" s="11" t="s">
        <v>209</v>
      </c>
      <c r="C694" s="11" t="s">
        <v>117</v>
      </c>
      <c r="D694" s="11" t="s">
        <v>1</v>
      </c>
      <c r="E694" s="12" t="s">
        <v>222</v>
      </c>
      <c r="F694" s="12" t="s">
        <v>222</v>
      </c>
      <c r="G694" s="12" t="s">
        <v>222</v>
      </c>
      <c r="H694" s="12" t="s">
        <v>222</v>
      </c>
      <c r="I694" s="12" t="s">
        <v>222</v>
      </c>
      <c r="J694" s="12">
        <v>6.8763003873628898</v>
      </c>
      <c r="K694" s="12">
        <v>2.3735792755448895</v>
      </c>
      <c r="L694" s="12">
        <v>4.510482011233254</v>
      </c>
      <c r="M694" s="12">
        <v>5.2123417661076559</v>
      </c>
      <c r="N694" s="12"/>
      <c r="O694" s="12"/>
    </row>
    <row r="695" spans="1:15" x14ac:dyDescent="0.35">
      <c r="A695" s="11" t="str">
        <f t="shared" si="10"/>
        <v>DISTRIBUCION VOLUMEN POR CRITERIO (Consumiciones)CalimochoREST.CAT ARAGON</v>
      </c>
      <c r="B695" s="11" t="s">
        <v>209</v>
      </c>
      <c r="C695" s="11" t="s">
        <v>117</v>
      </c>
      <c r="D695" s="11" t="s">
        <v>2</v>
      </c>
      <c r="E695" s="12">
        <v>4.4312119073478984</v>
      </c>
      <c r="F695" s="12">
        <v>9.4606402690700317</v>
      </c>
      <c r="G695" s="12">
        <v>6.7185592235529823</v>
      </c>
      <c r="H695" s="12">
        <v>11.061435579739355</v>
      </c>
      <c r="I695" s="12">
        <v>5.8457665282928142</v>
      </c>
      <c r="J695" s="12">
        <v>5.6154149883121969</v>
      </c>
      <c r="K695" s="12">
        <v>4.8502858456550761</v>
      </c>
      <c r="L695" s="12">
        <v>6.4715315799650082</v>
      </c>
      <c r="M695" s="12">
        <v>8.8652441631614352</v>
      </c>
      <c r="N695" s="12"/>
      <c r="O695" s="12"/>
    </row>
    <row r="696" spans="1:15" x14ac:dyDescent="0.35">
      <c r="A696" s="11" t="str">
        <f t="shared" si="10"/>
        <v>DISTRIBUCION VOLUMEN POR CRITERIO (Consumiciones)CalimochoLEVANTE</v>
      </c>
      <c r="B696" s="11" t="s">
        <v>209</v>
      </c>
      <c r="C696" s="11" t="s">
        <v>117</v>
      </c>
      <c r="D696" s="11" t="s">
        <v>3</v>
      </c>
      <c r="E696" s="12" t="s">
        <v>222</v>
      </c>
      <c r="F696" s="12" t="s">
        <v>222</v>
      </c>
      <c r="G696" s="12">
        <v>1.870805201688962</v>
      </c>
      <c r="H696" s="12">
        <v>1.6337809605076563</v>
      </c>
      <c r="I696" s="12">
        <v>1.5931918468170523</v>
      </c>
      <c r="J696" s="12" t="s">
        <v>222</v>
      </c>
      <c r="K696" s="12">
        <v>2.4716468947958186</v>
      </c>
      <c r="L696" s="12">
        <v>1.0798315483685377</v>
      </c>
      <c r="M696" s="12">
        <v>1.206128054871378</v>
      </c>
      <c r="N696" s="12"/>
      <c r="O696" s="12"/>
    </row>
    <row r="697" spans="1:15" x14ac:dyDescent="0.35">
      <c r="A697" s="11" t="str">
        <f t="shared" si="10"/>
        <v>DISTRIBUCION VOLUMEN POR CRITERIO (Consumiciones)CalimochoANDALUCIA</v>
      </c>
      <c r="B697" s="11" t="s">
        <v>209</v>
      </c>
      <c r="C697" s="11" t="s">
        <v>117</v>
      </c>
      <c r="D697" s="11" t="s">
        <v>4</v>
      </c>
      <c r="E697" s="12" t="s">
        <v>222</v>
      </c>
      <c r="F697" s="12">
        <v>1.2616486355067114</v>
      </c>
      <c r="G697" s="12">
        <v>5.4513534545141242</v>
      </c>
      <c r="H697" s="12">
        <v>0.89412358325716912</v>
      </c>
      <c r="I697" s="12" t="s">
        <v>222</v>
      </c>
      <c r="J697" s="12">
        <v>1.8235063494184411</v>
      </c>
      <c r="K697" s="12">
        <v>4.7128758395323249</v>
      </c>
      <c r="L697" s="12">
        <v>2.5948493036986737</v>
      </c>
      <c r="M697" s="12" t="s">
        <v>222</v>
      </c>
      <c r="N697" s="12"/>
      <c r="O697" s="12"/>
    </row>
    <row r="698" spans="1:15" x14ac:dyDescent="0.35">
      <c r="A698" s="11" t="str">
        <f t="shared" si="10"/>
        <v>DISTRIBUCION VOLUMEN POR CRITERIO (Consumiciones)CalimochoMDD AM</v>
      </c>
      <c r="B698" s="11" t="s">
        <v>209</v>
      </c>
      <c r="C698" s="11" t="s">
        <v>117</v>
      </c>
      <c r="D698" s="11" t="s">
        <v>5</v>
      </c>
      <c r="E698" s="12">
        <v>4.7916839645081941</v>
      </c>
      <c r="F698" s="12">
        <v>3.5211462939060225</v>
      </c>
      <c r="G698" s="12">
        <v>1.8781615551189366</v>
      </c>
      <c r="H698" s="12" t="s">
        <v>222</v>
      </c>
      <c r="I698" s="12">
        <v>1.0339260363323646</v>
      </c>
      <c r="J698" s="12">
        <v>1.3919080383643896</v>
      </c>
      <c r="K698" s="12">
        <v>1.4496620757766627</v>
      </c>
      <c r="L698" s="12">
        <v>4.099699597734487</v>
      </c>
      <c r="M698" s="12">
        <v>5.7758098004878677</v>
      </c>
      <c r="N698" s="12"/>
      <c r="O698" s="12"/>
    </row>
    <row r="699" spans="1:15" x14ac:dyDescent="0.35">
      <c r="A699" s="11" t="str">
        <f t="shared" si="10"/>
        <v>DISTRIBUCION VOLUMEN POR CRITERIO (Consumiciones)CalimochoRTO CENTRO</v>
      </c>
      <c r="B699" s="11" t="s">
        <v>209</v>
      </c>
      <c r="C699" s="11" t="s">
        <v>117</v>
      </c>
      <c r="D699" s="11" t="s">
        <v>6</v>
      </c>
      <c r="E699" s="12">
        <v>0.9171114549485665</v>
      </c>
      <c r="F699" s="12">
        <v>0.67842270294545748</v>
      </c>
      <c r="G699" s="12">
        <v>0.7902141413216025</v>
      </c>
      <c r="H699" s="12">
        <v>17.929255897660433</v>
      </c>
      <c r="I699" s="12">
        <v>2.097248784614663</v>
      </c>
      <c r="J699" s="12">
        <v>2.8208097580874685</v>
      </c>
      <c r="K699" s="12">
        <v>8.2022923953560944</v>
      </c>
      <c r="L699" s="12">
        <v>1.3279279789105349</v>
      </c>
      <c r="M699" s="12">
        <v>0.62844558095272351</v>
      </c>
      <c r="N699" s="12"/>
      <c r="O699" s="12"/>
    </row>
    <row r="700" spans="1:15" x14ac:dyDescent="0.35">
      <c r="A700" s="11" t="str">
        <f t="shared" si="10"/>
        <v>DISTRIBUCION VOLUMEN POR CRITERIO (Consumiciones)CalimochoNORTE-CENTRO</v>
      </c>
      <c r="B700" s="11" t="s">
        <v>209</v>
      </c>
      <c r="C700" s="11" t="s">
        <v>117</v>
      </c>
      <c r="D700" s="11" t="s">
        <v>7</v>
      </c>
      <c r="E700" s="12">
        <v>88.535598396854752</v>
      </c>
      <c r="F700" s="12">
        <v>80.805740031436741</v>
      </c>
      <c r="G700" s="12">
        <v>80.204429190054043</v>
      </c>
      <c r="H700" s="12">
        <v>67.798185155022452</v>
      </c>
      <c r="I700" s="12">
        <v>80.266541761069163</v>
      </c>
      <c r="J700" s="12">
        <v>81.472060478454608</v>
      </c>
      <c r="K700" s="12">
        <v>61.327244989001727</v>
      </c>
      <c r="L700" s="12">
        <v>78.871081683950408</v>
      </c>
      <c r="M700" s="12">
        <v>78.312028682613757</v>
      </c>
      <c r="N700" s="12"/>
      <c r="O700" s="12"/>
    </row>
    <row r="701" spans="1:15" x14ac:dyDescent="0.35">
      <c r="A701" s="11" t="str">
        <f t="shared" si="10"/>
        <v>DISTRIBUCION VOLUMEN POR CRITERIO (Consumiciones)CalimochoNOROESTE</v>
      </c>
      <c r="B701" s="11" t="s">
        <v>209</v>
      </c>
      <c r="C701" s="11" t="s">
        <v>117</v>
      </c>
      <c r="D701" s="11" t="s">
        <v>8</v>
      </c>
      <c r="E701" s="12">
        <v>1.3243845988995206</v>
      </c>
      <c r="F701" s="12">
        <v>4.2724002901355531</v>
      </c>
      <c r="G701" s="12">
        <v>3.0865192233130423</v>
      </c>
      <c r="H701" s="12">
        <v>0.68321735945222872</v>
      </c>
      <c r="I701" s="12">
        <v>9.1633629535185577</v>
      </c>
      <c r="J701" s="12" t="s">
        <v>222</v>
      </c>
      <c r="K701" s="12">
        <v>14.612390007483361</v>
      </c>
      <c r="L701" s="12">
        <v>1.0445830916439125</v>
      </c>
      <c r="M701" s="12" t="s">
        <v>222</v>
      </c>
      <c r="N701" s="12"/>
      <c r="O701" s="12"/>
    </row>
    <row r="702" spans="1:15" x14ac:dyDescent="0.35">
      <c r="A702" s="11" t="str">
        <f t="shared" si="10"/>
        <v>DISTRIBUCION VOLUMEN POR CRITERIO (Consumiciones)Calimocho&lt;2MIL</v>
      </c>
      <c r="B702" s="11" t="s">
        <v>209</v>
      </c>
      <c r="C702" s="11" t="s">
        <v>117</v>
      </c>
      <c r="D702" s="11" t="s">
        <v>9</v>
      </c>
      <c r="E702" s="12">
        <v>16.786825889090355</v>
      </c>
      <c r="F702" s="12">
        <v>17.717557239576685</v>
      </c>
      <c r="G702" s="12">
        <v>7.1014713252178963</v>
      </c>
      <c r="H702" s="12">
        <v>2.3221957544836109</v>
      </c>
      <c r="I702" s="12">
        <v>13.013696716838414</v>
      </c>
      <c r="J702" s="12">
        <v>7.5398853374964308</v>
      </c>
      <c r="K702" s="12">
        <v>5.0188804358960528</v>
      </c>
      <c r="L702" s="12">
        <v>0.69887393951398036</v>
      </c>
      <c r="M702" s="12" t="s">
        <v>222</v>
      </c>
      <c r="N702" s="12"/>
      <c r="O702" s="12"/>
    </row>
    <row r="703" spans="1:15" x14ac:dyDescent="0.35">
      <c r="A703" s="11" t="str">
        <f t="shared" si="10"/>
        <v>DISTRIBUCION VOLUMEN POR CRITERIO (Consumiciones)Calimocho2-5MIL</v>
      </c>
      <c r="B703" s="11" t="s">
        <v>209</v>
      </c>
      <c r="C703" s="11" t="s">
        <v>117</v>
      </c>
      <c r="D703" s="11" t="s">
        <v>10</v>
      </c>
      <c r="E703" s="12" t="s">
        <v>222</v>
      </c>
      <c r="F703" s="12">
        <v>8.4937586931622668</v>
      </c>
      <c r="G703" s="12">
        <v>8.8681304119503377</v>
      </c>
      <c r="H703" s="12" t="s">
        <v>222</v>
      </c>
      <c r="I703" s="12">
        <v>0.48182932827325992</v>
      </c>
      <c r="J703" s="12" t="s">
        <v>222</v>
      </c>
      <c r="K703" s="12">
        <v>0.95482692477618336</v>
      </c>
      <c r="L703" s="12" t="s">
        <v>222</v>
      </c>
      <c r="M703" s="12" t="s">
        <v>222</v>
      </c>
      <c r="N703" s="12"/>
      <c r="O703" s="12"/>
    </row>
    <row r="704" spans="1:15" x14ac:dyDescent="0.35">
      <c r="A704" s="11" t="str">
        <f t="shared" si="10"/>
        <v>DISTRIBUCION VOLUMEN POR CRITERIO (Consumiciones)Calimocho5-10MIL</v>
      </c>
      <c r="B704" s="11" t="s">
        <v>209</v>
      </c>
      <c r="C704" s="11" t="s">
        <v>117</v>
      </c>
      <c r="D704" s="11" t="s">
        <v>11</v>
      </c>
      <c r="E704" s="12">
        <v>2.011471554494372</v>
      </c>
      <c r="F704" s="12">
        <v>8.3549831104275931</v>
      </c>
      <c r="G704" s="12">
        <v>11.136946508022461</v>
      </c>
      <c r="H704" s="12">
        <v>4.015386874683986</v>
      </c>
      <c r="I704" s="12">
        <v>3.2408762546677488</v>
      </c>
      <c r="J704" s="12">
        <v>4.1186899108707191</v>
      </c>
      <c r="K704" s="12">
        <v>4.5872695269217267</v>
      </c>
      <c r="L704" s="12">
        <v>2.7561799395422759</v>
      </c>
      <c r="M704" s="12">
        <v>29.150126860366605</v>
      </c>
      <c r="N704" s="12"/>
      <c r="O704" s="12"/>
    </row>
    <row r="705" spans="1:15" x14ac:dyDescent="0.35">
      <c r="A705" s="11" t="str">
        <f t="shared" si="10"/>
        <v>DISTRIBUCION VOLUMEN POR CRITERIO (Consumiciones)Calimocho10-30MIL</v>
      </c>
      <c r="B705" s="11" t="s">
        <v>209</v>
      </c>
      <c r="C705" s="11" t="s">
        <v>117</v>
      </c>
      <c r="D705" s="11" t="s">
        <v>12</v>
      </c>
      <c r="E705" s="12">
        <v>19.689511224709619</v>
      </c>
      <c r="F705" s="12">
        <v>16.245442400177055</v>
      </c>
      <c r="G705" s="12">
        <v>20.870787206161669</v>
      </c>
      <c r="H705" s="12">
        <v>17.866874131712549</v>
      </c>
      <c r="I705" s="12">
        <v>28.72549401061698</v>
      </c>
      <c r="J705" s="12">
        <v>29.644703234472619</v>
      </c>
      <c r="K705" s="12">
        <v>14.937224212311657</v>
      </c>
      <c r="L705" s="12">
        <v>27.313705794415444</v>
      </c>
      <c r="M705" s="12">
        <v>7.5190102340116844</v>
      </c>
      <c r="N705" s="12"/>
      <c r="O705" s="12"/>
    </row>
    <row r="706" spans="1:15" x14ac:dyDescent="0.35">
      <c r="A706" s="11" t="str">
        <f t="shared" si="10"/>
        <v>DISTRIBUCION VOLUMEN POR CRITERIO (Consumiciones)Calimocho30-100MIL</v>
      </c>
      <c r="B706" s="11" t="s">
        <v>209</v>
      </c>
      <c r="C706" s="11" t="s">
        <v>117</v>
      </c>
      <c r="D706" s="11" t="s">
        <v>13</v>
      </c>
      <c r="E706" s="12">
        <v>9.7934749923702498</v>
      </c>
      <c r="F706" s="12">
        <v>10.391392214480607</v>
      </c>
      <c r="G706" s="12">
        <v>16.199579122788933</v>
      </c>
      <c r="H706" s="12">
        <v>26.139748544163972</v>
      </c>
      <c r="I706" s="12">
        <v>12.835875840643604</v>
      </c>
      <c r="J706" s="12">
        <v>7.1506747483621114</v>
      </c>
      <c r="K706" s="12">
        <v>21.431339568686241</v>
      </c>
      <c r="L706" s="12">
        <v>8.5973025102688538</v>
      </c>
      <c r="M706" s="12">
        <v>14.598415385132293</v>
      </c>
      <c r="N706" s="12"/>
      <c r="O706" s="12"/>
    </row>
    <row r="707" spans="1:15" x14ac:dyDescent="0.35">
      <c r="A707" s="11" t="str">
        <f t="shared" si="10"/>
        <v>DISTRIBUCION VOLUMEN POR CRITERIO (Consumiciones)Calimocho100-200MIL</v>
      </c>
      <c r="B707" s="11" t="s">
        <v>209</v>
      </c>
      <c r="C707" s="11" t="s">
        <v>117</v>
      </c>
      <c r="D707" s="11" t="s">
        <v>14</v>
      </c>
      <c r="E707" s="12">
        <v>41.156501893973392</v>
      </c>
      <c r="F707" s="12">
        <v>11.359420762785108</v>
      </c>
      <c r="G707" s="12">
        <v>14.671235349323176</v>
      </c>
      <c r="H707" s="12">
        <v>20.004160876340389</v>
      </c>
      <c r="I707" s="12">
        <v>20.480258031819002</v>
      </c>
      <c r="J707" s="12">
        <v>23.669360970266716</v>
      </c>
      <c r="K707" s="12">
        <v>15.058893353883255</v>
      </c>
      <c r="L707" s="12">
        <v>29.543190488990756</v>
      </c>
      <c r="M707" s="12">
        <v>25.986585242930737</v>
      </c>
      <c r="N707" s="12"/>
      <c r="O707" s="12"/>
    </row>
    <row r="708" spans="1:15" x14ac:dyDescent="0.35">
      <c r="A708" s="11" t="str">
        <f t="shared" ref="A708:A771" si="11">B708&amp;C708&amp;D708</f>
        <v>DISTRIBUCION VOLUMEN POR CRITERIO (Consumiciones)Calimocho200-500MIL</v>
      </c>
      <c r="B708" s="11" t="s">
        <v>209</v>
      </c>
      <c r="C708" s="11" t="s">
        <v>117</v>
      </c>
      <c r="D708" s="11" t="s">
        <v>15</v>
      </c>
      <c r="E708" s="12">
        <v>3.4862182018921781</v>
      </c>
      <c r="F708" s="12">
        <v>19.40472940336435</v>
      </c>
      <c r="G708" s="12">
        <v>14.163063471315404</v>
      </c>
      <c r="H708" s="12">
        <v>21.092107660635662</v>
      </c>
      <c r="I708" s="12">
        <v>13.783043366784486</v>
      </c>
      <c r="J708" s="12">
        <v>17.897490923963762</v>
      </c>
      <c r="K708" s="12">
        <v>30.652244969452713</v>
      </c>
      <c r="L708" s="12">
        <v>24.171818777735339</v>
      </c>
      <c r="M708" s="12">
        <v>11.413546113558537</v>
      </c>
      <c r="N708" s="12"/>
      <c r="O708" s="12"/>
    </row>
    <row r="709" spans="1:15" x14ac:dyDescent="0.35">
      <c r="A709" s="11" t="str">
        <f t="shared" si="11"/>
        <v>DISTRIBUCION VOLUMEN POR CRITERIO (Consumiciones)Calimocho&gt;500MIL</v>
      </c>
      <c r="B709" s="11" t="s">
        <v>209</v>
      </c>
      <c r="C709" s="11" t="s">
        <v>117</v>
      </c>
      <c r="D709" s="11" t="s">
        <v>16</v>
      </c>
      <c r="E709" s="12">
        <v>7.0759976459975213</v>
      </c>
      <c r="F709" s="12">
        <v>8.0326854823988203</v>
      </c>
      <c r="G709" s="12">
        <v>6.9888029647903878</v>
      </c>
      <c r="H709" s="12">
        <v>8.5595251120079041</v>
      </c>
      <c r="I709" s="12">
        <v>7.4389573774613238</v>
      </c>
      <c r="J709" s="12">
        <v>9.9791916574460409</v>
      </c>
      <c r="K709" s="12">
        <v>7.3593038049415211</v>
      </c>
      <c r="L709" s="12">
        <v>6.9189196836580233</v>
      </c>
      <c r="M709" s="12">
        <v>11.332324528879537</v>
      </c>
      <c r="N709" s="12"/>
      <c r="O709" s="12"/>
    </row>
    <row r="710" spans="1:15" x14ac:dyDescent="0.35">
      <c r="A710" s="11" t="str">
        <f t="shared" si="11"/>
        <v>DISTRIBUCION VOLUMEN POR CRITERIO (Consumiciones)CalimochoDE 15 A 19 AÑOS</v>
      </c>
      <c r="B710" s="11" t="s">
        <v>209</v>
      </c>
      <c r="C710" s="11" t="s">
        <v>117</v>
      </c>
      <c r="D710" s="11" t="s">
        <v>34</v>
      </c>
      <c r="E710" s="12" t="s">
        <v>222</v>
      </c>
      <c r="F710" s="12" t="s">
        <v>222</v>
      </c>
      <c r="G710" s="12" t="s">
        <v>222</v>
      </c>
      <c r="H710" s="12" t="s">
        <v>222</v>
      </c>
      <c r="I710" s="12" t="s">
        <v>222</v>
      </c>
      <c r="J710" s="12" t="s">
        <v>222</v>
      </c>
      <c r="K710" s="12" t="s">
        <v>222</v>
      </c>
      <c r="L710" s="12" t="s">
        <v>222</v>
      </c>
      <c r="M710" s="12" t="s">
        <v>222</v>
      </c>
      <c r="N710" s="12"/>
      <c r="O710" s="12"/>
    </row>
    <row r="711" spans="1:15" x14ac:dyDescent="0.35">
      <c r="A711" s="11" t="str">
        <f t="shared" si="11"/>
        <v>DISTRIBUCION VOLUMEN POR CRITERIO (Consumiciones)CalimochoDE 20 A 24 AÑOS</v>
      </c>
      <c r="B711" s="11" t="s">
        <v>209</v>
      </c>
      <c r="C711" s="11" t="s">
        <v>117</v>
      </c>
      <c r="D711" s="11" t="s">
        <v>35</v>
      </c>
      <c r="E711" s="12">
        <v>5.6789215796276675</v>
      </c>
      <c r="F711" s="12">
        <v>4.1731887932719571</v>
      </c>
      <c r="G711" s="12">
        <v>2.2362938157007162</v>
      </c>
      <c r="H711" s="12">
        <v>2.1157459986866778</v>
      </c>
      <c r="I711" s="12" t="s">
        <v>222</v>
      </c>
      <c r="J711" s="12">
        <v>1.9560689176080142</v>
      </c>
      <c r="K711" s="12">
        <v>6.9178597428757538</v>
      </c>
      <c r="L711" s="12" t="s">
        <v>222</v>
      </c>
      <c r="M711" s="12">
        <v>16.916253755308038</v>
      </c>
      <c r="N711" s="12"/>
      <c r="O711" s="12"/>
    </row>
    <row r="712" spans="1:15" x14ac:dyDescent="0.35">
      <c r="A712" s="11" t="str">
        <f t="shared" si="11"/>
        <v>DISTRIBUCION VOLUMEN POR CRITERIO (Consumiciones)CalimochoDE 25 A 34 AÑOS</v>
      </c>
      <c r="B712" s="11" t="s">
        <v>209</v>
      </c>
      <c r="C712" s="11" t="s">
        <v>117</v>
      </c>
      <c r="D712" s="11" t="s">
        <v>36</v>
      </c>
      <c r="E712" s="12">
        <v>17.511750376999444</v>
      </c>
      <c r="F712" s="12">
        <v>16.595834390109545</v>
      </c>
      <c r="G712" s="12">
        <v>21.365407906798435</v>
      </c>
      <c r="H712" s="12">
        <v>10.431689351357244</v>
      </c>
      <c r="I712" s="12">
        <v>20.1020394929152</v>
      </c>
      <c r="J712" s="12">
        <v>10.066281284094787</v>
      </c>
      <c r="K712" s="12">
        <v>7.5388614811739112</v>
      </c>
      <c r="L712" s="12">
        <v>4.9965083542011524</v>
      </c>
      <c r="M712" s="12">
        <v>6.8408178788701344</v>
      </c>
      <c r="N712" s="12"/>
      <c r="O712" s="12"/>
    </row>
    <row r="713" spans="1:15" x14ac:dyDescent="0.35">
      <c r="A713" s="11" t="str">
        <f t="shared" si="11"/>
        <v>DISTRIBUCION VOLUMEN POR CRITERIO (Consumiciones)CalimochoDE 35 A 49 AÑOS</v>
      </c>
      <c r="B713" s="11" t="s">
        <v>209</v>
      </c>
      <c r="C713" s="11" t="s">
        <v>117</v>
      </c>
      <c r="D713" s="11" t="s">
        <v>37</v>
      </c>
      <c r="E713" s="12">
        <v>19.401740592966267</v>
      </c>
      <c r="F713" s="12">
        <v>43.211458092697988</v>
      </c>
      <c r="G713" s="12">
        <v>34.535947156406763</v>
      </c>
      <c r="H713" s="12">
        <v>30.242761717343658</v>
      </c>
      <c r="I713" s="12">
        <v>29.73396703968746</v>
      </c>
      <c r="J713" s="12">
        <v>37.863580317478437</v>
      </c>
      <c r="K713" s="12">
        <v>35.240922025246377</v>
      </c>
      <c r="L713" s="12">
        <v>44.796400831883197</v>
      </c>
      <c r="M713" s="12">
        <v>42.853081907365372</v>
      </c>
      <c r="N713" s="12"/>
      <c r="O713" s="12"/>
    </row>
    <row r="714" spans="1:15" x14ac:dyDescent="0.35">
      <c r="A714" s="11" t="str">
        <f t="shared" si="11"/>
        <v>DISTRIBUCION VOLUMEN POR CRITERIO (Consumiciones)CalimochoDE 50 A 59 AÑOS</v>
      </c>
      <c r="B714" s="11" t="s">
        <v>209</v>
      </c>
      <c r="C714" s="11" t="s">
        <v>117</v>
      </c>
      <c r="D714" s="11" t="s">
        <v>38</v>
      </c>
      <c r="E714" s="12">
        <v>49.927306989749205</v>
      </c>
      <c r="F714" s="12">
        <v>22.595550070191482</v>
      </c>
      <c r="G714" s="12">
        <v>28.927788311523301</v>
      </c>
      <c r="H714" s="12">
        <v>22.993977502817327</v>
      </c>
      <c r="I714" s="12">
        <v>19.022224616578725</v>
      </c>
      <c r="J714" s="12">
        <v>36.265131999571906</v>
      </c>
      <c r="K714" s="12">
        <v>19.237314841531798</v>
      </c>
      <c r="L714" s="12">
        <v>38.454338384052747</v>
      </c>
      <c r="M714" s="12">
        <v>17.611709827353074</v>
      </c>
      <c r="N714" s="12"/>
      <c r="O714" s="12"/>
    </row>
    <row r="715" spans="1:15" x14ac:dyDescent="0.35">
      <c r="A715" s="11" t="str">
        <f t="shared" si="11"/>
        <v>DISTRIBUCION VOLUMEN POR CRITERIO (Consumiciones)CalimochoDE 60 A 75 AÑOS</v>
      </c>
      <c r="B715" s="11" t="s">
        <v>209</v>
      </c>
      <c r="C715" s="11" t="s">
        <v>117</v>
      </c>
      <c r="D715" s="11" t="s">
        <v>39</v>
      </c>
      <c r="E715" s="12">
        <v>7.4802832657127993</v>
      </c>
      <c r="F715" s="12">
        <v>13.423938767828556</v>
      </c>
      <c r="G715" s="12">
        <v>12.934574261269971</v>
      </c>
      <c r="H715" s="12">
        <v>34.215823337851234</v>
      </c>
      <c r="I715" s="12">
        <v>31.141808756760312</v>
      </c>
      <c r="J715" s="12">
        <v>13.848936408872994</v>
      </c>
      <c r="K715" s="12">
        <v>31.065030179764896</v>
      </c>
      <c r="L715" s="12">
        <v>11.752745827615318</v>
      </c>
      <c r="M715" s="12">
        <v>15.77814220768964</v>
      </c>
      <c r="N715" s="12"/>
      <c r="O715" s="12"/>
    </row>
    <row r="716" spans="1:15" x14ac:dyDescent="0.35">
      <c r="A716" s="11" t="str">
        <f t="shared" si="11"/>
        <v>DISTRIBUCION VOLUMEN POR CRITERIO (Consumiciones)CalimochoNIVEL ALTO</v>
      </c>
      <c r="B716" s="11" t="s">
        <v>209</v>
      </c>
      <c r="C716" s="11" t="s">
        <v>117</v>
      </c>
      <c r="D716" s="11" t="s">
        <v>171</v>
      </c>
      <c r="E716" s="12">
        <v>16.073850937112901</v>
      </c>
      <c r="F716" s="12">
        <v>21.86665718933607</v>
      </c>
      <c r="G716" s="12">
        <v>22.596012954598375</v>
      </c>
      <c r="H716" s="12">
        <v>23.17740960030693</v>
      </c>
      <c r="I716" s="12">
        <v>22.50329972255394</v>
      </c>
      <c r="J716" s="12">
        <v>27.571482833546344</v>
      </c>
      <c r="K716" s="12">
        <v>20.051926085967171</v>
      </c>
      <c r="L716" s="12">
        <v>43.683346773623086</v>
      </c>
      <c r="M716" s="12">
        <v>20.956978449421829</v>
      </c>
      <c r="N716" s="12"/>
      <c r="O716" s="12"/>
    </row>
    <row r="717" spans="1:15" x14ac:dyDescent="0.35">
      <c r="A717" s="11" t="str">
        <f t="shared" si="11"/>
        <v>DISTRIBUCION VOLUMEN POR CRITERIO (Consumiciones)CalimochoNIVEL MEDIO ALTO</v>
      </c>
      <c r="B717" s="11" t="s">
        <v>209</v>
      </c>
      <c r="C717" s="11" t="s">
        <v>117</v>
      </c>
      <c r="D717" s="11" t="s">
        <v>172</v>
      </c>
      <c r="E717" s="12">
        <v>6.345096987594923</v>
      </c>
      <c r="F717" s="12">
        <v>12.906088807972587</v>
      </c>
      <c r="G717" s="12">
        <v>18.490851455647299</v>
      </c>
      <c r="H717" s="12">
        <v>8.8669728714628118</v>
      </c>
      <c r="I717" s="12">
        <v>10.433897304054343</v>
      </c>
      <c r="J717" s="12">
        <v>12.932560766601473</v>
      </c>
      <c r="K717" s="12">
        <v>10.775943298481353</v>
      </c>
      <c r="L717" s="12">
        <v>7.0809294078255496</v>
      </c>
      <c r="M717" s="12">
        <v>13.526301341712713</v>
      </c>
      <c r="N717" s="12"/>
      <c r="O717" s="12"/>
    </row>
    <row r="718" spans="1:15" x14ac:dyDescent="0.35">
      <c r="A718" s="11" t="str">
        <f t="shared" si="11"/>
        <v>DISTRIBUCION VOLUMEN POR CRITERIO (Consumiciones)CalimochoNIVEL MEDIO</v>
      </c>
      <c r="B718" s="11" t="s">
        <v>209</v>
      </c>
      <c r="C718" s="11" t="s">
        <v>117</v>
      </c>
      <c r="D718" s="11" t="s">
        <v>173</v>
      </c>
      <c r="E718" s="12">
        <v>41.884413765865389</v>
      </c>
      <c r="F718" s="12">
        <v>32.620492681185297</v>
      </c>
      <c r="G718" s="12">
        <v>14.849336537627829</v>
      </c>
      <c r="H718" s="12">
        <v>16.524201803130094</v>
      </c>
      <c r="I718" s="12">
        <v>32.634261046712901</v>
      </c>
      <c r="J718" s="12">
        <v>34.345282509389172</v>
      </c>
      <c r="K718" s="12">
        <v>19.559900909967414</v>
      </c>
      <c r="L718" s="12">
        <v>24.094544185542023</v>
      </c>
      <c r="M718" s="12">
        <v>23.105274655935087</v>
      </c>
      <c r="N718" s="12"/>
      <c r="O718" s="12"/>
    </row>
    <row r="719" spans="1:15" x14ac:dyDescent="0.35">
      <c r="A719" s="11" t="str">
        <f t="shared" si="11"/>
        <v>DISTRIBUCION VOLUMEN POR CRITERIO (Consumiciones)CalimochoNIVEL MEDIO BAJO</v>
      </c>
      <c r="B719" s="11" t="s">
        <v>209</v>
      </c>
      <c r="C719" s="11" t="s">
        <v>117</v>
      </c>
      <c r="D719" s="11" t="s">
        <v>174</v>
      </c>
      <c r="E719" s="12">
        <v>6.5970288292372032</v>
      </c>
      <c r="F719" s="12">
        <v>8.5172716272953579</v>
      </c>
      <c r="G719" s="12">
        <v>18.579902049799625</v>
      </c>
      <c r="H719" s="12">
        <v>17.775529403003155</v>
      </c>
      <c r="I719" s="12">
        <v>12.35261488671202</v>
      </c>
      <c r="J719" s="12">
        <v>6.7121392507495363</v>
      </c>
      <c r="K719" s="12">
        <v>25.368103988233059</v>
      </c>
      <c r="L719" s="12">
        <v>16.362868959532939</v>
      </c>
      <c r="M719" s="12">
        <v>28.799861477597393</v>
      </c>
      <c r="N719" s="12"/>
      <c r="O719" s="12"/>
    </row>
    <row r="720" spans="1:15" x14ac:dyDescent="0.35">
      <c r="A720" s="11" t="str">
        <f t="shared" si="11"/>
        <v>DISTRIBUCION VOLUMEN POR CRITERIO (Consumiciones)CalimochoNIVEL BAJO</v>
      </c>
      <c r="B720" s="11" t="s">
        <v>209</v>
      </c>
      <c r="C720" s="11" t="s">
        <v>117</v>
      </c>
      <c r="D720" s="11" t="s">
        <v>190</v>
      </c>
      <c r="E720" s="12">
        <v>29.09961649282803</v>
      </c>
      <c r="F720" s="12">
        <v>24.089457385129098</v>
      </c>
      <c r="G720" s="12">
        <v>25.483913361897141</v>
      </c>
      <c r="H720" s="12">
        <v>33.655883184181221</v>
      </c>
      <c r="I720" s="12">
        <v>22.075956969423068</v>
      </c>
      <c r="J720" s="12">
        <v>18.438535712087347</v>
      </c>
      <c r="K720" s="12">
        <v>24.244113987943734</v>
      </c>
      <c r="L720" s="12">
        <v>8.7782908667336326</v>
      </c>
      <c r="M720" s="12">
        <v>13.611582681186427</v>
      </c>
      <c r="N720" s="12"/>
      <c r="O720" s="12"/>
    </row>
    <row r="721" spans="1:15" x14ac:dyDescent="0.35">
      <c r="A721" s="11" t="str">
        <f t="shared" si="11"/>
        <v>DISTRIBUCION VOLUMEN POR CRITERIO (Consumiciones)CalimochoHOMBRE</v>
      </c>
      <c r="B721" s="11" t="s">
        <v>209</v>
      </c>
      <c r="C721" s="11" t="s">
        <v>117</v>
      </c>
      <c r="D721" s="11" t="s">
        <v>17</v>
      </c>
      <c r="E721" s="12">
        <v>61.75217223488859</v>
      </c>
      <c r="F721" s="12">
        <v>48.816615268302691</v>
      </c>
      <c r="G721" s="12">
        <v>46.493696930235707</v>
      </c>
      <c r="H721" s="12">
        <v>60.663767511400565</v>
      </c>
      <c r="I721" s="12">
        <v>39.096300020850855</v>
      </c>
      <c r="J721" s="12">
        <v>51.307127232655589</v>
      </c>
      <c r="K721" s="12">
        <v>44.836949509593474</v>
      </c>
      <c r="L721" s="12">
        <v>74.48600087715576</v>
      </c>
      <c r="M721" s="12">
        <v>68.663000897690978</v>
      </c>
      <c r="N721" s="12"/>
      <c r="O721" s="12"/>
    </row>
    <row r="722" spans="1:15" x14ac:dyDescent="0.35">
      <c r="A722" s="11" t="str">
        <f t="shared" si="11"/>
        <v>DISTRIBUCION VOLUMEN POR CRITERIO (Consumiciones)CalimochoMUJER</v>
      </c>
      <c r="B722" s="11" t="s">
        <v>209</v>
      </c>
      <c r="C722" s="11" t="s">
        <v>117</v>
      </c>
      <c r="D722" s="11" t="s">
        <v>18</v>
      </c>
      <c r="E722" s="12">
        <v>38.247827765111396</v>
      </c>
      <c r="F722" s="12">
        <v>51.183352422615727</v>
      </c>
      <c r="G722" s="12">
        <v>53.506324882524645</v>
      </c>
      <c r="H722" s="12">
        <v>39.336242948318741</v>
      </c>
      <c r="I722" s="12">
        <v>60.903739885090843</v>
      </c>
      <c r="J722" s="12">
        <v>48.692872767344419</v>
      </c>
      <c r="K722" s="12">
        <v>55.163011392382302</v>
      </c>
      <c r="L722" s="12">
        <v>25.513989691061973</v>
      </c>
      <c r="M722" s="12">
        <v>31.336999102309033</v>
      </c>
      <c r="N722" s="12"/>
      <c r="O722" s="12"/>
    </row>
    <row r="723" spans="1:15" x14ac:dyDescent="0.35">
      <c r="A723" s="11" t="str">
        <f t="shared" si="11"/>
        <v>DISTRIBUCION VOLUMEN POR CRITERIO (Consumiciones)RebujitoT.ESPAÑA</v>
      </c>
      <c r="B723" s="11" t="s">
        <v>209</v>
      </c>
      <c r="C723" s="11" t="s">
        <v>151</v>
      </c>
      <c r="D723" s="11" t="s">
        <v>32</v>
      </c>
      <c r="E723" s="12">
        <v>100</v>
      </c>
      <c r="F723" s="12">
        <v>100</v>
      </c>
      <c r="G723" s="12">
        <v>100</v>
      </c>
      <c r="H723" s="12">
        <v>100</v>
      </c>
      <c r="I723" s="12">
        <v>100</v>
      </c>
      <c r="J723" s="12">
        <v>100</v>
      </c>
      <c r="K723" s="12">
        <v>100</v>
      </c>
      <c r="L723" s="12">
        <v>100</v>
      </c>
      <c r="M723" s="12">
        <v>100</v>
      </c>
      <c r="N723" s="12"/>
      <c r="O723" s="12"/>
    </row>
    <row r="724" spans="1:15" x14ac:dyDescent="0.35">
      <c r="A724" s="11" t="str">
        <f t="shared" si="11"/>
        <v>DISTRIBUCION VOLUMEN POR CRITERIO (Consumiciones)RebujitoBCN AM</v>
      </c>
      <c r="B724" s="11" t="s">
        <v>209</v>
      </c>
      <c r="C724" s="11" t="s">
        <v>151</v>
      </c>
      <c r="D724" s="11" t="s">
        <v>1</v>
      </c>
      <c r="E724" s="12" t="s">
        <v>222</v>
      </c>
      <c r="F724" s="12">
        <v>1.7546761110461175</v>
      </c>
      <c r="G724" s="12">
        <v>11.945937659030371</v>
      </c>
      <c r="H724" s="12" t="s">
        <v>222</v>
      </c>
      <c r="I724" s="12">
        <v>50.331478207592674</v>
      </c>
      <c r="J724" s="12" t="s">
        <v>222</v>
      </c>
      <c r="K724" s="12" t="s">
        <v>222</v>
      </c>
      <c r="L724" s="12">
        <v>20.090893186673284</v>
      </c>
      <c r="M724" s="12">
        <v>100</v>
      </c>
      <c r="N724" s="12"/>
      <c r="O724" s="12"/>
    </row>
    <row r="725" spans="1:15" x14ac:dyDescent="0.35">
      <c r="A725" s="11" t="str">
        <f t="shared" si="11"/>
        <v>DISTRIBUCION VOLUMEN POR CRITERIO (Consumiciones)RebujitoREST.CAT ARAGON</v>
      </c>
      <c r="B725" s="11" t="s">
        <v>209</v>
      </c>
      <c r="C725" s="11" t="s">
        <v>151</v>
      </c>
      <c r="D725" s="11" t="s">
        <v>2</v>
      </c>
      <c r="E725" s="12" t="s">
        <v>222</v>
      </c>
      <c r="F725" s="12">
        <v>3.424162492921548</v>
      </c>
      <c r="G725" s="12">
        <v>19.380776462121229</v>
      </c>
      <c r="H725" s="12">
        <v>40.548415656245588</v>
      </c>
      <c r="I725" s="12" t="s">
        <v>222</v>
      </c>
      <c r="J725" s="12">
        <v>1.6252016725462548</v>
      </c>
      <c r="K725" s="12">
        <v>11.440558559472173</v>
      </c>
      <c r="L725" s="12">
        <v>62.563905566779532</v>
      </c>
      <c r="M725" s="12" t="s">
        <v>222</v>
      </c>
      <c r="N725" s="12"/>
      <c r="O725" s="12"/>
    </row>
    <row r="726" spans="1:15" x14ac:dyDescent="0.35">
      <c r="A726" s="11" t="str">
        <f t="shared" si="11"/>
        <v>DISTRIBUCION VOLUMEN POR CRITERIO (Consumiciones)RebujitoLEVANTE</v>
      </c>
      <c r="B726" s="11" t="s">
        <v>209</v>
      </c>
      <c r="C726" s="11" t="s">
        <v>151</v>
      </c>
      <c r="D726" s="11" t="s">
        <v>3</v>
      </c>
      <c r="E726" s="12" t="s">
        <v>222</v>
      </c>
      <c r="F726" s="12">
        <v>4.1802244639958035</v>
      </c>
      <c r="G726" s="12" t="s">
        <v>222</v>
      </c>
      <c r="H726" s="12" t="s">
        <v>222</v>
      </c>
      <c r="I726" s="12">
        <v>7.0830427492919785</v>
      </c>
      <c r="J726" s="12">
        <v>7.1278834979325509</v>
      </c>
      <c r="K726" s="12">
        <v>35.227206726314776</v>
      </c>
      <c r="L726" s="12" t="s">
        <v>222</v>
      </c>
      <c r="M726" s="12" t="s">
        <v>222</v>
      </c>
      <c r="N726" s="12"/>
      <c r="O726" s="12"/>
    </row>
    <row r="727" spans="1:15" x14ac:dyDescent="0.35">
      <c r="A727" s="11" t="str">
        <f t="shared" si="11"/>
        <v>DISTRIBUCION VOLUMEN POR CRITERIO (Consumiciones)RebujitoANDALUCIA</v>
      </c>
      <c r="B727" s="11" t="s">
        <v>209</v>
      </c>
      <c r="C727" s="11" t="s">
        <v>151</v>
      </c>
      <c r="D727" s="11" t="s">
        <v>4</v>
      </c>
      <c r="E727" s="12">
        <v>81.899589632499897</v>
      </c>
      <c r="F727" s="12">
        <v>86.722191058703075</v>
      </c>
      <c r="G727" s="12">
        <v>67.234047989643202</v>
      </c>
      <c r="H727" s="12" t="s">
        <v>222</v>
      </c>
      <c r="I727" s="12" t="s">
        <v>222</v>
      </c>
      <c r="J727" s="12">
        <v>71.050638459787081</v>
      </c>
      <c r="K727" s="12">
        <v>43.719278998551054</v>
      </c>
      <c r="L727" s="12" t="s">
        <v>222</v>
      </c>
      <c r="M727" s="12" t="s">
        <v>222</v>
      </c>
      <c r="N727" s="12"/>
      <c r="O727" s="12"/>
    </row>
    <row r="728" spans="1:15" x14ac:dyDescent="0.35">
      <c r="A728" s="11" t="str">
        <f t="shared" si="11"/>
        <v>DISTRIBUCION VOLUMEN POR CRITERIO (Consumiciones)RebujitoMDD AM</v>
      </c>
      <c r="B728" s="11" t="s">
        <v>209</v>
      </c>
      <c r="C728" s="11" t="s">
        <v>151</v>
      </c>
      <c r="D728" s="11" t="s">
        <v>5</v>
      </c>
      <c r="E728" s="12" t="s">
        <v>222</v>
      </c>
      <c r="F728" s="12" t="s">
        <v>222</v>
      </c>
      <c r="G728" s="12" t="s">
        <v>222</v>
      </c>
      <c r="H728" s="12" t="s">
        <v>222</v>
      </c>
      <c r="I728" s="12" t="s">
        <v>222</v>
      </c>
      <c r="J728" s="12">
        <v>7.8328790914680839</v>
      </c>
      <c r="K728" s="12">
        <v>7.6417641210970224</v>
      </c>
      <c r="L728" s="12" t="s">
        <v>222</v>
      </c>
      <c r="M728" s="12" t="s">
        <v>222</v>
      </c>
      <c r="N728" s="12"/>
      <c r="O728" s="12"/>
    </row>
    <row r="729" spans="1:15" x14ac:dyDescent="0.35">
      <c r="A729" s="11" t="str">
        <f t="shared" si="11"/>
        <v>DISTRIBUCION VOLUMEN POR CRITERIO (Consumiciones)RebujitoRTO CENTRO</v>
      </c>
      <c r="B729" s="11" t="s">
        <v>209</v>
      </c>
      <c r="C729" s="11" t="s">
        <v>151</v>
      </c>
      <c r="D729" s="11" t="s">
        <v>6</v>
      </c>
      <c r="E729" s="12">
        <v>18.10039863265596</v>
      </c>
      <c r="F729" s="12">
        <v>3.918737540841708</v>
      </c>
      <c r="G729" s="12">
        <v>1.4391965812329792</v>
      </c>
      <c r="H729" s="12" t="s">
        <v>222</v>
      </c>
      <c r="I729" s="12" t="s">
        <v>222</v>
      </c>
      <c r="J729" s="12" t="s">
        <v>222</v>
      </c>
      <c r="K729" s="12">
        <v>1.9711773816602822</v>
      </c>
      <c r="L729" s="12">
        <v>17.345198611809316</v>
      </c>
      <c r="M729" s="12" t="s">
        <v>222</v>
      </c>
      <c r="N729" s="12"/>
      <c r="O729" s="12"/>
    </row>
    <row r="730" spans="1:15" x14ac:dyDescent="0.35">
      <c r="A730" s="11" t="str">
        <f t="shared" si="11"/>
        <v>DISTRIBUCION VOLUMEN POR CRITERIO (Consumiciones)RebujitoNORTE-CENTRO</v>
      </c>
      <c r="B730" s="11" t="s">
        <v>209</v>
      </c>
      <c r="C730" s="11" t="s">
        <v>151</v>
      </c>
      <c r="D730" s="11" t="s">
        <v>7</v>
      </c>
      <c r="E730" s="12" t="s">
        <v>222</v>
      </c>
      <c r="F730" s="12" t="s">
        <v>222</v>
      </c>
      <c r="G730" s="12" t="s">
        <v>222</v>
      </c>
      <c r="H730" s="12">
        <v>22.891568521089962</v>
      </c>
      <c r="I730" s="12">
        <v>42.585488752850111</v>
      </c>
      <c r="J730" s="12" t="s">
        <v>222</v>
      </c>
      <c r="K730" s="12" t="s">
        <v>222</v>
      </c>
      <c r="L730" s="12" t="s">
        <v>222</v>
      </c>
      <c r="M730" s="12" t="s">
        <v>222</v>
      </c>
      <c r="N730" s="12"/>
      <c r="O730" s="12"/>
    </row>
    <row r="731" spans="1:15" x14ac:dyDescent="0.35">
      <c r="A731" s="11" t="str">
        <f t="shared" si="11"/>
        <v>DISTRIBUCION VOLUMEN POR CRITERIO (Consumiciones)RebujitoNOROESTE</v>
      </c>
      <c r="B731" s="11" t="s">
        <v>209</v>
      </c>
      <c r="C731" s="11" t="s">
        <v>151</v>
      </c>
      <c r="D731" s="11" t="s">
        <v>8</v>
      </c>
      <c r="E731" s="12" t="s">
        <v>222</v>
      </c>
      <c r="F731" s="12" t="s">
        <v>222</v>
      </c>
      <c r="G731" s="12" t="s">
        <v>222</v>
      </c>
      <c r="H731" s="12">
        <v>36.560039228972798</v>
      </c>
      <c r="I731" s="12" t="s">
        <v>222</v>
      </c>
      <c r="J731" s="12">
        <v>12.36340605505525</v>
      </c>
      <c r="K731" s="12" t="s">
        <v>222</v>
      </c>
      <c r="L731" s="12" t="s">
        <v>222</v>
      </c>
      <c r="M731" s="12" t="s">
        <v>222</v>
      </c>
      <c r="N731" s="12"/>
      <c r="O731" s="12"/>
    </row>
    <row r="732" spans="1:15" x14ac:dyDescent="0.35">
      <c r="A732" s="11" t="str">
        <f t="shared" si="11"/>
        <v>DISTRIBUCION VOLUMEN POR CRITERIO (Consumiciones)Rebujito&lt;2MIL</v>
      </c>
      <c r="B732" s="11" t="s">
        <v>209</v>
      </c>
      <c r="C732" s="11" t="s">
        <v>151</v>
      </c>
      <c r="D732" s="11" t="s">
        <v>9</v>
      </c>
      <c r="E732" s="12" t="s">
        <v>222</v>
      </c>
      <c r="F732" s="12" t="s">
        <v>222</v>
      </c>
      <c r="G732" s="12" t="s">
        <v>222</v>
      </c>
      <c r="H732" s="12" t="s">
        <v>222</v>
      </c>
      <c r="I732" s="12">
        <v>21.092114554479743</v>
      </c>
      <c r="J732" s="12" t="s">
        <v>222</v>
      </c>
      <c r="K732" s="12" t="s">
        <v>222</v>
      </c>
      <c r="L732" s="12" t="s">
        <v>222</v>
      </c>
      <c r="M732" s="12" t="s">
        <v>222</v>
      </c>
      <c r="N732" s="12"/>
      <c r="O732" s="12"/>
    </row>
    <row r="733" spans="1:15" x14ac:dyDescent="0.35">
      <c r="A733" s="11" t="str">
        <f t="shared" si="11"/>
        <v>DISTRIBUCION VOLUMEN POR CRITERIO (Consumiciones)Rebujito2-5MIL</v>
      </c>
      <c r="B733" s="11" t="s">
        <v>209</v>
      </c>
      <c r="C733" s="11" t="s">
        <v>151</v>
      </c>
      <c r="D733" s="11" t="s">
        <v>10</v>
      </c>
      <c r="E733" s="12">
        <v>18.10039863265596</v>
      </c>
      <c r="F733" s="12">
        <v>1.2186895790191858</v>
      </c>
      <c r="G733" s="12">
        <v>19.380776462121229</v>
      </c>
      <c r="H733" s="12" t="s">
        <v>222</v>
      </c>
      <c r="I733" s="12" t="s">
        <v>222</v>
      </c>
      <c r="J733" s="12" t="s">
        <v>222</v>
      </c>
      <c r="K733" s="12">
        <v>24.377447884735648</v>
      </c>
      <c r="L733" s="12" t="s">
        <v>222</v>
      </c>
      <c r="M733" s="12" t="s">
        <v>222</v>
      </c>
      <c r="N733" s="12"/>
      <c r="O733" s="12"/>
    </row>
    <row r="734" spans="1:15" x14ac:dyDescent="0.35">
      <c r="A734" s="11" t="str">
        <f t="shared" si="11"/>
        <v>DISTRIBUCION VOLUMEN POR CRITERIO (Consumiciones)Rebujito5-10MIL</v>
      </c>
      <c r="B734" s="11" t="s">
        <v>209</v>
      </c>
      <c r="C734" s="11" t="s">
        <v>151</v>
      </c>
      <c r="D734" s="11" t="s">
        <v>11</v>
      </c>
      <c r="E734" s="12" t="s">
        <v>222</v>
      </c>
      <c r="F734" s="12">
        <v>0.97731812420278896</v>
      </c>
      <c r="G734" s="12">
        <v>34.830980127458524</v>
      </c>
      <c r="H734" s="12" t="s">
        <v>222</v>
      </c>
      <c r="I734" s="12" t="s">
        <v>222</v>
      </c>
      <c r="J734" s="12" t="s">
        <v>222</v>
      </c>
      <c r="K734" s="12" t="s">
        <v>222</v>
      </c>
      <c r="L734" s="12" t="s">
        <v>222</v>
      </c>
      <c r="M734" s="12" t="s">
        <v>222</v>
      </c>
      <c r="N734" s="12"/>
      <c r="O734" s="12"/>
    </row>
    <row r="735" spans="1:15" x14ac:dyDescent="0.35">
      <c r="A735" s="11" t="str">
        <f t="shared" si="11"/>
        <v>DISTRIBUCION VOLUMEN POR CRITERIO (Consumiciones)Rebujito10-30MIL</v>
      </c>
      <c r="B735" s="11" t="s">
        <v>209</v>
      </c>
      <c r="C735" s="11" t="s">
        <v>151</v>
      </c>
      <c r="D735" s="11" t="s">
        <v>12</v>
      </c>
      <c r="E735" s="12" t="s">
        <v>222</v>
      </c>
      <c r="F735" s="12">
        <v>35.39169210576398</v>
      </c>
      <c r="G735" s="12">
        <v>17.41548793445234</v>
      </c>
      <c r="H735" s="12" t="s">
        <v>222</v>
      </c>
      <c r="I735" s="12" t="s">
        <v>222</v>
      </c>
      <c r="J735" s="12">
        <v>20.919833323610028</v>
      </c>
      <c r="K735" s="12">
        <v>13.119098763554119</v>
      </c>
      <c r="L735" s="12">
        <v>79.909096274375258</v>
      </c>
      <c r="M735" s="12" t="s">
        <v>222</v>
      </c>
      <c r="N735" s="12"/>
      <c r="O735" s="12"/>
    </row>
    <row r="736" spans="1:15" x14ac:dyDescent="0.35">
      <c r="A736" s="11" t="str">
        <f t="shared" si="11"/>
        <v>DISTRIBUCION VOLUMEN POR CRITERIO (Consumiciones)Rebujito30-100MIL</v>
      </c>
      <c r="B736" s="11" t="s">
        <v>209</v>
      </c>
      <c r="C736" s="11" t="s">
        <v>151</v>
      </c>
      <c r="D736" s="11" t="s">
        <v>13</v>
      </c>
      <c r="E736" s="12" t="s">
        <v>222</v>
      </c>
      <c r="F736" s="12">
        <v>20.318981116240593</v>
      </c>
      <c r="G736" s="12">
        <v>28.372734183198734</v>
      </c>
      <c r="H736" s="12">
        <v>36.560039228972798</v>
      </c>
      <c r="I736" s="12">
        <v>50.767615218746975</v>
      </c>
      <c r="J736" s="12">
        <v>34.06060218067072</v>
      </c>
      <c r="K736" s="12">
        <v>53.150002227968848</v>
      </c>
      <c r="L736" s="12" t="s">
        <v>222</v>
      </c>
      <c r="M736" s="12" t="s">
        <v>222</v>
      </c>
      <c r="N736" s="12"/>
      <c r="O736" s="12"/>
    </row>
    <row r="737" spans="1:15" x14ac:dyDescent="0.35">
      <c r="A737" s="11" t="str">
        <f t="shared" si="11"/>
        <v>DISTRIBUCION VOLUMEN POR CRITERIO (Consumiciones)Rebujito100-200MIL</v>
      </c>
      <c r="B737" s="11" t="s">
        <v>209</v>
      </c>
      <c r="C737" s="11" t="s">
        <v>151</v>
      </c>
      <c r="D737" s="11" t="s">
        <v>14</v>
      </c>
      <c r="E737" s="12" t="s">
        <v>222</v>
      </c>
      <c r="F737" s="12">
        <v>7.256528757262183</v>
      </c>
      <c r="G737" s="12" t="s">
        <v>222</v>
      </c>
      <c r="H737" s="12" t="s">
        <v>222</v>
      </c>
      <c r="I737" s="12">
        <v>21.057222622613928</v>
      </c>
      <c r="J737" s="12">
        <v>0.54729966591410006</v>
      </c>
      <c r="K737" s="12">
        <v>1.7116666436187131</v>
      </c>
      <c r="L737" s="12">
        <v>20.090893186673284</v>
      </c>
      <c r="M737" s="12" t="s">
        <v>222</v>
      </c>
      <c r="N737" s="12"/>
      <c r="O737" s="12"/>
    </row>
    <row r="738" spans="1:15" x14ac:dyDescent="0.35">
      <c r="A738" s="11" t="str">
        <f t="shared" si="11"/>
        <v>DISTRIBUCION VOLUMEN POR CRITERIO (Consumiciones)Rebujito200-500MIL</v>
      </c>
      <c r="B738" s="11" t="s">
        <v>209</v>
      </c>
      <c r="C738" s="11" t="s">
        <v>151</v>
      </c>
      <c r="D738" s="11" t="s">
        <v>15</v>
      </c>
      <c r="E738" s="12" t="s">
        <v>222</v>
      </c>
      <c r="F738" s="12">
        <v>8.4172415252726136</v>
      </c>
      <c r="G738" s="12" t="s">
        <v>222</v>
      </c>
      <c r="H738" s="12">
        <v>22.891568521089962</v>
      </c>
      <c r="I738" s="12">
        <v>7.0830427492919785</v>
      </c>
      <c r="J738" s="12">
        <v>4.749448482054305</v>
      </c>
      <c r="K738" s="12">
        <v>3.3460323716190579</v>
      </c>
      <c r="L738" s="12" t="s">
        <v>222</v>
      </c>
      <c r="M738" s="12" t="s">
        <v>222</v>
      </c>
      <c r="N738" s="12"/>
      <c r="O738" s="12"/>
    </row>
    <row r="739" spans="1:15" x14ac:dyDescent="0.35">
      <c r="A739" s="11" t="str">
        <f t="shared" si="11"/>
        <v>DISTRIBUCION VOLUMEN POR CRITERIO (Consumiciones)Rebujito&gt;500MIL</v>
      </c>
      <c r="B739" s="11" t="s">
        <v>209</v>
      </c>
      <c r="C739" s="11" t="s">
        <v>151</v>
      </c>
      <c r="D739" s="11" t="s">
        <v>16</v>
      </c>
      <c r="E739" s="12">
        <v>81.899589632499897</v>
      </c>
      <c r="F739" s="12">
        <v>26.419531627305641</v>
      </c>
      <c r="G739" s="12" t="s">
        <v>222</v>
      </c>
      <c r="H739" s="12">
        <v>40.548415656245588</v>
      </c>
      <c r="I739" s="12" t="s">
        <v>222</v>
      </c>
      <c r="J739" s="12">
        <v>39.722818671018572</v>
      </c>
      <c r="K739" s="12">
        <v>4.2957313653454046</v>
      </c>
      <c r="L739" s="12" t="s">
        <v>222</v>
      </c>
      <c r="M739" s="12">
        <v>100</v>
      </c>
      <c r="N739" s="12"/>
      <c r="O739" s="12"/>
    </row>
    <row r="740" spans="1:15" x14ac:dyDescent="0.35">
      <c r="A740" s="11" t="str">
        <f t="shared" si="11"/>
        <v>DISTRIBUCION VOLUMEN POR CRITERIO (Consumiciones)RebujitoDE 15 A 19 AÑOS</v>
      </c>
      <c r="B740" s="11" t="s">
        <v>209</v>
      </c>
      <c r="C740" s="11" t="s">
        <v>151</v>
      </c>
      <c r="D740" s="11" t="s">
        <v>34</v>
      </c>
      <c r="E740" s="12" t="s">
        <v>222</v>
      </c>
      <c r="F740" s="12">
        <v>7.5961044601161962</v>
      </c>
      <c r="G740" s="12" t="s">
        <v>222</v>
      </c>
      <c r="H740" s="12" t="s">
        <v>222</v>
      </c>
      <c r="I740" s="12" t="s">
        <v>222</v>
      </c>
      <c r="J740" s="12" t="s">
        <v>222</v>
      </c>
      <c r="K740" s="12" t="s">
        <v>222</v>
      </c>
      <c r="L740" s="12" t="s">
        <v>222</v>
      </c>
      <c r="M740" s="12" t="s">
        <v>222</v>
      </c>
      <c r="N740" s="12"/>
      <c r="O740" s="12"/>
    </row>
    <row r="741" spans="1:15" x14ac:dyDescent="0.35">
      <c r="A741" s="11" t="str">
        <f t="shared" si="11"/>
        <v>DISTRIBUCION VOLUMEN POR CRITERIO (Consumiciones)RebujitoDE 20 A 24 AÑOS</v>
      </c>
      <c r="B741" s="11" t="s">
        <v>209</v>
      </c>
      <c r="C741" s="11" t="s">
        <v>151</v>
      </c>
      <c r="D741" s="11" t="s">
        <v>35</v>
      </c>
      <c r="E741" s="12" t="s">
        <v>222</v>
      </c>
      <c r="F741" s="12">
        <v>8.7828479323588304</v>
      </c>
      <c r="G741" s="12" t="s">
        <v>222</v>
      </c>
      <c r="H741" s="12" t="s">
        <v>222</v>
      </c>
      <c r="I741" s="12" t="s">
        <v>222</v>
      </c>
      <c r="J741" s="12">
        <v>18.339178502855297</v>
      </c>
      <c r="K741" s="12" t="s">
        <v>222</v>
      </c>
      <c r="L741" s="12" t="s">
        <v>222</v>
      </c>
      <c r="M741" s="12" t="s">
        <v>222</v>
      </c>
      <c r="N741" s="12"/>
      <c r="O741" s="12"/>
    </row>
    <row r="742" spans="1:15" x14ac:dyDescent="0.35">
      <c r="A742" s="11" t="str">
        <f t="shared" si="11"/>
        <v>DISTRIBUCION VOLUMEN POR CRITERIO (Consumiciones)RebujitoDE 25 A 34 AÑOS</v>
      </c>
      <c r="B742" s="11" t="s">
        <v>209</v>
      </c>
      <c r="C742" s="11" t="s">
        <v>151</v>
      </c>
      <c r="D742" s="11" t="s">
        <v>36</v>
      </c>
      <c r="E742" s="12" t="s">
        <v>222</v>
      </c>
      <c r="F742" s="12">
        <v>11.537323063703898</v>
      </c>
      <c r="G742" s="12">
        <v>1.4391965812329792</v>
      </c>
      <c r="H742" s="12">
        <v>22.891568521089962</v>
      </c>
      <c r="I742" s="12">
        <v>21.092114554479743</v>
      </c>
      <c r="J742" s="12">
        <v>11.266952755576229</v>
      </c>
      <c r="K742" s="12">
        <v>14.648553279954275</v>
      </c>
      <c r="L742" s="12" t="s">
        <v>222</v>
      </c>
      <c r="M742" s="12" t="s">
        <v>222</v>
      </c>
      <c r="N742" s="12"/>
      <c r="O742" s="12"/>
    </row>
    <row r="743" spans="1:15" x14ac:dyDescent="0.35">
      <c r="A743" s="11" t="str">
        <f t="shared" si="11"/>
        <v>DISTRIBUCION VOLUMEN POR CRITERIO (Consumiciones)RebujitoDE 35 A 49 AÑOS</v>
      </c>
      <c r="B743" s="11" t="s">
        <v>209</v>
      </c>
      <c r="C743" s="11" t="s">
        <v>151</v>
      </c>
      <c r="D743" s="11" t="s">
        <v>37</v>
      </c>
      <c r="E743" s="12">
        <v>81.899589632499897</v>
      </c>
      <c r="F743" s="12">
        <v>21.802714592492823</v>
      </c>
      <c r="G743" s="12">
        <v>35.43870556997549</v>
      </c>
      <c r="H743" s="12" t="s">
        <v>222</v>
      </c>
      <c r="I743" s="12">
        <v>50.767615218746975</v>
      </c>
      <c r="J743" s="12">
        <v>16.164819324631232</v>
      </c>
      <c r="K743" s="12">
        <v>5.5656774484993479</v>
      </c>
      <c r="L743" s="12">
        <v>17.345198611809316</v>
      </c>
      <c r="M743" s="12" t="s">
        <v>222</v>
      </c>
      <c r="N743" s="12"/>
      <c r="O743" s="12"/>
    </row>
    <row r="744" spans="1:15" x14ac:dyDescent="0.35">
      <c r="A744" s="11" t="str">
        <f t="shared" si="11"/>
        <v>DISTRIBUCION VOLUMEN POR CRITERIO (Consumiciones)RebujitoDE 50 A 59 AÑOS</v>
      </c>
      <c r="B744" s="11" t="s">
        <v>209</v>
      </c>
      <c r="C744" s="11" t="s">
        <v>151</v>
      </c>
      <c r="D744" s="11" t="s">
        <v>38</v>
      </c>
      <c r="E744" s="12">
        <v>18.10039863265596</v>
      </c>
      <c r="F744" s="12">
        <v>13.418601387926484</v>
      </c>
      <c r="G744" s="12">
        <v>35.09704605413048</v>
      </c>
      <c r="H744" s="12">
        <v>77.108425627332949</v>
      </c>
      <c r="I744" s="12">
        <v>7.0830427492919785</v>
      </c>
      <c r="J744" s="12">
        <v>11.923712148160462</v>
      </c>
      <c r="K744" s="12">
        <v>60.178898215627441</v>
      </c>
      <c r="L744" s="12" t="s">
        <v>222</v>
      </c>
      <c r="M744" s="12">
        <v>100</v>
      </c>
      <c r="N744" s="12"/>
      <c r="O744" s="12"/>
    </row>
    <row r="745" spans="1:15" x14ac:dyDescent="0.35">
      <c r="A745" s="11" t="str">
        <f t="shared" si="11"/>
        <v>DISTRIBUCION VOLUMEN POR CRITERIO (Consumiciones)RebujitoDE 60 A 75 AÑOS</v>
      </c>
      <c r="B745" s="11" t="s">
        <v>209</v>
      </c>
      <c r="C745" s="11" t="s">
        <v>151</v>
      </c>
      <c r="D745" s="11" t="s">
        <v>39</v>
      </c>
      <c r="E745" s="12" t="s">
        <v>222</v>
      </c>
      <c r="F745" s="12">
        <v>36.862410229900114</v>
      </c>
      <c r="G745" s="12">
        <v>28.025027520904171</v>
      </c>
      <c r="H745" s="12" t="s">
        <v>222</v>
      </c>
      <c r="I745" s="12">
        <v>21.057222622613928</v>
      </c>
      <c r="J745" s="12">
        <v>42.305337268776782</v>
      </c>
      <c r="K745" s="12">
        <v>19.60686721459335</v>
      </c>
      <c r="L745" s="12">
        <v>82.654809292404252</v>
      </c>
      <c r="M745" s="12" t="s">
        <v>222</v>
      </c>
      <c r="N745" s="12"/>
      <c r="O745" s="12"/>
    </row>
    <row r="746" spans="1:15" x14ac:dyDescent="0.35">
      <c r="A746" s="11" t="str">
        <f t="shared" si="11"/>
        <v>DISTRIBUCION VOLUMEN POR CRITERIO (Consumiciones)RebujitoNIVEL ALTO</v>
      </c>
      <c r="B746" s="11" t="s">
        <v>209</v>
      </c>
      <c r="C746" s="11" t="s">
        <v>151</v>
      </c>
      <c r="D746" s="11" t="s">
        <v>171</v>
      </c>
      <c r="E746" s="12">
        <v>81.899589632499897</v>
      </c>
      <c r="F746" s="12">
        <v>23.737235872510208</v>
      </c>
      <c r="G746" s="12">
        <v>54.211773623795104</v>
      </c>
      <c r="H746" s="12">
        <v>40.548415656245588</v>
      </c>
      <c r="I746" s="12">
        <v>7.0830427492919785</v>
      </c>
      <c r="J746" s="12">
        <v>17.450510525177251</v>
      </c>
      <c r="K746" s="12">
        <v>18.97741607855972</v>
      </c>
      <c r="L746" s="12">
        <v>62.563905566779532</v>
      </c>
      <c r="M746" s="12" t="s">
        <v>222</v>
      </c>
      <c r="N746" s="12"/>
      <c r="O746" s="12"/>
    </row>
    <row r="747" spans="1:15" x14ac:dyDescent="0.35">
      <c r="A747" s="11" t="str">
        <f t="shared" si="11"/>
        <v>DISTRIBUCION VOLUMEN POR CRITERIO (Consumiciones)RebujitoNIVEL MEDIO ALTO</v>
      </c>
      <c r="B747" s="11" t="s">
        <v>209</v>
      </c>
      <c r="C747" s="11" t="s">
        <v>151</v>
      </c>
      <c r="D747" s="11" t="s">
        <v>172</v>
      </c>
      <c r="E747" s="12">
        <v>18.10039863265596</v>
      </c>
      <c r="F747" s="12">
        <v>18.001115220696043</v>
      </c>
      <c r="G747" s="12">
        <v>1.4391965812329792</v>
      </c>
      <c r="H747" s="12" t="s">
        <v>222</v>
      </c>
      <c r="I747" s="12" t="s">
        <v>222</v>
      </c>
      <c r="J747" s="12">
        <v>21.773252166963438</v>
      </c>
      <c r="K747" s="12">
        <v>10.595770393213453</v>
      </c>
      <c r="L747" s="12">
        <v>20.090893186673284</v>
      </c>
      <c r="M747" s="12" t="s">
        <v>222</v>
      </c>
      <c r="N747" s="12"/>
      <c r="O747" s="12"/>
    </row>
    <row r="748" spans="1:15" x14ac:dyDescent="0.35">
      <c r="A748" s="11" t="str">
        <f t="shared" si="11"/>
        <v>DISTRIBUCION VOLUMEN POR CRITERIO (Consumiciones)RebujitoNIVEL MEDIO</v>
      </c>
      <c r="B748" s="11" t="s">
        <v>209</v>
      </c>
      <c r="C748" s="11" t="s">
        <v>151</v>
      </c>
      <c r="D748" s="11" t="s">
        <v>173</v>
      </c>
      <c r="E748" s="12" t="s">
        <v>222</v>
      </c>
      <c r="F748" s="12">
        <v>28.845086646248724</v>
      </c>
      <c r="G748" s="12">
        <v>17.41548793445234</v>
      </c>
      <c r="H748" s="12" t="s">
        <v>222</v>
      </c>
      <c r="I748" s="12" t="s">
        <v>222</v>
      </c>
      <c r="J748" s="12">
        <v>4.1687528750438192</v>
      </c>
      <c r="K748" s="12">
        <v>17.232620690608879</v>
      </c>
      <c r="L748" s="12" t="s">
        <v>222</v>
      </c>
      <c r="M748" s="12">
        <v>100</v>
      </c>
      <c r="N748" s="12"/>
      <c r="O748" s="12"/>
    </row>
    <row r="749" spans="1:15" x14ac:dyDescent="0.35">
      <c r="A749" s="11" t="str">
        <f t="shared" si="11"/>
        <v>DISTRIBUCION VOLUMEN POR CRITERIO (Consumiciones)RebujitoNIVEL MEDIO BAJO</v>
      </c>
      <c r="B749" s="11" t="s">
        <v>209</v>
      </c>
      <c r="C749" s="11" t="s">
        <v>151</v>
      </c>
      <c r="D749" s="11" t="s">
        <v>174</v>
      </c>
      <c r="E749" s="12" t="s">
        <v>222</v>
      </c>
      <c r="F749" s="12">
        <v>9.5365434757756127</v>
      </c>
      <c r="G749" s="12">
        <v>17.796453902219348</v>
      </c>
      <c r="H749" s="12">
        <v>59.451613601639849</v>
      </c>
      <c r="I749" s="12">
        <v>71.859732200660403</v>
      </c>
      <c r="J749" s="12">
        <v>31.30554223261899</v>
      </c>
      <c r="K749" s="12">
        <v>9.4583385191228864</v>
      </c>
      <c r="L749" s="12" t="s">
        <v>222</v>
      </c>
      <c r="M749" s="12" t="s">
        <v>222</v>
      </c>
      <c r="N749" s="12"/>
      <c r="O749" s="12"/>
    </row>
    <row r="750" spans="1:15" x14ac:dyDescent="0.35">
      <c r="A750" s="11" t="str">
        <f t="shared" si="11"/>
        <v>DISTRIBUCION VOLUMEN POR CRITERIO (Consumiciones)RebujitoNIVEL BAJO</v>
      </c>
      <c r="B750" s="11" t="s">
        <v>209</v>
      </c>
      <c r="C750" s="11" t="s">
        <v>151</v>
      </c>
      <c r="D750" s="11" t="s">
        <v>190</v>
      </c>
      <c r="E750" s="12" t="s">
        <v>222</v>
      </c>
      <c r="F750" s="12">
        <v>19.880025450762805</v>
      </c>
      <c r="G750" s="12">
        <v>9.1370849773125542</v>
      </c>
      <c r="H750" s="12" t="s">
        <v>222</v>
      </c>
      <c r="I750" s="12">
        <v>21.057222622613928</v>
      </c>
      <c r="J750" s="12">
        <v>25.301942200196496</v>
      </c>
      <c r="K750" s="12">
        <v>43.73583511186709</v>
      </c>
      <c r="L750" s="12">
        <v>17.345198611809316</v>
      </c>
      <c r="M750" s="12" t="s">
        <v>222</v>
      </c>
      <c r="N750" s="12"/>
      <c r="O750" s="12"/>
    </row>
    <row r="751" spans="1:15" x14ac:dyDescent="0.35">
      <c r="A751" s="11" t="str">
        <f t="shared" si="11"/>
        <v>DISTRIBUCION VOLUMEN POR CRITERIO (Consumiciones)RebujitoHOMBRE</v>
      </c>
      <c r="B751" s="11" t="s">
        <v>209</v>
      </c>
      <c r="C751" s="11" t="s">
        <v>151</v>
      </c>
      <c r="D751" s="11" t="s">
        <v>17</v>
      </c>
      <c r="E751" s="12">
        <v>81.899589632499897</v>
      </c>
      <c r="F751" s="12">
        <v>27.676088048440441</v>
      </c>
      <c r="G751" s="12">
        <v>34.830980127458524</v>
      </c>
      <c r="H751" s="12">
        <v>22.891568521089962</v>
      </c>
      <c r="I751" s="12">
        <v>21.493369343502987</v>
      </c>
      <c r="J751" s="12">
        <v>41.739492505396434</v>
      </c>
      <c r="K751" s="12">
        <v>27.430840773981014</v>
      </c>
      <c r="L751" s="12">
        <v>79.909096274375258</v>
      </c>
      <c r="M751" s="12" t="s">
        <v>222</v>
      </c>
      <c r="N751" s="12"/>
      <c r="O751" s="12"/>
    </row>
    <row r="752" spans="1:15" x14ac:dyDescent="0.35">
      <c r="A752" s="11" t="str">
        <f t="shared" si="11"/>
        <v>DISTRIBUCION VOLUMEN POR CRITERIO (Consumiciones)RebujitoMUJER</v>
      </c>
      <c r="B752" s="11" t="s">
        <v>209</v>
      </c>
      <c r="C752" s="11" t="s">
        <v>151</v>
      </c>
      <c r="D752" s="11" t="s">
        <v>18</v>
      </c>
      <c r="E752" s="12">
        <v>18.10039863265596</v>
      </c>
      <c r="F752" s="12">
        <v>72.323911951559566</v>
      </c>
      <c r="G752" s="12">
        <v>65.168990062664619</v>
      </c>
      <c r="H752" s="12">
        <v>77.108425627332949</v>
      </c>
      <c r="I752" s="12">
        <v>78.506628229063338</v>
      </c>
      <c r="J752" s="12">
        <v>58.260507494603566</v>
      </c>
      <c r="K752" s="12">
        <v>72.569170749995777</v>
      </c>
      <c r="L752" s="12">
        <v>20.090893186673284</v>
      </c>
      <c r="M752" s="12">
        <v>100</v>
      </c>
      <c r="N752" s="12"/>
      <c r="O752" s="12"/>
    </row>
    <row r="753" spans="1:15" x14ac:dyDescent="0.35">
      <c r="A753" s="11" t="str">
        <f t="shared" si="11"/>
        <v>DISTRIBUCION VOLUMEN POR CRITERIO (Consumiciones)Espum/Lambrusc/MoscaT.ESPAÑA</v>
      </c>
      <c r="B753" s="11" t="s">
        <v>209</v>
      </c>
      <c r="C753" s="11" t="s">
        <v>152</v>
      </c>
      <c r="D753" s="11" t="s">
        <v>32</v>
      </c>
      <c r="E753" s="12">
        <v>100</v>
      </c>
      <c r="F753" s="12">
        <v>100</v>
      </c>
      <c r="G753" s="12">
        <v>100</v>
      </c>
      <c r="H753" s="12">
        <v>100</v>
      </c>
      <c r="I753" s="12">
        <v>100</v>
      </c>
      <c r="J753" s="12">
        <v>100</v>
      </c>
      <c r="K753" s="12">
        <v>100</v>
      </c>
      <c r="L753" s="12">
        <v>100</v>
      </c>
      <c r="M753" s="12">
        <v>100</v>
      </c>
      <c r="N753" s="12"/>
      <c r="O753" s="12"/>
    </row>
    <row r="754" spans="1:15" x14ac:dyDescent="0.35">
      <c r="A754" s="11" t="str">
        <f t="shared" si="11"/>
        <v>DISTRIBUCION VOLUMEN POR CRITERIO (Consumiciones)Espum/Lambrusc/MoscaBCN AM</v>
      </c>
      <c r="B754" s="11" t="s">
        <v>209</v>
      </c>
      <c r="C754" s="11" t="s">
        <v>152</v>
      </c>
      <c r="D754" s="11" t="s">
        <v>1</v>
      </c>
      <c r="E754" s="12">
        <v>4.0414877329492986</v>
      </c>
      <c r="F754" s="12">
        <v>9.9366372625277872</v>
      </c>
      <c r="G754" s="12">
        <v>9.1211838421543785</v>
      </c>
      <c r="H754" s="12">
        <v>4.0848511980924087</v>
      </c>
      <c r="I754" s="12">
        <v>4.8512277951933127</v>
      </c>
      <c r="J754" s="12">
        <v>4.7340145821516364</v>
      </c>
      <c r="K754" s="12">
        <v>8.5952153275039098</v>
      </c>
      <c r="L754" s="12">
        <v>8.8179231038070274</v>
      </c>
      <c r="M754" s="12">
        <v>5.9571510070683331</v>
      </c>
      <c r="N754" s="12"/>
      <c r="O754" s="12"/>
    </row>
    <row r="755" spans="1:15" x14ac:dyDescent="0.35">
      <c r="A755" s="11" t="str">
        <f t="shared" si="11"/>
        <v>DISTRIBUCION VOLUMEN POR CRITERIO (Consumiciones)Espum/Lambrusc/MoscaREST.CAT ARAGON</v>
      </c>
      <c r="B755" s="11" t="s">
        <v>209</v>
      </c>
      <c r="C755" s="11" t="s">
        <v>152</v>
      </c>
      <c r="D755" s="11" t="s">
        <v>2</v>
      </c>
      <c r="E755" s="12">
        <v>10.287564393413076</v>
      </c>
      <c r="F755" s="12">
        <v>13.377521059116992</v>
      </c>
      <c r="G755" s="12">
        <v>9.9436681169783423</v>
      </c>
      <c r="H755" s="12">
        <v>13.665324996333611</v>
      </c>
      <c r="I755" s="12">
        <v>10.395874109553437</v>
      </c>
      <c r="J755" s="12">
        <v>15.585102925883909</v>
      </c>
      <c r="K755" s="12">
        <v>19.88977322010475</v>
      </c>
      <c r="L755" s="12">
        <v>8.1675723305405512</v>
      </c>
      <c r="M755" s="12">
        <v>13.726890932356078</v>
      </c>
      <c r="N755" s="12"/>
      <c r="O755" s="12"/>
    </row>
    <row r="756" spans="1:15" x14ac:dyDescent="0.35">
      <c r="A756" s="11" t="str">
        <f t="shared" si="11"/>
        <v>DISTRIBUCION VOLUMEN POR CRITERIO (Consumiciones)Espum/Lambrusc/MoscaLEVANTE</v>
      </c>
      <c r="B756" s="11" t="s">
        <v>209</v>
      </c>
      <c r="C756" s="11" t="s">
        <v>152</v>
      </c>
      <c r="D756" s="11" t="s">
        <v>3</v>
      </c>
      <c r="E756" s="12">
        <v>19.650103691737513</v>
      </c>
      <c r="F756" s="12">
        <v>23.136376617004121</v>
      </c>
      <c r="G756" s="12">
        <v>16.089194168050319</v>
      </c>
      <c r="H756" s="12">
        <v>17.513518135111884</v>
      </c>
      <c r="I756" s="12">
        <v>9.0214171294601879</v>
      </c>
      <c r="J756" s="12">
        <v>1.7362546381641146</v>
      </c>
      <c r="K756" s="12">
        <v>5.1400865527572606</v>
      </c>
      <c r="L756" s="12">
        <v>1.9328153484725608</v>
      </c>
      <c r="M756" s="12">
        <v>4.2530959817183813</v>
      </c>
      <c r="N756" s="12"/>
      <c r="O756" s="12"/>
    </row>
    <row r="757" spans="1:15" x14ac:dyDescent="0.35">
      <c r="A757" s="11" t="str">
        <f t="shared" si="11"/>
        <v>DISTRIBUCION VOLUMEN POR CRITERIO (Consumiciones)Espum/Lambrusc/MoscaANDALUCIA</v>
      </c>
      <c r="B757" s="11" t="s">
        <v>209</v>
      </c>
      <c r="C757" s="11" t="s">
        <v>152</v>
      </c>
      <c r="D757" s="11" t="s">
        <v>4</v>
      </c>
      <c r="E757" s="12">
        <v>15.829339112886991</v>
      </c>
      <c r="F757" s="12">
        <v>10.553855960215268</v>
      </c>
      <c r="G757" s="12">
        <v>23.825744446195056</v>
      </c>
      <c r="H757" s="12">
        <v>9.4792185576816301</v>
      </c>
      <c r="I757" s="12">
        <v>10.35613884336097</v>
      </c>
      <c r="J757" s="12">
        <v>9.5783258886367939</v>
      </c>
      <c r="K757" s="12">
        <v>12.969034113139283</v>
      </c>
      <c r="L757" s="12">
        <v>23.728532932475304</v>
      </c>
      <c r="M757" s="12">
        <v>16.437321317488404</v>
      </c>
      <c r="N757" s="12"/>
      <c r="O757" s="12"/>
    </row>
    <row r="758" spans="1:15" x14ac:dyDescent="0.35">
      <c r="A758" s="11" t="str">
        <f t="shared" si="11"/>
        <v>DISTRIBUCION VOLUMEN POR CRITERIO (Consumiciones)Espum/Lambrusc/MoscaMDD AM</v>
      </c>
      <c r="B758" s="11" t="s">
        <v>209</v>
      </c>
      <c r="C758" s="11" t="s">
        <v>152</v>
      </c>
      <c r="D758" s="11" t="s">
        <v>5</v>
      </c>
      <c r="E758" s="12">
        <v>4.9104511142479073</v>
      </c>
      <c r="F758" s="12">
        <v>1.8919985610852446</v>
      </c>
      <c r="G758" s="12">
        <v>5.5126449806692444</v>
      </c>
      <c r="H758" s="12">
        <v>6.5235340534692945</v>
      </c>
      <c r="I758" s="12">
        <v>4.6970267173750457</v>
      </c>
      <c r="J758" s="12">
        <v>12.374067935810174</v>
      </c>
      <c r="K758" s="12">
        <v>8.977633685282715</v>
      </c>
      <c r="L758" s="12">
        <v>1.8668687599264315</v>
      </c>
      <c r="M758" s="12">
        <v>6.0069110447145428</v>
      </c>
      <c r="N758" s="12"/>
      <c r="O758" s="12"/>
    </row>
    <row r="759" spans="1:15" x14ac:dyDescent="0.35">
      <c r="A759" s="11" t="str">
        <f t="shared" si="11"/>
        <v>DISTRIBUCION VOLUMEN POR CRITERIO (Consumiciones)Espum/Lambrusc/MoscaRTO CENTRO</v>
      </c>
      <c r="B759" s="11" t="s">
        <v>209</v>
      </c>
      <c r="C759" s="11" t="s">
        <v>152</v>
      </c>
      <c r="D759" s="11" t="s">
        <v>6</v>
      </c>
      <c r="E759" s="12">
        <v>10.083667609869739</v>
      </c>
      <c r="F759" s="12">
        <v>5.4536391763475223</v>
      </c>
      <c r="G759" s="12">
        <v>3.1807522633345862</v>
      </c>
      <c r="H759" s="12">
        <v>5.6613759849520751</v>
      </c>
      <c r="I759" s="12">
        <v>7.6676333614457191</v>
      </c>
      <c r="J759" s="12">
        <v>4.9529174643127254</v>
      </c>
      <c r="K759" s="12">
        <v>1.6690384898493484</v>
      </c>
      <c r="L759" s="12">
        <v>10.281839808818788</v>
      </c>
      <c r="M759" s="12">
        <v>12.496124180920978</v>
      </c>
      <c r="N759" s="12"/>
      <c r="O759" s="12"/>
    </row>
    <row r="760" spans="1:15" x14ac:dyDescent="0.35">
      <c r="A760" s="11" t="str">
        <f t="shared" si="11"/>
        <v>DISTRIBUCION VOLUMEN POR CRITERIO (Consumiciones)Espum/Lambrusc/MoscaNORTE-CENTRO</v>
      </c>
      <c r="B760" s="11" t="s">
        <v>209</v>
      </c>
      <c r="C760" s="11" t="s">
        <v>152</v>
      </c>
      <c r="D760" s="11" t="s">
        <v>7</v>
      </c>
      <c r="E760" s="12">
        <v>30.561707946410138</v>
      </c>
      <c r="F760" s="12">
        <v>21.012052488833422</v>
      </c>
      <c r="G760" s="12">
        <v>23.375713541224805</v>
      </c>
      <c r="H760" s="12">
        <v>38.743275072897283</v>
      </c>
      <c r="I760" s="12">
        <v>47.198521182417558</v>
      </c>
      <c r="J760" s="12">
        <v>42.059197154471548</v>
      </c>
      <c r="K760" s="12">
        <v>37.967535421510334</v>
      </c>
      <c r="L760" s="12">
        <v>39.089325400734339</v>
      </c>
      <c r="M760" s="12">
        <v>33.057587741775372</v>
      </c>
      <c r="N760" s="12"/>
      <c r="O760" s="12"/>
    </row>
    <row r="761" spans="1:15" x14ac:dyDescent="0.35">
      <c r="A761" s="11" t="str">
        <f t="shared" si="11"/>
        <v>DISTRIBUCION VOLUMEN POR CRITERIO (Consumiciones)Espum/Lambrusc/MoscaNOROESTE</v>
      </c>
      <c r="B761" s="11" t="s">
        <v>209</v>
      </c>
      <c r="C761" s="11" t="s">
        <v>152</v>
      </c>
      <c r="D761" s="11" t="s">
        <v>8</v>
      </c>
      <c r="E761" s="12">
        <v>4.6357024222441829</v>
      </c>
      <c r="F761" s="12">
        <v>14.637912563840008</v>
      </c>
      <c r="G761" s="12">
        <v>8.9511095490298267</v>
      </c>
      <c r="H761" s="12">
        <v>4.3289305013184149</v>
      </c>
      <c r="I761" s="12">
        <v>5.8121714696412754</v>
      </c>
      <c r="J761" s="12">
        <v>8.9801135020797886</v>
      </c>
      <c r="K761" s="12">
        <v>4.7916951263343988</v>
      </c>
      <c r="L761" s="12">
        <v>6.1150865564576966</v>
      </c>
      <c r="M761" s="12">
        <v>8.0649203724654068</v>
      </c>
      <c r="N761" s="12"/>
      <c r="O761" s="12"/>
    </row>
    <row r="762" spans="1:15" x14ac:dyDescent="0.35">
      <c r="A762" s="11" t="str">
        <f t="shared" si="11"/>
        <v>DISTRIBUCION VOLUMEN POR CRITERIO (Consumiciones)Espum/Lambrusc/Mosca&lt;2MIL</v>
      </c>
      <c r="B762" s="11" t="s">
        <v>209</v>
      </c>
      <c r="C762" s="11" t="s">
        <v>152</v>
      </c>
      <c r="D762" s="11" t="s">
        <v>9</v>
      </c>
      <c r="E762" s="12">
        <v>9.6501036917375131</v>
      </c>
      <c r="F762" s="12">
        <v>6.6763254345538341</v>
      </c>
      <c r="G762" s="12">
        <v>0.63460144707978328</v>
      </c>
      <c r="H762" s="12">
        <v>8.049137315277882</v>
      </c>
      <c r="I762" s="12">
        <v>9.3873820473242837</v>
      </c>
      <c r="J762" s="12">
        <v>8.6170442191340531</v>
      </c>
      <c r="K762" s="12">
        <v>2.8786391349498865</v>
      </c>
      <c r="L762" s="12">
        <v>3.1649491213463645</v>
      </c>
      <c r="M762" s="12">
        <v>6.8814692335708774</v>
      </c>
      <c r="N762" s="12"/>
      <c r="O762" s="12"/>
    </row>
    <row r="763" spans="1:15" x14ac:dyDescent="0.35">
      <c r="A763" s="11" t="str">
        <f t="shared" si="11"/>
        <v>DISTRIBUCION VOLUMEN POR CRITERIO (Consumiciones)Espum/Lambrusc/Mosca2-5MIL</v>
      </c>
      <c r="B763" s="11" t="s">
        <v>209</v>
      </c>
      <c r="C763" s="11" t="s">
        <v>152</v>
      </c>
      <c r="D763" s="11" t="s">
        <v>10</v>
      </c>
      <c r="E763" s="12">
        <v>2.8728818511539846</v>
      </c>
      <c r="F763" s="12">
        <v>2.4817784797045177</v>
      </c>
      <c r="G763" s="12">
        <v>0.89446558640666096</v>
      </c>
      <c r="H763" s="12">
        <v>2.4386852303649347</v>
      </c>
      <c r="I763" s="12">
        <v>0.73050034742665582</v>
      </c>
      <c r="J763" s="12">
        <v>3.4518081454433731</v>
      </c>
      <c r="K763" s="12">
        <v>4.7511846958385444</v>
      </c>
      <c r="L763" s="12">
        <v>3.4539501293387871</v>
      </c>
      <c r="M763" s="12">
        <v>0.75109860534975847</v>
      </c>
      <c r="N763" s="12"/>
      <c r="O763" s="12"/>
    </row>
    <row r="764" spans="1:15" x14ac:dyDescent="0.35">
      <c r="A764" s="11" t="str">
        <f t="shared" si="11"/>
        <v>DISTRIBUCION VOLUMEN POR CRITERIO (Consumiciones)Espum/Lambrusc/Mosca5-10MIL</v>
      </c>
      <c r="B764" s="11" t="s">
        <v>209</v>
      </c>
      <c r="C764" s="11" t="s">
        <v>152</v>
      </c>
      <c r="D764" s="11" t="s">
        <v>11</v>
      </c>
      <c r="E764" s="12">
        <v>15.796699265392414</v>
      </c>
      <c r="F764" s="12">
        <v>13.463548281743295</v>
      </c>
      <c r="G764" s="12">
        <v>12.953618305438063</v>
      </c>
      <c r="H764" s="12">
        <v>12.121345264481638</v>
      </c>
      <c r="I764" s="12">
        <v>6.6521728752605691</v>
      </c>
      <c r="J764" s="12" t="s">
        <v>222</v>
      </c>
      <c r="K764" s="12">
        <v>2.046979340602209</v>
      </c>
      <c r="L764" s="12">
        <v>5.1224940188401469</v>
      </c>
      <c r="M764" s="12">
        <v>5.0633436151319708</v>
      </c>
      <c r="N764" s="12"/>
      <c r="O764" s="12"/>
    </row>
    <row r="765" spans="1:15" x14ac:dyDescent="0.35">
      <c r="A765" s="11" t="str">
        <f t="shared" si="11"/>
        <v>DISTRIBUCION VOLUMEN POR CRITERIO (Consumiciones)Espum/Lambrusc/Mosca10-30MIL</v>
      </c>
      <c r="B765" s="11" t="s">
        <v>209</v>
      </c>
      <c r="C765" s="11" t="s">
        <v>152</v>
      </c>
      <c r="D765" s="11" t="s">
        <v>12</v>
      </c>
      <c r="E765" s="12">
        <v>14.384602199018012</v>
      </c>
      <c r="F765" s="12">
        <v>15.225832306476219</v>
      </c>
      <c r="G765" s="12">
        <v>14.857855316260862</v>
      </c>
      <c r="H765" s="12">
        <v>14.216375661359953</v>
      </c>
      <c r="I765" s="12">
        <v>15.617743158877415</v>
      </c>
      <c r="J765" s="12">
        <v>13.55531527698998</v>
      </c>
      <c r="K765" s="12">
        <v>16.300055305699935</v>
      </c>
      <c r="L765" s="12">
        <v>15.821250693247798</v>
      </c>
      <c r="M765" s="12">
        <v>13.732054393615615</v>
      </c>
      <c r="N765" s="12"/>
      <c r="O765" s="12"/>
    </row>
    <row r="766" spans="1:15" x14ac:dyDescent="0.35">
      <c r="A766" s="11" t="str">
        <f t="shared" si="11"/>
        <v>DISTRIBUCION VOLUMEN POR CRITERIO (Consumiciones)Espum/Lambrusc/Mosca30-100MIL</v>
      </c>
      <c r="B766" s="11" t="s">
        <v>209</v>
      </c>
      <c r="C766" s="11" t="s">
        <v>152</v>
      </c>
      <c r="D766" s="11" t="s">
        <v>13</v>
      </c>
      <c r="E766" s="12">
        <v>19.884289890152985</v>
      </c>
      <c r="F766" s="12">
        <v>24.590232734995134</v>
      </c>
      <c r="G766" s="12">
        <v>34.855334440256449</v>
      </c>
      <c r="H766" s="12">
        <v>24.046326516919709</v>
      </c>
      <c r="I766" s="12">
        <v>16.245411846453329</v>
      </c>
      <c r="J766" s="12">
        <v>24.815544349120817</v>
      </c>
      <c r="K766" s="12">
        <v>24.474814686116943</v>
      </c>
      <c r="L766" s="12">
        <v>27.623263169684119</v>
      </c>
      <c r="M766" s="12">
        <v>20.475605707526341</v>
      </c>
      <c r="N766" s="12"/>
      <c r="O766" s="12"/>
    </row>
    <row r="767" spans="1:15" x14ac:dyDescent="0.35">
      <c r="A767" s="11" t="str">
        <f t="shared" si="11"/>
        <v>DISTRIBUCION VOLUMEN POR CRITERIO (Consumiciones)Espum/Lambrusc/Mosca100-200MIL</v>
      </c>
      <c r="B767" s="11" t="s">
        <v>209</v>
      </c>
      <c r="C767" s="11" t="s">
        <v>152</v>
      </c>
      <c r="D767" s="11" t="s">
        <v>14</v>
      </c>
      <c r="E767" s="12">
        <v>10.254599900528651</v>
      </c>
      <c r="F767" s="12">
        <v>5.3645842372568469</v>
      </c>
      <c r="G767" s="12">
        <v>13.404509701736739</v>
      </c>
      <c r="H767" s="12">
        <v>4.733199779838607</v>
      </c>
      <c r="I767" s="12">
        <v>10.926057794822016</v>
      </c>
      <c r="J767" s="12">
        <v>18.149195263754965</v>
      </c>
      <c r="K767" s="12">
        <v>8.0578083823281723</v>
      </c>
      <c r="L767" s="12">
        <v>7.7875106095587912</v>
      </c>
      <c r="M767" s="12">
        <v>5.1943163248532658</v>
      </c>
      <c r="N767" s="12"/>
      <c r="O767" s="12"/>
    </row>
    <row r="768" spans="1:15" x14ac:dyDescent="0.35">
      <c r="A768" s="11" t="str">
        <f t="shared" si="11"/>
        <v>DISTRIBUCION VOLUMEN POR CRITERIO (Consumiciones)Espum/Lambrusc/Mosca200-500MIL</v>
      </c>
      <c r="B768" s="11" t="s">
        <v>209</v>
      </c>
      <c r="C768" s="11" t="s">
        <v>152</v>
      </c>
      <c r="D768" s="11" t="s">
        <v>15</v>
      </c>
      <c r="E768" s="12">
        <v>22.125609197074038</v>
      </c>
      <c r="F768" s="12">
        <v>21.768184837435761</v>
      </c>
      <c r="G768" s="12">
        <v>14.26618875059083</v>
      </c>
      <c r="H768" s="12">
        <v>25.334086600376793</v>
      </c>
      <c r="I768" s="12">
        <v>30.766785216067554</v>
      </c>
      <c r="J768" s="12">
        <v>23.003388518623559</v>
      </c>
      <c r="K768" s="12">
        <v>33.318819455404643</v>
      </c>
      <c r="L768" s="12">
        <v>30.743208870333312</v>
      </c>
      <c r="M768" s="12">
        <v>36.964709901791096</v>
      </c>
      <c r="N768" s="12"/>
      <c r="O768" s="12"/>
    </row>
    <row r="769" spans="1:15" x14ac:dyDescent="0.35">
      <c r="A769" s="11" t="str">
        <f t="shared" si="11"/>
        <v>DISTRIBUCION VOLUMEN POR CRITERIO (Consumiciones)Espum/Lambrusc/Mosca&gt;500MIL</v>
      </c>
      <c r="B769" s="11" t="s">
        <v>209</v>
      </c>
      <c r="C769" s="11" t="s">
        <v>152</v>
      </c>
      <c r="D769" s="11" t="s">
        <v>16</v>
      </c>
      <c r="E769" s="12">
        <v>5.0312302372118927</v>
      </c>
      <c r="F769" s="12">
        <v>10.429520787742717</v>
      </c>
      <c r="G769" s="12">
        <v>8.1334428136854484</v>
      </c>
      <c r="H769" s="12">
        <v>9.0608644125259232</v>
      </c>
      <c r="I769" s="12">
        <v>9.6739493658800502</v>
      </c>
      <c r="J769" s="12">
        <v>8.4076990570051056</v>
      </c>
      <c r="K769" s="12">
        <v>8.1717155775068928</v>
      </c>
      <c r="L769" s="12">
        <v>6.2833477492892102</v>
      </c>
      <c r="M769" s="12">
        <v>10.937403507414819</v>
      </c>
      <c r="N769" s="12"/>
      <c r="O769" s="12"/>
    </row>
    <row r="770" spans="1:15" x14ac:dyDescent="0.35">
      <c r="A770" s="11" t="str">
        <f t="shared" si="11"/>
        <v>DISTRIBUCION VOLUMEN POR CRITERIO (Consumiciones)Espum/Lambrusc/MoscaDE 15 A 19 AÑOS</v>
      </c>
      <c r="B770" s="11" t="s">
        <v>209</v>
      </c>
      <c r="C770" s="11" t="s">
        <v>152</v>
      </c>
      <c r="D770" s="11" t="s">
        <v>34</v>
      </c>
      <c r="E770" s="12" t="s">
        <v>222</v>
      </c>
      <c r="F770" s="12" t="s">
        <v>222</v>
      </c>
      <c r="G770" s="12">
        <v>2.0208299499460676</v>
      </c>
      <c r="H770" s="12" t="s">
        <v>222</v>
      </c>
      <c r="I770" s="12" t="s">
        <v>222</v>
      </c>
      <c r="J770" s="12" t="s">
        <v>222</v>
      </c>
      <c r="K770" s="12" t="s">
        <v>222</v>
      </c>
      <c r="L770" s="12" t="s">
        <v>222</v>
      </c>
      <c r="M770" s="12" t="s">
        <v>222</v>
      </c>
      <c r="N770" s="12"/>
      <c r="O770" s="12"/>
    </row>
    <row r="771" spans="1:15" x14ac:dyDescent="0.35">
      <c r="A771" s="11" t="str">
        <f t="shared" si="11"/>
        <v>DISTRIBUCION VOLUMEN POR CRITERIO (Consumiciones)Espum/Lambrusc/MoscaDE 20 A 24 AÑOS</v>
      </c>
      <c r="B771" s="11" t="s">
        <v>209</v>
      </c>
      <c r="C771" s="11" t="s">
        <v>152</v>
      </c>
      <c r="D771" s="11" t="s">
        <v>35</v>
      </c>
      <c r="E771" s="12">
        <v>24.720058280340382</v>
      </c>
      <c r="F771" s="12">
        <v>17.294035603673649</v>
      </c>
      <c r="G771" s="12">
        <v>13.167444340754567</v>
      </c>
      <c r="H771" s="12">
        <v>24.163858738085722</v>
      </c>
      <c r="I771" s="12">
        <v>8.1312821900079051</v>
      </c>
      <c r="J771" s="12" t="s">
        <v>222</v>
      </c>
      <c r="K771" s="12" t="s">
        <v>222</v>
      </c>
      <c r="L771" s="12" t="s">
        <v>222</v>
      </c>
      <c r="M771" s="12">
        <v>1.315831069081439</v>
      </c>
      <c r="N771" s="12"/>
      <c r="O771" s="12"/>
    </row>
    <row r="772" spans="1:15" x14ac:dyDescent="0.35">
      <c r="A772" s="11" t="str">
        <f t="shared" ref="A772:A835" si="12">B772&amp;C772&amp;D772</f>
        <v>DISTRIBUCION VOLUMEN POR CRITERIO (Consumiciones)Espum/Lambrusc/MoscaDE 25 A 34 AÑOS</v>
      </c>
      <c r="B772" s="11" t="s">
        <v>209</v>
      </c>
      <c r="C772" s="11" t="s">
        <v>152</v>
      </c>
      <c r="D772" s="11" t="s">
        <v>36</v>
      </c>
      <c r="E772" s="12">
        <v>4.4028109096433958</v>
      </c>
      <c r="F772" s="12">
        <v>2.319351510150502</v>
      </c>
      <c r="G772" s="12">
        <v>7.3437420465150103</v>
      </c>
      <c r="H772" s="12">
        <v>1.223684687086418</v>
      </c>
      <c r="I772" s="12">
        <v>8.2713799998939166</v>
      </c>
      <c r="J772" s="12">
        <v>3.813815377434298</v>
      </c>
      <c r="K772" s="12">
        <v>16.950606837482145</v>
      </c>
      <c r="L772" s="12">
        <v>21.435532340094213</v>
      </c>
      <c r="M772" s="12">
        <v>21.533528655276111</v>
      </c>
      <c r="N772" s="12"/>
      <c r="O772" s="12"/>
    </row>
    <row r="773" spans="1:15" x14ac:dyDescent="0.35">
      <c r="A773" s="11" t="str">
        <f t="shared" si="12"/>
        <v>DISTRIBUCION VOLUMEN POR CRITERIO (Consumiciones)Espum/Lambrusc/MoscaDE 35 A 49 AÑOS</v>
      </c>
      <c r="B773" s="11" t="s">
        <v>209</v>
      </c>
      <c r="C773" s="11" t="s">
        <v>152</v>
      </c>
      <c r="D773" s="11" t="s">
        <v>37</v>
      </c>
      <c r="E773" s="12">
        <v>16.795892846244048</v>
      </c>
      <c r="F773" s="12">
        <v>22.19094493468873</v>
      </c>
      <c r="G773" s="12">
        <v>15.264431409145448</v>
      </c>
      <c r="H773" s="12">
        <v>18.218687712227446</v>
      </c>
      <c r="I773" s="12">
        <v>14.362697516032016</v>
      </c>
      <c r="J773" s="12">
        <v>21.656740404613348</v>
      </c>
      <c r="K773" s="12">
        <v>20.292782009334331</v>
      </c>
      <c r="L773" s="12">
        <v>21.082525837396116</v>
      </c>
      <c r="M773" s="12">
        <v>8.7565921155687061</v>
      </c>
      <c r="N773" s="12"/>
      <c r="O773" s="12"/>
    </row>
    <row r="774" spans="1:15" x14ac:dyDescent="0.35">
      <c r="A774" s="11" t="str">
        <f t="shared" si="12"/>
        <v>DISTRIBUCION VOLUMEN POR CRITERIO (Consumiciones)Espum/Lambrusc/MoscaDE 50 A 59 AÑOS</v>
      </c>
      <c r="B774" s="11" t="s">
        <v>209</v>
      </c>
      <c r="C774" s="11" t="s">
        <v>152</v>
      </c>
      <c r="D774" s="11" t="s">
        <v>38</v>
      </c>
      <c r="E774" s="12">
        <v>20.797504385959211</v>
      </c>
      <c r="F774" s="12">
        <v>18.92570498145346</v>
      </c>
      <c r="G774" s="12">
        <v>32.479130055386548</v>
      </c>
      <c r="H774" s="12">
        <v>18.862992283070074</v>
      </c>
      <c r="I774" s="12">
        <v>20.864184024738901</v>
      </c>
      <c r="J774" s="12">
        <v>27.285366739931938</v>
      </c>
      <c r="K774" s="12">
        <v>19.583323938879907</v>
      </c>
      <c r="L774" s="12">
        <v>34.876895383340731</v>
      </c>
      <c r="M774" s="12">
        <v>22.874571726020687</v>
      </c>
      <c r="N774" s="12"/>
      <c r="O774" s="12"/>
    </row>
    <row r="775" spans="1:15" x14ac:dyDescent="0.35">
      <c r="A775" s="11" t="str">
        <f t="shared" si="12"/>
        <v>DISTRIBUCION VOLUMEN POR CRITERIO (Consumiciones)Espum/Lambrusc/MoscaDE 60 A 75 AÑOS</v>
      </c>
      <c r="B775" s="11" t="s">
        <v>209</v>
      </c>
      <c r="C775" s="11" t="s">
        <v>152</v>
      </c>
      <c r="D775" s="11" t="s">
        <v>39</v>
      </c>
      <c r="E775" s="12">
        <v>33.283749160791665</v>
      </c>
      <c r="F775" s="12">
        <v>39.269971647699393</v>
      </c>
      <c r="G775" s="12">
        <v>29.724442801565854</v>
      </c>
      <c r="H775" s="12">
        <v>37.530802110651877</v>
      </c>
      <c r="I775" s="12">
        <v>48.370462899606956</v>
      </c>
      <c r="J775" s="12">
        <v>47.24406639960295</v>
      </c>
      <c r="K775" s="12">
        <v>43.173293845682501</v>
      </c>
      <c r="L775" s="12">
        <v>22.605019451420027</v>
      </c>
      <c r="M775" s="12">
        <v>45.519482235694916</v>
      </c>
      <c r="N775" s="12"/>
      <c r="O775" s="12"/>
    </row>
    <row r="776" spans="1:15" x14ac:dyDescent="0.35">
      <c r="A776" s="11" t="str">
        <f t="shared" si="12"/>
        <v>DISTRIBUCION VOLUMEN POR CRITERIO (Consumiciones)Espum/Lambrusc/MoscaNIVEL ALTO</v>
      </c>
      <c r="B776" s="11" t="s">
        <v>209</v>
      </c>
      <c r="C776" s="11" t="s">
        <v>152</v>
      </c>
      <c r="D776" s="11" t="s">
        <v>171</v>
      </c>
      <c r="E776" s="12">
        <v>19.638351528625282</v>
      </c>
      <c r="F776" s="12">
        <v>16.789389896988215</v>
      </c>
      <c r="G776" s="12">
        <v>14.015234332392046</v>
      </c>
      <c r="H776" s="12">
        <v>8.7441953807669908</v>
      </c>
      <c r="I776" s="12">
        <v>10.499094303794113</v>
      </c>
      <c r="J776" s="12">
        <v>7.2831399780204196</v>
      </c>
      <c r="K776" s="12">
        <v>14.707178202392338</v>
      </c>
      <c r="L776" s="12">
        <v>16.263579897905345</v>
      </c>
      <c r="M776" s="12">
        <v>13.982640198287227</v>
      </c>
      <c r="N776" s="12"/>
      <c r="O776" s="12"/>
    </row>
    <row r="777" spans="1:15" x14ac:dyDescent="0.35">
      <c r="A777" s="11" t="str">
        <f t="shared" si="12"/>
        <v>DISTRIBUCION VOLUMEN POR CRITERIO (Consumiciones)Espum/Lambrusc/MoscaNIVEL MEDIO ALTO</v>
      </c>
      <c r="B777" s="11" t="s">
        <v>209</v>
      </c>
      <c r="C777" s="11" t="s">
        <v>152</v>
      </c>
      <c r="D777" s="11" t="s">
        <v>172</v>
      </c>
      <c r="E777" s="12">
        <v>22.35564642740734</v>
      </c>
      <c r="F777" s="12">
        <v>19.698522114636695</v>
      </c>
      <c r="G777" s="12">
        <v>20.391578092617955</v>
      </c>
      <c r="H777" s="12">
        <v>21.845900087815181</v>
      </c>
      <c r="I777" s="12">
        <v>13.436825369041369</v>
      </c>
      <c r="J777" s="12">
        <v>7.4874961594819434</v>
      </c>
      <c r="K777" s="12">
        <v>22.711225996066268</v>
      </c>
      <c r="L777" s="12">
        <v>35.684841116375225</v>
      </c>
      <c r="M777" s="12">
        <v>32.634764082679837</v>
      </c>
      <c r="N777" s="12"/>
      <c r="O777" s="12"/>
    </row>
    <row r="778" spans="1:15" x14ac:dyDescent="0.35">
      <c r="A778" s="11" t="str">
        <f t="shared" si="12"/>
        <v>DISTRIBUCION VOLUMEN POR CRITERIO (Consumiciones)Espum/Lambrusc/MoscaNIVEL MEDIO</v>
      </c>
      <c r="B778" s="11" t="s">
        <v>209</v>
      </c>
      <c r="C778" s="11" t="s">
        <v>152</v>
      </c>
      <c r="D778" s="11" t="s">
        <v>173</v>
      </c>
      <c r="E778" s="12">
        <v>14.561157347828965</v>
      </c>
      <c r="F778" s="12">
        <v>19.68631027230515</v>
      </c>
      <c r="G778" s="12">
        <v>22.316812303814039</v>
      </c>
      <c r="H778" s="12">
        <v>24.000376435606057</v>
      </c>
      <c r="I778" s="12">
        <v>10.290379729378504</v>
      </c>
      <c r="J778" s="12">
        <v>9.9408707931556055</v>
      </c>
      <c r="K778" s="12">
        <v>16.459234924554803</v>
      </c>
      <c r="L778" s="12">
        <v>13.195612601659477</v>
      </c>
      <c r="M778" s="12">
        <v>16.365032859854892</v>
      </c>
      <c r="N778" s="12"/>
      <c r="O778" s="12"/>
    </row>
    <row r="779" spans="1:15" x14ac:dyDescent="0.35">
      <c r="A779" s="11" t="str">
        <f t="shared" si="12"/>
        <v>DISTRIBUCION VOLUMEN POR CRITERIO (Consumiciones)Espum/Lambrusc/MoscaNIVEL MEDIO BAJO</v>
      </c>
      <c r="B779" s="11" t="s">
        <v>209</v>
      </c>
      <c r="C779" s="11" t="s">
        <v>152</v>
      </c>
      <c r="D779" s="11" t="s">
        <v>174</v>
      </c>
      <c r="E779" s="12">
        <v>29.403606940139287</v>
      </c>
      <c r="F779" s="12">
        <v>25.038686611623973</v>
      </c>
      <c r="G779" s="12">
        <v>28.544169868259988</v>
      </c>
      <c r="H779" s="12">
        <v>29.333613977754673</v>
      </c>
      <c r="I779" s="12">
        <v>23.691169528295379</v>
      </c>
      <c r="J779" s="12">
        <v>28.861530121478545</v>
      </c>
      <c r="K779" s="12">
        <v>20.221866043493886</v>
      </c>
      <c r="L779" s="12">
        <v>12.08838622707222</v>
      </c>
      <c r="M779" s="12">
        <v>20.284641442417094</v>
      </c>
      <c r="N779" s="12"/>
      <c r="O779" s="12"/>
    </row>
    <row r="780" spans="1:15" x14ac:dyDescent="0.35">
      <c r="A780" s="11" t="str">
        <f t="shared" si="12"/>
        <v>DISTRIBUCION VOLUMEN POR CRITERIO (Consumiciones)Espum/Lambrusc/MoscaNIVEL BAJO</v>
      </c>
      <c r="B780" s="11" t="s">
        <v>209</v>
      </c>
      <c r="C780" s="11" t="s">
        <v>152</v>
      </c>
      <c r="D780" s="11" t="s">
        <v>190</v>
      </c>
      <c r="E780" s="12">
        <v>14.04125723472251</v>
      </c>
      <c r="F780" s="12">
        <v>18.78709110444596</v>
      </c>
      <c r="G780" s="12">
        <v>14.732223582310239</v>
      </c>
      <c r="H780" s="12">
        <v>16.075931930467476</v>
      </c>
      <c r="I780" s="12">
        <v>42.082537699770327</v>
      </c>
      <c r="J780" s="12">
        <v>46.426951869446029</v>
      </c>
      <c r="K780" s="12">
        <v>25.900508096250483</v>
      </c>
      <c r="L780" s="12">
        <v>22.767559916176051</v>
      </c>
      <c r="M780" s="12">
        <v>16.73292786302968</v>
      </c>
      <c r="N780" s="12"/>
      <c r="O780" s="12"/>
    </row>
    <row r="781" spans="1:15" x14ac:dyDescent="0.35">
      <c r="A781" s="11" t="str">
        <f t="shared" si="12"/>
        <v>DISTRIBUCION VOLUMEN POR CRITERIO (Consumiciones)Espum/Lambrusc/MoscaHOMBRE</v>
      </c>
      <c r="B781" s="11" t="s">
        <v>209</v>
      </c>
      <c r="C781" s="11" t="s">
        <v>152</v>
      </c>
      <c r="D781" s="11" t="s">
        <v>17</v>
      </c>
      <c r="E781" s="12">
        <v>54.25928907853951</v>
      </c>
      <c r="F781" s="12">
        <v>53.023014747298483</v>
      </c>
      <c r="G781" s="12">
        <v>42.96081128576796</v>
      </c>
      <c r="H781" s="12">
        <v>53.613817442980995</v>
      </c>
      <c r="I781" s="12">
        <v>36.823021922356766</v>
      </c>
      <c r="J781" s="12">
        <v>31.387195121951223</v>
      </c>
      <c r="K781" s="12">
        <v>47.813143658213427</v>
      </c>
      <c r="L781" s="12">
        <v>45.940981841293151</v>
      </c>
      <c r="M781" s="12">
        <v>58.392938757223845</v>
      </c>
      <c r="N781" s="12"/>
      <c r="O781" s="12"/>
    </row>
    <row r="782" spans="1:15" x14ac:dyDescent="0.35">
      <c r="A782" s="11" t="str">
        <f t="shared" si="12"/>
        <v>DISTRIBUCION VOLUMEN POR CRITERIO (Consumiciones)Espum/Lambrusc/MoscaMUJER</v>
      </c>
      <c r="B782" s="11" t="s">
        <v>209</v>
      </c>
      <c r="C782" s="11" t="s">
        <v>152</v>
      </c>
      <c r="D782" s="11" t="s">
        <v>18</v>
      </c>
      <c r="E782" s="12">
        <v>45.740723907276077</v>
      </c>
      <c r="F782" s="12">
        <v>46.97698525270151</v>
      </c>
      <c r="G782" s="12">
        <v>57.039200833828218</v>
      </c>
      <c r="H782" s="12">
        <v>46.386206306899517</v>
      </c>
      <c r="I782" s="12">
        <v>63.176991338202612</v>
      </c>
      <c r="J782" s="12">
        <v>68.612797492437139</v>
      </c>
      <c r="K782" s="12">
        <v>52.186869604544349</v>
      </c>
      <c r="L782" s="12">
        <v>54.058997917895169</v>
      </c>
      <c r="M782" s="12">
        <v>41.607061242776147</v>
      </c>
      <c r="N782" s="12"/>
      <c r="O782" s="12"/>
    </row>
    <row r="783" spans="1:15" x14ac:dyDescent="0.35">
      <c r="A783" s="11" t="str">
        <f t="shared" si="12"/>
        <v>DISTRIBUCION VOLUMEN POR CRITERIO (Consumiciones)SidraT.ESPAÑA</v>
      </c>
      <c r="B783" s="11" t="s">
        <v>209</v>
      </c>
      <c r="C783" s="11" t="s">
        <v>118</v>
      </c>
      <c r="D783" s="11" t="s">
        <v>32</v>
      </c>
      <c r="E783" s="12">
        <v>100</v>
      </c>
      <c r="F783" s="12">
        <v>100</v>
      </c>
      <c r="G783" s="12">
        <v>100</v>
      </c>
      <c r="H783" s="12">
        <v>100</v>
      </c>
      <c r="I783" s="12">
        <v>100</v>
      </c>
      <c r="J783" s="12">
        <v>100</v>
      </c>
      <c r="K783" s="12">
        <v>100</v>
      </c>
      <c r="L783" s="12">
        <v>100</v>
      </c>
      <c r="M783" s="12">
        <v>100</v>
      </c>
      <c r="N783" s="12"/>
      <c r="O783" s="12"/>
    </row>
    <row r="784" spans="1:15" x14ac:dyDescent="0.35">
      <c r="A784" s="11" t="str">
        <f t="shared" si="12"/>
        <v>DISTRIBUCION VOLUMEN POR CRITERIO (Consumiciones)SidraBCN AM</v>
      </c>
      <c r="B784" s="11" t="s">
        <v>209</v>
      </c>
      <c r="C784" s="11" t="s">
        <v>118</v>
      </c>
      <c r="D784" s="11" t="s">
        <v>1</v>
      </c>
      <c r="E784" s="12">
        <v>0.57709068482306736</v>
      </c>
      <c r="F784" s="12">
        <v>1.0321769908544993</v>
      </c>
      <c r="G784" s="12">
        <v>0.77165775063653108</v>
      </c>
      <c r="H784" s="12">
        <v>1.6599272942047634</v>
      </c>
      <c r="I784" s="12">
        <v>0.12462256727729186</v>
      </c>
      <c r="J784" s="12">
        <v>2.69996907088407</v>
      </c>
      <c r="K784" s="12">
        <v>1.891431200103334</v>
      </c>
      <c r="L784" s="12">
        <v>1.055134208166459</v>
      </c>
      <c r="M784" s="12">
        <v>0.49739169506685138</v>
      </c>
      <c r="N784" s="12"/>
      <c r="O784" s="12"/>
    </row>
    <row r="785" spans="1:15" x14ac:dyDescent="0.35">
      <c r="A785" s="11" t="str">
        <f t="shared" si="12"/>
        <v>DISTRIBUCION VOLUMEN POR CRITERIO (Consumiciones)SidraREST.CAT ARAGON</v>
      </c>
      <c r="B785" s="11" t="s">
        <v>209</v>
      </c>
      <c r="C785" s="11" t="s">
        <v>118</v>
      </c>
      <c r="D785" s="11" t="s">
        <v>2</v>
      </c>
      <c r="E785" s="12">
        <v>2.5417966712062947</v>
      </c>
      <c r="F785" s="12">
        <v>0.97972622021708111</v>
      </c>
      <c r="G785" s="12">
        <v>2.3331749269875157</v>
      </c>
      <c r="H785" s="12">
        <v>1.8550430533118889</v>
      </c>
      <c r="I785" s="12">
        <v>3.1539786619930843</v>
      </c>
      <c r="J785" s="12">
        <v>1.9585567469971878</v>
      </c>
      <c r="K785" s="12">
        <v>2.5852393113778565</v>
      </c>
      <c r="L785" s="12">
        <v>1.3223381124040285</v>
      </c>
      <c r="M785" s="12">
        <v>2.8722374739557259</v>
      </c>
      <c r="N785" s="12"/>
      <c r="O785" s="12"/>
    </row>
    <row r="786" spans="1:15" x14ac:dyDescent="0.35">
      <c r="A786" s="11" t="str">
        <f t="shared" si="12"/>
        <v>DISTRIBUCION VOLUMEN POR CRITERIO (Consumiciones)SidraLEVANTE</v>
      </c>
      <c r="B786" s="11" t="s">
        <v>209</v>
      </c>
      <c r="C786" s="11" t="s">
        <v>118</v>
      </c>
      <c r="D786" s="11" t="s">
        <v>3</v>
      </c>
      <c r="E786" s="12">
        <v>4.3705347474237417</v>
      </c>
      <c r="F786" s="12">
        <v>3.3745839758795313</v>
      </c>
      <c r="G786" s="12">
        <v>4.2434403334436981</v>
      </c>
      <c r="H786" s="12">
        <v>2.4912483608383242</v>
      </c>
      <c r="I786" s="12">
        <v>6.7675807777312285</v>
      </c>
      <c r="J786" s="12">
        <v>4.040440479956434</v>
      </c>
      <c r="K786" s="12">
        <v>3.6045770666255743</v>
      </c>
      <c r="L786" s="12">
        <v>4.3542824069939021</v>
      </c>
      <c r="M786" s="12">
        <v>5.3897103831326323</v>
      </c>
      <c r="N786" s="12"/>
      <c r="O786" s="12"/>
    </row>
    <row r="787" spans="1:15" x14ac:dyDescent="0.35">
      <c r="A787" s="11" t="str">
        <f t="shared" si="12"/>
        <v>DISTRIBUCION VOLUMEN POR CRITERIO (Consumiciones)SidraANDALUCIA</v>
      </c>
      <c r="B787" s="11" t="s">
        <v>209</v>
      </c>
      <c r="C787" s="11" t="s">
        <v>118</v>
      </c>
      <c r="D787" s="11" t="s">
        <v>4</v>
      </c>
      <c r="E787" s="12">
        <v>2.2260534178595455</v>
      </c>
      <c r="F787" s="12">
        <v>3.0319070264469348</v>
      </c>
      <c r="G787" s="12">
        <v>3.658188108144488</v>
      </c>
      <c r="H787" s="12">
        <v>1.9345042327708526</v>
      </c>
      <c r="I787" s="12">
        <v>3.3645371156425701</v>
      </c>
      <c r="J787" s="12">
        <v>2.8760905597465047</v>
      </c>
      <c r="K787" s="12">
        <v>3.1015031034224894</v>
      </c>
      <c r="L787" s="12">
        <v>1.5731590812465839</v>
      </c>
      <c r="M787" s="12">
        <v>3.1020897929947306</v>
      </c>
      <c r="N787" s="12"/>
      <c r="O787" s="12"/>
    </row>
    <row r="788" spans="1:15" x14ac:dyDescent="0.35">
      <c r="A788" s="11" t="str">
        <f t="shared" si="12"/>
        <v>DISTRIBUCION VOLUMEN POR CRITERIO (Consumiciones)SidraMDD AM</v>
      </c>
      <c r="B788" s="11" t="s">
        <v>209</v>
      </c>
      <c r="C788" s="11" t="s">
        <v>118</v>
      </c>
      <c r="D788" s="11" t="s">
        <v>5</v>
      </c>
      <c r="E788" s="12">
        <v>4.1122629480694082</v>
      </c>
      <c r="F788" s="12">
        <v>2.9295318412834255</v>
      </c>
      <c r="G788" s="12">
        <v>4.9390423378872672</v>
      </c>
      <c r="H788" s="12">
        <v>7.7446792892334502</v>
      </c>
      <c r="I788" s="12">
        <v>7.2679607050145671</v>
      </c>
      <c r="J788" s="12">
        <v>6.4040946272336585</v>
      </c>
      <c r="K788" s="12">
        <v>5.5590228128179628</v>
      </c>
      <c r="L788" s="12">
        <v>5.8092668479212302</v>
      </c>
      <c r="M788" s="12">
        <v>4.1512664892232838</v>
      </c>
      <c r="N788" s="12"/>
      <c r="O788" s="12"/>
    </row>
    <row r="789" spans="1:15" x14ac:dyDescent="0.35">
      <c r="A789" s="11" t="str">
        <f t="shared" si="12"/>
        <v>DISTRIBUCION VOLUMEN POR CRITERIO (Consumiciones)SidraRTO CENTRO</v>
      </c>
      <c r="B789" s="11" t="s">
        <v>209</v>
      </c>
      <c r="C789" s="11" t="s">
        <v>118</v>
      </c>
      <c r="D789" s="11" t="s">
        <v>6</v>
      </c>
      <c r="E789" s="12">
        <v>3.395231793568386</v>
      </c>
      <c r="F789" s="12">
        <v>4.7570662347641495</v>
      </c>
      <c r="G789" s="12">
        <v>3.4688698321590121</v>
      </c>
      <c r="H789" s="12">
        <v>9.0450839864750243</v>
      </c>
      <c r="I789" s="12">
        <v>7.9774470675278</v>
      </c>
      <c r="J789" s="12">
        <v>4.4928567840945037</v>
      </c>
      <c r="K789" s="12">
        <v>5.1421399225447386</v>
      </c>
      <c r="L789" s="12">
        <v>6.9257287398044305</v>
      </c>
      <c r="M789" s="12">
        <v>6.1409463845558134</v>
      </c>
      <c r="N789" s="12"/>
      <c r="O789" s="12"/>
    </row>
    <row r="790" spans="1:15" x14ac:dyDescent="0.35">
      <c r="A790" s="11" t="str">
        <f t="shared" si="12"/>
        <v>DISTRIBUCION VOLUMEN POR CRITERIO (Consumiciones)SidraNORTE-CENTRO</v>
      </c>
      <c r="B790" s="11" t="s">
        <v>209</v>
      </c>
      <c r="C790" s="11" t="s">
        <v>118</v>
      </c>
      <c r="D790" s="11" t="s">
        <v>7</v>
      </c>
      <c r="E790" s="12">
        <v>14.164906620435399</v>
      </c>
      <c r="F790" s="12">
        <v>14.013116682842741</v>
      </c>
      <c r="G790" s="12">
        <v>17.920152353474407</v>
      </c>
      <c r="H790" s="12">
        <v>14.320660194194462</v>
      </c>
      <c r="I790" s="12">
        <v>14.503072123754054</v>
      </c>
      <c r="J790" s="12">
        <v>19.532379964629779</v>
      </c>
      <c r="K790" s="12">
        <v>13.860877388185013</v>
      </c>
      <c r="L790" s="12">
        <v>13.891707425125313</v>
      </c>
      <c r="M790" s="12">
        <v>12.784046890424557</v>
      </c>
      <c r="N790" s="12"/>
      <c r="O790" s="12"/>
    </row>
    <row r="791" spans="1:15" x14ac:dyDescent="0.35">
      <c r="A791" s="11" t="str">
        <f t="shared" si="12"/>
        <v>DISTRIBUCION VOLUMEN POR CRITERIO (Consumiciones)SidraNOROESTE</v>
      </c>
      <c r="B791" s="11" t="s">
        <v>209</v>
      </c>
      <c r="C791" s="11" t="s">
        <v>118</v>
      </c>
      <c r="D791" s="11" t="s">
        <v>8</v>
      </c>
      <c r="E791" s="12">
        <v>68.612134202826752</v>
      </c>
      <c r="F791" s="12">
        <v>69.881882971341355</v>
      </c>
      <c r="G791" s="12">
        <v>62.665472918215734</v>
      </c>
      <c r="H791" s="12">
        <v>60.948855787769304</v>
      </c>
      <c r="I791" s="12">
        <v>56.840804242839901</v>
      </c>
      <c r="J791" s="12">
        <v>57.995617053486214</v>
      </c>
      <c r="K791" s="12">
        <v>64.255212594071438</v>
      </c>
      <c r="L791" s="12">
        <v>65.068377747846569</v>
      </c>
      <c r="M791" s="12">
        <v>65.062312770675192</v>
      </c>
      <c r="N791" s="12"/>
      <c r="O791" s="12"/>
    </row>
    <row r="792" spans="1:15" x14ac:dyDescent="0.35">
      <c r="A792" s="11" t="str">
        <f t="shared" si="12"/>
        <v>DISTRIBUCION VOLUMEN POR CRITERIO (Consumiciones)Sidra&lt;2MIL</v>
      </c>
      <c r="B792" s="11" t="s">
        <v>209</v>
      </c>
      <c r="C792" s="11" t="s">
        <v>118</v>
      </c>
      <c r="D792" s="11" t="s">
        <v>9</v>
      </c>
      <c r="E792" s="12">
        <v>1.2122584739907554</v>
      </c>
      <c r="F792" s="12">
        <v>1.5039736906308214</v>
      </c>
      <c r="G792" s="12">
        <v>0.78882242316545037</v>
      </c>
      <c r="H792" s="12">
        <v>0.21529057708470156</v>
      </c>
      <c r="I792" s="12" t="s">
        <v>222</v>
      </c>
      <c r="J792" s="12">
        <v>0.65386565484692716</v>
      </c>
      <c r="K792" s="12">
        <v>1.0640561584637662</v>
      </c>
      <c r="L792" s="12">
        <v>9.909215043890518E-2</v>
      </c>
      <c r="M792" s="12">
        <v>0.87621984492582583</v>
      </c>
      <c r="N792" s="12"/>
      <c r="O792" s="12"/>
    </row>
    <row r="793" spans="1:15" x14ac:dyDescent="0.35">
      <c r="A793" s="11" t="str">
        <f t="shared" si="12"/>
        <v>DISTRIBUCION VOLUMEN POR CRITERIO (Consumiciones)Sidra2-5MIL</v>
      </c>
      <c r="B793" s="11" t="s">
        <v>209</v>
      </c>
      <c r="C793" s="11" t="s">
        <v>118</v>
      </c>
      <c r="D793" s="11" t="s">
        <v>10</v>
      </c>
      <c r="E793" s="12">
        <v>0.88278428645506335</v>
      </c>
      <c r="F793" s="12">
        <v>1.822808496278489</v>
      </c>
      <c r="G793" s="12">
        <v>1.0599682589548569</v>
      </c>
      <c r="H793" s="12">
        <v>0.67800665762227719</v>
      </c>
      <c r="I793" s="12">
        <v>1.1164608208428475</v>
      </c>
      <c r="J793" s="12">
        <v>2.6783874211021157</v>
      </c>
      <c r="K793" s="12">
        <v>1.2271480918313931</v>
      </c>
      <c r="L793" s="12">
        <v>1.5945952318855598</v>
      </c>
      <c r="M793" s="12">
        <v>1.6908054528981502</v>
      </c>
      <c r="N793" s="12"/>
      <c r="O793" s="12"/>
    </row>
    <row r="794" spans="1:15" x14ac:dyDescent="0.35">
      <c r="A794" s="11" t="str">
        <f t="shared" si="12"/>
        <v>DISTRIBUCION VOLUMEN POR CRITERIO (Consumiciones)Sidra5-10MIL</v>
      </c>
      <c r="B794" s="11" t="s">
        <v>209</v>
      </c>
      <c r="C794" s="11" t="s">
        <v>118</v>
      </c>
      <c r="D794" s="11" t="s">
        <v>11</v>
      </c>
      <c r="E794" s="12">
        <v>1.2152945124963392</v>
      </c>
      <c r="F794" s="12">
        <v>2.0876654691049601</v>
      </c>
      <c r="G794" s="12">
        <v>3.318463504937994</v>
      </c>
      <c r="H794" s="12">
        <v>1.557037413902256</v>
      </c>
      <c r="I794" s="12">
        <v>0.81400626086492944</v>
      </c>
      <c r="J794" s="12">
        <v>1.2136488161902905</v>
      </c>
      <c r="K794" s="12">
        <v>4.0211143768114628</v>
      </c>
      <c r="L794" s="12">
        <v>3.5235886974323067</v>
      </c>
      <c r="M794" s="12">
        <v>2.3553877943204644</v>
      </c>
      <c r="N794" s="12"/>
      <c r="O794" s="12"/>
    </row>
    <row r="795" spans="1:15" x14ac:dyDescent="0.35">
      <c r="A795" s="11" t="str">
        <f t="shared" si="12"/>
        <v>DISTRIBUCION VOLUMEN POR CRITERIO (Consumiciones)Sidra10-30MIL</v>
      </c>
      <c r="B795" s="11" t="s">
        <v>209</v>
      </c>
      <c r="C795" s="11" t="s">
        <v>118</v>
      </c>
      <c r="D795" s="11" t="s">
        <v>12</v>
      </c>
      <c r="E795" s="12">
        <v>10.450857789100379</v>
      </c>
      <c r="F795" s="12">
        <v>13.455080795513361</v>
      </c>
      <c r="G795" s="12">
        <v>14.395860225605617</v>
      </c>
      <c r="H795" s="12">
        <v>13.15087763333554</v>
      </c>
      <c r="I795" s="12">
        <v>16.85154181383405</v>
      </c>
      <c r="J795" s="12">
        <v>11.780371554729994</v>
      </c>
      <c r="K795" s="12">
        <v>13.211730687738365</v>
      </c>
      <c r="L795" s="12">
        <v>12.493950361020506</v>
      </c>
      <c r="M795" s="12">
        <v>13.969560140632421</v>
      </c>
      <c r="N795" s="12"/>
      <c r="O795" s="12"/>
    </row>
    <row r="796" spans="1:15" x14ac:dyDescent="0.35">
      <c r="A796" s="11" t="str">
        <f t="shared" si="12"/>
        <v>DISTRIBUCION VOLUMEN POR CRITERIO (Consumiciones)Sidra30-100MIL</v>
      </c>
      <c r="B796" s="11" t="s">
        <v>209</v>
      </c>
      <c r="C796" s="11" t="s">
        <v>118</v>
      </c>
      <c r="D796" s="11" t="s">
        <v>13</v>
      </c>
      <c r="E796" s="12">
        <v>34.234805190828695</v>
      </c>
      <c r="F796" s="12">
        <v>29.240687101979209</v>
      </c>
      <c r="G796" s="12">
        <v>28.57920577427107</v>
      </c>
      <c r="H796" s="12">
        <v>21.863968482090197</v>
      </c>
      <c r="I796" s="12">
        <v>23.71310921861593</v>
      </c>
      <c r="J796" s="12">
        <v>26.2790334959682</v>
      </c>
      <c r="K796" s="12">
        <v>19.540367153349184</v>
      </c>
      <c r="L796" s="12">
        <v>25.593634892336937</v>
      </c>
      <c r="M796" s="12">
        <v>20.767612618815861</v>
      </c>
      <c r="N796" s="12"/>
      <c r="O796" s="12"/>
    </row>
    <row r="797" spans="1:15" x14ac:dyDescent="0.35">
      <c r="A797" s="11" t="str">
        <f t="shared" si="12"/>
        <v>DISTRIBUCION VOLUMEN POR CRITERIO (Consumiciones)Sidra100-200MIL</v>
      </c>
      <c r="B797" s="11" t="s">
        <v>209</v>
      </c>
      <c r="C797" s="11" t="s">
        <v>118</v>
      </c>
      <c r="D797" s="11" t="s">
        <v>14</v>
      </c>
      <c r="E797" s="12">
        <v>7.2215483242067835</v>
      </c>
      <c r="F797" s="12">
        <v>7.2564198250551586</v>
      </c>
      <c r="G797" s="12">
        <v>9.5281350591765595</v>
      </c>
      <c r="H797" s="12">
        <v>10.339815784697752</v>
      </c>
      <c r="I797" s="12">
        <v>9.1998589367612666</v>
      </c>
      <c r="J797" s="12">
        <v>7.7452057667380698</v>
      </c>
      <c r="K797" s="12">
        <v>10.040881557807051</v>
      </c>
      <c r="L797" s="12">
        <v>6.3190585242639363</v>
      </c>
      <c r="M797" s="12">
        <v>6.5204442946688177</v>
      </c>
      <c r="N797" s="12"/>
      <c r="O797" s="12"/>
    </row>
    <row r="798" spans="1:15" x14ac:dyDescent="0.35">
      <c r="A798" s="11" t="str">
        <f t="shared" si="12"/>
        <v>DISTRIBUCION VOLUMEN POR CRITERIO (Consumiciones)Sidra200-500MIL</v>
      </c>
      <c r="B798" s="11" t="s">
        <v>209</v>
      </c>
      <c r="C798" s="11" t="s">
        <v>118</v>
      </c>
      <c r="D798" s="11" t="s">
        <v>15</v>
      </c>
      <c r="E798" s="12">
        <v>41.729111298843506</v>
      </c>
      <c r="F798" s="12">
        <v>41.725780916890933</v>
      </c>
      <c r="G798" s="12">
        <v>37.985941353786465</v>
      </c>
      <c r="H798" s="12">
        <v>45.082312005724994</v>
      </c>
      <c r="I798" s="12">
        <v>41.710754774255847</v>
      </c>
      <c r="J798" s="12">
        <v>44.036804766784769</v>
      </c>
      <c r="K798" s="12">
        <v>47.180531037624043</v>
      </c>
      <c r="L798" s="12">
        <v>45.963122675517418</v>
      </c>
      <c r="M798" s="12">
        <v>50.651124468715615</v>
      </c>
      <c r="N798" s="12"/>
      <c r="O798" s="12"/>
    </row>
    <row r="799" spans="1:15" x14ac:dyDescent="0.35">
      <c r="A799" s="11" t="str">
        <f t="shared" si="12"/>
        <v>DISTRIBUCION VOLUMEN POR CRITERIO (Consumiciones)Sidra&gt;500MIL</v>
      </c>
      <c r="B799" s="11" t="s">
        <v>209</v>
      </c>
      <c r="C799" s="11" t="s">
        <v>118</v>
      </c>
      <c r="D799" s="11" t="s">
        <v>16</v>
      </c>
      <c r="E799" s="12">
        <v>3.0533475148868696</v>
      </c>
      <c r="F799" s="12">
        <v>2.9075789923304871</v>
      </c>
      <c r="G799" s="12">
        <v>4.3436027359244447</v>
      </c>
      <c r="H799" s="12">
        <v>7.1126905998507182</v>
      </c>
      <c r="I799" s="12">
        <v>6.5942855359149215</v>
      </c>
      <c r="J799" s="12">
        <v>5.6126758267370302</v>
      </c>
      <c r="K799" s="12">
        <v>3.7141644779927803</v>
      </c>
      <c r="L799" s="12">
        <v>4.4129502931393603</v>
      </c>
      <c r="M799" s="12">
        <v>3.1688433483249954</v>
      </c>
      <c r="N799" s="12"/>
      <c r="O799" s="12"/>
    </row>
    <row r="800" spans="1:15" x14ac:dyDescent="0.35">
      <c r="A800" s="11" t="str">
        <f t="shared" si="12"/>
        <v>DISTRIBUCION VOLUMEN POR CRITERIO (Consumiciones)SidraDE 15 A 19 AÑOS</v>
      </c>
      <c r="B800" s="11" t="s">
        <v>209</v>
      </c>
      <c r="C800" s="11" t="s">
        <v>118</v>
      </c>
      <c r="D800" s="11" t="s">
        <v>34</v>
      </c>
      <c r="E800" s="12">
        <v>0.72503883143928471</v>
      </c>
      <c r="F800" s="12">
        <v>1.9657984280957552</v>
      </c>
      <c r="G800" s="12">
        <v>3.8252796823991511</v>
      </c>
      <c r="H800" s="12" t="s">
        <v>222</v>
      </c>
      <c r="I800" s="12" t="s">
        <v>222</v>
      </c>
      <c r="J800" s="12" t="s">
        <v>222</v>
      </c>
      <c r="K800" s="12" t="s">
        <v>222</v>
      </c>
      <c r="L800" s="12" t="s">
        <v>222</v>
      </c>
      <c r="M800" s="12" t="s">
        <v>222</v>
      </c>
      <c r="N800" s="12"/>
      <c r="O800" s="12"/>
    </row>
    <row r="801" spans="1:15" x14ac:dyDescent="0.35">
      <c r="A801" s="11" t="str">
        <f t="shared" si="12"/>
        <v>DISTRIBUCION VOLUMEN POR CRITERIO (Consumiciones)SidraDE 20 A 24 AÑOS</v>
      </c>
      <c r="B801" s="11" t="s">
        <v>209</v>
      </c>
      <c r="C801" s="11" t="s">
        <v>118</v>
      </c>
      <c r="D801" s="11" t="s">
        <v>35</v>
      </c>
      <c r="E801" s="12">
        <v>0.85367466374131429</v>
      </c>
      <c r="F801" s="12">
        <v>1.0174130083018615</v>
      </c>
      <c r="G801" s="12">
        <v>1.111180111778868</v>
      </c>
      <c r="H801" s="12">
        <v>1.3070178361425231</v>
      </c>
      <c r="I801" s="12">
        <v>2.341663792149526</v>
      </c>
      <c r="J801" s="12">
        <v>1.9650932763979123</v>
      </c>
      <c r="K801" s="12">
        <v>0.35804034562540932</v>
      </c>
      <c r="L801" s="12" t="s">
        <v>222</v>
      </c>
      <c r="M801" s="12" t="s">
        <v>222</v>
      </c>
      <c r="N801" s="12"/>
      <c r="O801" s="12"/>
    </row>
    <row r="802" spans="1:15" x14ac:dyDescent="0.35">
      <c r="A802" s="11" t="str">
        <f t="shared" si="12"/>
        <v>DISTRIBUCION VOLUMEN POR CRITERIO (Consumiciones)SidraDE 25 A 34 AÑOS</v>
      </c>
      <c r="B802" s="11" t="s">
        <v>209</v>
      </c>
      <c r="C802" s="11" t="s">
        <v>118</v>
      </c>
      <c r="D802" s="11" t="s">
        <v>36</v>
      </c>
      <c r="E802" s="12">
        <v>2.2050978364860185</v>
      </c>
      <c r="F802" s="12">
        <v>4.6646946293651652</v>
      </c>
      <c r="G802" s="12">
        <v>2.3591320926275299</v>
      </c>
      <c r="H802" s="12">
        <v>2.636766508449051</v>
      </c>
      <c r="I802" s="12">
        <v>3.6603560566616866</v>
      </c>
      <c r="J802" s="12">
        <v>2.237139083211658</v>
      </c>
      <c r="K802" s="12">
        <v>5.7913829321960542</v>
      </c>
      <c r="L802" s="12">
        <v>2.0378933980228728</v>
      </c>
      <c r="M802" s="12">
        <v>4.0539985000503682</v>
      </c>
      <c r="N802" s="12"/>
      <c r="O802" s="12"/>
    </row>
    <row r="803" spans="1:15" x14ac:dyDescent="0.35">
      <c r="A803" s="11" t="str">
        <f t="shared" si="12"/>
        <v>DISTRIBUCION VOLUMEN POR CRITERIO (Consumiciones)SidraDE 35 A 49 AÑOS</v>
      </c>
      <c r="B803" s="11" t="s">
        <v>209</v>
      </c>
      <c r="C803" s="11" t="s">
        <v>118</v>
      </c>
      <c r="D803" s="11" t="s">
        <v>37</v>
      </c>
      <c r="E803" s="12">
        <v>10.64084775739777</v>
      </c>
      <c r="F803" s="12">
        <v>11.147704428495533</v>
      </c>
      <c r="G803" s="12">
        <v>13.858673422680711</v>
      </c>
      <c r="H803" s="12">
        <v>17.007990601322224</v>
      </c>
      <c r="I803" s="12">
        <v>11.13367741025851</v>
      </c>
      <c r="J803" s="12">
        <v>14.084520197770106</v>
      </c>
      <c r="K803" s="12">
        <v>14.356631851833388</v>
      </c>
      <c r="L803" s="12">
        <v>10.461335972361656</v>
      </c>
      <c r="M803" s="12">
        <v>7.0232141254082601</v>
      </c>
      <c r="N803" s="12"/>
      <c r="O803" s="12"/>
    </row>
    <row r="804" spans="1:15" x14ac:dyDescent="0.35">
      <c r="A804" s="11" t="str">
        <f t="shared" si="12"/>
        <v>DISTRIBUCION VOLUMEN POR CRITERIO (Consumiciones)SidraDE 50 A 59 AÑOS</v>
      </c>
      <c r="B804" s="11" t="s">
        <v>209</v>
      </c>
      <c r="C804" s="11" t="s">
        <v>118</v>
      </c>
      <c r="D804" s="11" t="s">
        <v>38</v>
      </c>
      <c r="E804" s="12">
        <v>35.03686627612403</v>
      </c>
      <c r="F804" s="12">
        <v>33.484190133378526</v>
      </c>
      <c r="G804" s="12">
        <v>32.236986520184523</v>
      </c>
      <c r="H804" s="12">
        <v>37.60134133447761</v>
      </c>
      <c r="I804" s="12">
        <v>42.720100476868808</v>
      </c>
      <c r="J804" s="12">
        <v>40.049962418040046</v>
      </c>
      <c r="K804" s="12">
        <v>34.011437001316601</v>
      </c>
      <c r="L804" s="12">
        <v>37.657728982747471</v>
      </c>
      <c r="M804" s="12">
        <v>25.043941756081615</v>
      </c>
      <c r="N804" s="12"/>
      <c r="O804" s="12"/>
    </row>
    <row r="805" spans="1:15" x14ac:dyDescent="0.35">
      <c r="A805" s="11" t="str">
        <f t="shared" si="12"/>
        <v>DISTRIBUCION VOLUMEN POR CRITERIO (Consumiciones)SidraDE 60 A 75 AÑOS</v>
      </c>
      <c r="B805" s="11" t="s">
        <v>209</v>
      </c>
      <c r="C805" s="11" t="s">
        <v>118</v>
      </c>
      <c r="D805" s="11" t="s">
        <v>39</v>
      </c>
      <c r="E805" s="12">
        <v>50.538479781981707</v>
      </c>
      <c r="F805" s="12">
        <v>47.720191620006851</v>
      </c>
      <c r="G805" s="12">
        <v>46.608748170329214</v>
      </c>
      <c r="H805" s="12">
        <v>41.446886933236541</v>
      </c>
      <c r="I805" s="12">
        <v>40.14420577135234</v>
      </c>
      <c r="J805" s="12">
        <v>41.663281499894701</v>
      </c>
      <c r="K805" s="12">
        <v>45.48250911538296</v>
      </c>
      <c r="L805" s="12">
        <v>49.843037359637876</v>
      </c>
      <c r="M805" s="12">
        <v>63.878850318531711</v>
      </c>
      <c r="N805" s="12"/>
      <c r="O805" s="12"/>
    </row>
    <row r="806" spans="1:15" x14ac:dyDescent="0.35">
      <c r="A806" s="11" t="str">
        <f t="shared" si="12"/>
        <v>DISTRIBUCION VOLUMEN POR CRITERIO (Consumiciones)SidraNIVEL ALTO</v>
      </c>
      <c r="B806" s="11" t="s">
        <v>209</v>
      </c>
      <c r="C806" s="11" t="s">
        <v>118</v>
      </c>
      <c r="D806" s="11" t="s">
        <v>171</v>
      </c>
      <c r="E806" s="12">
        <v>6.8790437455349949</v>
      </c>
      <c r="F806" s="12">
        <v>7.2108466105102185</v>
      </c>
      <c r="G806" s="12">
        <v>13.776237919025466</v>
      </c>
      <c r="H806" s="12">
        <v>15.780252797505412</v>
      </c>
      <c r="I806" s="12">
        <v>16.112254000810537</v>
      </c>
      <c r="J806" s="12">
        <v>15.292167355595831</v>
      </c>
      <c r="K806" s="12">
        <v>19.28018500431692</v>
      </c>
      <c r="L806" s="12">
        <v>13.268652845113094</v>
      </c>
      <c r="M806" s="12">
        <v>9.9493285242197054</v>
      </c>
      <c r="N806" s="12"/>
      <c r="O806" s="12"/>
    </row>
    <row r="807" spans="1:15" x14ac:dyDescent="0.35">
      <c r="A807" s="11" t="str">
        <f t="shared" si="12"/>
        <v>DISTRIBUCION VOLUMEN POR CRITERIO (Consumiciones)SidraNIVEL MEDIO ALTO</v>
      </c>
      <c r="B807" s="11" t="s">
        <v>209</v>
      </c>
      <c r="C807" s="11" t="s">
        <v>118</v>
      </c>
      <c r="D807" s="11" t="s">
        <v>172</v>
      </c>
      <c r="E807" s="12">
        <v>11.942048407419369</v>
      </c>
      <c r="F807" s="12">
        <v>12.303536670545377</v>
      </c>
      <c r="G807" s="12">
        <v>15.29455886932185</v>
      </c>
      <c r="H807" s="12">
        <v>14.853892405368384</v>
      </c>
      <c r="I807" s="12">
        <v>10.458976358579806</v>
      </c>
      <c r="J807" s="12">
        <v>17.687259935868344</v>
      </c>
      <c r="K807" s="12">
        <v>12.066115702479339</v>
      </c>
      <c r="L807" s="12">
        <v>13.86112518354704</v>
      </c>
      <c r="M807" s="12">
        <v>12.419036168777078</v>
      </c>
      <c r="N807" s="12"/>
      <c r="O807" s="12"/>
    </row>
    <row r="808" spans="1:15" x14ac:dyDescent="0.35">
      <c r="A808" s="11" t="str">
        <f t="shared" si="12"/>
        <v>DISTRIBUCION VOLUMEN POR CRITERIO (Consumiciones)SidraNIVEL MEDIO</v>
      </c>
      <c r="B808" s="11" t="s">
        <v>209</v>
      </c>
      <c r="C808" s="11" t="s">
        <v>118</v>
      </c>
      <c r="D808" s="11" t="s">
        <v>173</v>
      </c>
      <c r="E808" s="12">
        <v>21.350580488608983</v>
      </c>
      <c r="F808" s="12">
        <v>25.400960228132085</v>
      </c>
      <c r="G808" s="12">
        <v>28.12707797632628</v>
      </c>
      <c r="H808" s="12">
        <v>33.560677777813488</v>
      </c>
      <c r="I808" s="12">
        <v>39.909497866427287</v>
      </c>
      <c r="J808" s="12">
        <v>32.915593473339719</v>
      </c>
      <c r="K808" s="12">
        <v>23.927999238590758</v>
      </c>
      <c r="L808" s="12">
        <v>26.852122714817021</v>
      </c>
      <c r="M808" s="12">
        <v>28.963754768418838</v>
      </c>
      <c r="N808" s="12"/>
      <c r="O808" s="12"/>
    </row>
    <row r="809" spans="1:15" x14ac:dyDescent="0.35">
      <c r="A809" s="11" t="str">
        <f t="shared" si="12"/>
        <v>DISTRIBUCION VOLUMEN POR CRITERIO (Consumiciones)SidraNIVEL MEDIO BAJO</v>
      </c>
      <c r="B809" s="11" t="s">
        <v>209</v>
      </c>
      <c r="C809" s="11" t="s">
        <v>118</v>
      </c>
      <c r="D809" s="11" t="s">
        <v>174</v>
      </c>
      <c r="E809" s="12">
        <v>33.298930879972083</v>
      </c>
      <c r="F809" s="12">
        <v>39.406625528509288</v>
      </c>
      <c r="G809" s="12">
        <v>30.744856304633451</v>
      </c>
      <c r="H809" s="12">
        <v>22.383899656327859</v>
      </c>
      <c r="I809" s="12">
        <v>21.769999931607828</v>
      </c>
      <c r="J809" s="12">
        <v>20.831737678800689</v>
      </c>
      <c r="K809" s="12">
        <v>22.599249468033275</v>
      </c>
      <c r="L809" s="12">
        <v>23.619965630705146</v>
      </c>
      <c r="M809" s="12">
        <v>27.596785840124543</v>
      </c>
      <c r="N809" s="12"/>
      <c r="O809" s="12"/>
    </row>
    <row r="810" spans="1:15" x14ac:dyDescent="0.35">
      <c r="A810" s="11" t="str">
        <f t="shared" si="12"/>
        <v>DISTRIBUCION VOLUMEN POR CRITERIO (Consumiciones)SidraNIVEL BAJO</v>
      </c>
      <c r="B810" s="11" t="s">
        <v>209</v>
      </c>
      <c r="C810" s="11" t="s">
        <v>118</v>
      </c>
      <c r="D810" s="11" t="s">
        <v>190</v>
      </c>
      <c r="E810" s="12">
        <v>26.529385920166863</v>
      </c>
      <c r="F810" s="12">
        <v>15.678030962303028</v>
      </c>
      <c r="G810" s="12">
        <v>12.057280000318805</v>
      </c>
      <c r="H810" s="12">
        <v>13.421275671601729</v>
      </c>
      <c r="I810" s="12">
        <v>11.749277103510849</v>
      </c>
      <c r="J810" s="12">
        <v>13.273227457653105</v>
      </c>
      <c r="K810" s="12">
        <v>22.126450586579711</v>
      </c>
      <c r="L810" s="12">
        <v>22.3981336258177</v>
      </c>
      <c r="M810" s="12">
        <v>21.071080598243956</v>
      </c>
      <c r="N810" s="12"/>
      <c r="O810" s="12"/>
    </row>
    <row r="811" spans="1:15" x14ac:dyDescent="0.35">
      <c r="A811" s="11" t="str">
        <f t="shared" si="12"/>
        <v>DISTRIBUCION VOLUMEN POR CRITERIO (Consumiciones)SidraHOMBRE</v>
      </c>
      <c r="B811" s="11" t="s">
        <v>209</v>
      </c>
      <c r="C811" s="11" t="s">
        <v>118</v>
      </c>
      <c r="D811" s="11" t="s">
        <v>17</v>
      </c>
      <c r="E811" s="12">
        <v>61.388424067164493</v>
      </c>
      <c r="F811" s="12">
        <v>59.344986695588531</v>
      </c>
      <c r="G811" s="12">
        <v>61.578856306183205</v>
      </c>
      <c r="H811" s="12">
        <v>73.802335833930528</v>
      </c>
      <c r="I811" s="12">
        <v>72.488056359358438</v>
      </c>
      <c r="J811" s="12">
        <v>76.553456703202954</v>
      </c>
      <c r="K811" s="12">
        <v>74.963323188763781</v>
      </c>
      <c r="L811" s="12">
        <v>74.316890614895982</v>
      </c>
      <c r="M811" s="12">
        <v>71.44247245091988</v>
      </c>
      <c r="N811" s="12"/>
      <c r="O811" s="12"/>
    </row>
    <row r="812" spans="1:15" x14ac:dyDescent="0.35">
      <c r="A812" s="11" t="str">
        <f t="shared" si="12"/>
        <v>DISTRIBUCION VOLUMEN POR CRITERIO (Consumiciones)SidraMUJER</v>
      </c>
      <c r="B812" s="11" t="s">
        <v>209</v>
      </c>
      <c r="C812" s="11" t="s">
        <v>118</v>
      </c>
      <c r="D812" s="11" t="s">
        <v>18</v>
      </c>
      <c r="E812" s="12">
        <v>38.611575932835493</v>
      </c>
      <c r="F812" s="12">
        <v>40.655013304411469</v>
      </c>
      <c r="G812" s="12">
        <v>38.421143693816809</v>
      </c>
      <c r="H812" s="12">
        <v>26.197681079900768</v>
      </c>
      <c r="I812" s="12">
        <v>27.511943640641572</v>
      </c>
      <c r="J812" s="12">
        <v>23.446543296797032</v>
      </c>
      <c r="K812" s="12">
        <v>25.036688141730888</v>
      </c>
      <c r="L812" s="12">
        <v>25.683109385104018</v>
      </c>
      <c r="M812" s="12">
        <v>28.55752754908011</v>
      </c>
      <c r="N812" s="12"/>
      <c r="O812" s="12"/>
    </row>
    <row r="813" spans="1:15" x14ac:dyDescent="0.35">
      <c r="A813" s="11" t="str">
        <f t="shared" si="12"/>
        <v>DISTRIBUCION VOLUMEN POR CRITERIO (Consumiciones)CervezaT.ESPAÑA</v>
      </c>
      <c r="B813" s="11" t="s">
        <v>209</v>
      </c>
      <c r="C813" s="11" t="s">
        <v>119</v>
      </c>
      <c r="D813" s="11" t="s">
        <v>32</v>
      </c>
      <c r="E813" s="12">
        <v>100</v>
      </c>
      <c r="F813" s="12">
        <v>100</v>
      </c>
      <c r="G813" s="12">
        <v>100</v>
      </c>
      <c r="H813" s="12">
        <v>100</v>
      </c>
      <c r="I813" s="12">
        <v>100</v>
      </c>
      <c r="J813" s="12">
        <v>100</v>
      </c>
      <c r="K813" s="12">
        <v>100</v>
      </c>
      <c r="L813" s="12">
        <v>100</v>
      </c>
      <c r="M813" s="12">
        <v>100</v>
      </c>
      <c r="N813" s="12"/>
      <c r="O813" s="12"/>
    </row>
    <row r="814" spans="1:15" x14ac:dyDescent="0.35">
      <c r="A814" s="11" t="str">
        <f t="shared" si="12"/>
        <v>DISTRIBUCION VOLUMEN POR CRITERIO (Consumiciones)CervezaBCN AM</v>
      </c>
      <c r="B814" s="11" t="s">
        <v>209</v>
      </c>
      <c r="C814" s="11" t="s">
        <v>119</v>
      </c>
      <c r="D814" s="11" t="s">
        <v>1</v>
      </c>
      <c r="E814" s="12">
        <v>6.5031355768154278</v>
      </c>
      <c r="F814" s="12">
        <v>6.1323571052761912</v>
      </c>
      <c r="G814" s="12">
        <v>6.7422972774096257</v>
      </c>
      <c r="H814" s="12">
        <v>7.1266656629689322</v>
      </c>
      <c r="I814" s="12">
        <v>7.2220423167709988</v>
      </c>
      <c r="J814" s="12">
        <v>7.4234719220121264</v>
      </c>
      <c r="K814" s="12">
        <v>6.899419308524954</v>
      </c>
      <c r="L814" s="12">
        <v>6.4201205674992563</v>
      </c>
      <c r="M814" s="12">
        <v>6.7189554375292406</v>
      </c>
      <c r="N814" s="12"/>
      <c r="O814" s="12"/>
    </row>
    <row r="815" spans="1:15" x14ac:dyDescent="0.35">
      <c r="A815" s="11" t="str">
        <f t="shared" si="12"/>
        <v>DISTRIBUCION VOLUMEN POR CRITERIO (Consumiciones)CervezaREST.CAT ARAGON</v>
      </c>
      <c r="B815" s="11" t="s">
        <v>209</v>
      </c>
      <c r="C815" s="11" t="s">
        <v>119</v>
      </c>
      <c r="D815" s="11" t="s">
        <v>2</v>
      </c>
      <c r="E815" s="12">
        <v>12.449381570827196</v>
      </c>
      <c r="F815" s="12">
        <v>12.56552368954957</v>
      </c>
      <c r="G815" s="12">
        <v>13.53107788289352</v>
      </c>
      <c r="H815" s="12">
        <v>12.241256139427131</v>
      </c>
      <c r="I815" s="12">
        <v>11.88475156498937</v>
      </c>
      <c r="J815" s="12">
        <v>13.553289029548932</v>
      </c>
      <c r="K815" s="12">
        <v>14.638557927708487</v>
      </c>
      <c r="L815" s="12">
        <v>12.969031423792664</v>
      </c>
      <c r="M815" s="12">
        <v>14.189733781489592</v>
      </c>
      <c r="N815" s="12"/>
      <c r="O815" s="12"/>
    </row>
    <row r="816" spans="1:15" x14ac:dyDescent="0.35">
      <c r="A816" s="11" t="str">
        <f t="shared" si="12"/>
        <v>DISTRIBUCION VOLUMEN POR CRITERIO (Consumiciones)CervezaLEVANTE</v>
      </c>
      <c r="B816" s="11" t="s">
        <v>209</v>
      </c>
      <c r="C816" s="11" t="s">
        <v>119</v>
      </c>
      <c r="D816" s="11" t="s">
        <v>3</v>
      </c>
      <c r="E816" s="12">
        <v>12.078751482856772</v>
      </c>
      <c r="F816" s="12">
        <v>10.904963315518316</v>
      </c>
      <c r="G816" s="12">
        <v>10.798995680763989</v>
      </c>
      <c r="H816" s="12">
        <v>11.222260574167361</v>
      </c>
      <c r="I816" s="12">
        <v>12.60572986952028</v>
      </c>
      <c r="J816" s="12">
        <v>10.902645220827321</v>
      </c>
      <c r="K816" s="12">
        <v>11.577595646844326</v>
      </c>
      <c r="L816" s="12">
        <v>12.636953375397614</v>
      </c>
      <c r="M816" s="12">
        <v>12.818801008731946</v>
      </c>
      <c r="N816" s="12"/>
      <c r="O816" s="12"/>
    </row>
    <row r="817" spans="1:15" x14ac:dyDescent="0.35">
      <c r="A817" s="11" t="str">
        <f t="shared" si="12"/>
        <v>DISTRIBUCION VOLUMEN POR CRITERIO (Consumiciones)CervezaANDALUCIA</v>
      </c>
      <c r="B817" s="11" t="s">
        <v>209</v>
      </c>
      <c r="C817" s="11" t="s">
        <v>119</v>
      </c>
      <c r="D817" s="11" t="s">
        <v>4</v>
      </c>
      <c r="E817" s="12">
        <v>25.046254652626843</v>
      </c>
      <c r="F817" s="12">
        <v>25.618650538141864</v>
      </c>
      <c r="G817" s="12">
        <v>24.172175663068661</v>
      </c>
      <c r="H817" s="12">
        <v>25.146363726544084</v>
      </c>
      <c r="I817" s="12">
        <v>24.518162113491631</v>
      </c>
      <c r="J817" s="12">
        <v>24.540123001839458</v>
      </c>
      <c r="K817" s="12">
        <v>23.202623263586577</v>
      </c>
      <c r="L817" s="12">
        <v>25.770599797806053</v>
      </c>
      <c r="M817" s="12">
        <v>25.429950438245598</v>
      </c>
      <c r="N817" s="12"/>
      <c r="O817" s="12"/>
    </row>
    <row r="818" spans="1:15" x14ac:dyDescent="0.35">
      <c r="A818" s="11" t="str">
        <f t="shared" si="12"/>
        <v>DISTRIBUCION VOLUMEN POR CRITERIO (Consumiciones)CervezaMDD AM</v>
      </c>
      <c r="B818" s="11" t="s">
        <v>209</v>
      </c>
      <c r="C818" s="11" t="s">
        <v>119</v>
      </c>
      <c r="D818" s="11" t="s">
        <v>5</v>
      </c>
      <c r="E818" s="12">
        <v>13.844747722701511</v>
      </c>
      <c r="F818" s="12">
        <v>13.819571318164869</v>
      </c>
      <c r="G818" s="12">
        <v>12.90296220600726</v>
      </c>
      <c r="H818" s="12">
        <v>13.486594553597325</v>
      </c>
      <c r="I818" s="12">
        <v>12.260343372433621</v>
      </c>
      <c r="J818" s="12">
        <v>12.984928868271595</v>
      </c>
      <c r="K818" s="12">
        <v>12.39920835446889</v>
      </c>
      <c r="L818" s="12">
        <v>11.597845151517207</v>
      </c>
      <c r="M818" s="12">
        <v>11.534157545266781</v>
      </c>
      <c r="N818" s="12"/>
      <c r="O818" s="12"/>
    </row>
    <row r="819" spans="1:15" x14ac:dyDescent="0.35">
      <c r="A819" s="11" t="str">
        <f t="shared" si="12"/>
        <v>DISTRIBUCION VOLUMEN POR CRITERIO (Consumiciones)CervezaRTO CENTRO</v>
      </c>
      <c r="B819" s="11" t="s">
        <v>209</v>
      </c>
      <c r="C819" s="11" t="s">
        <v>119</v>
      </c>
      <c r="D819" s="11" t="s">
        <v>6</v>
      </c>
      <c r="E819" s="12">
        <v>9.7954333250791557</v>
      </c>
      <c r="F819" s="12">
        <v>10.167965490140372</v>
      </c>
      <c r="G819" s="12">
        <v>10.781348183932584</v>
      </c>
      <c r="H819" s="12">
        <v>10.385265861419976</v>
      </c>
      <c r="I819" s="12">
        <v>10.289404559343224</v>
      </c>
      <c r="J819" s="12">
        <v>9.9633372764940145</v>
      </c>
      <c r="K819" s="12">
        <v>9.7308666735952301</v>
      </c>
      <c r="L819" s="12">
        <v>10.113152542033079</v>
      </c>
      <c r="M819" s="12">
        <v>9.6844162578783415</v>
      </c>
      <c r="N819" s="12"/>
      <c r="O819" s="12"/>
    </row>
    <row r="820" spans="1:15" x14ac:dyDescent="0.35">
      <c r="A820" s="11" t="str">
        <f t="shared" si="12"/>
        <v>DISTRIBUCION VOLUMEN POR CRITERIO (Consumiciones)CervezaNORTE-CENTRO</v>
      </c>
      <c r="B820" s="11" t="s">
        <v>209</v>
      </c>
      <c r="C820" s="11" t="s">
        <v>119</v>
      </c>
      <c r="D820" s="11" t="s">
        <v>7</v>
      </c>
      <c r="E820" s="12">
        <v>9.716036030868791</v>
      </c>
      <c r="F820" s="12">
        <v>10.096425844640216</v>
      </c>
      <c r="G820" s="12">
        <v>11.166314901946214</v>
      </c>
      <c r="H820" s="12">
        <v>10.619650005013984</v>
      </c>
      <c r="I820" s="12">
        <v>10.20537523638448</v>
      </c>
      <c r="J820" s="12">
        <v>10.385291804212782</v>
      </c>
      <c r="K820" s="12">
        <v>11.174160640309227</v>
      </c>
      <c r="L820" s="12">
        <v>9.3786855506807161</v>
      </c>
      <c r="M820" s="12">
        <v>9.1734002102158829</v>
      </c>
      <c r="N820" s="12"/>
      <c r="O820" s="12"/>
    </row>
    <row r="821" spans="1:15" x14ac:dyDescent="0.35">
      <c r="A821" s="11" t="str">
        <f t="shared" si="12"/>
        <v>DISTRIBUCION VOLUMEN POR CRITERIO (Consumiciones)CervezaNOROESTE</v>
      </c>
      <c r="B821" s="11" t="s">
        <v>209</v>
      </c>
      <c r="C821" s="11" t="s">
        <v>119</v>
      </c>
      <c r="D821" s="11" t="s">
        <v>8</v>
      </c>
      <c r="E821" s="12">
        <v>10.566259638224313</v>
      </c>
      <c r="F821" s="12">
        <v>10.694545034862173</v>
      </c>
      <c r="G821" s="12">
        <v>9.9048250150556996</v>
      </c>
      <c r="H821" s="12">
        <v>9.7719623975545833</v>
      </c>
      <c r="I821" s="12">
        <v>11.014190967066394</v>
      </c>
      <c r="J821" s="12">
        <v>10.246912876793775</v>
      </c>
      <c r="K821" s="12">
        <v>10.377569905631614</v>
      </c>
      <c r="L821" s="12">
        <v>11.113602746394017</v>
      </c>
      <c r="M821" s="12">
        <v>10.450588490363414</v>
      </c>
      <c r="N821" s="12"/>
      <c r="O821" s="12"/>
    </row>
    <row r="822" spans="1:15" x14ac:dyDescent="0.35">
      <c r="A822" s="11" t="str">
        <f t="shared" si="12"/>
        <v>DISTRIBUCION VOLUMEN POR CRITERIO (Consumiciones)Cerveza&lt;2MIL</v>
      </c>
      <c r="B822" s="11" t="s">
        <v>209</v>
      </c>
      <c r="C822" s="11" t="s">
        <v>119</v>
      </c>
      <c r="D822" s="11" t="s">
        <v>9</v>
      </c>
      <c r="E822" s="12">
        <v>5.5041437263921758</v>
      </c>
      <c r="F822" s="12">
        <v>6.2882813383411005</v>
      </c>
      <c r="G822" s="12">
        <v>6.2780858365444452</v>
      </c>
      <c r="H822" s="12">
        <v>6.1190468403388101</v>
      </c>
      <c r="I822" s="12">
        <v>8.0611677280461436</v>
      </c>
      <c r="J822" s="12">
        <v>6.4442187277423031</v>
      </c>
      <c r="K822" s="12">
        <v>7.5017017419367722</v>
      </c>
      <c r="L822" s="12">
        <v>7.0362017965129366</v>
      </c>
      <c r="M822" s="12">
        <v>7.1604975447342696</v>
      </c>
      <c r="N822" s="12"/>
      <c r="O822" s="12"/>
    </row>
    <row r="823" spans="1:15" x14ac:dyDescent="0.35">
      <c r="A823" s="11" t="str">
        <f t="shared" si="12"/>
        <v>DISTRIBUCION VOLUMEN POR CRITERIO (Consumiciones)Cerveza2-5MIL</v>
      </c>
      <c r="B823" s="11" t="s">
        <v>209</v>
      </c>
      <c r="C823" s="11" t="s">
        <v>119</v>
      </c>
      <c r="D823" s="11" t="s">
        <v>10</v>
      </c>
      <c r="E823" s="12">
        <v>5.0804423945648169</v>
      </c>
      <c r="F823" s="12">
        <v>4.5859643892788418</v>
      </c>
      <c r="G823" s="12">
        <v>5.2682258477790196</v>
      </c>
      <c r="H823" s="12">
        <v>4.4291721412791958</v>
      </c>
      <c r="I823" s="12">
        <v>4.0795560710755661</v>
      </c>
      <c r="J823" s="12">
        <v>4.20501297526957</v>
      </c>
      <c r="K823" s="12">
        <v>4.1127695686557377</v>
      </c>
      <c r="L823" s="12">
        <v>4.5650309438105445</v>
      </c>
      <c r="M823" s="12">
        <v>4.3160534947439686</v>
      </c>
      <c r="N823" s="12"/>
      <c r="O823" s="12"/>
    </row>
    <row r="824" spans="1:15" x14ac:dyDescent="0.35">
      <c r="A824" s="11" t="str">
        <f t="shared" si="12"/>
        <v>DISTRIBUCION VOLUMEN POR CRITERIO (Consumiciones)Cerveza5-10MIL</v>
      </c>
      <c r="B824" s="11" t="s">
        <v>209</v>
      </c>
      <c r="C824" s="11" t="s">
        <v>119</v>
      </c>
      <c r="D824" s="11" t="s">
        <v>11</v>
      </c>
      <c r="E824" s="12">
        <v>7.3189480830543188</v>
      </c>
      <c r="F824" s="12">
        <v>7.845332225618673</v>
      </c>
      <c r="G824" s="12">
        <v>7.234081736227961</v>
      </c>
      <c r="H824" s="12">
        <v>7.5237245222727633</v>
      </c>
      <c r="I824" s="12">
        <v>6.5128860570391804</v>
      </c>
      <c r="J824" s="12">
        <v>7.4152024327856267</v>
      </c>
      <c r="K824" s="12">
        <v>7.2960697160138572</v>
      </c>
      <c r="L824" s="12">
        <v>7.8629533111248238</v>
      </c>
      <c r="M824" s="12">
        <v>7.3632582447607691</v>
      </c>
      <c r="N824" s="12"/>
      <c r="O824" s="12"/>
    </row>
    <row r="825" spans="1:15" x14ac:dyDescent="0.35">
      <c r="A825" s="11" t="str">
        <f t="shared" si="12"/>
        <v>DISTRIBUCION VOLUMEN POR CRITERIO (Consumiciones)Cerveza10-30MIL</v>
      </c>
      <c r="B825" s="11" t="s">
        <v>209</v>
      </c>
      <c r="C825" s="11" t="s">
        <v>119</v>
      </c>
      <c r="D825" s="11" t="s">
        <v>12</v>
      </c>
      <c r="E825" s="12">
        <v>17.259322212436086</v>
      </c>
      <c r="F825" s="12">
        <v>17.892245000565381</v>
      </c>
      <c r="G825" s="12">
        <v>19.014460328289999</v>
      </c>
      <c r="H825" s="12">
        <v>19.326120584822416</v>
      </c>
      <c r="I825" s="12">
        <v>19.838087914716539</v>
      </c>
      <c r="J825" s="12">
        <v>20.238076067904942</v>
      </c>
      <c r="K825" s="12">
        <v>19.059595725306849</v>
      </c>
      <c r="L825" s="12">
        <v>18.386402118289649</v>
      </c>
      <c r="M825" s="12">
        <v>19.371358783232935</v>
      </c>
      <c r="N825" s="12"/>
      <c r="O825" s="12"/>
    </row>
    <row r="826" spans="1:15" x14ac:dyDescent="0.35">
      <c r="A826" s="11" t="str">
        <f t="shared" si="12"/>
        <v>DISTRIBUCION VOLUMEN POR CRITERIO (Consumiciones)Cerveza30-100MIL</v>
      </c>
      <c r="B826" s="11" t="s">
        <v>209</v>
      </c>
      <c r="C826" s="11" t="s">
        <v>119</v>
      </c>
      <c r="D826" s="11" t="s">
        <v>13</v>
      </c>
      <c r="E826" s="12">
        <v>19.721104353959777</v>
      </c>
      <c r="F826" s="12">
        <v>19.917720412944561</v>
      </c>
      <c r="G826" s="12">
        <v>19.687673746446542</v>
      </c>
      <c r="H826" s="12">
        <v>20.64564703770867</v>
      </c>
      <c r="I826" s="12">
        <v>21.19134110675326</v>
      </c>
      <c r="J826" s="12">
        <v>21.655733582722764</v>
      </c>
      <c r="K826" s="12">
        <v>19.862649293871737</v>
      </c>
      <c r="L826" s="12">
        <v>20.295619455550501</v>
      </c>
      <c r="M826" s="12">
        <v>20.419068786744987</v>
      </c>
      <c r="N826" s="12"/>
      <c r="O826" s="12"/>
    </row>
    <row r="827" spans="1:15" x14ac:dyDescent="0.35">
      <c r="A827" s="11" t="str">
        <f t="shared" si="12"/>
        <v>DISTRIBUCION VOLUMEN POR CRITERIO (Consumiciones)Cerveza100-200MIL</v>
      </c>
      <c r="B827" s="11" t="s">
        <v>209</v>
      </c>
      <c r="C827" s="11" t="s">
        <v>119</v>
      </c>
      <c r="D827" s="11" t="s">
        <v>14</v>
      </c>
      <c r="E827" s="12">
        <v>11.237966868940005</v>
      </c>
      <c r="F827" s="12">
        <v>10.527778063324769</v>
      </c>
      <c r="G827" s="12">
        <v>10.577239608138832</v>
      </c>
      <c r="H827" s="12">
        <v>10.520208246557178</v>
      </c>
      <c r="I827" s="12">
        <v>9.6874647397852556</v>
      </c>
      <c r="J827" s="12">
        <v>9.0695610704752241</v>
      </c>
      <c r="K827" s="12">
        <v>9.5225366382113865</v>
      </c>
      <c r="L827" s="12">
        <v>9.5054827933190502</v>
      </c>
      <c r="M827" s="12">
        <v>9.3962347520580991</v>
      </c>
      <c r="N827" s="12"/>
      <c r="O827" s="12"/>
    </row>
    <row r="828" spans="1:15" x14ac:dyDescent="0.35">
      <c r="A828" s="11" t="str">
        <f t="shared" si="12"/>
        <v>DISTRIBUCION VOLUMEN POR CRITERIO (Consumiciones)Cerveza200-500MIL</v>
      </c>
      <c r="B828" s="11" t="s">
        <v>209</v>
      </c>
      <c r="C828" s="11" t="s">
        <v>119</v>
      </c>
      <c r="D828" s="11" t="s">
        <v>15</v>
      </c>
      <c r="E828" s="12">
        <v>12.70934407957543</v>
      </c>
      <c r="F828" s="12">
        <v>13.465064467684854</v>
      </c>
      <c r="G828" s="12">
        <v>13.775685773786449</v>
      </c>
      <c r="H828" s="12">
        <v>13.317854404183313</v>
      </c>
      <c r="I828" s="12">
        <v>13.414221206226557</v>
      </c>
      <c r="J828" s="12">
        <v>12.147394107555385</v>
      </c>
      <c r="K828" s="12">
        <v>14.281171472954865</v>
      </c>
      <c r="L828" s="12">
        <v>14.191190323230222</v>
      </c>
      <c r="M828" s="12">
        <v>13.983514916072131</v>
      </c>
      <c r="N828" s="12"/>
      <c r="O828" s="12"/>
    </row>
    <row r="829" spans="1:15" x14ac:dyDescent="0.35">
      <c r="A829" s="11" t="str">
        <f t="shared" si="12"/>
        <v>DISTRIBUCION VOLUMEN POR CRITERIO (Consumiciones)Cerveza&gt;500MIL</v>
      </c>
      <c r="B829" s="11" t="s">
        <v>209</v>
      </c>
      <c r="C829" s="11" t="s">
        <v>119</v>
      </c>
      <c r="D829" s="11" t="s">
        <v>16</v>
      </c>
      <c r="E829" s="12">
        <v>21.168725523556674</v>
      </c>
      <c r="F829" s="12">
        <v>19.477604757067517</v>
      </c>
      <c r="G829" s="12">
        <v>18.164548717247975</v>
      </c>
      <c r="H829" s="12">
        <v>18.118239737618637</v>
      </c>
      <c r="I829" s="12">
        <v>17.21527799717467</v>
      </c>
      <c r="J829" s="12">
        <v>18.824801035544187</v>
      </c>
      <c r="K829" s="12">
        <v>18.363498960371611</v>
      </c>
      <c r="L829" s="12">
        <v>18.157113361576016</v>
      </c>
      <c r="M829" s="12">
        <v>17.990013477652834</v>
      </c>
      <c r="N829" s="12"/>
      <c r="O829" s="12"/>
    </row>
    <row r="830" spans="1:15" x14ac:dyDescent="0.35">
      <c r="A830" s="11" t="str">
        <f t="shared" si="12"/>
        <v>DISTRIBUCION VOLUMEN POR CRITERIO (Consumiciones)CervezaDE 15 A 19 AÑOS</v>
      </c>
      <c r="B830" s="11" t="s">
        <v>209</v>
      </c>
      <c r="C830" s="11" t="s">
        <v>119</v>
      </c>
      <c r="D830" s="11" t="s">
        <v>34</v>
      </c>
      <c r="E830" s="12">
        <v>0.10898419554572164</v>
      </c>
      <c r="F830" s="12">
        <v>0.12743294603816005</v>
      </c>
      <c r="G830" s="12">
        <v>0.39970814981749003</v>
      </c>
      <c r="H830" s="12">
        <v>0.58314387862861727</v>
      </c>
      <c r="I830" s="12">
        <v>0.24445582487464287</v>
      </c>
      <c r="J830" s="12">
        <v>0.21700804528647782</v>
      </c>
      <c r="K830" s="12">
        <v>0.26837519951160521</v>
      </c>
      <c r="L830" s="12">
        <v>0.13227923991823792</v>
      </c>
      <c r="M830" s="12">
        <v>0.13450130148735978</v>
      </c>
      <c r="N830" s="12"/>
      <c r="O830" s="12"/>
    </row>
    <row r="831" spans="1:15" x14ac:dyDescent="0.35">
      <c r="A831" s="11" t="str">
        <f t="shared" si="12"/>
        <v>DISTRIBUCION VOLUMEN POR CRITERIO (Consumiciones)CervezaDE 20 A 24 AÑOS</v>
      </c>
      <c r="B831" s="11" t="s">
        <v>209</v>
      </c>
      <c r="C831" s="11" t="s">
        <v>119</v>
      </c>
      <c r="D831" s="11" t="s">
        <v>35</v>
      </c>
      <c r="E831" s="12">
        <v>1.1968781556377788</v>
      </c>
      <c r="F831" s="12">
        <v>1.2824230822066947</v>
      </c>
      <c r="G831" s="12">
        <v>1.2049681498398126</v>
      </c>
      <c r="H831" s="12">
        <v>1.2079508537692589</v>
      </c>
      <c r="I831" s="12">
        <v>1.4407980994462171</v>
      </c>
      <c r="J831" s="12">
        <v>1.3140755972030398</v>
      </c>
      <c r="K831" s="12">
        <v>1.9598612589930782</v>
      </c>
      <c r="L831" s="12">
        <v>1.5139771206556532</v>
      </c>
      <c r="M831" s="12">
        <v>2.3783121997481973</v>
      </c>
      <c r="N831" s="12"/>
      <c r="O831" s="12"/>
    </row>
    <row r="832" spans="1:15" x14ac:dyDescent="0.35">
      <c r="A832" s="11" t="str">
        <f t="shared" si="12"/>
        <v>DISTRIBUCION VOLUMEN POR CRITERIO (Consumiciones)CervezaDE 25 A 34 AÑOS</v>
      </c>
      <c r="B832" s="11" t="s">
        <v>209</v>
      </c>
      <c r="C832" s="11" t="s">
        <v>119</v>
      </c>
      <c r="D832" s="11" t="s">
        <v>36</v>
      </c>
      <c r="E832" s="12">
        <v>5.9718936942670595</v>
      </c>
      <c r="F832" s="12">
        <v>5.6197275694790338</v>
      </c>
      <c r="G832" s="12">
        <v>5.1396373334166707</v>
      </c>
      <c r="H832" s="12">
        <v>5.7673165564446185</v>
      </c>
      <c r="I832" s="12">
        <v>4.8679180563892634</v>
      </c>
      <c r="J832" s="12">
        <v>4.6326233579626042</v>
      </c>
      <c r="K832" s="12">
        <v>4.5353797138595784</v>
      </c>
      <c r="L832" s="12">
        <v>4.5666760913770386</v>
      </c>
      <c r="M832" s="12">
        <v>5.1076405485899183</v>
      </c>
      <c r="N832" s="12"/>
      <c r="O832" s="12"/>
    </row>
    <row r="833" spans="1:15" x14ac:dyDescent="0.35">
      <c r="A833" s="11" t="str">
        <f t="shared" si="12"/>
        <v>DISTRIBUCION VOLUMEN POR CRITERIO (Consumiciones)CervezaDE 35 A 49 AÑOS</v>
      </c>
      <c r="B833" s="11" t="s">
        <v>209</v>
      </c>
      <c r="C833" s="11" t="s">
        <v>119</v>
      </c>
      <c r="D833" s="11" t="s">
        <v>37</v>
      </c>
      <c r="E833" s="12">
        <v>19.896002863409521</v>
      </c>
      <c r="F833" s="12">
        <v>20.301190294849594</v>
      </c>
      <c r="G833" s="12">
        <v>18.972127382782787</v>
      </c>
      <c r="H833" s="12">
        <v>19.922576522717129</v>
      </c>
      <c r="I833" s="12">
        <v>19.747057323518394</v>
      </c>
      <c r="J833" s="12">
        <v>18.999463647568142</v>
      </c>
      <c r="K833" s="12">
        <v>18.215022406555615</v>
      </c>
      <c r="L833" s="12">
        <v>20.671423639355353</v>
      </c>
      <c r="M833" s="12">
        <v>17.42244644122767</v>
      </c>
      <c r="N833" s="12"/>
      <c r="O833" s="12"/>
    </row>
    <row r="834" spans="1:15" x14ac:dyDescent="0.35">
      <c r="A834" s="11" t="str">
        <f t="shared" si="12"/>
        <v>DISTRIBUCION VOLUMEN POR CRITERIO (Consumiciones)CervezaDE 50 A 59 AÑOS</v>
      </c>
      <c r="B834" s="11" t="s">
        <v>209</v>
      </c>
      <c r="C834" s="11" t="s">
        <v>119</v>
      </c>
      <c r="D834" s="11" t="s">
        <v>38</v>
      </c>
      <c r="E834" s="12">
        <v>25.82704940318979</v>
      </c>
      <c r="F834" s="12">
        <v>25.727475092774217</v>
      </c>
      <c r="G834" s="12">
        <v>26.681235790360873</v>
      </c>
      <c r="H834" s="12">
        <v>26.563437165593641</v>
      </c>
      <c r="I834" s="12">
        <v>27.094504709636364</v>
      </c>
      <c r="J834" s="12">
        <v>26.673983190987293</v>
      </c>
      <c r="K834" s="12">
        <v>25.71598770203239</v>
      </c>
      <c r="L834" s="12">
        <v>26.87535471651719</v>
      </c>
      <c r="M834" s="12">
        <v>26.389390056966221</v>
      </c>
      <c r="N834" s="12"/>
      <c r="O834" s="12"/>
    </row>
    <row r="835" spans="1:15" x14ac:dyDescent="0.35">
      <c r="A835" s="11" t="str">
        <f t="shared" si="12"/>
        <v>DISTRIBUCION VOLUMEN POR CRITERIO (Consumiciones)CervezaDE 60 A 75 AÑOS</v>
      </c>
      <c r="B835" s="11" t="s">
        <v>209</v>
      </c>
      <c r="C835" s="11" t="s">
        <v>119</v>
      </c>
      <c r="D835" s="11" t="s">
        <v>39</v>
      </c>
      <c r="E835" s="12">
        <v>46.999183222361509</v>
      </c>
      <c r="F835" s="12">
        <v>46.94172162407915</v>
      </c>
      <c r="G835" s="12">
        <v>47.602305016924412</v>
      </c>
      <c r="H835" s="12">
        <v>45.955580158463519</v>
      </c>
      <c r="I835" s="12">
        <v>46.605259357214749</v>
      </c>
      <c r="J835" s="12">
        <v>48.162862858523113</v>
      </c>
      <c r="K835" s="12">
        <v>49.305365803968968</v>
      </c>
      <c r="L835" s="12">
        <v>46.240292376333109</v>
      </c>
      <c r="M835" s="12">
        <v>48.567698262866209</v>
      </c>
      <c r="N835" s="12"/>
      <c r="O835" s="12"/>
    </row>
    <row r="836" spans="1:15" x14ac:dyDescent="0.35">
      <c r="A836" s="11" t="str">
        <f t="shared" ref="A836:A899" si="13">B836&amp;C836&amp;D836</f>
        <v>DISTRIBUCION VOLUMEN POR CRITERIO (Consumiciones)CervezaNIVEL ALTO</v>
      </c>
      <c r="B836" s="11" t="s">
        <v>209</v>
      </c>
      <c r="C836" s="11" t="s">
        <v>119</v>
      </c>
      <c r="D836" s="11" t="s">
        <v>171</v>
      </c>
      <c r="E836" s="12">
        <v>23.82898849176301</v>
      </c>
      <c r="F836" s="12">
        <v>24.993598555609857</v>
      </c>
      <c r="G836" s="12">
        <v>23.519068400951511</v>
      </c>
      <c r="H836" s="12">
        <v>22.76656216137027</v>
      </c>
      <c r="I836" s="12">
        <v>21.385091755541215</v>
      </c>
      <c r="J836" s="12">
        <v>18.923043954886936</v>
      </c>
      <c r="K836" s="12">
        <v>21.327145347688763</v>
      </c>
      <c r="L836" s="12">
        <v>21.554853141096761</v>
      </c>
      <c r="M836" s="12">
        <v>20.840315171678416</v>
      </c>
      <c r="N836" s="12"/>
      <c r="O836" s="12"/>
    </row>
    <row r="837" spans="1:15" x14ac:dyDescent="0.35">
      <c r="A837" s="11" t="str">
        <f t="shared" si="13"/>
        <v>DISTRIBUCION VOLUMEN POR CRITERIO (Consumiciones)CervezaNIVEL MEDIO ALTO</v>
      </c>
      <c r="B837" s="11" t="s">
        <v>209</v>
      </c>
      <c r="C837" s="11" t="s">
        <v>119</v>
      </c>
      <c r="D837" s="11" t="s">
        <v>172</v>
      </c>
      <c r="E837" s="12">
        <v>12.846616218744192</v>
      </c>
      <c r="F837" s="12">
        <v>12.268284067131994</v>
      </c>
      <c r="G837" s="12">
        <v>12.625454202210529</v>
      </c>
      <c r="H837" s="12">
        <v>12.329880667186895</v>
      </c>
      <c r="I837" s="12">
        <v>13.216862732266089</v>
      </c>
      <c r="J837" s="12">
        <v>13.098209474733839</v>
      </c>
      <c r="K837" s="12">
        <v>12.149313831496924</v>
      </c>
      <c r="L837" s="12">
        <v>12.948632183626774</v>
      </c>
      <c r="M837" s="12">
        <v>13.584120586322273</v>
      </c>
      <c r="N837" s="12"/>
      <c r="O837" s="12"/>
    </row>
    <row r="838" spans="1:15" x14ac:dyDescent="0.35">
      <c r="A838" s="11" t="str">
        <f t="shared" si="13"/>
        <v>DISTRIBUCION VOLUMEN POR CRITERIO (Consumiciones)CervezaNIVEL MEDIO</v>
      </c>
      <c r="B838" s="11" t="s">
        <v>209</v>
      </c>
      <c r="C838" s="11" t="s">
        <v>119</v>
      </c>
      <c r="D838" s="11" t="s">
        <v>173</v>
      </c>
      <c r="E838" s="12">
        <v>22.940529102046465</v>
      </c>
      <c r="F838" s="12">
        <v>22.458955994508774</v>
      </c>
      <c r="G838" s="12">
        <v>24.26674315828647</v>
      </c>
      <c r="H838" s="12">
        <v>22.724109531353349</v>
      </c>
      <c r="I838" s="12">
        <v>23.455422061949662</v>
      </c>
      <c r="J838" s="12">
        <v>24.036789069806332</v>
      </c>
      <c r="K838" s="12">
        <v>25.316551530948306</v>
      </c>
      <c r="L838" s="12">
        <v>22.982799952709378</v>
      </c>
      <c r="M838" s="12">
        <v>22.885517292094843</v>
      </c>
      <c r="N838" s="12"/>
      <c r="O838" s="12"/>
    </row>
    <row r="839" spans="1:15" x14ac:dyDescent="0.35">
      <c r="A839" s="11" t="str">
        <f t="shared" si="13"/>
        <v>DISTRIBUCION VOLUMEN POR CRITERIO (Consumiciones)CervezaNIVEL MEDIO BAJO</v>
      </c>
      <c r="B839" s="11" t="s">
        <v>209</v>
      </c>
      <c r="C839" s="11" t="s">
        <v>119</v>
      </c>
      <c r="D839" s="11" t="s">
        <v>174</v>
      </c>
      <c r="E839" s="12">
        <v>16.931353727588942</v>
      </c>
      <c r="F839" s="12">
        <v>16.712587295609353</v>
      </c>
      <c r="G839" s="12">
        <v>16.853566753952791</v>
      </c>
      <c r="H839" s="12">
        <v>19.432249456908526</v>
      </c>
      <c r="I839" s="12">
        <v>20.954987656104024</v>
      </c>
      <c r="J839" s="12">
        <v>20.917891007735616</v>
      </c>
      <c r="K839" s="12">
        <v>18.440688185127502</v>
      </c>
      <c r="L839" s="12">
        <v>19.206732250464579</v>
      </c>
      <c r="M839" s="12">
        <v>21.003001091651843</v>
      </c>
      <c r="N839" s="12"/>
      <c r="O839" s="12"/>
    </row>
    <row r="840" spans="1:15" x14ac:dyDescent="0.35">
      <c r="A840" s="11" t="str">
        <f t="shared" si="13"/>
        <v>DISTRIBUCION VOLUMEN POR CRITERIO (Consumiciones)CervezaNIVEL BAJO</v>
      </c>
      <c r="B840" s="11" t="s">
        <v>209</v>
      </c>
      <c r="C840" s="11" t="s">
        <v>119</v>
      </c>
      <c r="D840" s="11" t="s">
        <v>190</v>
      </c>
      <c r="E840" s="12">
        <v>23.452515217378117</v>
      </c>
      <c r="F840" s="12">
        <v>23.566567078259293</v>
      </c>
      <c r="G840" s="12">
        <v>22.735151539986457</v>
      </c>
      <c r="H840" s="12">
        <v>22.747214400918143</v>
      </c>
      <c r="I840" s="12">
        <v>20.987641435773376</v>
      </c>
      <c r="J840" s="12">
        <v>23.024064015458841</v>
      </c>
      <c r="K840" s="12">
        <v>22.766295942730626</v>
      </c>
      <c r="L840" s="12">
        <v>23.306979523809385</v>
      </c>
      <c r="M840" s="12">
        <v>21.68704585825262</v>
      </c>
      <c r="N840" s="12"/>
      <c r="O840" s="12"/>
    </row>
    <row r="841" spans="1:15" x14ac:dyDescent="0.35">
      <c r="A841" s="11" t="str">
        <f t="shared" si="13"/>
        <v>DISTRIBUCION VOLUMEN POR CRITERIO (Consumiciones)CervezaHOMBRE</v>
      </c>
      <c r="B841" s="11" t="s">
        <v>209</v>
      </c>
      <c r="C841" s="11" t="s">
        <v>119</v>
      </c>
      <c r="D841" s="11" t="s">
        <v>17</v>
      </c>
      <c r="E841" s="12">
        <v>66.341122961709615</v>
      </c>
      <c r="F841" s="12">
        <v>63.535924251755247</v>
      </c>
      <c r="G841" s="12">
        <v>64.231706467342008</v>
      </c>
      <c r="H841" s="12">
        <v>66.644331238632375</v>
      </c>
      <c r="I841" s="12">
        <v>65.866814552708661</v>
      </c>
      <c r="J841" s="12">
        <v>66.21732802348555</v>
      </c>
      <c r="K841" s="12">
        <v>64.196382051905019</v>
      </c>
      <c r="L841" s="12">
        <v>65.609369439703428</v>
      </c>
      <c r="M841" s="12">
        <v>65.447095458043663</v>
      </c>
      <c r="N841" s="12"/>
      <c r="O841" s="12"/>
    </row>
    <row r="842" spans="1:15" x14ac:dyDescent="0.35">
      <c r="A842" s="11" t="str">
        <f t="shared" si="13"/>
        <v>DISTRIBUCION VOLUMEN POR CRITERIO (Consumiciones)CervezaMUJER</v>
      </c>
      <c r="B842" s="11" t="s">
        <v>209</v>
      </c>
      <c r="C842" s="11" t="s">
        <v>119</v>
      </c>
      <c r="D842" s="11" t="s">
        <v>18</v>
      </c>
      <c r="E842" s="12">
        <v>33.658877038290385</v>
      </c>
      <c r="F842" s="12">
        <v>36.46405238530901</v>
      </c>
      <c r="G842" s="12">
        <v>35.768293532657999</v>
      </c>
      <c r="H842" s="12">
        <v>33.355695790929587</v>
      </c>
      <c r="I842" s="12">
        <v>34.133185447291339</v>
      </c>
      <c r="J842" s="12">
        <v>33.782671976514457</v>
      </c>
      <c r="K842" s="12">
        <v>35.803617948094981</v>
      </c>
      <c r="L842" s="12">
        <v>34.390630560296579</v>
      </c>
      <c r="M842" s="12">
        <v>34.552936239164303</v>
      </c>
      <c r="N842" s="12"/>
      <c r="O842" s="12"/>
    </row>
    <row r="843" spans="1:15" x14ac:dyDescent="0.35">
      <c r="A843" s="11" t="str">
        <f t="shared" si="13"/>
        <v>DISTRIBUCION VOLUMEN POR CRITERIO (Consumiciones)Con alcoholT.ESPAÑA</v>
      </c>
      <c r="B843" s="11" t="s">
        <v>209</v>
      </c>
      <c r="C843" s="11" t="s">
        <v>120</v>
      </c>
      <c r="D843" s="11" t="s">
        <v>32</v>
      </c>
      <c r="E843" s="12">
        <v>100</v>
      </c>
      <c r="F843" s="12">
        <v>100</v>
      </c>
      <c r="G843" s="12">
        <v>100</v>
      </c>
      <c r="H843" s="12">
        <v>100</v>
      </c>
      <c r="I843" s="12">
        <v>100</v>
      </c>
      <c r="J843" s="12">
        <v>100</v>
      </c>
      <c r="K843" s="12">
        <v>100</v>
      </c>
      <c r="L843" s="12">
        <v>100</v>
      </c>
      <c r="M843" s="12">
        <v>100</v>
      </c>
      <c r="N843" s="12"/>
      <c r="O843" s="12"/>
    </row>
    <row r="844" spans="1:15" x14ac:dyDescent="0.35">
      <c r="A844" s="11" t="str">
        <f t="shared" si="13"/>
        <v>DISTRIBUCION VOLUMEN POR CRITERIO (Consumiciones)Con alcoholBCN AM</v>
      </c>
      <c r="B844" s="11" t="s">
        <v>209</v>
      </c>
      <c r="C844" s="11" t="s">
        <v>120</v>
      </c>
      <c r="D844" s="11" t="s">
        <v>1</v>
      </c>
      <c r="E844" s="12">
        <v>6.6227806147485389</v>
      </c>
      <c r="F844" s="12">
        <v>6.3410598983624054</v>
      </c>
      <c r="G844" s="12">
        <v>6.9761046978630645</v>
      </c>
      <c r="H844" s="12">
        <v>7.6111804424903093</v>
      </c>
      <c r="I844" s="12">
        <v>7.6287828168245531</v>
      </c>
      <c r="J844" s="12">
        <v>7.5609066022079467</v>
      </c>
      <c r="K844" s="12">
        <v>6.9831223009332781</v>
      </c>
      <c r="L844" s="12">
        <v>6.7432248139315076</v>
      </c>
      <c r="M844" s="12">
        <v>6.9587913072534517</v>
      </c>
      <c r="N844" s="12"/>
      <c r="O844" s="12"/>
    </row>
    <row r="845" spans="1:15" x14ac:dyDescent="0.35">
      <c r="A845" s="11" t="str">
        <f t="shared" si="13"/>
        <v>DISTRIBUCION VOLUMEN POR CRITERIO (Consumiciones)Con alcoholREST.CAT ARAGON</v>
      </c>
      <c r="B845" s="11" t="s">
        <v>209</v>
      </c>
      <c r="C845" s="11" t="s">
        <v>120</v>
      </c>
      <c r="D845" s="11" t="s">
        <v>2</v>
      </c>
      <c r="E845" s="12">
        <v>12.783018307681823</v>
      </c>
      <c r="F845" s="12">
        <v>12.873761286808842</v>
      </c>
      <c r="G845" s="12">
        <v>13.681190235148657</v>
      </c>
      <c r="H845" s="12">
        <v>12.375042050323255</v>
      </c>
      <c r="I845" s="12">
        <v>12.069932033801098</v>
      </c>
      <c r="J845" s="12">
        <v>13.865462619248964</v>
      </c>
      <c r="K845" s="12">
        <v>14.962110069567785</v>
      </c>
      <c r="L845" s="12">
        <v>12.995139489713075</v>
      </c>
      <c r="M845" s="12">
        <v>14.202914500714451</v>
      </c>
      <c r="N845" s="12"/>
      <c r="O845" s="12"/>
    </row>
    <row r="846" spans="1:15" x14ac:dyDescent="0.35">
      <c r="A846" s="11" t="str">
        <f t="shared" si="13"/>
        <v>DISTRIBUCION VOLUMEN POR CRITERIO (Consumiciones)Con alcoholLEVANTE</v>
      </c>
      <c r="B846" s="11" t="s">
        <v>209</v>
      </c>
      <c r="C846" s="11" t="s">
        <v>120</v>
      </c>
      <c r="D846" s="11" t="s">
        <v>3</v>
      </c>
      <c r="E846" s="12">
        <v>12.512128753256057</v>
      </c>
      <c r="F846" s="12">
        <v>11.249644444361508</v>
      </c>
      <c r="G846" s="12">
        <v>10.968512698885807</v>
      </c>
      <c r="H846" s="12">
        <v>11.139054870965579</v>
      </c>
      <c r="I846" s="12">
        <v>12.600937753785734</v>
      </c>
      <c r="J846" s="12">
        <v>10.640095544923577</v>
      </c>
      <c r="K846" s="12">
        <v>11.721155398720594</v>
      </c>
      <c r="L846" s="12">
        <v>12.688464753301773</v>
      </c>
      <c r="M846" s="12">
        <v>12.838233372202515</v>
      </c>
      <c r="N846" s="12"/>
      <c r="O846" s="12"/>
    </row>
    <row r="847" spans="1:15" x14ac:dyDescent="0.35">
      <c r="A847" s="11" t="str">
        <f t="shared" si="13"/>
        <v>DISTRIBUCION VOLUMEN POR CRITERIO (Consumiciones)Con alcoholANDALUCIA</v>
      </c>
      <c r="B847" s="11" t="s">
        <v>209</v>
      </c>
      <c r="C847" s="11" t="s">
        <v>120</v>
      </c>
      <c r="D847" s="11" t="s">
        <v>4</v>
      </c>
      <c r="E847" s="12">
        <v>24.293384867641716</v>
      </c>
      <c r="F847" s="12">
        <v>24.831880498116458</v>
      </c>
      <c r="G847" s="12">
        <v>23.652291975172705</v>
      </c>
      <c r="H847" s="12">
        <v>24.894801493394848</v>
      </c>
      <c r="I847" s="12">
        <v>23.860680967001414</v>
      </c>
      <c r="J847" s="12">
        <v>24.752119624347724</v>
      </c>
      <c r="K847" s="12">
        <v>23.13917178223296</v>
      </c>
      <c r="L847" s="12">
        <v>25.349497485092527</v>
      </c>
      <c r="M847" s="12">
        <v>25.042181085974256</v>
      </c>
      <c r="N847" s="12"/>
      <c r="O847" s="12"/>
    </row>
    <row r="848" spans="1:15" x14ac:dyDescent="0.35">
      <c r="A848" s="11" t="str">
        <f t="shared" si="13"/>
        <v>DISTRIBUCION VOLUMEN POR CRITERIO (Consumiciones)Con alcoholMDD AM</v>
      </c>
      <c r="B848" s="11" t="s">
        <v>209</v>
      </c>
      <c r="C848" s="11" t="s">
        <v>120</v>
      </c>
      <c r="D848" s="11" t="s">
        <v>5</v>
      </c>
      <c r="E848" s="12">
        <v>13.483769880934743</v>
      </c>
      <c r="F848" s="12">
        <v>13.39317242535731</v>
      </c>
      <c r="G848" s="12">
        <v>12.652526019981646</v>
      </c>
      <c r="H848" s="12">
        <v>13.344257999662679</v>
      </c>
      <c r="I848" s="12">
        <v>11.893496272238387</v>
      </c>
      <c r="J848" s="12">
        <v>12.490412499031891</v>
      </c>
      <c r="K848" s="12">
        <v>12.304278091088884</v>
      </c>
      <c r="L848" s="12">
        <v>11.227198860992873</v>
      </c>
      <c r="M848" s="12">
        <v>11.25294279279589</v>
      </c>
      <c r="N848" s="12"/>
      <c r="O848" s="12"/>
    </row>
    <row r="849" spans="1:15" x14ac:dyDescent="0.35">
      <c r="A849" s="11" t="str">
        <f t="shared" si="13"/>
        <v>DISTRIBUCION VOLUMEN POR CRITERIO (Consumiciones)Con alcoholRTO CENTRO</v>
      </c>
      <c r="B849" s="11" t="s">
        <v>209</v>
      </c>
      <c r="C849" s="11" t="s">
        <v>120</v>
      </c>
      <c r="D849" s="11" t="s">
        <v>6</v>
      </c>
      <c r="E849" s="12">
        <v>9.6642768600078384</v>
      </c>
      <c r="F849" s="12">
        <v>10.226182704014294</v>
      </c>
      <c r="G849" s="12">
        <v>10.81961691938475</v>
      </c>
      <c r="H849" s="12">
        <v>10.451905908900709</v>
      </c>
      <c r="I849" s="12">
        <v>10.594599487526734</v>
      </c>
      <c r="J849" s="12">
        <v>10.231903350788363</v>
      </c>
      <c r="K849" s="12">
        <v>9.8462482422121571</v>
      </c>
      <c r="L849" s="12">
        <v>10.075637192102137</v>
      </c>
      <c r="M849" s="12">
        <v>9.5783194684636506</v>
      </c>
      <c r="N849" s="12"/>
      <c r="O849" s="12"/>
    </row>
    <row r="850" spans="1:15" x14ac:dyDescent="0.35">
      <c r="A850" s="11" t="str">
        <f t="shared" si="13"/>
        <v>DISTRIBUCION VOLUMEN POR CRITERIO (Consumiciones)Con alcoholNORTE-CENTRO</v>
      </c>
      <c r="B850" s="11" t="s">
        <v>209</v>
      </c>
      <c r="C850" s="11" t="s">
        <v>120</v>
      </c>
      <c r="D850" s="11" t="s">
        <v>7</v>
      </c>
      <c r="E850" s="12">
        <v>9.7710711497264171</v>
      </c>
      <c r="F850" s="12">
        <v>10.159150302665489</v>
      </c>
      <c r="G850" s="12">
        <v>11.298710462203038</v>
      </c>
      <c r="H850" s="12">
        <v>10.26592333633004</v>
      </c>
      <c r="I850" s="12">
        <v>9.9863005680322505</v>
      </c>
      <c r="J850" s="12">
        <v>10.04776960389953</v>
      </c>
      <c r="K850" s="12">
        <v>10.484584799991389</v>
      </c>
      <c r="L850" s="12">
        <v>9.5440905340029101</v>
      </c>
      <c r="M850" s="12">
        <v>9.0362446361797613</v>
      </c>
      <c r="N850" s="12"/>
      <c r="O850" s="12"/>
    </row>
    <row r="851" spans="1:15" x14ac:dyDescent="0.35">
      <c r="A851" s="11" t="str">
        <f t="shared" si="13"/>
        <v>DISTRIBUCION VOLUMEN POR CRITERIO (Consumiciones)Con alcoholNOROESTE</v>
      </c>
      <c r="B851" s="11" t="s">
        <v>209</v>
      </c>
      <c r="C851" s="11" t="s">
        <v>120</v>
      </c>
      <c r="D851" s="11" t="s">
        <v>8</v>
      </c>
      <c r="E851" s="12">
        <v>10.869582068261078</v>
      </c>
      <c r="F851" s="12">
        <v>10.925145774479489</v>
      </c>
      <c r="G851" s="12">
        <v>9.9510506284203153</v>
      </c>
      <c r="H851" s="12">
        <v>9.9178369589206206</v>
      </c>
      <c r="I851" s="12">
        <v>11.365273299349701</v>
      </c>
      <c r="J851" s="12">
        <v>10.411327297663647</v>
      </c>
      <c r="K851" s="12">
        <v>10.559335186778108</v>
      </c>
      <c r="L851" s="12">
        <v>11.376736872556247</v>
      </c>
      <c r="M851" s="12">
        <v>11.090365595960114</v>
      </c>
      <c r="N851" s="12"/>
      <c r="O851" s="12"/>
    </row>
    <row r="852" spans="1:15" x14ac:dyDescent="0.35">
      <c r="A852" s="11" t="str">
        <f t="shared" si="13"/>
        <v>DISTRIBUCION VOLUMEN POR CRITERIO (Consumiciones)Con alcohol&lt;2MIL</v>
      </c>
      <c r="B852" s="11" t="s">
        <v>209</v>
      </c>
      <c r="C852" s="11" t="s">
        <v>120</v>
      </c>
      <c r="D852" s="11" t="s">
        <v>9</v>
      </c>
      <c r="E852" s="12">
        <v>5.7853481035011951</v>
      </c>
      <c r="F852" s="12">
        <v>6.5168876598800747</v>
      </c>
      <c r="G852" s="12">
        <v>6.3528399164421847</v>
      </c>
      <c r="H852" s="12">
        <v>6.2034167360745709</v>
      </c>
      <c r="I852" s="12">
        <v>8.0304131867667898</v>
      </c>
      <c r="J852" s="12">
        <v>6.739718103608169</v>
      </c>
      <c r="K852" s="12">
        <v>7.6902653048642646</v>
      </c>
      <c r="L852" s="12">
        <v>7.4173006704198086</v>
      </c>
      <c r="M852" s="12">
        <v>7.4409187848922089</v>
      </c>
      <c r="N852" s="12"/>
      <c r="O852" s="12"/>
    </row>
    <row r="853" spans="1:15" x14ac:dyDescent="0.35">
      <c r="A853" s="11" t="str">
        <f t="shared" si="13"/>
        <v>DISTRIBUCION VOLUMEN POR CRITERIO (Consumiciones)Con alcohol2-5MIL</v>
      </c>
      <c r="B853" s="11" t="s">
        <v>209</v>
      </c>
      <c r="C853" s="11" t="s">
        <v>120</v>
      </c>
      <c r="D853" s="11" t="s">
        <v>10</v>
      </c>
      <c r="E853" s="12">
        <v>5.2736306745405885</v>
      </c>
      <c r="F853" s="12">
        <v>4.8091249372529274</v>
      </c>
      <c r="G853" s="12">
        <v>5.3972842436924751</v>
      </c>
      <c r="H853" s="12">
        <v>4.4595840913104983</v>
      </c>
      <c r="I853" s="12">
        <v>3.8821017225204528</v>
      </c>
      <c r="J853" s="12">
        <v>4.1453613471171193</v>
      </c>
      <c r="K853" s="12">
        <v>3.9732336739796517</v>
      </c>
      <c r="L853" s="12">
        <v>4.6962381036811101</v>
      </c>
      <c r="M853" s="12">
        <v>4.4169496176496255</v>
      </c>
      <c r="N853" s="12"/>
      <c r="O853" s="12"/>
    </row>
    <row r="854" spans="1:15" x14ac:dyDescent="0.35">
      <c r="A854" s="11" t="str">
        <f t="shared" si="13"/>
        <v>DISTRIBUCION VOLUMEN POR CRITERIO (Consumiciones)Con alcohol5-10MIL</v>
      </c>
      <c r="B854" s="11" t="s">
        <v>209</v>
      </c>
      <c r="C854" s="11" t="s">
        <v>120</v>
      </c>
      <c r="D854" s="11" t="s">
        <v>11</v>
      </c>
      <c r="E854" s="12">
        <v>7.3060133986701343</v>
      </c>
      <c r="F854" s="12">
        <v>7.9630787292821363</v>
      </c>
      <c r="G854" s="12">
        <v>7.2520557117571789</v>
      </c>
      <c r="H854" s="12">
        <v>7.7544928417264085</v>
      </c>
      <c r="I854" s="12">
        <v>6.5166627377689466</v>
      </c>
      <c r="J854" s="12">
        <v>7.3672475134227868</v>
      </c>
      <c r="K854" s="12">
        <v>7.2687485137701939</v>
      </c>
      <c r="L854" s="12">
        <v>7.7333871464432029</v>
      </c>
      <c r="M854" s="12">
        <v>7.3835888550558462</v>
      </c>
      <c r="N854" s="12"/>
      <c r="O854" s="12"/>
    </row>
    <row r="855" spans="1:15" x14ac:dyDescent="0.35">
      <c r="A855" s="11" t="str">
        <f t="shared" si="13"/>
        <v>DISTRIBUCION VOLUMEN POR CRITERIO (Consumiciones)Con alcohol10-30MIL</v>
      </c>
      <c r="B855" s="11" t="s">
        <v>209</v>
      </c>
      <c r="C855" s="11" t="s">
        <v>120</v>
      </c>
      <c r="D855" s="11" t="s">
        <v>12</v>
      </c>
      <c r="E855" s="12">
        <v>17.074721621592897</v>
      </c>
      <c r="F855" s="12">
        <v>17.803371267265611</v>
      </c>
      <c r="G855" s="12">
        <v>19.154758174610524</v>
      </c>
      <c r="H855" s="12">
        <v>19.303836428145292</v>
      </c>
      <c r="I855" s="12">
        <v>20.08407734501618</v>
      </c>
      <c r="J855" s="12">
        <v>20.562018034990267</v>
      </c>
      <c r="K855" s="12">
        <v>18.872626068984548</v>
      </c>
      <c r="L855" s="12">
        <v>18.083261234430971</v>
      </c>
      <c r="M855" s="12">
        <v>18.567323750107249</v>
      </c>
      <c r="N855" s="12"/>
      <c r="O855" s="12"/>
    </row>
    <row r="856" spans="1:15" x14ac:dyDescent="0.35">
      <c r="A856" s="11" t="str">
        <f t="shared" si="13"/>
        <v>DISTRIBUCION VOLUMEN POR CRITERIO (Consumiciones)Con alcohol30-100MIL</v>
      </c>
      <c r="B856" s="11" t="s">
        <v>209</v>
      </c>
      <c r="C856" s="11" t="s">
        <v>120</v>
      </c>
      <c r="D856" s="11" t="s">
        <v>13</v>
      </c>
      <c r="E856" s="12">
        <v>19.57619845084518</v>
      </c>
      <c r="F856" s="12">
        <v>19.936734422397702</v>
      </c>
      <c r="G856" s="12">
        <v>19.530066392711188</v>
      </c>
      <c r="H856" s="12">
        <v>20.606369487581418</v>
      </c>
      <c r="I856" s="12">
        <v>21.241530613256685</v>
      </c>
      <c r="J856" s="12">
        <v>21.088932627282485</v>
      </c>
      <c r="K856" s="12">
        <v>19.585098460583961</v>
      </c>
      <c r="L856" s="12">
        <v>20.100359672428802</v>
      </c>
      <c r="M856" s="12">
        <v>20.208079841955328</v>
      </c>
      <c r="N856" s="12"/>
      <c r="O856" s="12"/>
    </row>
    <row r="857" spans="1:15" x14ac:dyDescent="0.35">
      <c r="A857" s="11" t="str">
        <f t="shared" si="13"/>
        <v>DISTRIBUCION VOLUMEN POR CRITERIO (Consumiciones)Con alcohol100-200MIL</v>
      </c>
      <c r="B857" s="11" t="s">
        <v>209</v>
      </c>
      <c r="C857" s="11" t="s">
        <v>120</v>
      </c>
      <c r="D857" s="11" t="s">
        <v>14</v>
      </c>
      <c r="E857" s="12">
        <v>10.602927653807468</v>
      </c>
      <c r="F857" s="12">
        <v>9.668970036290002</v>
      </c>
      <c r="G857" s="12">
        <v>9.8178396700313719</v>
      </c>
      <c r="H857" s="12">
        <v>9.9278035359921688</v>
      </c>
      <c r="I857" s="12">
        <v>9.1763228523989362</v>
      </c>
      <c r="J857" s="12">
        <v>8.70164131386273</v>
      </c>
      <c r="K857" s="12">
        <v>9.3412481492463417</v>
      </c>
      <c r="L857" s="12">
        <v>9.3387053125670718</v>
      </c>
      <c r="M857" s="12">
        <v>9.2622084042143786</v>
      </c>
      <c r="N857" s="12"/>
      <c r="O857" s="12"/>
    </row>
    <row r="858" spans="1:15" x14ac:dyDescent="0.35">
      <c r="A858" s="11" t="str">
        <f t="shared" si="13"/>
        <v>DISTRIBUCION VOLUMEN POR CRITERIO (Consumiciones)Con alcohol200-500MIL</v>
      </c>
      <c r="B858" s="11" t="s">
        <v>209</v>
      </c>
      <c r="C858" s="11" t="s">
        <v>120</v>
      </c>
      <c r="D858" s="11" t="s">
        <v>15</v>
      </c>
      <c r="E858" s="12">
        <v>12.75703236397074</v>
      </c>
      <c r="F858" s="12">
        <v>13.510066589872871</v>
      </c>
      <c r="G858" s="12">
        <v>13.613042642527743</v>
      </c>
      <c r="H858" s="12">
        <v>13.383809026180323</v>
      </c>
      <c r="I858" s="12">
        <v>13.666947393605502</v>
      </c>
      <c r="J858" s="12">
        <v>12.34540895953716</v>
      </c>
      <c r="K858" s="12">
        <v>14.403072373397684</v>
      </c>
      <c r="L858" s="12">
        <v>14.487883385080128</v>
      </c>
      <c r="M858" s="12">
        <v>14.286230426785052</v>
      </c>
      <c r="N858" s="12"/>
      <c r="O858" s="12"/>
    </row>
    <row r="859" spans="1:15" x14ac:dyDescent="0.35">
      <c r="A859" s="11" t="str">
        <f t="shared" si="13"/>
        <v>DISTRIBUCION VOLUMEN POR CRITERIO (Consumiciones)Con alcohol&gt;500MIL</v>
      </c>
      <c r="B859" s="11" t="s">
        <v>209</v>
      </c>
      <c r="C859" s="11" t="s">
        <v>120</v>
      </c>
      <c r="D859" s="11" t="s">
        <v>16</v>
      </c>
      <c r="E859" s="12">
        <v>21.624143360894561</v>
      </c>
      <c r="F859" s="12">
        <v>19.791761026090253</v>
      </c>
      <c r="G859" s="12">
        <v>18.882124159407248</v>
      </c>
      <c r="H859" s="12">
        <v>18.360693974965404</v>
      </c>
      <c r="I859" s="12">
        <v>17.401947347226386</v>
      </c>
      <c r="J859" s="12">
        <v>19.049672100179276</v>
      </c>
      <c r="K859" s="12">
        <v>18.865703540823247</v>
      </c>
      <c r="L859" s="12">
        <v>18.142857809410941</v>
      </c>
      <c r="M859" s="12">
        <v>18.434696699112358</v>
      </c>
      <c r="N859" s="12"/>
      <c r="O859" s="12"/>
    </row>
    <row r="860" spans="1:15" x14ac:dyDescent="0.35">
      <c r="A860" s="11" t="str">
        <f t="shared" si="13"/>
        <v>DISTRIBUCION VOLUMEN POR CRITERIO (Consumiciones)Con alcoholDE 15 A 19 AÑOS</v>
      </c>
      <c r="B860" s="11" t="s">
        <v>209</v>
      </c>
      <c r="C860" s="11" t="s">
        <v>120</v>
      </c>
      <c r="D860" s="11" t="s">
        <v>34</v>
      </c>
      <c r="E860" s="12">
        <v>0.10362662380892548</v>
      </c>
      <c r="F860" s="12">
        <v>0.13555665684129037</v>
      </c>
      <c r="G860" s="12">
        <v>0.40142903723203738</v>
      </c>
      <c r="H860" s="12">
        <v>0.66038674359541805</v>
      </c>
      <c r="I860" s="12">
        <v>0.2771915172912548</v>
      </c>
      <c r="J860" s="12">
        <v>0.17603431980971038</v>
      </c>
      <c r="K860" s="12">
        <v>0.30526333301039943</v>
      </c>
      <c r="L860" s="12">
        <v>0.10619718394351892</v>
      </c>
      <c r="M860" s="12">
        <v>0.15361774809512654</v>
      </c>
      <c r="N860" s="12"/>
      <c r="O860" s="12"/>
    </row>
    <row r="861" spans="1:15" x14ac:dyDescent="0.35">
      <c r="A861" s="11" t="str">
        <f t="shared" si="13"/>
        <v>DISTRIBUCION VOLUMEN POR CRITERIO (Consumiciones)Con alcoholDE 20 A 24 AÑOS</v>
      </c>
      <c r="B861" s="11" t="s">
        <v>209</v>
      </c>
      <c r="C861" s="11" t="s">
        <v>120</v>
      </c>
      <c r="D861" s="11" t="s">
        <v>35</v>
      </c>
      <c r="E861" s="12">
        <v>1.247463760641766</v>
      </c>
      <c r="F861" s="12">
        <v>1.3092812884296665</v>
      </c>
      <c r="G861" s="12">
        <v>1.3062331751879044</v>
      </c>
      <c r="H861" s="12">
        <v>1.2617007033232228</v>
      </c>
      <c r="I861" s="12">
        <v>1.5712567173755687</v>
      </c>
      <c r="J861" s="12">
        <v>1.4269216512764615</v>
      </c>
      <c r="K861" s="12">
        <v>2.0870512319927661</v>
      </c>
      <c r="L861" s="12">
        <v>1.5513293082371384</v>
      </c>
      <c r="M861" s="12">
        <v>2.4470145247165633</v>
      </c>
      <c r="N861" s="12"/>
      <c r="O861" s="12"/>
    </row>
    <row r="862" spans="1:15" x14ac:dyDescent="0.35">
      <c r="A862" s="11" t="str">
        <f t="shared" si="13"/>
        <v>DISTRIBUCION VOLUMEN POR CRITERIO (Consumiciones)Con alcoholDE 25 A 34 AÑOS</v>
      </c>
      <c r="B862" s="11" t="s">
        <v>209</v>
      </c>
      <c r="C862" s="11" t="s">
        <v>120</v>
      </c>
      <c r="D862" s="11" t="s">
        <v>36</v>
      </c>
      <c r="E862" s="12">
        <v>6.5520303354793459</v>
      </c>
      <c r="F862" s="12">
        <v>6.158090366981404</v>
      </c>
      <c r="G862" s="12">
        <v>5.5470347322860176</v>
      </c>
      <c r="H862" s="12">
        <v>6.2867980503954941</v>
      </c>
      <c r="I862" s="12">
        <v>5.1622805348120062</v>
      </c>
      <c r="J862" s="12">
        <v>4.9325924162502952</v>
      </c>
      <c r="K862" s="12">
        <v>4.8685845025007808</v>
      </c>
      <c r="L862" s="12">
        <v>4.8519184084828302</v>
      </c>
      <c r="M862" s="12">
        <v>5.4268556473926939</v>
      </c>
      <c r="N862" s="12"/>
      <c r="O862" s="12"/>
    </row>
    <row r="863" spans="1:15" x14ac:dyDescent="0.35">
      <c r="A863" s="11" t="str">
        <f t="shared" si="13"/>
        <v>DISTRIBUCION VOLUMEN POR CRITERIO (Consumiciones)Con alcoholDE 35 A 49 AÑOS</v>
      </c>
      <c r="B863" s="11" t="s">
        <v>209</v>
      </c>
      <c r="C863" s="11" t="s">
        <v>120</v>
      </c>
      <c r="D863" s="11" t="s">
        <v>37</v>
      </c>
      <c r="E863" s="12">
        <v>20.891035943367271</v>
      </c>
      <c r="F863" s="12">
        <v>21.149353095340096</v>
      </c>
      <c r="G863" s="12">
        <v>20.066205402597991</v>
      </c>
      <c r="H863" s="12">
        <v>20.906753427311784</v>
      </c>
      <c r="I863" s="12">
        <v>20.634635861549693</v>
      </c>
      <c r="J863" s="12">
        <v>20.343286691642703</v>
      </c>
      <c r="K863" s="12">
        <v>18.890508777440818</v>
      </c>
      <c r="L863" s="12">
        <v>22.034182211812137</v>
      </c>
      <c r="M863" s="12">
        <v>18.322371886468204</v>
      </c>
      <c r="N863" s="12"/>
      <c r="O863" s="12"/>
    </row>
    <row r="864" spans="1:15" x14ac:dyDescent="0.35">
      <c r="A864" s="11" t="str">
        <f t="shared" si="13"/>
        <v>DISTRIBUCION VOLUMEN POR CRITERIO (Consumiciones)Con alcoholDE 50 A 59 AÑOS</v>
      </c>
      <c r="B864" s="11" t="s">
        <v>209</v>
      </c>
      <c r="C864" s="11" t="s">
        <v>120</v>
      </c>
      <c r="D864" s="11" t="s">
        <v>38</v>
      </c>
      <c r="E864" s="12">
        <v>25.770648573398567</v>
      </c>
      <c r="F864" s="12">
        <v>25.656196425062998</v>
      </c>
      <c r="G864" s="12">
        <v>26.713259829563736</v>
      </c>
      <c r="H864" s="12">
        <v>27.086885227334989</v>
      </c>
      <c r="I864" s="12">
        <v>27.756303002136317</v>
      </c>
      <c r="J864" s="12">
        <v>27.12288948517142</v>
      </c>
      <c r="K864" s="12">
        <v>26.264917343604587</v>
      </c>
      <c r="L864" s="12">
        <v>27.311368608249005</v>
      </c>
      <c r="M864" s="12">
        <v>27.479781931949127</v>
      </c>
      <c r="N864" s="12"/>
      <c r="O864" s="12"/>
    </row>
    <row r="865" spans="1:15" x14ac:dyDescent="0.35">
      <c r="A865" s="11" t="str">
        <f t="shared" si="13"/>
        <v>DISTRIBUCION VOLUMEN POR CRITERIO (Consumiciones)Con alcoholDE 60 A 75 AÑOS</v>
      </c>
      <c r="B865" s="11" t="s">
        <v>209</v>
      </c>
      <c r="C865" s="11" t="s">
        <v>120</v>
      </c>
      <c r="D865" s="11" t="s">
        <v>39</v>
      </c>
      <c r="E865" s="12">
        <v>45.435206734216365</v>
      </c>
      <c r="F865" s="12">
        <v>45.591523286994914</v>
      </c>
      <c r="G865" s="12">
        <v>45.965836732014338</v>
      </c>
      <c r="H865" s="12">
        <v>43.797474011446255</v>
      </c>
      <c r="I865" s="12">
        <v>44.598320052379613</v>
      </c>
      <c r="J865" s="12">
        <v>45.99828469540769</v>
      </c>
      <c r="K865" s="12">
        <v>47.583681465845821</v>
      </c>
      <c r="L865" s="12">
        <v>44.144991448114787</v>
      </c>
      <c r="M865" s="12">
        <v>46.170359962885421</v>
      </c>
      <c r="N865" s="12"/>
      <c r="O865" s="12"/>
    </row>
    <row r="866" spans="1:15" x14ac:dyDescent="0.35">
      <c r="A866" s="11" t="str">
        <f t="shared" si="13"/>
        <v>DISTRIBUCION VOLUMEN POR CRITERIO (Consumiciones)Con alcoholNIVEL ALTO</v>
      </c>
      <c r="B866" s="11" t="s">
        <v>209</v>
      </c>
      <c r="C866" s="11" t="s">
        <v>120</v>
      </c>
      <c r="D866" s="11" t="s">
        <v>171</v>
      </c>
      <c r="E866" s="12">
        <v>24.180986440675845</v>
      </c>
      <c r="F866" s="12">
        <v>25.460065670160066</v>
      </c>
      <c r="G866" s="12">
        <v>23.994430206364967</v>
      </c>
      <c r="H866" s="12">
        <v>23.117016369245761</v>
      </c>
      <c r="I866" s="12">
        <v>21.61478335994002</v>
      </c>
      <c r="J866" s="12">
        <v>19.157943200612042</v>
      </c>
      <c r="K866" s="12">
        <v>21.534581815299429</v>
      </c>
      <c r="L866" s="12">
        <v>21.848706952289412</v>
      </c>
      <c r="M866" s="12">
        <v>21.400333133376076</v>
      </c>
      <c r="N866" s="12"/>
      <c r="O866" s="12"/>
    </row>
    <row r="867" spans="1:15" x14ac:dyDescent="0.35">
      <c r="A867" s="11" t="str">
        <f t="shared" si="13"/>
        <v>DISTRIBUCION VOLUMEN POR CRITERIO (Consumiciones)Con alcoholNIVEL MEDIO ALTO</v>
      </c>
      <c r="B867" s="11" t="s">
        <v>209</v>
      </c>
      <c r="C867" s="11" t="s">
        <v>120</v>
      </c>
      <c r="D867" s="11" t="s">
        <v>172</v>
      </c>
      <c r="E867" s="12">
        <v>12.547894588460039</v>
      </c>
      <c r="F867" s="12">
        <v>12.044238985639419</v>
      </c>
      <c r="G867" s="12">
        <v>12.766702425027921</v>
      </c>
      <c r="H867" s="12">
        <v>12.53860288547099</v>
      </c>
      <c r="I867" s="12">
        <v>13.294043289949132</v>
      </c>
      <c r="J867" s="12">
        <v>13.345304075034429</v>
      </c>
      <c r="K867" s="12">
        <v>12.450921389085423</v>
      </c>
      <c r="L867" s="12">
        <v>13.136158943752193</v>
      </c>
      <c r="M867" s="12">
        <v>13.848885168903543</v>
      </c>
      <c r="N867" s="12"/>
      <c r="O867" s="12"/>
    </row>
    <row r="868" spans="1:15" x14ac:dyDescent="0.35">
      <c r="A868" s="11" t="str">
        <f t="shared" si="13"/>
        <v>DISTRIBUCION VOLUMEN POR CRITERIO (Consumiciones)Con alcoholNIVEL MEDIO</v>
      </c>
      <c r="B868" s="11" t="s">
        <v>209</v>
      </c>
      <c r="C868" s="11" t="s">
        <v>120</v>
      </c>
      <c r="D868" s="11" t="s">
        <v>173</v>
      </c>
      <c r="E868" s="12">
        <v>23.101282044069212</v>
      </c>
      <c r="F868" s="12">
        <v>22.578912025071642</v>
      </c>
      <c r="G868" s="12">
        <v>24.304725977537156</v>
      </c>
      <c r="H868" s="12">
        <v>22.838570530827358</v>
      </c>
      <c r="I868" s="12">
        <v>23.511606134454023</v>
      </c>
      <c r="J868" s="12">
        <v>24.191970648343407</v>
      </c>
      <c r="K868" s="12">
        <v>25.559766743877223</v>
      </c>
      <c r="L868" s="12">
        <v>23.234012373904687</v>
      </c>
      <c r="M868" s="12">
        <v>23.439629259695966</v>
      </c>
      <c r="N868" s="12"/>
      <c r="O868" s="12"/>
    </row>
    <row r="869" spans="1:15" x14ac:dyDescent="0.35">
      <c r="A869" s="11" t="str">
        <f t="shared" si="13"/>
        <v>DISTRIBUCION VOLUMEN POR CRITERIO (Consumiciones)Con alcoholNIVEL MEDIO BAJO</v>
      </c>
      <c r="B869" s="11" t="s">
        <v>209</v>
      </c>
      <c r="C869" s="11" t="s">
        <v>120</v>
      </c>
      <c r="D869" s="11" t="s">
        <v>174</v>
      </c>
      <c r="E869" s="12">
        <v>17.051448667915643</v>
      </c>
      <c r="F869" s="12">
        <v>16.985434681596761</v>
      </c>
      <c r="G869" s="12">
        <v>17.09946649785859</v>
      </c>
      <c r="H869" s="12">
        <v>19.823699332612772</v>
      </c>
      <c r="I869" s="12">
        <v>21.658904294930252</v>
      </c>
      <c r="J869" s="12">
        <v>21.412439873601315</v>
      </c>
      <c r="K869" s="12">
        <v>18.817378931597712</v>
      </c>
      <c r="L869" s="12">
        <v>19.728109373479423</v>
      </c>
      <c r="M869" s="12">
        <v>21.89490695471131</v>
      </c>
      <c r="N869" s="12"/>
      <c r="O869" s="12"/>
    </row>
    <row r="870" spans="1:15" x14ac:dyDescent="0.35">
      <c r="A870" s="11" t="str">
        <f t="shared" si="13"/>
        <v>DISTRIBUCION VOLUMEN POR CRITERIO (Consumiciones)Con alcoholNIVEL BAJO</v>
      </c>
      <c r="B870" s="11" t="s">
        <v>209</v>
      </c>
      <c r="C870" s="11" t="s">
        <v>120</v>
      </c>
      <c r="D870" s="11" t="s">
        <v>190</v>
      </c>
      <c r="E870" s="12">
        <v>23.118394510008368</v>
      </c>
      <c r="F870" s="12">
        <v>22.931348637532125</v>
      </c>
      <c r="G870" s="12">
        <v>21.834671256151406</v>
      </c>
      <c r="H870" s="12">
        <v>21.682113942831151</v>
      </c>
      <c r="I870" s="12">
        <v>19.920669317846333</v>
      </c>
      <c r="J870" s="12">
        <v>21.892342202408802</v>
      </c>
      <c r="K870" s="12">
        <v>21.637353077315264</v>
      </c>
      <c r="L870" s="12">
        <v>22.053005691036319</v>
      </c>
      <c r="M870" s="12">
        <v>19.416241863085151</v>
      </c>
      <c r="N870" s="12"/>
      <c r="O870" s="12"/>
    </row>
    <row r="871" spans="1:15" x14ac:dyDescent="0.35">
      <c r="A871" s="11" t="str">
        <f t="shared" si="13"/>
        <v>DISTRIBUCION VOLUMEN POR CRITERIO (Consumiciones)Con alcoholHOMBRE</v>
      </c>
      <c r="B871" s="11" t="s">
        <v>209</v>
      </c>
      <c r="C871" s="11" t="s">
        <v>120</v>
      </c>
      <c r="D871" s="11" t="s">
        <v>17</v>
      </c>
      <c r="E871" s="12">
        <v>67.242114356905716</v>
      </c>
      <c r="F871" s="12">
        <v>64.35467751270204</v>
      </c>
      <c r="G871" s="12">
        <v>64.906699409905215</v>
      </c>
      <c r="H871" s="12">
        <v>67.268640575416768</v>
      </c>
      <c r="I871" s="12">
        <v>67.046357048202623</v>
      </c>
      <c r="J871" s="12">
        <v>66.750069375239875</v>
      </c>
      <c r="K871" s="12">
        <v>64.64020761712959</v>
      </c>
      <c r="L871" s="12">
        <v>66.06251341439517</v>
      </c>
      <c r="M871" s="12">
        <v>65.553567245915204</v>
      </c>
      <c r="N871" s="12"/>
      <c r="O871" s="12"/>
    </row>
    <row r="872" spans="1:15" x14ac:dyDescent="0.35">
      <c r="A872" s="11" t="str">
        <f t="shared" si="13"/>
        <v>DISTRIBUCION VOLUMEN POR CRITERIO (Consumiciones)Con alcoholMUJER</v>
      </c>
      <c r="B872" s="11" t="s">
        <v>209</v>
      </c>
      <c r="C872" s="11" t="s">
        <v>120</v>
      </c>
      <c r="D872" s="11" t="s">
        <v>18</v>
      </c>
      <c r="E872" s="12">
        <v>32.757916898739829</v>
      </c>
      <c r="F872" s="12">
        <v>35.645322487297967</v>
      </c>
      <c r="G872" s="12">
        <v>35.093300590094799</v>
      </c>
      <c r="H872" s="12">
        <v>32.731359424583225</v>
      </c>
      <c r="I872" s="12">
        <v>32.953642951797377</v>
      </c>
      <c r="J872" s="12">
        <v>33.249930624760118</v>
      </c>
      <c r="K872" s="12">
        <v>35.359792382870417</v>
      </c>
      <c r="L872" s="12">
        <v>33.937453257914996</v>
      </c>
      <c r="M872" s="12">
        <v>34.446432754084789</v>
      </c>
      <c r="N872" s="12"/>
      <c r="O872" s="12"/>
    </row>
    <row r="873" spans="1:15" x14ac:dyDescent="0.35">
      <c r="A873" s="11" t="str">
        <f t="shared" si="13"/>
        <v>DISTRIBUCION VOLUMEN POR CRITERIO (Consumiciones)Sin alcoholT.ESPAÑA</v>
      </c>
      <c r="B873" s="11" t="s">
        <v>209</v>
      </c>
      <c r="C873" s="11" t="s">
        <v>121</v>
      </c>
      <c r="D873" s="11" t="s">
        <v>32</v>
      </c>
      <c r="E873" s="12">
        <v>100</v>
      </c>
      <c r="F873" s="12">
        <v>100</v>
      </c>
      <c r="G873" s="12">
        <v>100</v>
      </c>
      <c r="H873" s="12">
        <v>100</v>
      </c>
      <c r="I873" s="12">
        <v>100</v>
      </c>
      <c r="J873" s="12">
        <v>100</v>
      </c>
      <c r="K873" s="12">
        <v>100</v>
      </c>
      <c r="L873" s="12">
        <v>100</v>
      </c>
      <c r="M873" s="12">
        <v>100</v>
      </c>
      <c r="N873" s="12"/>
      <c r="O873" s="12"/>
    </row>
    <row r="874" spans="1:15" x14ac:dyDescent="0.35">
      <c r="A874" s="11" t="str">
        <f t="shared" si="13"/>
        <v>DISTRIBUCION VOLUMEN POR CRITERIO (Consumiciones)Sin alcoholBCN AM</v>
      </c>
      <c r="B874" s="11" t="s">
        <v>209</v>
      </c>
      <c r="C874" s="11" t="s">
        <v>121</v>
      </c>
      <c r="D874" s="11" t="s">
        <v>1</v>
      </c>
      <c r="E874" s="12">
        <v>5.6327150398925019</v>
      </c>
      <c r="F874" s="12">
        <v>4.6820689089857526</v>
      </c>
      <c r="G874" s="12">
        <v>5.0836494690413145</v>
      </c>
      <c r="H874" s="12">
        <v>3.45939089386611</v>
      </c>
      <c r="I874" s="12">
        <v>4.1577384959174823</v>
      </c>
      <c r="J874" s="12">
        <v>6.454061509370165</v>
      </c>
      <c r="K874" s="12">
        <v>6.2562920186361337</v>
      </c>
      <c r="L874" s="12">
        <v>3.898899303392203</v>
      </c>
      <c r="M874" s="12">
        <v>5.0148668004100223</v>
      </c>
      <c r="N874" s="12"/>
      <c r="O874" s="12"/>
    </row>
    <row r="875" spans="1:15" x14ac:dyDescent="0.35">
      <c r="A875" s="11" t="str">
        <f t="shared" si="13"/>
        <v>DISTRIBUCION VOLUMEN POR CRITERIO (Consumiciones)Sin alcoholREST.CAT ARAGON</v>
      </c>
      <c r="B875" s="11" t="s">
        <v>209</v>
      </c>
      <c r="C875" s="11" t="s">
        <v>121</v>
      </c>
      <c r="D875" s="11" t="s">
        <v>2</v>
      </c>
      <c r="E875" s="12">
        <v>9.9756807466280009</v>
      </c>
      <c r="F875" s="12">
        <v>10.351366941556822</v>
      </c>
      <c r="G875" s="12">
        <v>12.555659573509509</v>
      </c>
      <c r="H875" s="12">
        <v>11.345970016091259</v>
      </c>
      <c r="I875" s="12">
        <v>10.569031250648413</v>
      </c>
      <c r="J875" s="12">
        <v>11.602365820312572</v>
      </c>
      <c r="K875" s="12">
        <v>12.413252208708665</v>
      </c>
      <c r="L875" s="12">
        <v>12.748689551606013</v>
      </c>
      <c r="M875" s="12">
        <v>14.203809243203372</v>
      </c>
      <c r="N875" s="12"/>
      <c r="O875" s="12"/>
    </row>
    <row r="876" spans="1:15" x14ac:dyDescent="0.35">
      <c r="A876" s="11" t="str">
        <f t="shared" si="13"/>
        <v>DISTRIBUCION VOLUMEN POR CRITERIO (Consumiciones)Sin alcoholLEVANTE</v>
      </c>
      <c r="B876" s="11" t="s">
        <v>209</v>
      </c>
      <c r="C876" s="11" t="s">
        <v>121</v>
      </c>
      <c r="D876" s="11" t="s">
        <v>3</v>
      </c>
      <c r="E876" s="12">
        <v>8.8561425715638542</v>
      </c>
      <c r="F876" s="12">
        <v>8.4978144644548781</v>
      </c>
      <c r="G876" s="12">
        <v>9.5446414702818458</v>
      </c>
      <c r="H876" s="12">
        <v>11.915487625100866</v>
      </c>
      <c r="I876" s="12">
        <v>12.649064623019122</v>
      </c>
      <c r="J876" s="12">
        <v>12.682443445967598</v>
      </c>
      <c r="K876" s="12">
        <v>10.646891300900508</v>
      </c>
      <c r="L876" s="12">
        <v>12.261482383664381</v>
      </c>
      <c r="M876" s="12">
        <v>12.640737115632469</v>
      </c>
      <c r="N876" s="12"/>
      <c r="O876" s="12"/>
    </row>
    <row r="877" spans="1:15" x14ac:dyDescent="0.35">
      <c r="A877" s="11" t="str">
        <f t="shared" si="13"/>
        <v>DISTRIBUCION VOLUMEN POR CRITERIO (Consumiciones)Sin alcoholANDALUCIA</v>
      </c>
      <c r="B877" s="11" t="s">
        <v>209</v>
      </c>
      <c r="C877" s="11" t="s">
        <v>121</v>
      </c>
      <c r="D877" s="11" t="s">
        <v>4</v>
      </c>
      <c r="E877" s="12">
        <v>30.912963852917873</v>
      </c>
      <c r="F877" s="12">
        <v>31.26731772797115</v>
      </c>
      <c r="G877" s="12">
        <v>28.145328739663</v>
      </c>
      <c r="H877" s="12">
        <v>27.329764891442583</v>
      </c>
      <c r="I877" s="12">
        <v>29.725488606539457</v>
      </c>
      <c r="J877" s="12">
        <v>23.38636648601959</v>
      </c>
      <c r="K877" s="12">
        <v>23.877197976973065</v>
      </c>
      <c r="L877" s="12">
        <v>29.27965553559067</v>
      </c>
      <c r="M877" s="12">
        <v>28.390511060565277</v>
      </c>
      <c r="N877" s="12"/>
      <c r="O877" s="12"/>
    </row>
    <row r="878" spans="1:15" x14ac:dyDescent="0.35">
      <c r="A878" s="11" t="str">
        <f t="shared" si="13"/>
        <v>DISTRIBUCION VOLUMEN POR CRITERIO (Consumiciones)Sin alcoholMDD AM</v>
      </c>
      <c r="B878" s="11" t="s">
        <v>209</v>
      </c>
      <c r="C878" s="11" t="s">
        <v>121</v>
      </c>
      <c r="D878" s="11" t="s">
        <v>5</v>
      </c>
      <c r="E878" s="12">
        <v>16.286963883618036</v>
      </c>
      <c r="F878" s="12">
        <v>16.926946646230427</v>
      </c>
      <c r="G878" s="12">
        <v>14.728933548505561</v>
      </c>
      <c r="H878" s="12">
        <v>14.635957542320382</v>
      </c>
      <c r="I878" s="12">
        <v>15.035427985213087</v>
      </c>
      <c r="J878" s="12">
        <v>16.33685490335764</v>
      </c>
      <c r="K878" s="12">
        <v>12.957412169299722</v>
      </c>
      <c r="L878" s="12">
        <v>14.588995202833219</v>
      </c>
      <c r="M878" s="12">
        <v>13.610623264093766</v>
      </c>
      <c r="N878" s="12"/>
      <c r="O878" s="12"/>
    </row>
    <row r="879" spans="1:15" x14ac:dyDescent="0.35">
      <c r="A879" s="11" t="str">
        <f t="shared" si="13"/>
        <v>DISTRIBUCION VOLUMEN POR CRITERIO (Consumiciones)Sin alcoholRTO CENTRO</v>
      </c>
      <c r="B879" s="11" t="s">
        <v>209</v>
      </c>
      <c r="C879" s="11" t="s">
        <v>121</v>
      </c>
      <c r="D879" s="11" t="s">
        <v>6</v>
      </c>
      <c r="E879" s="12">
        <v>10.842190527582327</v>
      </c>
      <c r="F879" s="12">
        <v>9.6501868873953267</v>
      </c>
      <c r="G879" s="12">
        <v>10.254584087820025</v>
      </c>
      <c r="H879" s="12">
        <v>9.6878769192128864</v>
      </c>
      <c r="I879" s="12">
        <v>7.9570883233857996</v>
      </c>
      <c r="J879" s="12">
        <v>8.1959791748169959</v>
      </c>
      <c r="K879" s="12">
        <v>8.9644302275465204</v>
      </c>
      <c r="L879" s="12">
        <v>10.472037699807716</v>
      </c>
      <c r="M879" s="12">
        <v>10.390241619893771</v>
      </c>
      <c r="N879" s="12"/>
      <c r="O879" s="12"/>
    </row>
    <row r="880" spans="1:15" x14ac:dyDescent="0.35">
      <c r="A880" s="11" t="str">
        <f t="shared" si="13"/>
        <v>DISTRIBUCION VOLUMEN POR CRITERIO (Consumiciones)Sin alcoholNORTE-CENTRO</v>
      </c>
      <c r="B880" s="11" t="s">
        <v>209</v>
      </c>
      <c r="C880" s="11" t="s">
        <v>121</v>
      </c>
      <c r="D880" s="11" t="s">
        <v>7</v>
      </c>
      <c r="E880" s="12">
        <v>9.3822135054746649</v>
      </c>
      <c r="F880" s="12">
        <v>9.6759914788552788</v>
      </c>
      <c r="G880" s="12">
        <v>10.190388653742538</v>
      </c>
      <c r="H880" s="12">
        <v>13.295633992759404</v>
      </c>
      <c r="I880" s="12">
        <v>11.86727727103181</v>
      </c>
      <c r="J880" s="12">
        <v>12.660998116214822</v>
      </c>
      <c r="K880" s="12">
        <v>16.233231323932344</v>
      </c>
      <c r="L880" s="12">
        <v>8.0577322845787052</v>
      </c>
      <c r="M880" s="12">
        <v>10.198910462139601</v>
      </c>
      <c r="N880" s="12"/>
      <c r="O880" s="12"/>
    </row>
    <row r="881" spans="1:15" x14ac:dyDescent="0.35">
      <c r="A881" s="11" t="str">
        <f t="shared" si="13"/>
        <v>DISTRIBUCION VOLUMEN POR CRITERIO (Consumiciones)Sin alcoholNOROESTE</v>
      </c>
      <c r="B881" s="11" t="s">
        <v>209</v>
      </c>
      <c r="C881" s="11" t="s">
        <v>121</v>
      </c>
      <c r="D881" s="11" t="s">
        <v>8</v>
      </c>
      <c r="E881" s="12">
        <v>8.1111345954249661</v>
      </c>
      <c r="F881" s="12">
        <v>8.9483069445503691</v>
      </c>
      <c r="G881" s="12">
        <v>9.4968236252189477</v>
      </c>
      <c r="H881" s="12">
        <v>8.329920462138686</v>
      </c>
      <c r="I881" s="12">
        <v>8.0389075711756526</v>
      </c>
      <c r="J881" s="12">
        <v>8.6809456051852862</v>
      </c>
      <c r="K881" s="12">
        <v>8.6512884452529253</v>
      </c>
      <c r="L881" s="12">
        <v>8.6925183666756087</v>
      </c>
      <c r="M881" s="12">
        <v>5.550310718056819</v>
      </c>
      <c r="N881" s="12"/>
      <c r="O881" s="12"/>
    </row>
    <row r="882" spans="1:15" x14ac:dyDescent="0.35">
      <c r="A882" s="11" t="str">
        <f t="shared" si="13"/>
        <v>DISTRIBUCION VOLUMEN POR CRITERIO (Consumiciones)Sin alcohol&lt;2MIL</v>
      </c>
      <c r="B882" s="11" t="s">
        <v>209</v>
      </c>
      <c r="C882" s="11" t="s">
        <v>121</v>
      </c>
      <c r="D882" s="11" t="s">
        <v>9</v>
      </c>
      <c r="E882" s="12">
        <v>3.4259234550437418</v>
      </c>
      <c r="F882" s="12">
        <v>4.696983384680693</v>
      </c>
      <c r="G882" s="12">
        <v>5.762252676141264</v>
      </c>
      <c r="H882" s="12">
        <v>5.5414539674744789</v>
      </c>
      <c r="I882" s="12">
        <v>8.3746362262005913</v>
      </c>
      <c r="J882" s="12">
        <v>4.5736933523054812</v>
      </c>
      <c r="K882" s="12">
        <v>6.1366597950163673</v>
      </c>
      <c r="L882" s="12">
        <v>4.1562380338716798</v>
      </c>
      <c r="M882" s="12">
        <v>5.2016678583245985</v>
      </c>
      <c r="N882" s="12"/>
      <c r="O882" s="12"/>
    </row>
    <row r="883" spans="1:15" x14ac:dyDescent="0.35">
      <c r="A883" s="11" t="str">
        <f t="shared" si="13"/>
        <v>DISTRIBUCION VOLUMEN POR CRITERIO (Consumiciones)Sin alcohol2-5MIL</v>
      </c>
      <c r="B883" s="11" t="s">
        <v>209</v>
      </c>
      <c r="C883" s="11" t="s">
        <v>121</v>
      </c>
      <c r="D883" s="11" t="s">
        <v>10</v>
      </c>
      <c r="E883" s="12">
        <v>3.6636560825881652</v>
      </c>
      <c r="F883" s="12">
        <v>2.9924292204286096</v>
      </c>
      <c r="G883" s="12">
        <v>4.4023784371654582</v>
      </c>
      <c r="H883" s="12">
        <v>4.257824690568949</v>
      </c>
      <c r="I883" s="12">
        <v>5.5313618735623367</v>
      </c>
      <c r="J883" s="12">
        <v>4.6357833334525687</v>
      </c>
      <c r="K883" s="12">
        <v>5.1740640917625758</v>
      </c>
      <c r="L883" s="12">
        <v>3.5955770736792041</v>
      </c>
      <c r="M883" s="12">
        <v>3.52778054160146</v>
      </c>
      <c r="N883" s="12"/>
      <c r="O883" s="12"/>
    </row>
    <row r="884" spans="1:15" x14ac:dyDescent="0.35">
      <c r="A884" s="11" t="str">
        <f t="shared" si="13"/>
        <v>DISTRIBUCION VOLUMEN POR CRITERIO (Consumiciones)Sin alcohol5-10MIL</v>
      </c>
      <c r="B884" s="11" t="s">
        <v>209</v>
      </c>
      <c r="C884" s="11" t="s">
        <v>121</v>
      </c>
      <c r="D884" s="11" t="s">
        <v>11</v>
      </c>
      <c r="E884" s="12">
        <v>7.4454345903476309</v>
      </c>
      <c r="F884" s="12">
        <v>7.0547695226626042</v>
      </c>
      <c r="G884" s="12">
        <v>7.1862437681996862</v>
      </c>
      <c r="H884" s="12">
        <v>5.8617140516888329</v>
      </c>
      <c r="I884" s="12">
        <v>6.5502638762423571</v>
      </c>
      <c r="J884" s="12">
        <v>7.8061395657767862</v>
      </c>
      <c r="K884" s="12">
        <v>7.5948266818961718</v>
      </c>
      <c r="L884" s="12">
        <v>8.9478327800458111</v>
      </c>
      <c r="M884" s="12">
        <v>7.1083668270198599</v>
      </c>
      <c r="N884" s="12"/>
      <c r="O884" s="12"/>
    </row>
    <row r="885" spans="1:15" x14ac:dyDescent="0.35">
      <c r="A885" s="11" t="str">
        <f t="shared" si="13"/>
        <v>DISTRIBUCION VOLUMEN POR CRITERIO (Consumiciones)Sin alcohol10-30MIL</v>
      </c>
      <c r="B885" s="11" t="s">
        <v>209</v>
      </c>
      <c r="C885" s="11" t="s">
        <v>121</v>
      </c>
      <c r="D885" s="11" t="s">
        <v>12</v>
      </c>
      <c r="E885" s="12">
        <v>18.536133503207573</v>
      </c>
      <c r="F885" s="12">
        <v>18.448797532283791</v>
      </c>
      <c r="G885" s="12">
        <v>17.981571185082604</v>
      </c>
      <c r="H885" s="12">
        <v>19.163343607871877</v>
      </c>
      <c r="I885" s="12">
        <v>17.896218489625181</v>
      </c>
      <c r="J885" s="12">
        <v>17.693984124695056</v>
      </c>
      <c r="K885" s="12">
        <v>20.101806430704574</v>
      </c>
      <c r="L885" s="12">
        <v>20.220895858438265</v>
      </c>
      <c r="M885" s="12">
        <v>24.846785184568148</v>
      </c>
      <c r="N885" s="12"/>
      <c r="O885" s="12"/>
    </row>
    <row r="886" spans="1:15" x14ac:dyDescent="0.35">
      <c r="A886" s="11" t="str">
        <f t="shared" si="13"/>
        <v>DISTRIBUCION VOLUMEN POR CRITERIO (Consumiciones)Sin alcohol30-100MIL</v>
      </c>
      <c r="B886" s="11" t="s">
        <v>209</v>
      </c>
      <c r="C886" s="11" t="s">
        <v>121</v>
      </c>
      <c r="D886" s="11" t="s">
        <v>13</v>
      </c>
      <c r="E886" s="12">
        <v>20.91270172074422</v>
      </c>
      <c r="F886" s="12">
        <v>19.704224760121715</v>
      </c>
      <c r="G886" s="12">
        <v>20.506313066159699</v>
      </c>
      <c r="H886" s="12">
        <v>20.723225674038158</v>
      </c>
      <c r="I886" s="12">
        <v>20.653986999444598</v>
      </c>
      <c r="J886" s="12">
        <v>25.458285435437528</v>
      </c>
      <c r="K886" s="12">
        <v>21.939736006846346</v>
      </c>
      <c r="L886" s="12">
        <v>21.981339101260009</v>
      </c>
      <c r="M886" s="12">
        <v>22.028883114425639</v>
      </c>
      <c r="N886" s="12"/>
      <c r="O886" s="12"/>
    </row>
    <row r="887" spans="1:15" x14ac:dyDescent="0.35">
      <c r="A887" s="11" t="str">
        <f t="shared" si="13"/>
        <v>DISTRIBUCION VOLUMEN POR CRITERIO (Consumiciones)Sin alcohol100-200MIL</v>
      </c>
      <c r="B887" s="11" t="s">
        <v>209</v>
      </c>
      <c r="C887" s="11" t="s">
        <v>121</v>
      </c>
      <c r="D887" s="11" t="s">
        <v>14</v>
      </c>
      <c r="E887" s="12">
        <v>15.766093085260261</v>
      </c>
      <c r="F887" s="12">
        <v>16.609326511193746</v>
      </c>
      <c r="G887" s="12">
        <v>16.036809433491271</v>
      </c>
      <c r="H887" s="12">
        <v>15.062214220848535</v>
      </c>
      <c r="I887" s="12">
        <v>13.554743764756633</v>
      </c>
      <c r="J887" s="12">
        <v>11.453929723479312</v>
      </c>
      <c r="K887" s="12">
        <v>10.761959578997308</v>
      </c>
      <c r="L887" s="12">
        <v>10.84249289487933</v>
      </c>
      <c r="M887" s="12">
        <v>10.407390181715623</v>
      </c>
      <c r="N887" s="12"/>
      <c r="O887" s="12"/>
    </row>
    <row r="888" spans="1:15" x14ac:dyDescent="0.35">
      <c r="A888" s="11" t="str">
        <f t="shared" si="13"/>
        <v>DISTRIBUCION VOLUMEN POR CRITERIO (Consumiciones)Sin alcohol200-500MIL</v>
      </c>
      <c r="B888" s="11" t="s">
        <v>209</v>
      </c>
      <c r="C888" s="11" t="s">
        <v>121</v>
      </c>
      <c r="D888" s="11" t="s">
        <v>15</v>
      </c>
      <c r="E888" s="12">
        <v>12.395958913733718</v>
      </c>
      <c r="F888" s="12">
        <v>13.199586761377327</v>
      </c>
      <c r="G888" s="12">
        <v>15.029335595068991</v>
      </c>
      <c r="H888" s="12">
        <v>12.967344679997639</v>
      </c>
      <c r="I888" s="12">
        <v>11.588114205309566</v>
      </c>
      <c r="J888" s="12">
        <v>10.812396006812202</v>
      </c>
      <c r="K888" s="12">
        <v>13.433245695382679</v>
      </c>
      <c r="L888" s="12">
        <v>11.983704247270333</v>
      </c>
      <c r="M888" s="12">
        <v>11.910064406090285</v>
      </c>
      <c r="N888" s="12"/>
      <c r="O888" s="12"/>
    </row>
    <row r="889" spans="1:15" x14ac:dyDescent="0.35">
      <c r="A889" s="11" t="str">
        <f t="shared" si="13"/>
        <v>DISTRIBUCION VOLUMEN POR CRITERIO (Consumiciones)Sin alcohol&gt;500MIL</v>
      </c>
      <c r="B889" s="11" t="s">
        <v>209</v>
      </c>
      <c r="C889" s="11" t="s">
        <v>121</v>
      </c>
      <c r="D889" s="11" t="s">
        <v>16</v>
      </c>
      <c r="E889" s="12">
        <v>17.854105733728026</v>
      </c>
      <c r="F889" s="12">
        <v>17.293878503508665</v>
      </c>
      <c r="G889" s="12">
        <v>13.095112864573252</v>
      </c>
      <c r="H889" s="12">
        <v>16.422869735782854</v>
      </c>
      <c r="I889" s="12">
        <v>15.850684215631066</v>
      </c>
      <c r="J889" s="12">
        <v>17.565788458041069</v>
      </c>
      <c r="K889" s="12">
        <v>14.85771326272757</v>
      </c>
      <c r="L889" s="12">
        <v>18.271922592592496</v>
      </c>
      <c r="M889" s="12">
        <v>14.969074741248257</v>
      </c>
      <c r="N889" s="12"/>
      <c r="O889" s="12"/>
    </row>
    <row r="890" spans="1:15" x14ac:dyDescent="0.35">
      <c r="A890" s="11" t="str">
        <f t="shared" si="13"/>
        <v>DISTRIBUCION VOLUMEN POR CRITERIO (Consumiciones)Sin alcoholDE 15 A 19 AÑOS</v>
      </c>
      <c r="B890" s="11" t="s">
        <v>209</v>
      </c>
      <c r="C890" s="11" t="s">
        <v>121</v>
      </c>
      <c r="D890" s="11" t="s">
        <v>34</v>
      </c>
      <c r="E890" s="12">
        <v>0.15038362217071416</v>
      </c>
      <c r="F890" s="12">
        <v>7.0279987805200436E-2</v>
      </c>
      <c r="G890" s="12">
        <v>0.39214038128022588</v>
      </c>
      <c r="H890" s="12" t="s">
        <v>222</v>
      </c>
      <c r="I890" s="12" t="s">
        <v>222</v>
      </c>
      <c r="J890" s="12">
        <v>0.48948875734565145</v>
      </c>
      <c r="K890" s="12" t="s">
        <v>222</v>
      </c>
      <c r="L890" s="12">
        <v>0.33571181986882737</v>
      </c>
      <c r="M890" s="12" t="s">
        <v>222</v>
      </c>
      <c r="N890" s="12"/>
      <c r="O890" s="12"/>
    </row>
    <row r="891" spans="1:15" x14ac:dyDescent="0.35">
      <c r="A891" s="11" t="str">
        <f t="shared" si="13"/>
        <v>DISTRIBUCION VOLUMEN POR CRITERIO (Consumiciones)Sin alcoholDE 20 A 24 AÑOS</v>
      </c>
      <c r="B891" s="11" t="s">
        <v>209</v>
      </c>
      <c r="C891" s="11" t="s">
        <v>121</v>
      </c>
      <c r="D891" s="11" t="s">
        <v>35</v>
      </c>
      <c r="E891" s="12">
        <v>0.82477385196144537</v>
      </c>
      <c r="F891" s="12">
        <v>1.0988965532194024</v>
      </c>
      <c r="G891" s="12">
        <v>0.49022151196644492</v>
      </c>
      <c r="H891" s="12">
        <v>0.81329103247397705</v>
      </c>
      <c r="I891" s="12">
        <v>0.43481216943088918</v>
      </c>
      <c r="J891" s="12">
        <v>0.58621489459199649</v>
      </c>
      <c r="K891" s="12">
        <v>1.0483176529170655</v>
      </c>
      <c r="L891" s="12">
        <v>1.2041394702847548</v>
      </c>
      <c r="M891" s="12">
        <v>1.9126683136484812</v>
      </c>
      <c r="N891" s="12"/>
      <c r="O891" s="12"/>
    </row>
    <row r="892" spans="1:15" x14ac:dyDescent="0.35">
      <c r="A892" s="11" t="str">
        <f t="shared" si="13"/>
        <v>DISTRIBUCION VOLUMEN POR CRITERIO (Consumiciones)Sin alcoholDE 25 A 34 AÑOS</v>
      </c>
      <c r="B892" s="11" t="s">
        <v>209</v>
      </c>
      <c r="C892" s="11" t="s">
        <v>121</v>
      </c>
      <c r="D892" s="11" t="s">
        <v>36</v>
      </c>
      <c r="E892" s="12">
        <v>1.6083131322315123</v>
      </c>
      <c r="F892" s="12">
        <v>1.8143341766865175</v>
      </c>
      <c r="G892" s="12">
        <v>2.261934292143708</v>
      </c>
      <c r="H892" s="12">
        <v>1.8710750028818068</v>
      </c>
      <c r="I892" s="12">
        <v>2.6387889631837513</v>
      </c>
      <c r="J892" s="12">
        <v>2.6779664909897987</v>
      </c>
      <c r="K892" s="12">
        <v>2.0895958924201707</v>
      </c>
      <c r="L892" s="12">
        <v>2.4038884446350561</v>
      </c>
      <c r="M892" s="12">
        <v>2.8884759864858016</v>
      </c>
      <c r="N892" s="12"/>
      <c r="O892" s="12"/>
    </row>
    <row r="893" spans="1:15" x14ac:dyDescent="0.35">
      <c r="A893" s="11" t="str">
        <f t="shared" si="13"/>
        <v>DISTRIBUCION VOLUMEN POR CRITERIO (Consumiciones)Sin alcoholDE 35 A 49 AÑOS</v>
      </c>
      <c r="B893" s="11" t="s">
        <v>209</v>
      </c>
      <c r="C893" s="11" t="s">
        <v>121</v>
      </c>
      <c r="D893" s="11" t="s">
        <v>37</v>
      </c>
      <c r="E893" s="12">
        <v>12.441617142971845</v>
      </c>
      <c r="F893" s="12">
        <v>14.288195141136928</v>
      </c>
      <c r="G893" s="12">
        <v>11.115977166458386</v>
      </c>
      <c r="H893" s="12">
        <v>12.366708245902917</v>
      </c>
      <c r="I893" s="12">
        <v>13.023379478501216</v>
      </c>
      <c r="J893" s="12">
        <v>10.352418064005018</v>
      </c>
      <c r="K893" s="12">
        <v>13.349787393438797</v>
      </c>
      <c r="L893" s="12">
        <v>10.290386223695819</v>
      </c>
      <c r="M893" s="12">
        <v>11.074263556683709</v>
      </c>
      <c r="N893" s="12"/>
      <c r="O893" s="12"/>
    </row>
    <row r="894" spans="1:15" x14ac:dyDescent="0.35">
      <c r="A894" s="11" t="str">
        <f t="shared" si="13"/>
        <v>DISTRIBUCION VOLUMEN POR CRITERIO (Consumiciones)Sin alcoholDE 50 A 59 AÑOS</v>
      </c>
      <c r="B894" s="11" t="s">
        <v>209</v>
      </c>
      <c r="C894" s="11" t="s">
        <v>121</v>
      </c>
      <c r="D894" s="11" t="s">
        <v>38</v>
      </c>
      <c r="E894" s="12">
        <v>26.334860863312237</v>
      </c>
      <c r="F894" s="12">
        <v>26.299838778359518</v>
      </c>
      <c r="G894" s="12">
        <v>26.679151440507511</v>
      </c>
      <c r="H894" s="12">
        <v>22.895360431999208</v>
      </c>
      <c r="I894" s="12">
        <v>22.307914646639386</v>
      </c>
      <c r="J894" s="12">
        <v>23.774400628355131</v>
      </c>
      <c r="K894" s="12">
        <v>21.935840131755608</v>
      </c>
      <c r="L894" s="12">
        <v>23.646236642153667</v>
      </c>
      <c r="M894" s="12">
        <v>18.671642063493902</v>
      </c>
      <c r="N894" s="12"/>
      <c r="O894" s="12"/>
    </row>
    <row r="895" spans="1:15" x14ac:dyDescent="0.35">
      <c r="A895" s="11" t="str">
        <f t="shared" si="13"/>
        <v>DISTRIBUCION VOLUMEN POR CRITERIO (Consumiciones)Sin alcoholDE 60 A 75 AÑOS</v>
      </c>
      <c r="B895" s="11" t="s">
        <v>209</v>
      </c>
      <c r="C895" s="11" t="s">
        <v>121</v>
      </c>
      <c r="D895" s="11" t="s">
        <v>39</v>
      </c>
      <c r="E895" s="12">
        <v>58.640053559979265</v>
      </c>
      <c r="F895" s="12">
        <v>56.428449029560589</v>
      </c>
      <c r="G895" s="12">
        <v>59.060585161236411</v>
      </c>
      <c r="H895" s="12">
        <v>62.053542560300045</v>
      </c>
      <c r="I895" s="12">
        <v>61.595113427939864</v>
      </c>
      <c r="J895" s="12">
        <v>62.11952001319365</v>
      </c>
      <c r="K895" s="12">
        <v>61.576470184218614</v>
      </c>
      <c r="L895" s="12">
        <v>62.11963042786163</v>
      </c>
      <c r="M895" s="12">
        <v>65.452949565488353</v>
      </c>
      <c r="N895" s="12"/>
      <c r="O895" s="12"/>
    </row>
    <row r="896" spans="1:15" x14ac:dyDescent="0.35">
      <c r="A896" s="11" t="str">
        <f t="shared" si="13"/>
        <v>DISTRIBUCION VOLUMEN POR CRITERIO (Consumiciones)Sin alcoholNIVEL ALTO</v>
      </c>
      <c r="B896" s="11" t="s">
        <v>209</v>
      </c>
      <c r="C896" s="11" t="s">
        <v>121</v>
      </c>
      <c r="D896" s="11" t="s">
        <v>171</v>
      </c>
      <c r="E896" s="12">
        <v>21.240121336496234</v>
      </c>
      <c r="F896" s="12">
        <v>21.823327936456195</v>
      </c>
      <c r="G896" s="12">
        <v>20.219256691892042</v>
      </c>
      <c r="H896" s="12">
        <v>20.251473938628301</v>
      </c>
      <c r="I896" s="12">
        <v>19.8126905725948</v>
      </c>
      <c r="J896" s="12">
        <v>17.471676388072545</v>
      </c>
      <c r="K896" s="12">
        <v>19.7803678773844</v>
      </c>
      <c r="L896" s="12">
        <v>19.50053331976903</v>
      </c>
      <c r="M896" s="12">
        <v>17.026974147836029</v>
      </c>
      <c r="N896" s="12"/>
      <c r="O896" s="12"/>
    </row>
    <row r="897" spans="1:15" x14ac:dyDescent="0.35">
      <c r="A897" s="11" t="str">
        <f t="shared" si="13"/>
        <v>DISTRIBUCION VOLUMEN POR CRITERIO (Consumiciones)Sin alcoholNIVEL MEDIO ALTO</v>
      </c>
      <c r="B897" s="11" t="s">
        <v>209</v>
      </c>
      <c r="C897" s="11" t="s">
        <v>121</v>
      </c>
      <c r="D897" s="11" t="s">
        <v>172</v>
      </c>
      <c r="E897" s="12">
        <v>14.874463485106288</v>
      </c>
      <c r="F897" s="12">
        <v>13.897716213777194</v>
      </c>
      <c r="G897" s="12">
        <v>11.651913958001604</v>
      </c>
      <c r="H897" s="12">
        <v>10.788708285264175</v>
      </c>
      <c r="I897" s="12">
        <v>12.729211874503289</v>
      </c>
      <c r="J897" s="12">
        <v>11.501231445017231</v>
      </c>
      <c r="K897" s="12">
        <v>9.9291383608495121</v>
      </c>
      <c r="L897" s="12">
        <v>11.545132330693891</v>
      </c>
      <c r="M897" s="12">
        <v>11.77483244158241</v>
      </c>
      <c r="N897" s="12"/>
      <c r="O897" s="12"/>
    </row>
    <row r="898" spans="1:15" x14ac:dyDescent="0.35">
      <c r="A898" s="11" t="str">
        <f t="shared" si="13"/>
        <v>DISTRIBUCION VOLUMEN POR CRITERIO (Consumiciones)Sin alcoholNIVEL MEDIO</v>
      </c>
      <c r="B898" s="11" t="s">
        <v>209</v>
      </c>
      <c r="C898" s="11" t="s">
        <v>121</v>
      </c>
      <c r="D898" s="11" t="s">
        <v>173</v>
      </c>
      <c r="E898" s="12">
        <v>21.919525422688128</v>
      </c>
      <c r="F898" s="12">
        <v>21.581904378088996</v>
      </c>
      <c r="G898" s="12">
        <v>24.022079164065858</v>
      </c>
      <c r="H898" s="12">
        <v>21.931321160707341</v>
      </c>
      <c r="I898" s="12">
        <v>23.021434847877288</v>
      </c>
      <c r="J898" s="12">
        <v>23.024651868742758</v>
      </c>
      <c r="K898" s="12">
        <v>23.669389113799514</v>
      </c>
      <c r="L898" s="12">
        <v>20.993214148220808</v>
      </c>
      <c r="M898" s="12">
        <v>18.950623711447552</v>
      </c>
      <c r="N898" s="12"/>
      <c r="O898" s="12"/>
    </row>
    <row r="899" spans="1:15" x14ac:dyDescent="0.35">
      <c r="A899" s="11" t="str">
        <f t="shared" si="13"/>
        <v>DISTRIBUCION VOLUMEN POR CRITERIO (Consumiciones)Sin alcoholNIVEL MEDIO BAJO</v>
      </c>
      <c r="B899" s="11" t="s">
        <v>209</v>
      </c>
      <c r="C899" s="11" t="s">
        <v>121</v>
      </c>
      <c r="D899" s="11" t="s">
        <v>174</v>
      </c>
      <c r="E899" s="12">
        <v>16.126090298629943</v>
      </c>
      <c r="F899" s="12">
        <v>14.693603759162979</v>
      </c>
      <c r="G899" s="12">
        <v>14.848625500528195</v>
      </c>
      <c r="H899" s="12">
        <v>16.307325692875331</v>
      </c>
      <c r="I899" s="12">
        <v>15.539955886319692</v>
      </c>
      <c r="J899" s="12">
        <v>17.758122435117102</v>
      </c>
      <c r="K899" s="12">
        <v>15.765250150532282</v>
      </c>
      <c r="L899" s="12">
        <v>15.281722198108866</v>
      </c>
      <c r="M899" s="12">
        <v>14.785579987756902</v>
      </c>
      <c r="N899" s="12"/>
      <c r="O899" s="12"/>
    </row>
    <row r="900" spans="1:15" x14ac:dyDescent="0.35">
      <c r="A900" s="11" t="str">
        <f t="shared" ref="A900:A963" si="14">B900&amp;C900&amp;D900</f>
        <v>DISTRIBUCION VOLUMEN POR CRITERIO (Consumiciones)Sin alcoholNIVEL BAJO</v>
      </c>
      <c r="B900" s="11" t="s">
        <v>209</v>
      </c>
      <c r="C900" s="11" t="s">
        <v>121</v>
      </c>
      <c r="D900" s="11" t="s">
        <v>190</v>
      </c>
      <c r="E900" s="12">
        <v>25.839808903283849</v>
      </c>
      <c r="F900" s="12">
        <v>28.003459123743173</v>
      </c>
      <c r="G900" s="12">
        <v>29.258127304878805</v>
      </c>
      <c r="H900" s="12">
        <v>30.721159207864009</v>
      </c>
      <c r="I900" s="12">
        <v>28.896728532942667</v>
      </c>
      <c r="J900" s="12">
        <v>30.244315980394777</v>
      </c>
      <c r="K900" s="12">
        <v>30.85587902701818</v>
      </c>
      <c r="L900" s="12">
        <v>32.679398003207403</v>
      </c>
      <c r="M900" s="12">
        <v>37.461997424373429</v>
      </c>
      <c r="N900" s="12"/>
      <c r="O900" s="12"/>
    </row>
    <row r="901" spans="1:15" x14ac:dyDescent="0.35">
      <c r="A901" s="11" t="str">
        <f t="shared" si="14"/>
        <v>DISTRIBUCION VOLUMEN POR CRITERIO (Consumiciones)Sin alcoholHOMBRE</v>
      </c>
      <c r="B901" s="11" t="s">
        <v>209</v>
      </c>
      <c r="C901" s="11" t="s">
        <v>121</v>
      </c>
      <c r="D901" s="11" t="s">
        <v>17</v>
      </c>
      <c r="E901" s="12">
        <v>59.767198291181614</v>
      </c>
      <c r="F901" s="12">
        <v>57.970010911036354</v>
      </c>
      <c r="G901" s="12">
        <v>59.452573357323246</v>
      </c>
      <c r="H901" s="12">
        <v>62.261805800912626</v>
      </c>
      <c r="I901" s="12">
        <v>57.335793315199538</v>
      </c>
      <c r="J901" s="12">
        <v>63.172225709318731</v>
      </c>
      <c r="K901" s="12">
        <v>61.51479992444888</v>
      </c>
      <c r="L901" s="12">
        <v>62.34935427124455</v>
      </c>
      <c r="M901" s="12">
        <v>65.125789971510756</v>
      </c>
      <c r="N901" s="12"/>
      <c r="O901" s="12"/>
    </row>
    <row r="902" spans="1:15" x14ac:dyDescent="0.35">
      <c r="A902" s="11" t="str">
        <f t="shared" si="14"/>
        <v>DISTRIBUCION VOLUMEN POR CRITERIO (Consumiciones)Sin alcoholMUJER</v>
      </c>
      <c r="B902" s="11" t="s">
        <v>209</v>
      </c>
      <c r="C902" s="11" t="s">
        <v>121</v>
      </c>
      <c r="D902" s="11" t="s">
        <v>18</v>
      </c>
      <c r="E902" s="12">
        <v>40.232801708818378</v>
      </c>
      <c r="F902" s="12">
        <v>42.029989088963646</v>
      </c>
      <c r="G902" s="12">
        <v>40.547426642676768</v>
      </c>
      <c r="H902" s="12">
        <v>37.738194199087381</v>
      </c>
      <c r="I902" s="12">
        <v>42.664206684800462</v>
      </c>
      <c r="J902" s="12">
        <v>36.827774290681269</v>
      </c>
      <c r="K902" s="12">
        <v>38.48520007555112</v>
      </c>
      <c r="L902" s="12">
        <v>37.65064572875545</v>
      </c>
      <c r="M902" s="12">
        <v>34.87421002848923</v>
      </c>
      <c r="N902" s="12"/>
      <c r="O902" s="12"/>
    </row>
    <row r="903" spans="1:15" x14ac:dyDescent="0.35">
      <c r="A903" s="11" t="str">
        <f t="shared" si="14"/>
        <v>DISTRIBUCION VOLUMEN POR CRITERIO (Consumiciones)Cerveza EnvasadaT.ESPAÑA</v>
      </c>
      <c r="B903" s="11" t="s">
        <v>209</v>
      </c>
      <c r="C903" s="11" t="s">
        <v>153</v>
      </c>
      <c r="D903" s="11" t="s">
        <v>32</v>
      </c>
      <c r="E903" s="12">
        <v>100</v>
      </c>
      <c r="F903" s="12">
        <v>100</v>
      </c>
      <c r="G903" s="12">
        <v>100</v>
      </c>
      <c r="H903" s="12">
        <v>100</v>
      </c>
      <c r="I903" s="12">
        <v>100</v>
      </c>
      <c r="J903" s="12">
        <v>100</v>
      </c>
      <c r="K903" s="12">
        <v>100</v>
      </c>
      <c r="L903" s="12">
        <v>100</v>
      </c>
      <c r="M903" s="12">
        <v>100</v>
      </c>
      <c r="N903" s="12"/>
      <c r="O903" s="12"/>
    </row>
    <row r="904" spans="1:15" x14ac:dyDescent="0.35">
      <c r="A904" s="11" t="str">
        <f t="shared" si="14"/>
        <v>DISTRIBUCION VOLUMEN POR CRITERIO (Consumiciones)Cerveza EnvasadaBCN AM</v>
      </c>
      <c r="B904" s="11" t="s">
        <v>209</v>
      </c>
      <c r="C904" s="11" t="s">
        <v>153</v>
      </c>
      <c r="D904" s="11" t="s">
        <v>1</v>
      </c>
      <c r="E904" s="12">
        <v>7.1637333269651604</v>
      </c>
      <c r="F904" s="12">
        <v>6.5413130444535836</v>
      </c>
      <c r="G904" s="12">
        <v>7.9300655955801203</v>
      </c>
      <c r="H904" s="12">
        <v>8.9265900254769583</v>
      </c>
      <c r="I904" s="12">
        <v>8.8063980306525593</v>
      </c>
      <c r="J904" s="12">
        <v>9.9344275658844197</v>
      </c>
      <c r="K904" s="12">
        <v>7.2923832168442146</v>
      </c>
      <c r="L904" s="12">
        <v>7.8454249543647396</v>
      </c>
      <c r="M904" s="12">
        <v>7.8409132657794967</v>
      </c>
      <c r="N904" s="12"/>
      <c r="O904" s="12"/>
    </row>
    <row r="905" spans="1:15" x14ac:dyDescent="0.35">
      <c r="A905" s="11" t="str">
        <f t="shared" si="14"/>
        <v>DISTRIBUCION VOLUMEN POR CRITERIO (Consumiciones)Cerveza EnvasadaREST.CAT ARAGON</v>
      </c>
      <c r="B905" s="11" t="s">
        <v>209</v>
      </c>
      <c r="C905" s="11" t="s">
        <v>153</v>
      </c>
      <c r="D905" s="11" t="s">
        <v>2</v>
      </c>
      <c r="E905" s="12">
        <v>12.673606889784292</v>
      </c>
      <c r="F905" s="12">
        <v>12.767511309679591</v>
      </c>
      <c r="G905" s="12">
        <v>13.708271016262977</v>
      </c>
      <c r="H905" s="12">
        <v>12.32373904284089</v>
      </c>
      <c r="I905" s="12">
        <v>12.096653667920283</v>
      </c>
      <c r="J905" s="12">
        <v>13.296279112832291</v>
      </c>
      <c r="K905" s="12">
        <v>13.792329414136779</v>
      </c>
      <c r="L905" s="12">
        <v>13.958293211718074</v>
      </c>
      <c r="M905" s="12">
        <v>15.329482187568692</v>
      </c>
      <c r="N905" s="12"/>
      <c r="O905" s="12"/>
    </row>
    <row r="906" spans="1:15" x14ac:dyDescent="0.35">
      <c r="A906" s="11" t="str">
        <f t="shared" si="14"/>
        <v>DISTRIBUCION VOLUMEN POR CRITERIO (Consumiciones)Cerveza EnvasadaLEVANTE</v>
      </c>
      <c r="B906" s="11" t="s">
        <v>209</v>
      </c>
      <c r="C906" s="11" t="s">
        <v>153</v>
      </c>
      <c r="D906" s="11" t="s">
        <v>3</v>
      </c>
      <c r="E906" s="12">
        <v>14.155943893500989</v>
      </c>
      <c r="F906" s="12">
        <v>12.964748382996225</v>
      </c>
      <c r="G906" s="12">
        <v>12.170832598000182</v>
      </c>
      <c r="H906" s="12">
        <v>13.017969849727281</v>
      </c>
      <c r="I906" s="12">
        <v>14.958916773506898</v>
      </c>
      <c r="J906" s="12">
        <v>13.013715311674117</v>
      </c>
      <c r="K906" s="12">
        <v>12.730439140915545</v>
      </c>
      <c r="L906" s="12">
        <v>14.797527130088554</v>
      </c>
      <c r="M906" s="12">
        <v>14.432095067714698</v>
      </c>
      <c r="N906" s="12"/>
      <c r="O906" s="12"/>
    </row>
    <row r="907" spans="1:15" x14ac:dyDescent="0.35">
      <c r="A907" s="11" t="str">
        <f t="shared" si="14"/>
        <v>DISTRIBUCION VOLUMEN POR CRITERIO (Consumiciones)Cerveza EnvasadaANDALUCIA</v>
      </c>
      <c r="B907" s="11" t="s">
        <v>209</v>
      </c>
      <c r="C907" s="11" t="s">
        <v>153</v>
      </c>
      <c r="D907" s="11" t="s">
        <v>4</v>
      </c>
      <c r="E907" s="12">
        <v>22.10634921324117</v>
      </c>
      <c r="F907" s="12">
        <v>23.203994840542865</v>
      </c>
      <c r="G907" s="12">
        <v>22.056511332297852</v>
      </c>
      <c r="H907" s="12">
        <v>21.454090346386558</v>
      </c>
      <c r="I907" s="12">
        <v>21.009829656997493</v>
      </c>
      <c r="J907" s="12">
        <v>20.999895333694298</v>
      </c>
      <c r="K907" s="12">
        <v>21.89316534018862</v>
      </c>
      <c r="L907" s="12">
        <v>22.846742321756647</v>
      </c>
      <c r="M907" s="12">
        <v>22.176111148126726</v>
      </c>
      <c r="N907" s="12"/>
      <c r="O907" s="12"/>
    </row>
    <row r="908" spans="1:15" x14ac:dyDescent="0.35">
      <c r="A908" s="11" t="str">
        <f t="shared" si="14"/>
        <v>DISTRIBUCION VOLUMEN POR CRITERIO (Consumiciones)Cerveza EnvasadaMDD AM</v>
      </c>
      <c r="B908" s="11" t="s">
        <v>209</v>
      </c>
      <c r="C908" s="11" t="s">
        <v>153</v>
      </c>
      <c r="D908" s="11" t="s">
        <v>5</v>
      </c>
      <c r="E908" s="12">
        <v>14.459374674354789</v>
      </c>
      <c r="F908" s="12">
        <v>14.565021310801212</v>
      </c>
      <c r="G908" s="12">
        <v>13.460281911003111</v>
      </c>
      <c r="H908" s="12">
        <v>14.359132652062199</v>
      </c>
      <c r="I908" s="12">
        <v>12.885833786136642</v>
      </c>
      <c r="J908" s="12">
        <v>13.709404066285977</v>
      </c>
      <c r="K908" s="12">
        <v>13.527873913623239</v>
      </c>
      <c r="L908" s="12">
        <v>11.591952834702884</v>
      </c>
      <c r="M908" s="12">
        <v>11.752175843390338</v>
      </c>
      <c r="N908" s="12"/>
      <c r="O908" s="12"/>
    </row>
    <row r="909" spans="1:15" x14ac:dyDescent="0.35">
      <c r="A909" s="11" t="str">
        <f t="shared" si="14"/>
        <v>DISTRIBUCION VOLUMEN POR CRITERIO (Consumiciones)Cerveza EnvasadaRTO CENTRO</v>
      </c>
      <c r="B909" s="11" t="s">
        <v>209</v>
      </c>
      <c r="C909" s="11" t="s">
        <v>153</v>
      </c>
      <c r="D909" s="11" t="s">
        <v>6</v>
      </c>
      <c r="E909" s="12">
        <v>11.253864323178991</v>
      </c>
      <c r="F909" s="12">
        <v>11.669154484615095</v>
      </c>
      <c r="G909" s="12">
        <v>12.127563553478558</v>
      </c>
      <c r="H909" s="12">
        <v>11.916129460371472</v>
      </c>
      <c r="I909" s="12">
        <v>11.288941529126552</v>
      </c>
      <c r="J909" s="12">
        <v>10.563577735866527</v>
      </c>
      <c r="K909" s="12">
        <v>10.679555006922852</v>
      </c>
      <c r="L909" s="12">
        <v>11.087324326399925</v>
      </c>
      <c r="M909" s="12">
        <v>11.678573585756281</v>
      </c>
      <c r="N909" s="12"/>
      <c r="O909" s="12"/>
    </row>
    <row r="910" spans="1:15" x14ac:dyDescent="0.35">
      <c r="A910" s="11" t="str">
        <f t="shared" si="14"/>
        <v>DISTRIBUCION VOLUMEN POR CRITERIO (Consumiciones)Cerveza EnvasadaNORTE-CENTRO</v>
      </c>
      <c r="B910" s="11" t="s">
        <v>209</v>
      </c>
      <c r="C910" s="11" t="s">
        <v>153</v>
      </c>
      <c r="D910" s="11" t="s">
        <v>7</v>
      </c>
      <c r="E910" s="12">
        <v>7.4344693285629928</v>
      </c>
      <c r="F910" s="12">
        <v>7.1667850600067311</v>
      </c>
      <c r="G910" s="12">
        <v>8.2085032877255699</v>
      </c>
      <c r="H910" s="12">
        <v>7.9872223588052158</v>
      </c>
      <c r="I910" s="12">
        <v>7.5171362477141885</v>
      </c>
      <c r="J910" s="12">
        <v>8.4103653860475802</v>
      </c>
      <c r="K910" s="12">
        <v>9.8430247917870979</v>
      </c>
      <c r="L910" s="12">
        <v>7.7146215965547587</v>
      </c>
      <c r="M910" s="12">
        <v>6.9738512723787922</v>
      </c>
      <c r="N910" s="12"/>
      <c r="O910" s="12"/>
    </row>
    <row r="911" spans="1:15" x14ac:dyDescent="0.35">
      <c r="A911" s="11" t="str">
        <f t="shared" si="14"/>
        <v>DISTRIBUCION VOLUMEN POR CRITERIO (Consumiciones)Cerveza EnvasadaNOROESTE</v>
      </c>
      <c r="B911" s="11" t="s">
        <v>209</v>
      </c>
      <c r="C911" s="11" t="s">
        <v>153</v>
      </c>
      <c r="D911" s="11" t="s">
        <v>8</v>
      </c>
      <c r="E911" s="12">
        <v>10.752663777831811</v>
      </c>
      <c r="F911" s="12">
        <v>11.121462220062062</v>
      </c>
      <c r="G911" s="12">
        <v>10.337987260994652</v>
      </c>
      <c r="H911" s="12">
        <v>10.015093629454935</v>
      </c>
      <c r="I911" s="12">
        <v>11.436274295254801</v>
      </c>
      <c r="J911" s="12">
        <v>10.072355615850505</v>
      </c>
      <c r="K911" s="12">
        <v>10.241232750512378</v>
      </c>
      <c r="L911" s="12">
        <v>10.158101809460234</v>
      </c>
      <c r="M911" s="12">
        <v>9.8168163100610322</v>
      </c>
      <c r="N911" s="12"/>
      <c r="O911" s="12"/>
    </row>
    <row r="912" spans="1:15" x14ac:dyDescent="0.35">
      <c r="A912" s="11" t="str">
        <f t="shared" si="14"/>
        <v>DISTRIBUCION VOLUMEN POR CRITERIO (Consumiciones)Cerveza Envasada&lt;2MIL</v>
      </c>
      <c r="B912" s="11" t="s">
        <v>209</v>
      </c>
      <c r="C912" s="11" t="s">
        <v>153</v>
      </c>
      <c r="D912" s="11" t="s">
        <v>9</v>
      </c>
      <c r="E912" s="12">
        <v>5.7462214300600918</v>
      </c>
      <c r="F912" s="12">
        <v>6.8453331214715671</v>
      </c>
      <c r="G912" s="12">
        <v>6.7042450879469486</v>
      </c>
      <c r="H912" s="12">
        <v>6.4466332775639597</v>
      </c>
      <c r="I912" s="12">
        <v>9.2305315039012257</v>
      </c>
      <c r="J912" s="12">
        <v>6.6725273088481281</v>
      </c>
      <c r="K912" s="12">
        <v>8.8238120415821637</v>
      </c>
      <c r="L912" s="12">
        <v>7.9749404821682806</v>
      </c>
      <c r="M912" s="12">
        <v>8.0102046852631705</v>
      </c>
      <c r="N912" s="12"/>
      <c r="O912" s="12"/>
    </row>
    <row r="913" spans="1:15" x14ac:dyDescent="0.35">
      <c r="A913" s="11" t="str">
        <f t="shared" si="14"/>
        <v>DISTRIBUCION VOLUMEN POR CRITERIO (Consumiciones)Cerveza Envasada2-5MIL</v>
      </c>
      <c r="B913" s="11" t="s">
        <v>209</v>
      </c>
      <c r="C913" s="11" t="s">
        <v>153</v>
      </c>
      <c r="D913" s="11" t="s">
        <v>10</v>
      </c>
      <c r="E913" s="12">
        <v>6.2105643648615789</v>
      </c>
      <c r="F913" s="12">
        <v>5.245723819493775</v>
      </c>
      <c r="G913" s="12">
        <v>6.0238072454789844</v>
      </c>
      <c r="H913" s="12">
        <v>5.097253557745236</v>
      </c>
      <c r="I913" s="12">
        <v>4.5934372521368942</v>
      </c>
      <c r="J913" s="12">
        <v>4.9014637180289737</v>
      </c>
      <c r="K913" s="12">
        <v>4.179394313786684</v>
      </c>
      <c r="L913" s="12">
        <v>5.1003467689054034</v>
      </c>
      <c r="M913" s="12">
        <v>4.5357397493911629</v>
      </c>
      <c r="N913" s="12"/>
      <c r="O913" s="12"/>
    </row>
    <row r="914" spans="1:15" x14ac:dyDescent="0.35">
      <c r="A914" s="11" t="str">
        <f t="shared" si="14"/>
        <v>DISTRIBUCION VOLUMEN POR CRITERIO (Consumiciones)Cerveza Envasada5-10MIL</v>
      </c>
      <c r="B914" s="11" t="s">
        <v>209</v>
      </c>
      <c r="C914" s="11" t="s">
        <v>153</v>
      </c>
      <c r="D914" s="11" t="s">
        <v>11</v>
      </c>
      <c r="E914" s="12">
        <v>6.8821424849769013</v>
      </c>
      <c r="F914" s="12">
        <v>7.574868209518824</v>
      </c>
      <c r="G914" s="12">
        <v>7.0528112131324932</v>
      </c>
      <c r="H914" s="12">
        <v>6.9400888973981303</v>
      </c>
      <c r="I914" s="12">
        <v>5.8343732686278305</v>
      </c>
      <c r="J914" s="12">
        <v>6.0696795802076018</v>
      </c>
      <c r="K914" s="12">
        <v>7.0791064246152571</v>
      </c>
      <c r="L914" s="12">
        <v>7.4915316315860982</v>
      </c>
      <c r="M914" s="12">
        <v>7.2404072658255751</v>
      </c>
      <c r="N914" s="12"/>
      <c r="O914" s="12"/>
    </row>
    <row r="915" spans="1:15" x14ac:dyDescent="0.35">
      <c r="A915" s="11" t="str">
        <f t="shared" si="14"/>
        <v>DISTRIBUCION VOLUMEN POR CRITERIO (Consumiciones)Cerveza Envasada10-30MIL</v>
      </c>
      <c r="B915" s="11" t="s">
        <v>209</v>
      </c>
      <c r="C915" s="11" t="s">
        <v>153</v>
      </c>
      <c r="D915" s="11" t="s">
        <v>12</v>
      </c>
      <c r="E915" s="12">
        <v>17.147749574490255</v>
      </c>
      <c r="F915" s="12">
        <v>17.862652820877109</v>
      </c>
      <c r="G915" s="12">
        <v>18.391042499883284</v>
      </c>
      <c r="H915" s="12">
        <v>18.916342674884852</v>
      </c>
      <c r="I915" s="12">
        <v>21.015151207837253</v>
      </c>
      <c r="J915" s="12">
        <v>20.567880124874954</v>
      </c>
      <c r="K915" s="12">
        <v>18.902414043471875</v>
      </c>
      <c r="L915" s="12">
        <v>19.051678609616189</v>
      </c>
      <c r="M915" s="12">
        <v>19.586345349016053</v>
      </c>
      <c r="N915" s="12"/>
      <c r="O915" s="12"/>
    </row>
    <row r="916" spans="1:15" x14ac:dyDescent="0.35">
      <c r="A916" s="11" t="str">
        <f t="shared" si="14"/>
        <v>DISTRIBUCION VOLUMEN POR CRITERIO (Consumiciones)Cerveza Envasada30-100MIL</v>
      </c>
      <c r="B916" s="11" t="s">
        <v>209</v>
      </c>
      <c r="C916" s="11" t="s">
        <v>153</v>
      </c>
      <c r="D916" s="11" t="s">
        <v>13</v>
      </c>
      <c r="E916" s="12">
        <v>19.636579943728506</v>
      </c>
      <c r="F916" s="12">
        <v>19.974034471155644</v>
      </c>
      <c r="G916" s="12">
        <v>21.159556091654352</v>
      </c>
      <c r="H916" s="12">
        <v>21.629328744144761</v>
      </c>
      <c r="I916" s="12">
        <v>21.901779223427209</v>
      </c>
      <c r="J916" s="12">
        <v>23.373566121932221</v>
      </c>
      <c r="K916" s="12">
        <v>20.409754984972778</v>
      </c>
      <c r="L916" s="12">
        <v>19.642444041423229</v>
      </c>
      <c r="M916" s="12">
        <v>21.944201767325954</v>
      </c>
      <c r="N916" s="12"/>
      <c r="O916" s="12"/>
    </row>
    <row r="917" spans="1:15" x14ac:dyDescent="0.35">
      <c r="A917" s="11" t="str">
        <f t="shared" si="14"/>
        <v>DISTRIBUCION VOLUMEN POR CRITERIO (Consumiciones)Cerveza Envasada100-200MIL</v>
      </c>
      <c r="B917" s="11" t="s">
        <v>209</v>
      </c>
      <c r="C917" s="11" t="s">
        <v>153</v>
      </c>
      <c r="D917" s="11" t="s">
        <v>14</v>
      </c>
      <c r="E917" s="12">
        <v>11.033983248810308</v>
      </c>
      <c r="F917" s="12">
        <v>10.179506112835085</v>
      </c>
      <c r="G917" s="12">
        <v>10.188737532585055</v>
      </c>
      <c r="H917" s="12">
        <v>10.452640270129734</v>
      </c>
      <c r="I917" s="12">
        <v>8.996917023304869</v>
      </c>
      <c r="J917" s="12">
        <v>8.5324777533780054</v>
      </c>
      <c r="K917" s="12">
        <v>9.2367844642090446</v>
      </c>
      <c r="L917" s="12">
        <v>8.877537999846405</v>
      </c>
      <c r="M917" s="12">
        <v>8.2284459649212387</v>
      </c>
      <c r="N917" s="12"/>
      <c r="O917" s="12"/>
    </row>
    <row r="918" spans="1:15" x14ac:dyDescent="0.35">
      <c r="A918" s="11" t="str">
        <f t="shared" si="14"/>
        <v>DISTRIBUCION VOLUMEN POR CRITERIO (Consumiciones)Cerveza Envasada200-500MIL</v>
      </c>
      <c r="B918" s="11" t="s">
        <v>209</v>
      </c>
      <c r="C918" s="11" t="s">
        <v>153</v>
      </c>
      <c r="D918" s="11" t="s">
        <v>15</v>
      </c>
      <c r="E918" s="12">
        <v>14.077414550696446</v>
      </c>
      <c r="F918" s="12">
        <v>14.792616929001385</v>
      </c>
      <c r="G918" s="12">
        <v>13.996188297822677</v>
      </c>
      <c r="H918" s="12">
        <v>13.327370216543269</v>
      </c>
      <c r="I918" s="12">
        <v>13.389230077811002</v>
      </c>
      <c r="J918" s="12">
        <v>12.301169243403507</v>
      </c>
      <c r="K918" s="12">
        <v>14.802100772292285</v>
      </c>
      <c r="L918" s="12">
        <v>15.08030624361254</v>
      </c>
      <c r="M918" s="12">
        <v>14.089981562074039</v>
      </c>
      <c r="N918" s="12"/>
      <c r="O918" s="12"/>
    </row>
    <row r="919" spans="1:15" x14ac:dyDescent="0.35">
      <c r="A919" s="11" t="str">
        <f t="shared" si="14"/>
        <v>DISTRIBUCION VOLUMEN POR CRITERIO (Consumiciones)Cerveza Envasada&gt;500MIL</v>
      </c>
      <c r="B919" s="11" t="s">
        <v>209</v>
      </c>
      <c r="C919" s="11" t="s">
        <v>153</v>
      </c>
      <c r="D919" s="11" t="s">
        <v>16</v>
      </c>
      <c r="E919" s="12">
        <v>19.265360684636494</v>
      </c>
      <c r="F919" s="12">
        <v>17.525264515646615</v>
      </c>
      <c r="G919" s="12">
        <v>16.483628586839234</v>
      </c>
      <c r="H919" s="12">
        <v>17.190316797605039</v>
      </c>
      <c r="I919" s="12">
        <v>15.038558558943249</v>
      </c>
      <c r="J919" s="12">
        <v>17.581252251835185</v>
      </c>
      <c r="K919" s="12">
        <v>16.56663653000064</v>
      </c>
      <c r="L919" s="12">
        <v>16.781204770878503</v>
      </c>
      <c r="M919" s="12">
        <v>16.364702300039415</v>
      </c>
      <c r="N919" s="12"/>
      <c r="O919" s="12"/>
    </row>
    <row r="920" spans="1:15" x14ac:dyDescent="0.35">
      <c r="A920" s="11" t="str">
        <f t="shared" si="14"/>
        <v>DISTRIBUCION VOLUMEN POR CRITERIO (Consumiciones)Cerveza EnvasadaDE 15 A 19 AÑOS</v>
      </c>
      <c r="B920" s="11" t="s">
        <v>209</v>
      </c>
      <c r="C920" s="11" t="s">
        <v>153</v>
      </c>
      <c r="D920" s="11" t="s">
        <v>34</v>
      </c>
      <c r="E920" s="12">
        <v>8.4453914689638393E-2</v>
      </c>
      <c r="F920" s="12">
        <v>7.181366134519758E-2</v>
      </c>
      <c r="G920" s="12">
        <v>0.17455632508468891</v>
      </c>
      <c r="H920" s="12">
        <v>0.32433811035374033</v>
      </c>
      <c r="I920" s="12">
        <v>6.8859480099961887E-2</v>
      </c>
      <c r="J920" s="12">
        <v>0.13083242924457095</v>
      </c>
      <c r="K920" s="12">
        <v>0.37122366661340017</v>
      </c>
      <c r="L920" s="12">
        <v>6.5033229558652386E-2</v>
      </c>
      <c r="M920" s="12">
        <v>0.16303279908389473</v>
      </c>
      <c r="N920" s="12"/>
      <c r="O920" s="12"/>
    </row>
    <row r="921" spans="1:15" x14ac:dyDescent="0.35">
      <c r="A921" s="11" t="str">
        <f t="shared" si="14"/>
        <v>DISTRIBUCION VOLUMEN POR CRITERIO (Consumiciones)Cerveza EnvasadaDE 20 A 24 AÑOS</v>
      </c>
      <c r="B921" s="11" t="s">
        <v>209</v>
      </c>
      <c r="C921" s="11" t="s">
        <v>153</v>
      </c>
      <c r="D921" s="11" t="s">
        <v>35</v>
      </c>
      <c r="E921" s="12">
        <v>1.2232536732779882</v>
      </c>
      <c r="F921" s="12">
        <v>1.3679104198601713</v>
      </c>
      <c r="G921" s="12">
        <v>1.0272351948050658</v>
      </c>
      <c r="H921" s="12">
        <v>0.93526709469117608</v>
      </c>
      <c r="I921" s="12">
        <v>0.91316584770650233</v>
      </c>
      <c r="J921" s="12">
        <v>1.1022167115859562</v>
      </c>
      <c r="K921" s="12">
        <v>1.9977781805533064</v>
      </c>
      <c r="L921" s="12">
        <v>1.4051412773146972</v>
      </c>
      <c r="M921" s="12">
        <v>2.0630918303362105</v>
      </c>
      <c r="N921" s="12"/>
      <c r="O921" s="12"/>
    </row>
    <row r="922" spans="1:15" x14ac:dyDescent="0.35">
      <c r="A922" s="11" t="str">
        <f t="shared" si="14"/>
        <v>DISTRIBUCION VOLUMEN POR CRITERIO (Consumiciones)Cerveza EnvasadaDE 25 A 34 AÑOS</v>
      </c>
      <c r="B922" s="11" t="s">
        <v>209</v>
      </c>
      <c r="C922" s="11" t="s">
        <v>153</v>
      </c>
      <c r="D922" s="11" t="s">
        <v>36</v>
      </c>
      <c r="E922" s="12">
        <v>5.5070838688387926</v>
      </c>
      <c r="F922" s="12">
        <v>5.0814483867349614</v>
      </c>
      <c r="G922" s="12">
        <v>4.6613852915048248</v>
      </c>
      <c r="H922" s="12">
        <v>5.6740243804269079</v>
      </c>
      <c r="I922" s="12">
        <v>4.3801871776778825</v>
      </c>
      <c r="J922" s="12">
        <v>3.7510466630570214</v>
      </c>
      <c r="K922" s="12">
        <v>4.2438574646519784</v>
      </c>
      <c r="L922" s="12">
        <v>4.3591214400066161</v>
      </c>
      <c r="M922" s="12">
        <v>4.8936472284889305</v>
      </c>
      <c r="N922" s="12"/>
      <c r="O922" s="12"/>
    </row>
    <row r="923" spans="1:15" x14ac:dyDescent="0.35">
      <c r="A923" s="11" t="str">
        <f t="shared" si="14"/>
        <v>DISTRIBUCION VOLUMEN POR CRITERIO (Consumiciones)Cerveza EnvasadaDE 35 A 49 AÑOS</v>
      </c>
      <c r="B923" s="11" t="s">
        <v>209</v>
      </c>
      <c r="C923" s="11" t="s">
        <v>153</v>
      </c>
      <c r="D923" s="11" t="s">
        <v>37</v>
      </c>
      <c r="E923" s="12">
        <v>19.78196424849769</v>
      </c>
      <c r="F923" s="12">
        <v>19.713991288742662</v>
      </c>
      <c r="G923" s="12">
        <v>20.122949910485261</v>
      </c>
      <c r="H923" s="12">
        <v>19.56304078706615</v>
      </c>
      <c r="I923" s="12">
        <v>20.467773392672807</v>
      </c>
      <c r="J923" s="12">
        <v>19.212406177727413</v>
      </c>
      <c r="K923" s="12">
        <v>17.299747574141382</v>
      </c>
      <c r="L923" s="12">
        <v>18.835624449866195</v>
      </c>
      <c r="M923" s="12">
        <v>16.496289686530353</v>
      </c>
      <c r="N923" s="12"/>
      <c r="O923" s="12"/>
    </row>
    <row r="924" spans="1:15" x14ac:dyDescent="0.35">
      <c r="A924" s="11" t="str">
        <f t="shared" si="14"/>
        <v>DISTRIBUCION VOLUMEN POR CRITERIO (Consumiciones)Cerveza EnvasadaDE 50 A 59 AÑOS</v>
      </c>
      <c r="B924" s="11" t="s">
        <v>209</v>
      </c>
      <c r="C924" s="11" t="s">
        <v>153</v>
      </c>
      <c r="D924" s="11" t="s">
        <v>38</v>
      </c>
      <c r="E924" s="12">
        <v>28.385461895168291</v>
      </c>
      <c r="F924" s="12">
        <v>29.065941974800914</v>
      </c>
      <c r="G924" s="12">
        <v>28.401088282028873</v>
      </c>
      <c r="H924" s="12">
        <v>29.580087069845156</v>
      </c>
      <c r="I924" s="12">
        <v>30.051080482985448</v>
      </c>
      <c r="J924" s="12">
        <v>30.005615749863633</v>
      </c>
      <c r="K924" s="12">
        <v>28.015262809244913</v>
      </c>
      <c r="L924" s="12">
        <v>29.832121315949596</v>
      </c>
      <c r="M924" s="12">
        <v>27.953147368283403</v>
      </c>
      <c r="N924" s="12"/>
      <c r="O924" s="12"/>
    </row>
    <row r="925" spans="1:15" x14ac:dyDescent="0.35">
      <c r="A925" s="11" t="str">
        <f t="shared" si="14"/>
        <v>DISTRIBUCION VOLUMEN POR CRITERIO (Consumiciones)Cerveza EnvasadaDE 60 A 75 AÑOS</v>
      </c>
      <c r="B925" s="11" t="s">
        <v>209</v>
      </c>
      <c r="C925" s="11" t="s">
        <v>153</v>
      </c>
      <c r="D925" s="11" t="s">
        <v>39</v>
      </c>
      <c r="E925" s="12">
        <v>45.017791083399914</v>
      </c>
      <c r="F925" s="12">
        <v>44.698886791041986</v>
      </c>
      <c r="G925" s="12">
        <v>45.612817543895666</v>
      </c>
      <c r="H925" s="12">
        <v>43.923217755112255</v>
      </c>
      <c r="I925" s="12">
        <v>44.118912375354547</v>
      </c>
      <c r="J925" s="12">
        <v>45.797899427757102</v>
      </c>
      <c r="K925" s="12">
        <v>48.072129232315802</v>
      </c>
      <c r="L925" s="12">
        <v>45.502944877331245</v>
      </c>
      <c r="M925" s="12">
        <v>48.430814811862795</v>
      </c>
      <c r="N925" s="12"/>
      <c r="O925" s="12"/>
    </row>
    <row r="926" spans="1:15" x14ac:dyDescent="0.35">
      <c r="A926" s="11" t="str">
        <f t="shared" si="14"/>
        <v>DISTRIBUCION VOLUMEN POR CRITERIO (Consumiciones)Cerveza EnvasadaNIVEL ALTO</v>
      </c>
      <c r="B926" s="11" t="s">
        <v>209</v>
      </c>
      <c r="C926" s="11" t="s">
        <v>153</v>
      </c>
      <c r="D926" s="11" t="s">
        <v>171</v>
      </c>
      <c r="E926" s="12">
        <v>23.314954279412277</v>
      </c>
      <c r="F926" s="12">
        <v>24.648399820540622</v>
      </c>
      <c r="G926" s="12">
        <v>22.094701197580406</v>
      </c>
      <c r="H926" s="12">
        <v>21.707598051480428</v>
      </c>
      <c r="I926" s="12">
        <v>20.341331850202344</v>
      </c>
      <c r="J926" s="12">
        <v>18.492387539073746</v>
      </c>
      <c r="K926" s="12">
        <v>20.792808812347239</v>
      </c>
      <c r="L926" s="12">
        <v>21.32534248598451</v>
      </c>
      <c r="M926" s="12">
        <v>19.675247162234445</v>
      </c>
      <c r="N926" s="12"/>
      <c r="O926" s="12"/>
    </row>
    <row r="927" spans="1:15" x14ac:dyDescent="0.35">
      <c r="A927" s="11" t="str">
        <f t="shared" si="14"/>
        <v>DISTRIBUCION VOLUMEN POR CRITERIO (Consumiciones)Cerveza EnvasadaNIVEL MEDIO ALTO</v>
      </c>
      <c r="B927" s="11" t="s">
        <v>209</v>
      </c>
      <c r="C927" s="11" t="s">
        <v>153</v>
      </c>
      <c r="D927" s="11" t="s">
        <v>172</v>
      </c>
      <c r="E927" s="12">
        <v>12.441693224842822</v>
      </c>
      <c r="F927" s="12">
        <v>12.501560922720307</v>
      </c>
      <c r="G927" s="12">
        <v>11.716530808003382</v>
      </c>
      <c r="H927" s="12">
        <v>11.602649734243339</v>
      </c>
      <c r="I927" s="12">
        <v>11.916692375931005</v>
      </c>
      <c r="J927" s="12">
        <v>12.652470628017962</v>
      </c>
      <c r="K927" s="12">
        <v>12.317709813578089</v>
      </c>
      <c r="L927" s="12">
        <v>12.950672566267125</v>
      </c>
      <c r="M927" s="12">
        <v>12.798816136952507</v>
      </c>
      <c r="N927" s="12"/>
      <c r="O927" s="12"/>
    </row>
    <row r="928" spans="1:15" x14ac:dyDescent="0.35">
      <c r="A928" s="11" t="str">
        <f t="shared" si="14"/>
        <v>DISTRIBUCION VOLUMEN POR CRITERIO (Consumiciones)Cerveza EnvasadaNIVEL MEDIO</v>
      </c>
      <c r="B928" s="11" t="s">
        <v>209</v>
      </c>
      <c r="C928" s="11" t="s">
        <v>153</v>
      </c>
      <c r="D928" s="11" t="s">
        <v>173</v>
      </c>
      <c r="E928" s="12">
        <v>24.315027006842886</v>
      </c>
      <c r="F928" s="12">
        <v>22.898124088682842</v>
      </c>
      <c r="G928" s="12">
        <v>24.343678325711803</v>
      </c>
      <c r="H928" s="12">
        <v>23.45943811448749</v>
      </c>
      <c r="I928" s="12">
        <v>24.918634181543347</v>
      </c>
      <c r="J928" s="12">
        <v>23.468757107747923</v>
      </c>
      <c r="K928" s="12">
        <v>24.900057449136778</v>
      </c>
      <c r="L928" s="12">
        <v>24.328130815172763</v>
      </c>
      <c r="M928" s="12">
        <v>25.210180524792818</v>
      </c>
      <c r="N928" s="12"/>
      <c r="O928" s="12"/>
    </row>
    <row r="929" spans="1:15" x14ac:dyDescent="0.35">
      <c r="A929" s="11" t="str">
        <f t="shared" si="14"/>
        <v>DISTRIBUCION VOLUMEN POR CRITERIO (Consumiciones)Cerveza EnvasadaNIVEL MEDIO BAJO</v>
      </c>
      <c r="B929" s="11" t="s">
        <v>209</v>
      </c>
      <c r="C929" s="11" t="s">
        <v>153</v>
      </c>
      <c r="D929" s="11" t="s">
        <v>174</v>
      </c>
      <c r="E929" s="12">
        <v>16.271758527562611</v>
      </c>
      <c r="F929" s="12">
        <v>16.422411859273936</v>
      </c>
      <c r="G929" s="12">
        <v>17.937071816746922</v>
      </c>
      <c r="H929" s="12">
        <v>19.573489386050984</v>
      </c>
      <c r="I929" s="12">
        <v>21.531117461625588</v>
      </c>
      <c r="J929" s="12">
        <v>22.682753408196579</v>
      </c>
      <c r="K929" s="12">
        <v>17.003793358994187</v>
      </c>
      <c r="L929" s="12">
        <v>15.871872729313491</v>
      </c>
      <c r="M929" s="12">
        <v>17.449245888205521</v>
      </c>
      <c r="N929" s="12"/>
      <c r="O929" s="12"/>
    </row>
    <row r="930" spans="1:15" x14ac:dyDescent="0.35">
      <c r="A930" s="11" t="str">
        <f t="shared" si="14"/>
        <v>DISTRIBUCION VOLUMEN POR CRITERIO (Consumiciones)Cerveza EnvasadaNIVEL BAJO</v>
      </c>
      <c r="B930" s="11" t="s">
        <v>209</v>
      </c>
      <c r="C930" s="11" t="s">
        <v>153</v>
      </c>
      <c r="D930" s="11" t="s">
        <v>190</v>
      </c>
      <c r="E930" s="12">
        <v>23.656577816179791</v>
      </c>
      <c r="F930" s="12">
        <v>23.529493961939657</v>
      </c>
      <c r="G930" s="12">
        <v>23.908037718369116</v>
      </c>
      <c r="H930" s="12">
        <v>23.656797518009011</v>
      </c>
      <c r="I930" s="12">
        <v>21.292208118007125</v>
      </c>
      <c r="J930" s="12">
        <v>22.703646413065577</v>
      </c>
      <c r="K930" s="12">
        <v>24.985634140874435</v>
      </c>
      <c r="L930" s="12">
        <v>25.523963680830825</v>
      </c>
      <c r="M930" s="12">
        <v>24.866535195516114</v>
      </c>
      <c r="N930" s="12"/>
      <c r="O930" s="12"/>
    </row>
    <row r="931" spans="1:15" x14ac:dyDescent="0.35">
      <c r="A931" s="11" t="str">
        <f t="shared" si="14"/>
        <v>DISTRIBUCION VOLUMEN POR CRITERIO (Consumiciones)Cerveza EnvasadaHOMBRE</v>
      </c>
      <c r="B931" s="11" t="s">
        <v>209</v>
      </c>
      <c r="C931" s="11" t="s">
        <v>153</v>
      </c>
      <c r="D931" s="11" t="s">
        <v>17</v>
      </c>
      <c r="E931" s="12">
        <v>67.413117857515019</v>
      </c>
      <c r="F931" s="12">
        <v>64.600515945713539</v>
      </c>
      <c r="G931" s="12">
        <v>65.796032214048665</v>
      </c>
      <c r="H931" s="12">
        <v>69.238421690442991</v>
      </c>
      <c r="I931" s="12">
        <v>69.135645637022208</v>
      </c>
      <c r="J931" s="12">
        <v>68.442102424031376</v>
      </c>
      <c r="K931" s="12">
        <v>65.444076107415228</v>
      </c>
      <c r="L931" s="12">
        <v>67.459253176745804</v>
      </c>
      <c r="M931" s="12">
        <v>68.000951474193442</v>
      </c>
      <c r="N931" s="12"/>
      <c r="O931" s="12"/>
    </row>
    <row r="932" spans="1:15" x14ac:dyDescent="0.35">
      <c r="A932" s="11" t="str">
        <f t="shared" si="14"/>
        <v>DISTRIBUCION VOLUMEN POR CRITERIO (Consumiciones)Cerveza EnvasadaMUJER</v>
      </c>
      <c r="B932" s="11" t="s">
        <v>209</v>
      </c>
      <c r="C932" s="11" t="s">
        <v>153</v>
      </c>
      <c r="D932" s="11" t="s">
        <v>18</v>
      </c>
      <c r="E932" s="12">
        <v>32.586914707006152</v>
      </c>
      <c r="F932" s="12">
        <v>35.399474707443829</v>
      </c>
      <c r="G932" s="12">
        <v>34.204000896637382</v>
      </c>
      <c r="H932" s="12">
        <v>30.761561992119766</v>
      </c>
      <c r="I932" s="12">
        <v>30.864359700541332</v>
      </c>
      <c r="J932" s="12">
        <v>31.557922736138259</v>
      </c>
      <c r="K932" s="12">
        <v>34.555941767238409</v>
      </c>
      <c r="L932" s="12">
        <v>32.540735008300011</v>
      </c>
      <c r="M932" s="12">
        <v>31.999060979657258</v>
      </c>
      <c r="N932" s="12"/>
      <c r="O932" s="12"/>
    </row>
    <row r="933" spans="1:15" x14ac:dyDescent="0.35">
      <c r="A933" s="11" t="str">
        <f t="shared" si="14"/>
        <v>DISTRIBUCION VOLUMEN POR CRITERIO (Consumiciones)Cerveza SurtidorT.ESPAÑA</v>
      </c>
      <c r="B933" s="11" t="s">
        <v>209</v>
      </c>
      <c r="C933" s="11" t="s">
        <v>154</v>
      </c>
      <c r="D933" s="11" t="s">
        <v>32</v>
      </c>
      <c r="E933" s="12">
        <v>100</v>
      </c>
      <c r="F933" s="12">
        <v>100</v>
      </c>
      <c r="G933" s="12">
        <v>100</v>
      </c>
      <c r="H933" s="12">
        <v>100</v>
      </c>
      <c r="I933" s="12">
        <v>100</v>
      </c>
      <c r="J933" s="12">
        <v>100</v>
      </c>
      <c r="K933" s="12">
        <v>100</v>
      </c>
      <c r="L933" s="12">
        <v>100</v>
      </c>
      <c r="M933" s="12">
        <v>100</v>
      </c>
      <c r="N933" s="12"/>
      <c r="O933" s="12"/>
    </row>
    <row r="934" spans="1:15" x14ac:dyDescent="0.35">
      <c r="A934" s="11" t="str">
        <f t="shared" si="14"/>
        <v>DISTRIBUCION VOLUMEN POR CRITERIO (Consumiciones)Cerveza SurtidorBCN AM</v>
      </c>
      <c r="B934" s="11" t="s">
        <v>209</v>
      </c>
      <c r="C934" s="11" t="s">
        <v>154</v>
      </c>
      <c r="D934" s="11" t="s">
        <v>1</v>
      </c>
      <c r="E934" s="12">
        <v>5.8208582079094153</v>
      </c>
      <c r="F934" s="12">
        <v>5.7235424596967839</v>
      </c>
      <c r="G934" s="12">
        <v>5.6390439352220199</v>
      </c>
      <c r="H934" s="12">
        <v>5.3485995067512748</v>
      </c>
      <c r="I934" s="12">
        <v>5.4462704853795083</v>
      </c>
      <c r="J934" s="12">
        <v>4.9884714313529237</v>
      </c>
      <c r="K934" s="12">
        <v>6.5347668800289274</v>
      </c>
      <c r="L934" s="12">
        <v>5.0000618002228343</v>
      </c>
      <c r="M934" s="12">
        <v>5.5557028980782128</v>
      </c>
      <c r="N934" s="12"/>
      <c r="O934" s="12"/>
    </row>
    <row r="935" spans="1:15" x14ac:dyDescent="0.35">
      <c r="A935" s="11" t="str">
        <f t="shared" si="14"/>
        <v>DISTRIBUCION VOLUMEN POR CRITERIO (Consumiciones)Cerveza SurtidorREST.CAT ARAGON</v>
      </c>
      <c r="B935" s="11" t="s">
        <v>209</v>
      </c>
      <c r="C935" s="11" t="s">
        <v>154</v>
      </c>
      <c r="D935" s="11" t="s">
        <v>2</v>
      </c>
      <c r="E935" s="12">
        <v>12.217791978474732</v>
      </c>
      <c r="F935" s="12">
        <v>12.363603491481525</v>
      </c>
      <c r="G935" s="12">
        <v>13.366497136584945</v>
      </c>
      <c r="H935" s="12">
        <v>12.159763154642611</v>
      </c>
      <c r="I935" s="12">
        <v>11.647241675131824</v>
      </c>
      <c r="J935" s="12">
        <v>13.802529404559799</v>
      </c>
      <c r="K935" s="12">
        <v>15.423822374673863</v>
      </c>
      <c r="L935" s="12">
        <v>11.983410465897167</v>
      </c>
      <c r="M935" s="12">
        <v>13.008038488678908</v>
      </c>
      <c r="N935" s="12"/>
      <c r="O935" s="12"/>
    </row>
    <row r="936" spans="1:15" x14ac:dyDescent="0.35">
      <c r="A936" s="11" t="str">
        <f t="shared" si="14"/>
        <v>DISTRIBUCION VOLUMEN POR CRITERIO (Consumiciones)Cerveza SurtidorLEVANTE</v>
      </c>
      <c r="B936" s="11" t="s">
        <v>209</v>
      </c>
      <c r="C936" s="11" t="s">
        <v>154</v>
      </c>
      <c r="D936" s="11" t="s">
        <v>3</v>
      </c>
      <c r="E936" s="12">
        <v>9.9333837831777796</v>
      </c>
      <c r="F936" s="12">
        <v>8.8459134305431757</v>
      </c>
      <c r="G936" s="12">
        <v>9.5247755138569854</v>
      </c>
      <c r="H936" s="12">
        <v>9.4483566435445123</v>
      </c>
      <c r="I936" s="12">
        <v>9.968233229119182</v>
      </c>
      <c r="J936" s="12">
        <v>8.8554339450835116</v>
      </c>
      <c r="K936" s="12">
        <v>10.507809921262194</v>
      </c>
      <c r="L936" s="12">
        <v>10.484331289217391</v>
      </c>
      <c r="M936" s="12">
        <v>11.146131860654146</v>
      </c>
      <c r="N936" s="12"/>
      <c r="O936" s="12"/>
    </row>
    <row r="937" spans="1:15" x14ac:dyDescent="0.35">
      <c r="A937" s="11" t="str">
        <f t="shared" si="14"/>
        <v>DISTRIBUCION VOLUMEN POR CRITERIO (Consumiciones)Cerveza SurtidorANDALUCIA</v>
      </c>
      <c r="B937" s="11" t="s">
        <v>209</v>
      </c>
      <c r="C937" s="11" t="s">
        <v>154</v>
      </c>
      <c r="D937" s="11" t="s">
        <v>4</v>
      </c>
      <c r="E937" s="12">
        <v>28.082642450741329</v>
      </c>
      <c r="F937" s="12">
        <v>28.032425705107723</v>
      </c>
      <c r="G937" s="12">
        <v>26.13729445489933</v>
      </c>
      <c r="H937" s="12">
        <v>28.793775824364765</v>
      </c>
      <c r="I937" s="12">
        <v>28.45036786040329</v>
      </c>
      <c r="J937" s="12">
        <v>27.973260552483168</v>
      </c>
      <c r="K937" s="12">
        <v>24.417736657118162</v>
      </c>
      <c r="L937" s="12">
        <v>28.68369056804999</v>
      </c>
      <c r="M937" s="12">
        <v>28.80353639270642</v>
      </c>
      <c r="N937" s="12"/>
      <c r="O937" s="12"/>
    </row>
    <row r="938" spans="1:15" x14ac:dyDescent="0.35">
      <c r="A938" s="11" t="str">
        <f t="shared" si="14"/>
        <v>DISTRIBUCION VOLUMEN POR CRITERIO (Consumiciones)Cerveza SurtidorMDD AM</v>
      </c>
      <c r="B938" s="11" t="s">
        <v>209</v>
      </c>
      <c r="C938" s="11" t="s">
        <v>154</v>
      </c>
      <c r="D938" s="11" t="s">
        <v>5</v>
      </c>
      <c r="E938" s="12">
        <v>13.209949830432466</v>
      </c>
      <c r="F938" s="12">
        <v>13.074382721240219</v>
      </c>
      <c r="G938" s="12">
        <v>12.385302704536345</v>
      </c>
      <c r="H938" s="12">
        <v>12.624647391638414</v>
      </c>
      <c r="I938" s="12">
        <v>11.559281819715499</v>
      </c>
      <c r="J938" s="12">
        <v>12.28236868289336</v>
      </c>
      <c r="K938" s="12">
        <v>11.351855322805102</v>
      </c>
      <c r="L938" s="12">
        <v>11.603721668276417</v>
      </c>
      <c r="M938" s="12">
        <v>11.30811538081622</v>
      </c>
      <c r="N938" s="12"/>
      <c r="O938" s="12"/>
    </row>
    <row r="939" spans="1:15" x14ac:dyDescent="0.35">
      <c r="A939" s="11" t="str">
        <f t="shared" si="14"/>
        <v>DISTRIBUCION VOLUMEN POR CRITERIO (Consumiciones)Cerveza SurtidorRTO CENTRO</v>
      </c>
      <c r="B939" s="11" t="s">
        <v>209</v>
      </c>
      <c r="C939" s="11" t="s">
        <v>154</v>
      </c>
      <c r="D939" s="11" t="s">
        <v>6</v>
      </c>
      <c r="E939" s="12">
        <v>8.2891392695983619</v>
      </c>
      <c r="F939" s="12">
        <v>8.6673123029688064</v>
      </c>
      <c r="G939" s="12">
        <v>9.5309295265592837</v>
      </c>
      <c r="H939" s="12">
        <v>8.8729911397914165</v>
      </c>
      <c r="I939" s="12">
        <v>9.1691104945206803</v>
      </c>
      <c r="J939" s="12">
        <v>9.3812489111907382</v>
      </c>
      <c r="K939" s="12">
        <v>8.8505308623340682</v>
      </c>
      <c r="L939" s="12">
        <v>9.1425660511953062</v>
      </c>
      <c r="M939" s="12">
        <v>7.6168666873692237</v>
      </c>
      <c r="N939" s="12"/>
      <c r="O939" s="12"/>
    </row>
    <row r="940" spans="1:15" x14ac:dyDescent="0.35">
      <c r="A940" s="11" t="str">
        <f t="shared" si="14"/>
        <v>DISTRIBUCION VOLUMEN POR CRITERIO (Consumiciones)Cerveza SurtidorNORTE-CENTRO</v>
      </c>
      <c r="B940" s="11" t="s">
        <v>209</v>
      </c>
      <c r="C940" s="11" t="s">
        <v>154</v>
      </c>
      <c r="D940" s="11" t="s">
        <v>7</v>
      </c>
      <c r="E940" s="12">
        <v>12.072479609854536</v>
      </c>
      <c r="F940" s="12">
        <v>13.025020976172188</v>
      </c>
      <c r="G940" s="12">
        <v>13.913669135550355</v>
      </c>
      <c r="H940" s="12">
        <v>13.220097467667491</v>
      </c>
      <c r="I940" s="12">
        <v>13.218404626103315</v>
      </c>
      <c r="J940" s="12">
        <v>12.300482565144341</v>
      </c>
      <c r="K940" s="12">
        <v>12.409393468427748</v>
      </c>
      <c r="L940" s="12">
        <v>11.036631052081109</v>
      </c>
      <c r="M940" s="12">
        <v>11.453894092863235</v>
      </c>
      <c r="N940" s="12"/>
      <c r="O940" s="12"/>
    </row>
    <row r="941" spans="1:15" x14ac:dyDescent="0.35">
      <c r="A941" s="11" t="str">
        <f t="shared" si="14"/>
        <v>DISTRIBUCION VOLUMEN POR CRITERIO (Consumiciones)Cerveza SurtidorNOROESTE</v>
      </c>
      <c r="B941" s="11" t="s">
        <v>209</v>
      </c>
      <c r="C941" s="11" t="s">
        <v>154</v>
      </c>
      <c r="D941" s="11" t="s">
        <v>8</v>
      </c>
      <c r="E941" s="12">
        <v>10.373738053196558</v>
      </c>
      <c r="F941" s="12">
        <v>10.267775554023221</v>
      </c>
      <c r="G941" s="12">
        <v>9.5024875927907324</v>
      </c>
      <c r="H941" s="12">
        <v>9.5317737073713271</v>
      </c>
      <c r="I941" s="12">
        <v>10.541111944664799</v>
      </c>
      <c r="J941" s="12">
        <v>10.416189867839904</v>
      </c>
      <c r="K941" s="12">
        <v>10.504084513349932</v>
      </c>
      <c r="L941" s="12">
        <v>12.065587105059789</v>
      </c>
      <c r="M941" s="12">
        <v>11.107685791998701</v>
      </c>
      <c r="N941" s="12"/>
      <c r="O941" s="12"/>
    </row>
    <row r="942" spans="1:15" x14ac:dyDescent="0.35">
      <c r="A942" s="11" t="str">
        <f t="shared" si="14"/>
        <v>DISTRIBUCION VOLUMEN POR CRITERIO (Consumiciones)Cerveza Surtidor&lt;2MIL</v>
      </c>
      <c r="B942" s="11" t="s">
        <v>209</v>
      </c>
      <c r="C942" s="11" t="s">
        <v>154</v>
      </c>
      <c r="D942" s="11" t="s">
        <v>9</v>
      </c>
      <c r="E942" s="12">
        <v>5.2541220325681772</v>
      </c>
      <c r="F942" s="12">
        <v>5.7314283792192944</v>
      </c>
      <c r="G942" s="12">
        <v>5.8822519934418702</v>
      </c>
      <c r="H942" s="12">
        <v>5.7954414791014059</v>
      </c>
      <c r="I942" s="12">
        <v>6.7505225663722106</v>
      </c>
      <c r="J942" s="12">
        <v>6.2228163671028076</v>
      </c>
      <c r="K942" s="12">
        <v>6.274844207952734</v>
      </c>
      <c r="L942" s="12">
        <v>6.1009179981671826</v>
      </c>
      <c r="M942" s="12">
        <v>6.2795187365672795</v>
      </c>
      <c r="N942" s="12"/>
      <c r="O942" s="12"/>
    </row>
    <row r="943" spans="1:15" x14ac:dyDescent="0.35">
      <c r="A943" s="11" t="str">
        <f t="shared" si="14"/>
        <v>DISTRIBUCION VOLUMEN POR CRITERIO (Consumiciones)Cerveza Surtidor2-5MIL</v>
      </c>
      <c r="B943" s="11" t="s">
        <v>209</v>
      </c>
      <c r="C943" s="11" t="s">
        <v>154</v>
      </c>
      <c r="D943" s="11" t="s">
        <v>10</v>
      </c>
      <c r="E943" s="12">
        <v>3.9132335547520949</v>
      </c>
      <c r="F943" s="12">
        <v>3.9264409088615686</v>
      </c>
      <c r="G943" s="12">
        <v>4.5664096702574808</v>
      </c>
      <c r="H943" s="12">
        <v>3.7692036558434929</v>
      </c>
      <c r="I943" s="12">
        <v>3.5035900638805231</v>
      </c>
      <c r="J943" s="12">
        <v>3.5296275674549356</v>
      </c>
      <c r="K943" s="12">
        <v>4.0509448702659041</v>
      </c>
      <c r="L943" s="12">
        <v>4.0316829142395365</v>
      </c>
      <c r="M943" s="12">
        <v>4.0882852149525837</v>
      </c>
      <c r="N943" s="12"/>
      <c r="O943" s="12"/>
    </row>
    <row r="944" spans="1:15" x14ac:dyDescent="0.35">
      <c r="A944" s="11" t="str">
        <f t="shared" si="14"/>
        <v>DISTRIBUCION VOLUMEN POR CRITERIO (Consumiciones)Cerveza Surtidor5-10MIL</v>
      </c>
      <c r="B944" s="11" t="s">
        <v>209</v>
      </c>
      <c r="C944" s="11" t="s">
        <v>154</v>
      </c>
      <c r="D944" s="11" t="s">
        <v>11</v>
      </c>
      <c r="E944" s="12">
        <v>7.7700888477816088</v>
      </c>
      <c r="F944" s="12">
        <v>8.115699707174505</v>
      </c>
      <c r="G944" s="12">
        <v>7.4024530552781647</v>
      </c>
      <c r="H944" s="12">
        <v>8.1002670420658411</v>
      </c>
      <c r="I944" s="12">
        <v>7.2733760958339468</v>
      </c>
      <c r="J944" s="12">
        <v>8.7200287714034896</v>
      </c>
      <c r="K944" s="12">
        <v>7.4973983515982265</v>
      </c>
      <c r="L944" s="12">
        <v>8.2330021429962983</v>
      </c>
      <c r="M944" s="12">
        <v>7.4906370426418869</v>
      </c>
      <c r="N944" s="12"/>
      <c r="O944" s="12"/>
    </row>
    <row r="945" spans="1:15" x14ac:dyDescent="0.35">
      <c r="A945" s="11" t="str">
        <f t="shared" si="14"/>
        <v>DISTRIBUCION VOLUMEN POR CRITERIO (Consumiciones)Cerveza Surtidor10-30MIL</v>
      </c>
      <c r="B945" s="11" t="s">
        <v>209</v>
      </c>
      <c r="C945" s="11" t="s">
        <v>154</v>
      </c>
      <c r="D945" s="11" t="s">
        <v>12</v>
      </c>
      <c r="E945" s="12">
        <v>17.374556461784245</v>
      </c>
      <c r="F945" s="12">
        <v>17.921826618155183</v>
      </c>
      <c r="G945" s="12">
        <v>19.593521463849246</v>
      </c>
      <c r="H945" s="12">
        <v>19.730910790756155</v>
      </c>
      <c r="I945" s="12">
        <v>18.518812987643866</v>
      </c>
      <c r="J945" s="12">
        <v>19.918248418817161</v>
      </c>
      <c r="K945" s="12">
        <v>19.205449777487324</v>
      </c>
      <c r="L945" s="12">
        <v>17.723574077572817</v>
      </c>
      <c r="M945" s="12">
        <v>19.14845992989968</v>
      </c>
      <c r="N945" s="12"/>
      <c r="O945" s="12"/>
    </row>
    <row r="946" spans="1:15" x14ac:dyDescent="0.35">
      <c r="A946" s="11" t="str">
        <f t="shared" si="14"/>
        <v>DISTRIBUCION VOLUMEN POR CRITERIO (Consumiciones)Cerveza Surtidor30-100MIL</v>
      </c>
      <c r="B946" s="11" t="s">
        <v>209</v>
      </c>
      <c r="C946" s="11" t="s">
        <v>154</v>
      </c>
      <c r="D946" s="11" t="s">
        <v>13</v>
      </c>
      <c r="E946" s="12">
        <v>19.808402701869447</v>
      </c>
      <c r="F946" s="12">
        <v>19.861431126210221</v>
      </c>
      <c r="G946" s="12">
        <v>18.32051734302885</v>
      </c>
      <c r="H946" s="12">
        <v>19.673902414124754</v>
      </c>
      <c r="I946" s="12">
        <v>20.39506855281121</v>
      </c>
      <c r="J946" s="12">
        <v>19.989869499042822</v>
      </c>
      <c r="K946" s="12">
        <v>19.354973651778856</v>
      </c>
      <c r="L946" s="12">
        <v>20.94639095527253</v>
      </c>
      <c r="M946" s="12">
        <v>18.837805365405515</v>
      </c>
      <c r="N946" s="12"/>
      <c r="O946" s="12"/>
    </row>
    <row r="947" spans="1:15" x14ac:dyDescent="0.35">
      <c r="A947" s="11" t="str">
        <f t="shared" si="14"/>
        <v>DISTRIBUCION VOLUMEN POR CRITERIO (Consumiciones)Cerveza Surtidor100-200MIL</v>
      </c>
      <c r="B947" s="11" t="s">
        <v>209</v>
      </c>
      <c r="C947" s="11" t="s">
        <v>154</v>
      </c>
      <c r="D947" s="11" t="s">
        <v>14</v>
      </c>
      <c r="E947" s="12">
        <v>11.448650466661061</v>
      </c>
      <c r="F947" s="12">
        <v>10.875925707910774</v>
      </c>
      <c r="G947" s="12">
        <v>10.938100965789408</v>
      </c>
      <c r="H947" s="12">
        <v>10.58694449071263</v>
      </c>
      <c r="I947" s="12">
        <v>10.461443754868213</v>
      </c>
      <c r="J947" s="12">
        <v>9.5903978856727079</v>
      </c>
      <c r="K947" s="12">
        <v>9.7877015095697857</v>
      </c>
      <c r="L947" s="12">
        <v>10.131116529911603</v>
      </c>
      <c r="M947" s="12">
        <v>10.60700887003421</v>
      </c>
      <c r="N947" s="12"/>
      <c r="O947" s="12"/>
    </row>
    <row r="948" spans="1:15" x14ac:dyDescent="0.35">
      <c r="A948" s="11" t="str">
        <f t="shared" si="14"/>
        <v>DISTRIBUCION VOLUMEN POR CRITERIO (Consumiciones)Cerveza Surtidor200-500MIL</v>
      </c>
      <c r="B948" s="11" t="s">
        <v>209</v>
      </c>
      <c r="C948" s="11" t="s">
        <v>154</v>
      </c>
      <c r="D948" s="11" t="s">
        <v>15</v>
      </c>
      <c r="E948" s="12">
        <v>11.296376019507273</v>
      </c>
      <c r="F948" s="12">
        <v>12.137985838981484</v>
      </c>
      <c r="G948" s="12">
        <v>13.570877403517168</v>
      </c>
      <c r="H948" s="12">
        <v>13.308452391826469</v>
      </c>
      <c r="I948" s="12">
        <v>13.442231738294455</v>
      </c>
      <c r="J948" s="12">
        <v>11.998270592707504</v>
      </c>
      <c r="K948" s="12">
        <v>13.797769731309517</v>
      </c>
      <c r="L948" s="12">
        <v>13.305346660992818</v>
      </c>
      <c r="M948" s="12">
        <v>13.873129910266682</v>
      </c>
      <c r="N948" s="12"/>
      <c r="O948" s="12"/>
    </row>
    <row r="949" spans="1:15" x14ac:dyDescent="0.35">
      <c r="A949" s="11" t="str">
        <f t="shared" si="14"/>
        <v>DISTRIBUCION VOLUMEN POR CRITERIO (Consumiciones)Cerveza Surtidor&gt;500MIL</v>
      </c>
      <c r="B949" s="11" t="s">
        <v>209</v>
      </c>
      <c r="C949" s="11" t="s">
        <v>154</v>
      </c>
      <c r="D949" s="11" t="s">
        <v>16</v>
      </c>
      <c r="E949" s="12">
        <v>23.134560946214862</v>
      </c>
      <c r="F949" s="12">
        <v>21.429248165402491</v>
      </c>
      <c r="G949" s="12">
        <v>19.725865029369185</v>
      </c>
      <c r="H949" s="12">
        <v>19.034882034033089</v>
      </c>
      <c r="I949" s="12">
        <v>19.654980563043583</v>
      </c>
      <c r="J949" s="12">
        <v>20.030733090090703</v>
      </c>
      <c r="K949" s="12">
        <v>20.030911265295153</v>
      </c>
      <c r="L949" s="12">
        <v>19.527958126523302</v>
      </c>
      <c r="M949" s="12">
        <v>19.675142018034467</v>
      </c>
      <c r="N949" s="12"/>
      <c r="O949" s="12"/>
    </row>
    <row r="950" spans="1:15" x14ac:dyDescent="0.35">
      <c r="A950" s="11" t="str">
        <f t="shared" si="14"/>
        <v>DISTRIBUCION VOLUMEN POR CRITERIO (Consumiciones)Cerveza SurtidorDE 15 A 19 AÑOS</v>
      </c>
      <c r="B950" s="11" t="s">
        <v>209</v>
      </c>
      <c r="C950" s="11" t="s">
        <v>154</v>
      </c>
      <c r="D950" s="11" t="s">
        <v>34</v>
      </c>
      <c r="E950" s="12">
        <v>0.13431951568149331</v>
      </c>
      <c r="F950" s="12">
        <v>0.18303237898757505</v>
      </c>
      <c r="G950" s="12">
        <v>0.60883914284229268</v>
      </c>
      <c r="H950" s="12">
        <v>0.83880599420781998</v>
      </c>
      <c r="I950" s="12">
        <v>0.44126754800012924</v>
      </c>
      <c r="J950" s="12">
        <v>0.30057694081318254</v>
      </c>
      <c r="K950" s="12">
        <v>0.17293661996360843</v>
      </c>
      <c r="L950" s="12">
        <v>0.19927776139581393</v>
      </c>
      <c r="M950" s="12">
        <v>0.10491974100713851</v>
      </c>
      <c r="N950" s="12"/>
      <c r="O950" s="12"/>
    </row>
    <row r="951" spans="1:15" x14ac:dyDescent="0.35">
      <c r="A951" s="11" t="str">
        <f t="shared" si="14"/>
        <v>DISTRIBUCION VOLUMEN POR CRITERIO (Consumiciones)Cerveza SurtidorDE 20 A 24 AÑOS</v>
      </c>
      <c r="B951" s="11" t="s">
        <v>209</v>
      </c>
      <c r="C951" s="11" t="s">
        <v>154</v>
      </c>
      <c r="D951" s="11" t="s">
        <v>35</v>
      </c>
      <c r="E951" s="12">
        <v>1.1696376019507273</v>
      </c>
      <c r="F951" s="12">
        <v>1.1969667240357968</v>
      </c>
      <c r="G951" s="12">
        <v>1.3700551462277686</v>
      </c>
      <c r="H951" s="12">
        <v>1.4773218421066772</v>
      </c>
      <c r="I951" s="12">
        <v>2.0321783629404422</v>
      </c>
      <c r="J951" s="12">
        <v>1.5195258574205186</v>
      </c>
      <c r="K951" s="12">
        <v>1.9246777588503319</v>
      </c>
      <c r="L951" s="12">
        <v>1.6224124099556041</v>
      </c>
      <c r="M951" s="12">
        <v>2.7051338252450252</v>
      </c>
      <c r="N951" s="12"/>
      <c r="O951" s="12"/>
    </row>
    <row r="952" spans="1:15" x14ac:dyDescent="0.35">
      <c r="A952" s="11" t="str">
        <f t="shared" si="14"/>
        <v>DISTRIBUCION VOLUMEN POR CRITERIO (Consumiciones)Cerveza SurtidorDE 25 A 34 AÑOS</v>
      </c>
      <c r="B952" s="11" t="s">
        <v>209</v>
      </c>
      <c r="C952" s="11" t="s">
        <v>154</v>
      </c>
      <c r="D952" s="11" t="s">
        <v>36</v>
      </c>
      <c r="E952" s="12">
        <v>6.4519633397797023</v>
      </c>
      <c r="F952" s="12">
        <v>6.1578099568143134</v>
      </c>
      <c r="G952" s="12">
        <v>5.5838608018300269</v>
      </c>
      <c r="H952" s="12">
        <v>5.8594724710256676</v>
      </c>
      <c r="I952" s="12">
        <v>5.4145731108343229</v>
      </c>
      <c r="J952" s="12">
        <v>5.487535238381521</v>
      </c>
      <c r="K952" s="12">
        <v>4.805902266925643</v>
      </c>
      <c r="L952" s="12">
        <v>4.7734692231947422</v>
      </c>
      <c r="M952" s="12">
        <v>5.329510246797291</v>
      </c>
      <c r="N952" s="12"/>
      <c r="O952" s="12"/>
    </row>
    <row r="953" spans="1:15" x14ac:dyDescent="0.35">
      <c r="A953" s="11" t="str">
        <f t="shared" si="14"/>
        <v>DISTRIBUCION VOLUMEN POR CRITERIO (Consumiciones)Cerveza SurtidorDE 35 A 49 AÑOS</v>
      </c>
      <c r="B953" s="11" t="s">
        <v>209</v>
      </c>
      <c r="C953" s="11" t="s">
        <v>154</v>
      </c>
      <c r="D953" s="11" t="s">
        <v>37</v>
      </c>
      <c r="E953" s="12">
        <v>20.013789624148657</v>
      </c>
      <c r="F953" s="12">
        <v>20.888179716742254</v>
      </c>
      <c r="G953" s="12">
        <v>17.903188553597882</v>
      </c>
      <c r="H953" s="12">
        <v>20.277734494634981</v>
      </c>
      <c r="I953" s="12">
        <v>18.939259062503368</v>
      </c>
      <c r="J953" s="12">
        <v>18.792962522514255</v>
      </c>
      <c r="K953" s="12">
        <v>19.064368613023667</v>
      </c>
      <c r="L953" s="12">
        <v>22.500472330274519</v>
      </c>
      <c r="M953" s="12">
        <v>18.382689133029853</v>
      </c>
      <c r="N953" s="12"/>
      <c r="O953" s="12"/>
    </row>
    <row r="954" spans="1:15" x14ac:dyDescent="0.35">
      <c r="A954" s="11" t="str">
        <f t="shared" si="14"/>
        <v>DISTRIBUCION VOLUMEN POR CRITERIO (Consumiciones)Cerveza SurtidorDE 50 A 59 AÑOS</v>
      </c>
      <c r="B954" s="11" t="s">
        <v>209</v>
      </c>
      <c r="C954" s="11" t="s">
        <v>154</v>
      </c>
      <c r="D954" s="11" t="s">
        <v>38</v>
      </c>
      <c r="E954" s="12">
        <v>23.184674458364864</v>
      </c>
      <c r="F954" s="12">
        <v>22.390218469869996</v>
      </c>
      <c r="G954" s="12">
        <v>25.083780378325692</v>
      </c>
      <c r="H954" s="12">
        <v>23.583409004207123</v>
      </c>
      <c r="I954" s="12">
        <v>23.780724330235625</v>
      </c>
      <c r="J954" s="12">
        <v>23.44311133254638</v>
      </c>
      <c r="K954" s="12">
        <v>23.582379450875539</v>
      </c>
      <c r="L954" s="12">
        <v>23.929470054260598</v>
      </c>
      <c r="M954" s="12">
        <v>24.768080789038578</v>
      </c>
      <c r="N954" s="12"/>
      <c r="O954" s="12"/>
    </row>
    <row r="955" spans="1:15" x14ac:dyDescent="0.35">
      <c r="A955" s="11" t="str">
        <f t="shared" si="14"/>
        <v>DISTRIBUCION VOLUMEN POR CRITERIO (Consumiciones)Cerveza SurtidorDE 60 A 75 AÑOS</v>
      </c>
      <c r="B955" s="11" t="s">
        <v>209</v>
      </c>
      <c r="C955" s="11" t="s">
        <v>154</v>
      </c>
      <c r="D955" s="11" t="s">
        <v>39</v>
      </c>
      <c r="E955" s="12">
        <v>49.045606659379473</v>
      </c>
      <c r="F955" s="12">
        <v>49.183751268381016</v>
      </c>
      <c r="G955" s="12">
        <v>49.450275362082607</v>
      </c>
      <c r="H955" s="12">
        <v>47.963258880357635</v>
      </c>
      <c r="I955" s="12">
        <v>49.39202827541731</v>
      </c>
      <c r="J955" s="12">
        <v>50.456287327553348</v>
      </c>
      <c r="K955" s="12">
        <v>50.449719433326642</v>
      </c>
      <c r="L955" s="12">
        <v>46.97490263522036</v>
      </c>
      <c r="M955" s="12">
        <v>48.709645347121842</v>
      </c>
      <c r="N955" s="12"/>
      <c r="O955" s="12"/>
    </row>
    <row r="956" spans="1:15" x14ac:dyDescent="0.35">
      <c r="A956" s="11" t="str">
        <f t="shared" si="14"/>
        <v>DISTRIBUCION VOLUMEN POR CRITERIO (Consumiciones)Cerveza SurtidorNIVEL ALTO</v>
      </c>
      <c r="B956" s="11" t="s">
        <v>209</v>
      </c>
      <c r="C956" s="11" t="s">
        <v>154</v>
      </c>
      <c r="D956" s="11" t="s">
        <v>171</v>
      </c>
      <c r="E956" s="12">
        <v>24.359892373665183</v>
      </c>
      <c r="F956" s="12">
        <v>25.338683425180005</v>
      </c>
      <c r="G956" s="12">
        <v>24.842094677071184</v>
      </c>
      <c r="H956" s="12">
        <v>23.81265145368674</v>
      </c>
      <c r="I956" s="12">
        <v>22.554957710112365</v>
      </c>
      <c r="J956" s="12">
        <v>19.340678109187863</v>
      </c>
      <c r="K956" s="12">
        <v>21.822991704913193</v>
      </c>
      <c r="L956" s="12">
        <v>21.783513230839137</v>
      </c>
      <c r="M956" s="12">
        <v>22.04826192134793</v>
      </c>
      <c r="N956" s="12"/>
      <c r="O956" s="12"/>
    </row>
    <row r="957" spans="1:15" x14ac:dyDescent="0.35">
      <c r="A957" s="11" t="str">
        <f t="shared" si="14"/>
        <v>DISTRIBUCION VOLUMEN POR CRITERIO (Consumiciones)Cerveza SurtidorNIVEL MEDIO ALTO</v>
      </c>
      <c r="B957" s="11" t="s">
        <v>209</v>
      </c>
      <c r="C957" s="11" t="s">
        <v>154</v>
      </c>
      <c r="D957" s="11" t="s">
        <v>172</v>
      </c>
      <c r="E957" s="12">
        <v>13.264828050113511</v>
      </c>
      <c r="F957" s="12">
        <v>12.03509514492713</v>
      </c>
      <c r="G957" s="12">
        <v>13.469709863366155</v>
      </c>
      <c r="H957" s="12">
        <v>13.048271748883741</v>
      </c>
      <c r="I957" s="12">
        <v>14.674118397327524</v>
      </c>
      <c r="J957" s="12">
        <v>13.530464944123652</v>
      </c>
      <c r="K957" s="12">
        <v>11.993050107234025</v>
      </c>
      <c r="L957" s="12">
        <v>12.946599310309514</v>
      </c>
      <c r="M957" s="12">
        <v>14.398333551764678</v>
      </c>
      <c r="N957" s="12"/>
      <c r="O957" s="12"/>
    </row>
    <row r="958" spans="1:15" x14ac:dyDescent="0.35">
      <c r="A958" s="11" t="str">
        <f t="shared" si="14"/>
        <v>DISTRIBUCION VOLUMEN POR CRITERIO (Consumiciones)Cerveza SurtidorNIVEL MEDIO</v>
      </c>
      <c r="B958" s="11" t="s">
        <v>209</v>
      </c>
      <c r="C958" s="11" t="s">
        <v>154</v>
      </c>
      <c r="D958" s="11" t="s">
        <v>173</v>
      </c>
      <c r="E958" s="12">
        <v>21.520928277137813</v>
      </c>
      <c r="F958" s="12">
        <v>22.019944649067238</v>
      </c>
      <c r="G958" s="12">
        <v>24.195295947731793</v>
      </c>
      <c r="H958" s="12">
        <v>21.997700321847478</v>
      </c>
      <c r="I958" s="12">
        <v>21.815426087518354</v>
      </c>
      <c r="J958" s="12">
        <v>24.58763346910612</v>
      </c>
      <c r="K958" s="12">
        <v>25.703028925818604</v>
      </c>
      <c r="L958" s="12">
        <v>21.642414493505974</v>
      </c>
      <c r="M958" s="12">
        <v>20.475291541283848</v>
      </c>
      <c r="N958" s="12"/>
      <c r="O958" s="12"/>
    </row>
    <row r="959" spans="1:15" x14ac:dyDescent="0.35">
      <c r="A959" s="11" t="str">
        <f t="shared" si="14"/>
        <v>DISTRIBUCION VOLUMEN POR CRITERIO (Consumiciones)Cerveza SurtidorNIVEL MEDIO BAJO</v>
      </c>
      <c r="B959" s="11" t="s">
        <v>209</v>
      </c>
      <c r="C959" s="11" t="s">
        <v>154</v>
      </c>
      <c r="D959" s="11" t="s">
        <v>174</v>
      </c>
      <c r="E959" s="12">
        <v>17.612590038958491</v>
      </c>
      <c r="F959" s="12">
        <v>17.002654490208936</v>
      </c>
      <c r="G959" s="12">
        <v>15.84717627386679</v>
      </c>
      <c r="H959" s="12">
        <v>19.292720014184933</v>
      </c>
      <c r="I959" s="12">
        <v>20.309250411891181</v>
      </c>
      <c r="J959" s="12">
        <v>19.206419692600779</v>
      </c>
      <c r="K959" s="12">
        <v>19.774070431108981</v>
      </c>
      <c r="L959" s="12">
        <v>22.529312434263694</v>
      </c>
      <c r="M959" s="12">
        <v>24.687547411975935</v>
      </c>
      <c r="N959" s="12"/>
      <c r="O959" s="12"/>
    </row>
    <row r="960" spans="1:15" x14ac:dyDescent="0.35">
      <c r="A960" s="11" t="str">
        <f t="shared" si="14"/>
        <v>DISTRIBUCION VOLUMEN POR CRITERIO (Consumiciones)Cerveza SurtidorNIVEL BAJO</v>
      </c>
      <c r="B960" s="11" t="s">
        <v>209</v>
      </c>
      <c r="C960" s="11" t="s">
        <v>154</v>
      </c>
      <c r="D960" s="11" t="s">
        <v>190</v>
      </c>
      <c r="E960" s="12">
        <v>23.241755654586729</v>
      </c>
      <c r="F960" s="12">
        <v>23.603603603603602</v>
      </c>
      <c r="G960" s="12">
        <v>21.645720162495461</v>
      </c>
      <c r="H960" s="12">
        <v>21.8486618344769</v>
      </c>
      <c r="I960" s="12">
        <v>20.646277305364215</v>
      </c>
      <c r="J960" s="12">
        <v>23.334789145529331</v>
      </c>
      <c r="K960" s="12">
        <v>20.706858830925199</v>
      </c>
      <c r="L960" s="12">
        <v>21.098148759610673</v>
      </c>
      <c r="M960" s="12">
        <v>18.390546205331059</v>
      </c>
      <c r="N960" s="12"/>
      <c r="O960" s="12"/>
    </row>
    <row r="961" spans="1:15" x14ac:dyDescent="0.35">
      <c r="A961" s="11" t="str">
        <f t="shared" si="14"/>
        <v>DISTRIBUCION VOLUMEN POR CRITERIO (Consumiciones)Cerveza SurtidorHOMBRE</v>
      </c>
      <c r="B961" s="11" t="s">
        <v>209</v>
      </c>
      <c r="C961" s="11" t="s">
        <v>154</v>
      </c>
      <c r="D961" s="11" t="s">
        <v>17</v>
      </c>
      <c r="E961" s="12">
        <v>65.233947139774102</v>
      </c>
      <c r="F961" s="12">
        <v>62.471712533940291</v>
      </c>
      <c r="G961" s="12">
        <v>62.778679744379353</v>
      </c>
      <c r="H961" s="12">
        <v>64.081713797531606</v>
      </c>
      <c r="I961" s="12">
        <v>62.20310632356162</v>
      </c>
      <c r="J961" s="12">
        <v>64.059851936579932</v>
      </c>
      <c r="K961" s="12">
        <v>63.038579368936475</v>
      </c>
      <c r="L961" s="12">
        <v>63.76629392303694</v>
      </c>
      <c r="M961" s="12">
        <v>62.799209515256734</v>
      </c>
      <c r="N961" s="12"/>
      <c r="O961" s="12"/>
    </row>
    <row r="962" spans="1:15" x14ac:dyDescent="0.35">
      <c r="A962" s="11" t="str">
        <f t="shared" si="14"/>
        <v>DISTRIBUCION VOLUMEN POR CRITERIO (Consumiciones)Cerveza SurtidorMUJER</v>
      </c>
      <c r="B962" s="11" t="s">
        <v>209</v>
      </c>
      <c r="C962" s="11" t="s">
        <v>154</v>
      </c>
      <c r="D962" s="11" t="s">
        <v>18</v>
      </c>
      <c r="E962" s="12">
        <v>34.766030438072818</v>
      </c>
      <c r="F962" s="12">
        <v>37.528264107293353</v>
      </c>
      <c r="G962" s="12">
        <v>37.221289500934482</v>
      </c>
      <c r="H962" s="12">
        <v>35.918291575548189</v>
      </c>
      <c r="I962" s="12">
        <v>37.796923588652028</v>
      </c>
      <c r="J962" s="12">
        <v>35.940118784515548</v>
      </c>
      <c r="K962" s="12">
        <v>36.961420631063532</v>
      </c>
      <c r="L962" s="12">
        <v>36.233700191227548</v>
      </c>
      <c r="M962" s="12">
        <v>37.200771116446717</v>
      </c>
      <c r="N962" s="12"/>
      <c r="O962" s="12"/>
    </row>
    <row r="963" spans="1:15" x14ac:dyDescent="0.35">
      <c r="A963" s="11" t="str">
        <f t="shared" si="14"/>
        <v>DISTRIBUCION VOLUMEN POR CRITERIO (Consumiciones)Otras CervezasT.ESPAÑA</v>
      </c>
      <c r="B963" s="11" t="s">
        <v>209</v>
      </c>
      <c r="C963" s="11" t="s">
        <v>122</v>
      </c>
      <c r="D963" s="11" t="s">
        <v>32</v>
      </c>
      <c r="E963" s="12">
        <v>100</v>
      </c>
      <c r="F963" s="12">
        <v>100</v>
      </c>
      <c r="G963" s="12">
        <v>100</v>
      </c>
      <c r="H963" s="12">
        <v>100</v>
      </c>
      <c r="I963" s="12">
        <v>100</v>
      </c>
      <c r="J963" s="12">
        <v>100</v>
      </c>
      <c r="K963" s="12">
        <v>100</v>
      </c>
      <c r="L963" s="12">
        <v>100</v>
      </c>
      <c r="M963" s="12">
        <v>100</v>
      </c>
      <c r="N963" s="12"/>
      <c r="O963" s="12"/>
    </row>
    <row r="964" spans="1:15" x14ac:dyDescent="0.35">
      <c r="A964" s="11" t="str">
        <f t="shared" ref="A964:A1027" si="15">B964&amp;C964&amp;D964</f>
        <v>DISTRIBUCION VOLUMEN POR CRITERIO (Consumiciones)Otras CervezasBCN AM</v>
      </c>
      <c r="B964" s="11" t="s">
        <v>209</v>
      </c>
      <c r="C964" s="11" t="s">
        <v>122</v>
      </c>
      <c r="D964" s="11" t="s">
        <v>1</v>
      </c>
      <c r="E964" s="12">
        <v>2.526287213725503</v>
      </c>
      <c r="F964" s="12" t="s">
        <v>222</v>
      </c>
      <c r="G964" s="12">
        <v>4.6551768458892004</v>
      </c>
      <c r="H964" s="12">
        <v>4.149483042541771</v>
      </c>
      <c r="I964" s="12">
        <v>6.8495885629546045</v>
      </c>
      <c r="J964" s="12">
        <v>12.846847225968199</v>
      </c>
      <c r="K964" s="12">
        <v>8.8507995961137613</v>
      </c>
      <c r="L964" s="12">
        <v>8.164086794278214</v>
      </c>
      <c r="M964" s="12">
        <v>6.8066654546193552</v>
      </c>
      <c r="N964" s="12"/>
      <c r="O964" s="12"/>
    </row>
    <row r="965" spans="1:15" x14ac:dyDescent="0.35">
      <c r="A965" s="11" t="str">
        <f t="shared" si="15"/>
        <v>DISTRIBUCION VOLUMEN POR CRITERIO (Consumiciones)Otras CervezasREST.CAT ARAGON</v>
      </c>
      <c r="B965" s="11" t="s">
        <v>209</v>
      </c>
      <c r="C965" s="11" t="s">
        <v>122</v>
      </c>
      <c r="D965" s="11" t="s">
        <v>2</v>
      </c>
      <c r="E965" s="12">
        <v>6.8659225600759433</v>
      </c>
      <c r="F965" s="12">
        <v>14.964109625161063</v>
      </c>
      <c r="G965" s="12">
        <v>4.7813170685305542</v>
      </c>
      <c r="H965" s="12">
        <v>2.9565655041705816</v>
      </c>
      <c r="I965" s="12">
        <v>3.8618117548736821</v>
      </c>
      <c r="J965" s="12">
        <v>4.6168821480423041</v>
      </c>
      <c r="K965" s="12">
        <v>2.6413958734039871</v>
      </c>
      <c r="L965" s="12">
        <v>14.72108635061227</v>
      </c>
      <c r="M965" s="12">
        <v>2.6883469340787243</v>
      </c>
      <c r="N965" s="12"/>
      <c r="O965" s="12"/>
    </row>
    <row r="966" spans="1:15" x14ac:dyDescent="0.35">
      <c r="A966" s="11" t="str">
        <f t="shared" si="15"/>
        <v>DISTRIBUCION VOLUMEN POR CRITERIO (Consumiciones)Otras CervezasLEVANTE</v>
      </c>
      <c r="B966" s="11" t="s">
        <v>209</v>
      </c>
      <c r="C966" s="11" t="s">
        <v>122</v>
      </c>
      <c r="D966" s="11" t="s">
        <v>3</v>
      </c>
      <c r="E966" s="12">
        <v>5.9385823801111837</v>
      </c>
      <c r="F966" s="12">
        <v>2.6731563889935575</v>
      </c>
      <c r="G966" s="12">
        <v>13.575573553722236</v>
      </c>
      <c r="H966" s="12">
        <v>7.1568834992774919</v>
      </c>
      <c r="I966" s="12">
        <v>11.895364379701469</v>
      </c>
      <c r="J966" s="12">
        <v>6.6490255038897592</v>
      </c>
      <c r="K966" s="12">
        <v>2.0068151476373774</v>
      </c>
      <c r="L966" s="12">
        <v>10.348973809688344</v>
      </c>
      <c r="M966" s="12">
        <v>17.097029513718194</v>
      </c>
      <c r="N966" s="12"/>
      <c r="O966" s="12"/>
    </row>
    <row r="967" spans="1:15" x14ac:dyDescent="0.35">
      <c r="A967" s="11" t="str">
        <f t="shared" si="15"/>
        <v>DISTRIBUCION VOLUMEN POR CRITERIO (Consumiciones)Otras CervezasANDALUCIA</v>
      </c>
      <c r="B967" s="11" t="s">
        <v>209</v>
      </c>
      <c r="C967" s="11" t="s">
        <v>122</v>
      </c>
      <c r="D967" s="11" t="s">
        <v>4</v>
      </c>
      <c r="E967" s="12">
        <v>3.9134191065347492</v>
      </c>
      <c r="F967" s="12">
        <v>19.954001551282374</v>
      </c>
      <c r="G967" s="12">
        <v>5.2021051715907696</v>
      </c>
      <c r="H967" s="12">
        <v>6.5493526817806984</v>
      </c>
      <c r="I967" s="12" t="s">
        <v>222</v>
      </c>
      <c r="J967" s="12">
        <v>3.9824331191590643</v>
      </c>
      <c r="K967" s="12">
        <v>7.7059253087333053</v>
      </c>
      <c r="L967" s="12">
        <v>1.8573881896726989</v>
      </c>
      <c r="M967" s="12">
        <v>3.3461348964715691</v>
      </c>
      <c r="N967" s="12"/>
      <c r="O967" s="12"/>
    </row>
    <row r="968" spans="1:15" x14ac:dyDescent="0.35">
      <c r="A968" s="11" t="str">
        <f t="shared" si="15"/>
        <v>DISTRIBUCION VOLUMEN POR CRITERIO (Consumiciones)Otras CervezasMDD AM</v>
      </c>
      <c r="B968" s="11" t="s">
        <v>209</v>
      </c>
      <c r="C968" s="11" t="s">
        <v>122</v>
      </c>
      <c r="D968" s="11" t="s">
        <v>5</v>
      </c>
      <c r="E968" s="12">
        <v>47.643867697467549</v>
      </c>
      <c r="F968" s="12">
        <v>3.4556127188259969</v>
      </c>
      <c r="G968" s="12">
        <v>11.053289731930334</v>
      </c>
      <c r="H968" s="12">
        <v>9.1659749628270788</v>
      </c>
      <c r="I968" s="12">
        <v>11.476183282728524</v>
      </c>
      <c r="J968" s="12">
        <v>5.0041046348739977</v>
      </c>
      <c r="K968" s="12">
        <v>23.016724333799687</v>
      </c>
      <c r="L968" s="12" t="s">
        <v>222</v>
      </c>
      <c r="M968" s="12">
        <v>3.0575394743852473</v>
      </c>
      <c r="N968" s="12"/>
      <c r="O968" s="12"/>
    </row>
    <row r="969" spans="1:15" x14ac:dyDescent="0.35">
      <c r="A969" s="11" t="str">
        <f t="shared" si="15"/>
        <v>DISTRIBUCION VOLUMEN POR CRITERIO (Consumiciones)Otras CervezasRTO CENTRO</v>
      </c>
      <c r="B969" s="11" t="s">
        <v>209</v>
      </c>
      <c r="C969" s="11" t="s">
        <v>122</v>
      </c>
      <c r="D969" s="11" t="s">
        <v>6</v>
      </c>
      <c r="E969" s="12">
        <v>3.1849821893548089</v>
      </c>
      <c r="F969" s="12">
        <v>26.417469937493156</v>
      </c>
      <c r="G969" s="12">
        <v>31.582324619741399</v>
      </c>
      <c r="H969" s="12">
        <v>23.891109906319681</v>
      </c>
      <c r="I969" s="12">
        <v>13.278437672794372</v>
      </c>
      <c r="J969" s="12">
        <v>9.8071507043394046</v>
      </c>
      <c r="K969" s="12">
        <v>3.4194663129633809</v>
      </c>
      <c r="L969" s="12">
        <v>3.4972243337249216</v>
      </c>
      <c r="M969" s="12">
        <v>14.773636433043629</v>
      </c>
      <c r="N969" s="12"/>
      <c r="O969" s="12"/>
    </row>
    <row r="970" spans="1:15" x14ac:dyDescent="0.35">
      <c r="A970" s="11" t="str">
        <f t="shared" si="15"/>
        <v>DISTRIBUCION VOLUMEN POR CRITERIO (Consumiciones)Otras CervezasNORTE-CENTRO</v>
      </c>
      <c r="B970" s="11" t="s">
        <v>209</v>
      </c>
      <c r="C970" s="11" t="s">
        <v>122</v>
      </c>
      <c r="D970" s="11" t="s">
        <v>7</v>
      </c>
      <c r="E970" s="12" t="s">
        <v>222</v>
      </c>
      <c r="F970" s="12">
        <v>5.8057632764821419</v>
      </c>
      <c r="G970" s="12">
        <v>13.02548347912991</v>
      </c>
      <c r="H970" s="12">
        <v>12.889406735204616</v>
      </c>
      <c r="I970" s="12">
        <v>9.2754861033054095</v>
      </c>
      <c r="J970" s="12">
        <v>5.9617342823567965</v>
      </c>
      <c r="K970" s="12">
        <v>13.032166406667065</v>
      </c>
      <c r="L970" s="12">
        <v>13.209913079532379</v>
      </c>
      <c r="M970" s="12">
        <v>3.6737282154177908</v>
      </c>
      <c r="N970" s="12"/>
      <c r="O970" s="12"/>
    </row>
    <row r="971" spans="1:15" x14ac:dyDescent="0.35">
      <c r="A971" s="11" t="str">
        <f t="shared" si="15"/>
        <v>DISTRIBUCION VOLUMEN POR CRITERIO (Consumiciones)Otras CervezasNOROESTE</v>
      </c>
      <c r="B971" s="11" t="s">
        <v>209</v>
      </c>
      <c r="C971" s="11" t="s">
        <v>122</v>
      </c>
      <c r="D971" s="11" t="s">
        <v>8</v>
      </c>
      <c r="E971" s="12">
        <v>29.9269494876221</v>
      </c>
      <c r="F971" s="12">
        <v>26.729898569302524</v>
      </c>
      <c r="G971" s="12">
        <v>16.124734952705552</v>
      </c>
      <c r="H971" s="12">
        <v>33.241233804795748</v>
      </c>
      <c r="I971" s="12">
        <v>43.363109151989363</v>
      </c>
      <c r="J971" s="12">
        <v>51.131827163469353</v>
      </c>
      <c r="K971" s="12">
        <v>39.326702694564922</v>
      </c>
      <c r="L971" s="12">
        <v>48.20132518910885</v>
      </c>
      <c r="M971" s="12">
        <v>48.556913036337797</v>
      </c>
      <c r="N971" s="12"/>
      <c r="O971" s="12"/>
    </row>
    <row r="972" spans="1:15" x14ac:dyDescent="0.35">
      <c r="A972" s="11" t="str">
        <f t="shared" si="15"/>
        <v>DISTRIBUCION VOLUMEN POR CRITERIO (Consumiciones)Otras Cervezas&lt;2MIL</v>
      </c>
      <c r="B972" s="11" t="s">
        <v>209</v>
      </c>
      <c r="C972" s="11" t="s">
        <v>122</v>
      </c>
      <c r="D972" s="11" t="s">
        <v>9</v>
      </c>
      <c r="E972" s="12" t="s">
        <v>222</v>
      </c>
      <c r="F972" s="12" t="s">
        <v>222</v>
      </c>
      <c r="G972" s="12">
        <v>4.4119054868111682</v>
      </c>
      <c r="H972" s="12">
        <v>1.202273913368888</v>
      </c>
      <c r="I972" s="12" t="s">
        <v>222</v>
      </c>
      <c r="J972" s="12" t="s">
        <v>222</v>
      </c>
      <c r="K972" s="12">
        <v>5.6182734295980774</v>
      </c>
      <c r="L972" s="12" t="s">
        <v>222</v>
      </c>
      <c r="M972" s="12">
        <v>3.6737282154177908</v>
      </c>
      <c r="N972" s="12"/>
      <c r="O972" s="12"/>
    </row>
    <row r="973" spans="1:15" x14ac:dyDescent="0.35">
      <c r="A973" s="11" t="str">
        <f t="shared" si="15"/>
        <v>DISTRIBUCION VOLUMEN POR CRITERIO (Consumiciones)Otras Cervezas2-5MIL</v>
      </c>
      <c r="B973" s="11" t="s">
        <v>209</v>
      </c>
      <c r="C973" s="11" t="s">
        <v>122</v>
      </c>
      <c r="D973" s="11" t="s">
        <v>10</v>
      </c>
      <c r="E973" s="12" t="s">
        <v>222</v>
      </c>
      <c r="F973" s="12">
        <v>4.8150242089953252</v>
      </c>
      <c r="G973" s="12" t="s">
        <v>222</v>
      </c>
      <c r="H973" s="12" t="s">
        <v>222</v>
      </c>
      <c r="I973" s="12">
        <v>7.8001046699852736</v>
      </c>
      <c r="J973" s="12">
        <v>1.0037995369653057</v>
      </c>
      <c r="K973" s="12">
        <v>1.671335627905528</v>
      </c>
      <c r="L973" s="12" t="s">
        <v>222</v>
      </c>
      <c r="M973" s="12">
        <v>11.980563118645334</v>
      </c>
      <c r="N973" s="12"/>
      <c r="O973" s="12"/>
    </row>
    <row r="974" spans="1:15" x14ac:dyDescent="0.35">
      <c r="A974" s="11" t="str">
        <f t="shared" si="15"/>
        <v>DISTRIBUCION VOLUMEN POR CRITERIO (Consumiciones)Otras Cervezas5-10MIL</v>
      </c>
      <c r="B974" s="11" t="s">
        <v>209</v>
      </c>
      <c r="C974" s="11" t="s">
        <v>122</v>
      </c>
      <c r="D974" s="11" t="s">
        <v>11</v>
      </c>
      <c r="E974" s="12">
        <v>3.9134191065347492</v>
      </c>
      <c r="F974" s="12" t="s">
        <v>222</v>
      </c>
      <c r="G974" s="12">
        <v>0.47552876860672955</v>
      </c>
      <c r="H974" s="12" t="s">
        <v>222</v>
      </c>
      <c r="I974" s="12" t="s">
        <v>222</v>
      </c>
      <c r="J974" s="12">
        <v>1.0618829099900595</v>
      </c>
      <c r="K974" s="12" t="s">
        <v>222</v>
      </c>
      <c r="L974" s="12" t="s">
        <v>222</v>
      </c>
      <c r="M974" s="12">
        <v>19.167861778271142</v>
      </c>
      <c r="N974" s="12"/>
      <c r="O974" s="12"/>
    </row>
    <row r="975" spans="1:15" x14ac:dyDescent="0.35">
      <c r="A975" s="11" t="str">
        <f t="shared" si="15"/>
        <v>DISTRIBUCION VOLUMEN POR CRITERIO (Consumiciones)Otras Cervezas10-30MIL</v>
      </c>
      <c r="B975" s="11" t="s">
        <v>209</v>
      </c>
      <c r="C975" s="11" t="s">
        <v>122</v>
      </c>
      <c r="D975" s="11" t="s">
        <v>12</v>
      </c>
      <c r="E975" s="12">
        <v>31.241757958817217</v>
      </c>
      <c r="F975" s="12">
        <v>30.185505254358112</v>
      </c>
      <c r="G975" s="12">
        <v>20.88102485351558</v>
      </c>
      <c r="H975" s="12">
        <v>43.361864814404022</v>
      </c>
      <c r="I975" s="12">
        <v>28.379646102809026</v>
      </c>
      <c r="J975" s="12">
        <v>54.960853738549261</v>
      </c>
      <c r="K975" s="12">
        <v>44.259870683725403</v>
      </c>
      <c r="L975" s="12">
        <v>68.234920615844388</v>
      </c>
      <c r="M975" s="12">
        <v>44.434725485015747</v>
      </c>
      <c r="N975" s="12"/>
      <c r="O975" s="12"/>
    </row>
    <row r="976" spans="1:15" x14ac:dyDescent="0.35">
      <c r="A976" s="11" t="str">
        <f t="shared" si="15"/>
        <v>DISTRIBUCION VOLUMEN POR CRITERIO (Consumiciones)Otras Cervezas30-100MIL</v>
      </c>
      <c r="B976" s="11" t="s">
        <v>209</v>
      </c>
      <c r="C976" s="11" t="s">
        <v>122</v>
      </c>
      <c r="D976" s="11" t="s">
        <v>13</v>
      </c>
      <c r="E976" s="12">
        <v>8.259098989573328</v>
      </c>
      <c r="F976" s="12">
        <v>32.267216383376116</v>
      </c>
      <c r="G976" s="12">
        <v>45.893235278262651</v>
      </c>
      <c r="H976" s="12">
        <v>36.729668173068944</v>
      </c>
      <c r="I976" s="12">
        <v>36.896814152069311</v>
      </c>
      <c r="J976" s="12">
        <v>15.839599476902144</v>
      </c>
      <c r="K976" s="12">
        <v>17.55104384865168</v>
      </c>
      <c r="L976" s="12">
        <v>3.5252939662433311</v>
      </c>
      <c r="M976" s="12">
        <v>8.5148310100290505</v>
      </c>
      <c r="N976" s="12"/>
      <c r="O976" s="12"/>
    </row>
    <row r="977" spans="1:15" x14ac:dyDescent="0.35">
      <c r="A977" s="11" t="str">
        <f t="shared" si="15"/>
        <v>DISTRIBUCION VOLUMEN POR CRITERIO (Consumiciones)Otras Cervezas100-200MIL</v>
      </c>
      <c r="B977" s="11" t="s">
        <v>209</v>
      </c>
      <c r="C977" s="11" t="s">
        <v>122</v>
      </c>
      <c r="D977" s="11" t="s">
        <v>14</v>
      </c>
      <c r="E977" s="12">
        <v>43.236180797639271</v>
      </c>
      <c r="F977" s="12">
        <v>17.729154303722503</v>
      </c>
      <c r="G977" s="12">
        <v>11.367642412382949</v>
      </c>
      <c r="H977" s="12">
        <v>9.9674892155867276</v>
      </c>
      <c r="I977" s="12">
        <v>8.5307708517239647</v>
      </c>
      <c r="J977" s="12">
        <v>12.400052539326389</v>
      </c>
      <c r="K977" s="12">
        <v>16.802268788540292</v>
      </c>
      <c r="L977" s="12">
        <v>5.1510942925330925</v>
      </c>
      <c r="M977" s="12">
        <v>3.0575394743852473</v>
      </c>
      <c r="N977" s="12"/>
      <c r="O977" s="12"/>
    </row>
    <row r="978" spans="1:15" x14ac:dyDescent="0.35">
      <c r="A978" s="11" t="str">
        <f t="shared" si="15"/>
        <v>DISTRIBUCION VOLUMEN POR CRITERIO (Consumiciones)Otras Cervezas200-500MIL</v>
      </c>
      <c r="B978" s="11" t="s">
        <v>209</v>
      </c>
      <c r="C978" s="11" t="s">
        <v>122</v>
      </c>
      <c r="D978" s="11" t="s">
        <v>15</v>
      </c>
      <c r="E978" s="12">
        <v>7.1500644810284717</v>
      </c>
      <c r="F978" s="12">
        <v>4.6501785845196979</v>
      </c>
      <c r="G978" s="12">
        <v>6.9610603779065459</v>
      </c>
      <c r="H978" s="12">
        <v>2.1893545807632728</v>
      </c>
      <c r="I978" s="12">
        <v>5.478333002809098</v>
      </c>
      <c r="J978" s="12">
        <v>14.733810841847061</v>
      </c>
      <c r="K978" s="12">
        <v>10.475654346752082</v>
      </c>
      <c r="L978" s="12">
        <v>5.3546122730218064</v>
      </c>
      <c r="M978" s="12">
        <v>5.8246132754333564</v>
      </c>
      <c r="N978" s="12"/>
      <c r="O978" s="12"/>
    </row>
    <row r="979" spans="1:15" x14ac:dyDescent="0.35">
      <c r="A979" s="11" t="str">
        <f t="shared" si="15"/>
        <v>DISTRIBUCION VOLUMEN POR CRITERIO (Consumiciones)Otras Cervezas&gt;500MIL</v>
      </c>
      <c r="B979" s="11" t="s">
        <v>209</v>
      </c>
      <c r="C979" s="11" t="s">
        <v>122</v>
      </c>
      <c r="D979" s="11" t="s">
        <v>16</v>
      </c>
      <c r="E979" s="12">
        <v>6.199478666406951</v>
      </c>
      <c r="F979" s="12">
        <v>10.352912214372619</v>
      </c>
      <c r="G979" s="12">
        <v>10.00961106583911</v>
      </c>
      <c r="H979" s="12">
        <v>6.5493526817806984</v>
      </c>
      <c r="I979" s="12">
        <v>12.914331220603328</v>
      </c>
      <c r="J979" s="12" t="s">
        <v>222</v>
      </c>
      <c r="K979" s="12">
        <v>3.6215630085890718</v>
      </c>
      <c r="L979" s="12">
        <v>17.734078852357388</v>
      </c>
      <c r="M979" s="12">
        <v>3.3461348964715691</v>
      </c>
      <c r="N979" s="12"/>
      <c r="O979" s="12"/>
    </row>
    <row r="980" spans="1:15" x14ac:dyDescent="0.35">
      <c r="A980" s="11" t="str">
        <f t="shared" si="15"/>
        <v>DISTRIBUCION VOLUMEN POR CRITERIO (Consumiciones)Otras CervezasDE 15 A 19 AÑOS</v>
      </c>
      <c r="B980" s="11" t="s">
        <v>209</v>
      </c>
      <c r="C980" s="11" t="s">
        <v>122</v>
      </c>
      <c r="D980" s="11" t="s">
        <v>34</v>
      </c>
      <c r="E980" s="12" t="s">
        <v>222</v>
      </c>
      <c r="F980" s="12" t="s">
        <v>222</v>
      </c>
      <c r="G980" s="12" t="s">
        <v>222</v>
      </c>
      <c r="H980" s="12" t="s">
        <v>222</v>
      </c>
      <c r="I980" s="12" t="s">
        <v>222</v>
      </c>
      <c r="J980" s="12" t="s">
        <v>222</v>
      </c>
      <c r="K980" s="12" t="s">
        <v>222</v>
      </c>
      <c r="L980" s="12" t="s">
        <v>222</v>
      </c>
      <c r="M980" s="12" t="s">
        <v>222</v>
      </c>
      <c r="N980" s="12"/>
      <c r="O980" s="12"/>
    </row>
    <row r="981" spans="1:15" x14ac:dyDescent="0.35">
      <c r="A981" s="11" t="str">
        <f t="shared" si="15"/>
        <v>DISTRIBUCION VOLUMEN POR CRITERIO (Consumiciones)Otras CervezasDE 20 A 24 AÑOS</v>
      </c>
      <c r="B981" s="11" t="s">
        <v>209</v>
      </c>
      <c r="C981" s="11" t="s">
        <v>122</v>
      </c>
      <c r="D981" s="11" t="s">
        <v>35</v>
      </c>
      <c r="E981" s="12" t="s">
        <v>222</v>
      </c>
      <c r="F981" s="12" t="s">
        <v>222</v>
      </c>
      <c r="G981" s="12" t="s">
        <v>222</v>
      </c>
      <c r="H981" s="12" t="s">
        <v>222</v>
      </c>
      <c r="I981" s="12">
        <v>3.6098592157674143</v>
      </c>
      <c r="J981" s="12" t="s">
        <v>222</v>
      </c>
      <c r="K981" s="12" t="s">
        <v>222</v>
      </c>
      <c r="L981" s="12">
        <v>3.4972243337249216</v>
      </c>
      <c r="M981" s="12" t="s">
        <v>222</v>
      </c>
      <c r="N981" s="12"/>
      <c r="O981" s="12"/>
    </row>
    <row r="982" spans="1:15" x14ac:dyDescent="0.35">
      <c r="A982" s="11" t="str">
        <f t="shared" si="15"/>
        <v>DISTRIBUCION VOLUMEN POR CRITERIO (Consumiciones)Otras CervezasDE 25 A 34 AÑOS</v>
      </c>
      <c r="B982" s="11" t="s">
        <v>209</v>
      </c>
      <c r="C982" s="11" t="s">
        <v>122</v>
      </c>
      <c r="D982" s="11" t="s">
        <v>36</v>
      </c>
      <c r="E982" s="12">
        <v>3.6370266633530579</v>
      </c>
      <c r="F982" s="12" t="s">
        <v>222</v>
      </c>
      <c r="G982" s="12">
        <v>0.47552876860672955</v>
      </c>
      <c r="H982" s="12" t="s">
        <v>222</v>
      </c>
      <c r="I982" s="12">
        <v>5.7302879283719381</v>
      </c>
      <c r="J982" s="12">
        <v>2.8207656586639835</v>
      </c>
      <c r="K982" s="12">
        <v>3.7296845568888646</v>
      </c>
      <c r="L982" s="12" t="s">
        <v>222</v>
      </c>
      <c r="M982" s="12" t="s">
        <v>222</v>
      </c>
      <c r="N982" s="12"/>
      <c r="O982" s="12"/>
    </row>
    <row r="983" spans="1:15" x14ac:dyDescent="0.35">
      <c r="A983" s="11" t="str">
        <f t="shared" si="15"/>
        <v>DISTRIBUCION VOLUMEN POR CRITERIO (Consumiciones)Otras CervezasDE 35 A 49 AÑOS</v>
      </c>
      <c r="B983" s="11" t="s">
        <v>209</v>
      </c>
      <c r="C983" s="11" t="s">
        <v>122</v>
      </c>
      <c r="D983" s="11" t="s">
        <v>37</v>
      </c>
      <c r="E983" s="12">
        <v>12.35246046618888</v>
      </c>
      <c r="F983" s="12">
        <v>14.273541584896504</v>
      </c>
      <c r="G983" s="12">
        <v>17.046631511779111</v>
      </c>
      <c r="H983" s="12">
        <v>21.565109675535851</v>
      </c>
      <c r="I983" s="12">
        <v>22.577781182455819</v>
      </c>
      <c r="J983" s="12">
        <v>1.6010148251441481</v>
      </c>
      <c r="K983" s="12">
        <v>9.6187663905739118</v>
      </c>
      <c r="L983" s="12">
        <v>3.5252939662433311</v>
      </c>
      <c r="M983" s="12">
        <v>12.844476387322715</v>
      </c>
      <c r="N983" s="12"/>
      <c r="O983" s="12"/>
    </row>
    <row r="984" spans="1:15" x14ac:dyDescent="0.35">
      <c r="A984" s="11" t="str">
        <f t="shared" si="15"/>
        <v>DISTRIBUCION VOLUMEN POR CRITERIO (Consumiciones)Otras CervezasDE 50 A 59 AÑOS</v>
      </c>
      <c r="B984" s="11" t="s">
        <v>209</v>
      </c>
      <c r="C984" s="11" t="s">
        <v>122</v>
      </c>
      <c r="D984" s="11" t="s">
        <v>38</v>
      </c>
      <c r="E984" s="12">
        <v>16.152223364073766</v>
      </c>
      <c r="F984" s="12">
        <v>15.619030149845671</v>
      </c>
      <c r="G984" s="12">
        <v>7.7566258162925186</v>
      </c>
      <c r="H984" s="12">
        <v>2.1519307702587565</v>
      </c>
      <c r="I984" s="12">
        <v>6.7782406708043057</v>
      </c>
      <c r="J984" s="12">
        <v>21.787927942058811</v>
      </c>
      <c r="K984" s="12">
        <v>5.7253837481646457</v>
      </c>
      <c r="L984" s="12">
        <v>12.440290375854159</v>
      </c>
      <c r="M984" s="12">
        <v>23.616373843726091</v>
      </c>
      <c r="N984" s="12"/>
      <c r="O984" s="12"/>
    </row>
    <row r="985" spans="1:15" x14ac:dyDescent="0.35">
      <c r="A985" s="11" t="str">
        <f t="shared" si="15"/>
        <v>DISTRIBUCION VOLUMEN POR CRITERIO (Consumiciones)Otras CervezasDE 60 A 75 AÑOS</v>
      </c>
      <c r="B985" s="11" t="s">
        <v>209</v>
      </c>
      <c r="C985" s="11" t="s">
        <v>122</v>
      </c>
      <c r="D985" s="11" t="s">
        <v>39</v>
      </c>
      <c r="E985" s="12">
        <v>67.85830629831878</v>
      </c>
      <c r="F985" s="12">
        <v>70.107434299028228</v>
      </c>
      <c r="G985" s="12">
        <v>74.721215638758437</v>
      </c>
      <c r="H985" s="12">
        <v>76.282957864719123</v>
      </c>
      <c r="I985" s="12">
        <v>61.30382145677423</v>
      </c>
      <c r="J985" s="12">
        <v>73.790288386067132</v>
      </c>
      <c r="K985" s="12">
        <v>80.926163141314319</v>
      </c>
      <c r="L985" s="12">
        <v>80.53718631666132</v>
      </c>
      <c r="M985" s="12">
        <v>63.539136037297375</v>
      </c>
      <c r="N985" s="12"/>
      <c r="O985" s="12"/>
    </row>
    <row r="986" spans="1:15" x14ac:dyDescent="0.35">
      <c r="A986" s="11" t="str">
        <f t="shared" si="15"/>
        <v>DISTRIBUCION VOLUMEN POR CRITERIO (Consumiciones)Otras CervezasNIVEL ALTO</v>
      </c>
      <c r="B986" s="11" t="s">
        <v>209</v>
      </c>
      <c r="C986" s="11" t="s">
        <v>122</v>
      </c>
      <c r="D986" s="11" t="s">
        <v>171</v>
      </c>
      <c r="E986" s="12">
        <v>15.453077177969876</v>
      </c>
      <c r="F986" s="12" t="s">
        <v>222</v>
      </c>
      <c r="G986" s="12">
        <v>13.277761755116638</v>
      </c>
      <c r="H986" s="12">
        <v>10.697274639003245</v>
      </c>
      <c r="I986" s="12">
        <v>5.5429940436430414</v>
      </c>
      <c r="J986" s="12">
        <v>10.790814098137597</v>
      </c>
      <c r="K986" s="12">
        <v>22.638805611146154</v>
      </c>
      <c r="L986" s="12" t="s">
        <v>222</v>
      </c>
      <c r="M986" s="12">
        <v>3.3461348964715691</v>
      </c>
      <c r="N986" s="12"/>
      <c r="O986" s="12"/>
    </row>
    <row r="987" spans="1:15" x14ac:dyDescent="0.35">
      <c r="A987" s="11" t="str">
        <f t="shared" si="15"/>
        <v>DISTRIBUCION VOLUMEN POR CRITERIO (Consumiciones)Otras CervezasNIVEL MEDIO ALTO</v>
      </c>
      <c r="B987" s="11" t="s">
        <v>209</v>
      </c>
      <c r="C987" s="11" t="s">
        <v>122</v>
      </c>
      <c r="D987" s="11" t="s">
        <v>172</v>
      </c>
      <c r="E987" s="12">
        <v>40.007287699572139</v>
      </c>
      <c r="F987" s="12">
        <v>7.3489543626724414</v>
      </c>
      <c r="G987" s="12">
        <v>9.0070156116639133</v>
      </c>
      <c r="H987" s="12">
        <v>8.2602937442209008</v>
      </c>
      <c r="I987" s="12">
        <v>3.8662720422078261</v>
      </c>
      <c r="J987" s="12">
        <v>10.493726205072978</v>
      </c>
      <c r="K987" s="12">
        <v>11.894365319773554</v>
      </c>
      <c r="L987" s="12">
        <v>8.164086794278214</v>
      </c>
      <c r="M987" s="12">
        <v>5.9994089896194183</v>
      </c>
      <c r="N987" s="12"/>
      <c r="O987" s="12"/>
    </row>
    <row r="988" spans="1:15" x14ac:dyDescent="0.35">
      <c r="A988" s="11" t="str">
        <f t="shared" si="15"/>
        <v>DISTRIBUCION VOLUMEN POR CRITERIO (Consumiciones)Otras CervezasNIVEL MEDIO</v>
      </c>
      <c r="B988" s="11" t="s">
        <v>209</v>
      </c>
      <c r="C988" s="11" t="s">
        <v>122</v>
      </c>
      <c r="D988" s="11" t="s">
        <v>173</v>
      </c>
      <c r="E988" s="12" t="s">
        <v>222</v>
      </c>
      <c r="F988" s="12">
        <v>25.8349456070682</v>
      </c>
      <c r="G988" s="12">
        <v>21.878651535248729</v>
      </c>
      <c r="H988" s="12">
        <v>16.713324082832809</v>
      </c>
      <c r="I988" s="12">
        <v>24.462540149148762</v>
      </c>
      <c r="J988" s="12">
        <v>23.178243490447596</v>
      </c>
      <c r="K988" s="12">
        <v>14.375101122973325</v>
      </c>
      <c r="L988" s="12">
        <v>27.184779353810068</v>
      </c>
      <c r="M988" s="12">
        <v>22.853547517838788</v>
      </c>
      <c r="N988" s="12"/>
      <c r="O988" s="12"/>
    </row>
    <row r="989" spans="1:15" x14ac:dyDescent="0.35">
      <c r="A989" s="11" t="str">
        <f t="shared" si="15"/>
        <v>DISTRIBUCION VOLUMEN POR CRITERIO (Consumiciones)Otras CervezasNIVEL MEDIO BAJO</v>
      </c>
      <c r="B989" s="11" t="s">
        <v>209</v>
      </c>
      <c r="C989" s="11" t="s">
        <v>122</v>
      </c>
      <c r="D989" s="11" t="s">
        <v>174</v>
      </c>
      <c r="E989" s="12">
        <v>4.8278434902147804</v>
      </c>
      <c r="F989" s="12">
        <v>28.20180367498854</v>
      </c>
      <c r="G989" s="12">
        <v>36.238772673074834</v>
      </c>
      <c r="H989" s="12">
        <v>28.712329313313372</v>
      </c>
      <c r="I989" s="12">
        <v>31.373885435288486</v>
      </c>
      <c r="J989" s="12">
        <v>12.611534486265491</v>
      </c>
      <c r="K989" s="12">
        <v>10.821239674641431</v>
      </c>
      <c r="L989" s="12">
        <v>8.119640079759721</v>
      </c>
      <c r="M989" s="12">
        <v>8.5389602721284223</v>
      </c>
      <c r="N989" s="12"/>
      <c r="O989" s="12"/>
    </row>
    <row r="990" spans="1:15" x14ac:dyDescent="0.35">
      <c r="A990" s="11" t="str">
        <f t="shared" si="15"/>
        <v>DISTRIBUCION VOLUMEN POR CRITERIO (Consumiciones)Otras CervezasNIVEL BAJO</v>
      </c>
      <c r="B990" s="11" t="s">
        <v>209</v>
      </c>
      <c r="C990" s="11" t="s">
        <v>122</v>
      </c>
      <c r="D990" s="11" t="s">
        <v>190</v>
      </c>
      <c r="E990" s="12">
        <v>39.711777638964449</v>
      </c>
      <c r="F990" s="12">
        <v>38.614320490352448</v>
      </c>
      <c r="G990" s="12">
        <v>19.597799509543872</v>
      </c>
      <c r="H990" s="12">
        <v>35.616786668061053</v>
      </c>
      <c r="I990" s="12">
        <v>34.754301170342167</v>
      </c>
      <c r="J990" s="12">
        <v>42.925681720076334</v>
      </c>
      <c r="K990" s="12">
        <v>40.270488271465545</v>
      </c>
      <c r="L990" s="12">
        <v>56.531503787184569</v>
      </c>
      <c r="M990" s="12">
        <v>59.26194557761103</v>
      </c>
      <c r="N990" s="12"/>
      <c r="O990" s="12"/>
    </row>
    <row r="991" spans="1:15" x14ac:dyDescent="0.35">
      <c r="A991" s="11" t="str">
        <f t="shared" si="15"/>
        <v>DISTRIBUCION VOLUMEN POR CRITERIO (Consumiciones)Otras CervezasHOMBRE</v>
      </c>
      <c r="B991" s="11" t="s">
        <v>209</v>
      </c>
      <c r="C991" s="11" t="s">
        <v>122</v>
      </c>
      <c r="D991" s="11" t="s">
        <v>17</v>
      </c>
      <c r="E991" s="12">
        <v>38.671825148944457</v>
      </c>
      <c r="F991" s="12">
        <v>19.889956095269611</v>
      </c>
      <c r="G991" s="12">
        <v>57.434345443681224</v>
      </c>
      <c r="H991" s="12">
        <v>38.069194262031552</v>
      </c>
      <c r="I991" s="12">
        <v>29.632511938845617</v>
      </c>
      <c r="J991" s="12">
        <v>26.908981993166066</v>
      </c>
      <c r="K991" s="12">
        <v>19.932744029742917</v>
      </c>
      <c r="L991" s="12">
        <v>41.29295572654555</v>
      </c>
      <c r="M991" s="12">
        <v>18.984824325459968</v>
      </c>
      <c r="N991" s="12"/>
      <c r="O991" s="12"/>
    </row>
    <row r="992" spans="1:15" x14ac:dyDescent="0.35">
      <c r="A992" s="11" t="str">
        <f t="shared" si="15"/>
        <v>DISTRIBUCION VOLUMEN POR CRITERIO (Consumiciones)Otras CervezasMUJER</v>
      </c>
      <c r="B992" s="11" t="s">
        <v>209</v>
      </c>
      <c r="C992" s="11" t="s">
        <v>122</v>
      </c>
      <c r="D992" s="11" t="s">
        <v>18</v>
      </c>
      <c r="E992" s="12">
        <v>61.328174851055536</v>
      </c>
      <c r="F992" s="12">
        <v>80.110037870959971</v>
      </c>
      <c r="G992" s="12">
        <v>42.565654556318776</v>
      </c>
      <c r="H992" s="12">
        <v>61.930805737968456</v>
      </c>
      <c r="I992" s="12">
        <v>70.36748806115439</v>
      </c>
      <c r="J992" s="12">
        <v>73.091018006833934</v>
      </c>
      <c r="K992" s="12">
        <v>80.067255970257094</v>
      </c>
      <c r="L992" s="12">
        <v>58.707044273454464</v>
      </c>
      <c r="M992" s="12">
        <v>81.015164689216974</v>
      </c>
      <c r="N992" s="12"/>
      <c r="O992" s="12"/>
    </row>
    <row r="993" spans="1:15" x14ac:dyDescent="0.35">
      <c r="A993" s="11" t="str">
        <f t="shared" si="15"/>
        <v>DISTRIBUCION VOLUMEN POR CRITERIO (Consumiciones)EspirituosasT.ESPAÑA</v>
      </c>
      <c r="B993" s="11" t="s">
        <v>209</v>
      </c>
      <c r="C993" s="11" t="s">
        <v>123</v>
      </c>
      <c r="D993" s="11" t="s">
        <v>32</v>
      </c>
      <c r="E993" s="12">
        <v>100</v>
      </c>
      <c r="F993" s="12">
        <v>100</v>
      </c>
      <c r="G993" s="12">
        <v>100</v>
      </c>
      <c r="H993" s="12">
        <v>100</v>
      </c>
      <c r="I993" s="12">
        <v>100</v>
      </c>
      <c r="J993" s="12">
        <v>100</v>
      </c>
      <c r="K993" s="12">
        <v>100</v>
      </c>
      <c r="L993" s="12">
        <v>100</v>
      </c>
      <c r="M993" s="12">
        <v>100</v>
      </c>
      <c r="N993" s="12"/>
      <c r="O993" s="12"/>
    </row>
    <row r="994" spans="1:15" x14ac:dyDescent="0.35">
      <c r="A994" s="11" t="str">
        <f t="shared" si="15"/>
        <v>DISTRIBUCION VOLUMEN POR CRITERIO (Consumiciones)EspirituosasBCN AM</v>
      </c>
      <c r="B994" s="11" t="s">
        <v>209</v>
      </c>
      <c r="C994" s="11" t="s">
        <v>123</v>
      </c>
      <c r="D994" s="11" t="s">
        <v>1</v>
      </c>
      <c r="E994" s="12">
        <v>5.7022572944310932</v>
      </c>
      <c r="F994" s="12">
        <v>7.8780225904672871</v>
      </c>
      <c r="G994" s="12">
        <v>6.2056485232784633</v>
      </c>
      <c r="H994" s="12">
        <v>6.1293944801154412</v>
      </c>
      <c r="I994" s="12">
        <v>7.4029985001271132</v>
      </c>
      <c r="J994" s="12">
        <v>8.2050265667366844</v>
      </c>
      <c r="K994" s="12">
        <v>9.7398545126329985</v>
      </c>
      <c r="L994" s="12">
        <v>8.4861569630794307</v>
      </c>
      <c r="M994" s="12">
        <v>9.3882874973713282</v>
      </c>
      <c r="N994" s="12"/>
      <c r="O994" s="12"/>
    </row>
    <row r="995" spans="1:15" x14ac:dyDescent="0.35">
      <c r="A995" s="11" t="str">
        <f t="shared" si="15"/>
        <v>DISTRIBUCION VOLUMEN POR CRITERIO (Consumiciones)EspirituosasREST.CAT ARAGON</v>
      </c>
      <c r="B995" s="11" t="s">
        <v>209</v>
      </c>
      <c r="C995" s="11" t="s">
        <v>123</v>
      </c>
      <c r="D995" s="11" t="s">
        <v>2</v>
      </c>
      <c r="E995" s="12">
        <v>16.402295072325266</v>
      </c>
      <c r="F995" s="12">
        <v>13.847953178143044</v>
      </c>
      <c r="G995" s="12">
        <v>14.92077821191717</v>
      </c>
      <c r="H995" s="12">
        <v>17.666306481029391</v>
      </c>
      <c r="I995" s="12">
        <v>17.888755747200737</v>
      </c>
      <c r="J995" s="12">
        <v>15.781385495298487</v>
      </c>
      <c r="K995" s="12">
        <v>16.319978140686729</v>
      </c>
      <c r="L995" s="12">
        <v>14.284078799752853</v>
      </c>
      <c r="M995" s="12">
        <v>16.172663296233551</v>
      </c>
      <c r="N995" s="12"/>
      <c r="O995" s="12"/>
    </row>
    <row r="996" spans="1:15" x14ac:dyDescent="0.35">
      <c r="A996" s="11" t="str">
        <f t="shared" si="15"/>
        <v>DISTRIBUCION VOLUMEN POR CRITERIO (Consumiciones)EspirituosasLEVANTE</v>
      </c>
      <c r="B996" s="11" t="s">
        <v>209</v>
      </c>
      <c r="C996" s="11" t="s">
        <v>123</v>
      </c>
      <c r="D996" s="11" t="s">
        <v>3</v>
      </c>
      <c r="E996" s="12">
        <v>11.960674447648383</v>
      </c>
      <c r="F996" s="12">
        <v>10.228169930260798</v>
      </c>
      <c r="G996" s="12">
        <v>11.928438335052192</v>
      </c>
      <c r="H996" s="12">
        <v>13.510538319989013</v>
      </c>
      <c r="I996" s="12">
        <v>11.008106334514119</v>
      </c>
      <c r="J996" s="12">
        <v>10.873541614632279</v>
      </c>
      <c r="K996" s="12">
        <v>13.810076561100004</v>
      </c>
      <c r="L996" s="12">
        <v>13.551019439703776</v>
      </c>
      <c r="M996" s="12">
        <v>12.347773505018518</v>
      </c>
      <c r="N996" s="12"/>
      <c r="O996" s="12"/>
    </row>
    <row r="997" spans="1:15" x14ac:dyDescent="0.35">
      <c r="A997" s="11" t="str">
        <f t="shared" si="15"/>
        <v>DISTRIBUCION VOLUMEN POR CRITERIO (Consumiciones)EspirituosasANDALUCIA</v>
      </c>
      <c r="B997" s="11" t="s">
        <v>209</v>
      </c>
      <c r="C997" s="11" t="s">
        <v>123</v>
      </c>
      <c r="D997" s="11" t="s">
        <v>4</v>
      </c>
      <c r="E997" s="12">
        <v>16.740938830263449</v>
      </c>
      <c r="F997" s="12">
        <v>18.172757746575556</v>
      </c>
      <c r="G997" s="12">
        <v>17.568841891890692</v>
      </c>
      <c r="H997" s="12">
        <v>19.433261840224464</v>
      </c>
      <c r="I997" s="12">
        <v>18.62765499866093</v>
      </c>
      <c r="J997" s="12">
        <v>15.918941355523488</v>
      </c>
      <c r="K997" s="12">
        <v>14.990539202615352</v>
      </c>
      <c r="L997" s="12">
        <v>20.780657386630111</v>
      </c>
      <c r="M997" s="12">
        <v>20.04316494457704</v>
      </c>
      <c r="N997" s="12"/>
      <c r="O997" s="12"/>
    </row>
    <row r="998" spans="1:15" x14ac:dyDescent="0.35">
      <c r="A998" s="11" t="str">
        <f t="shared" si="15"/>
        <v>DISTRIBUCION VOLUMEN POR CRITERIO (Consumiciones)EspirituosasMDD AM</v>
      </c>
      <c r="B998" s="11" t="s">
        <v>209</v>
      </c>
      <c r="C998" s="11" t="s">
        <v>123</v>
      </c>
      <c r="D998" s="11" t="s">
        <v>5</v>
      </c>
      <c r="E998" s="12">
        <v>12.172569977415048</v>
      </c>
      <c r="F998" s="12">
        <v>11.766413718372611</v>
      </c>
      <c r="G998" s="12">
        <v>10.567687556671208</v>
      </c>
      <c r="H998" s="12">
        <v>8.4441612525483869</v>
      </c>
      <c r="I998" s="12">
        <v>8.9011293682358748</v>
      </c>
      <c r="J998" s="12">
        <v>14.664635603559962</v>
      </c>
      <c r="K998" s="12">
        <v>11.277465832691394</v>
      </c>
      <c r="L998" s="12">
        <v>9.030504259712437</v>
      </c>
      <c r="M998" s="12">
        <v>8.4818334332684753</v>
      </c>
      <c r="N998" s="12"/>
      <c r="O998" s="12"/>
    </row>
    <row r="999" spans="1:15" x14ac:dyDescent="0.35">
      <c r="A999" s="11" t="str">
        <f t="shared" si="15"/>
        <v>DISTRIBUCION VOLUMEN POR CRITERIO (Consumiciones)EspirituosasRTO CENTRO</v>
      </c>
      <c r="B999" s="11" t="s">
        <v>209</v>
      </c>
      <c r="C999" s="11" t="s">
        <v>123</v>
      </c>
      <c r="D999" s="11" t="s">
        <v>6</v>
      </c>
      <c r="E999" s="12">
        <v>12.922415063687334</v>
      </c>
      <c r="F999" s="12">
        <v>11.644158463416748</v>
      </c>
      <c r="G999" s="12">
        <v>12.096305237465153</v>
      </c>
      <c r="H999" s="12">
        <v>12.668948371276365</v>
      </c>
      <c r="I999" s="12">
        <v>13.458563062511313</v>
      </c>
      <c r="J999" s="12">
        <v>11.643534948241133</v>
      </c>
      <c r="K999" s="12">
        <v>10.922173603112364</v>
      </c>
      <c r="L999" s="12">
        <v>11.646866844353209</v>
      </c>
      <c r="M999" s="12">
        <v>12.33550376300753</v>
      </c>
      <c r="N999" s="12"/>
      <c r="O999" s="12"/>
    </row>
    <row r="1000" spans="1:15" x14ac:dyDescent="0.35">
      <c r="A1000" s="11" t="str">
        <f t="shared" si="15"/>
        <v>DISTRIBUCION VOLUMEN POR CRITERIO (Consumiciones)EspirituosasNORTE-CENTRO</v>
      </c>
      <c r="B1000" s="11" t="s">
        <v>209</v>
      </c>
      <c r="C1000" s="11" t="s">
        <v>123</v>
      </c>
      <c r="D1000" s="11" t="s">
        <v>7</v>
      </c>
      <c r="E1000" s="12">
        <v>14.577100749345673</v>
      </c>
      <c r="F1000" s="12">
        <v>17.490483794257099</v>
      </c>
      <c r="G1000" s="12">
        <v>16.679576653286553</v>
      </c>
      <c r="H1000" s="12">
        <v>12.159065253669066</v>
      </c>
      <c r="I1000" s="12">
        <v>10.353992272078113</v>
      </c>
      <c r="J1000" s="12">
        <v>13.272048055516123</v>
      </c>
      <c r="K1000" s="12">
        <v>10.678522142197767</v>
      </c>
      <c r="L1000" s="12">
        <v>12.021330804466924</v>
      </c>
      <c r="M1000" s="12">
        <v>11.451177449629173</v>
      </c>
      <c r="N1000" s="12"/>
      <c r="O1000" s="12"/>
    </row>
    <row r="1001" spans="1:15" x14ac:dyDescent="0.35">
      <c r="A1001" s="11" t="str">
        <f t="shared" si="15"/>
        <v>DISTRIBUCION VOLUMEN POR CRITERIO (Consumiciones)EspirituosasNOROESTE</v>
      </c>
      <c r="B1001" s="11" t="s">
        <v>209</v>
      </c>
      <c r="C1001" s="11" t="s">
        <v>123</v>
      </c>
      <c r="D1001" s="11" t="s">
        <v>8</v>
      </c>
      <c r="E1001" s="12">
        <v>9.5217450846539791</v>
      </c>
      <c r="F1001" s="12">
        <v>8.9720454816613859</v>
      </c>
      <c r="G1001" s="12">
        <v>10.032725815019839</v>
      </c>
      <c r="H1001" s="12">
        <v>9.9883342014963237</v>
      </c>
      <c r="I1001" s="12">
        <v>12.358807266050876</v>
      </c>
      <c r="J1001" s="12">
        <v>9.6408917511046255</v>
      </c>
      <c r="K1001" s="12">
        <v>12.261407424725785</v>
      </c>
      <c r="L1001" s="12">
        <v>10.19937976183574</v>
      </c>
      <c r="M1001" s="12">
        <v>9.7796137005213577</v>
      </c>
      <c r="N1001" s="12"/>
      <c r="O1001" s="12"/>
    </row>
    <row r="1002" spans="1:15" x14ac:dyDescent="0.35">
      <c r="A1002" s="11" t="str">
        <f t="shared" si="15"/>
        <v>DISTRIBUCION VOLUMEN POR CRITERIO (Consumiciones)Espirituosas&lt;2MIL</v>
      </c>
      <c r="B1002" s="11" t="s">
        <v>209</v>
      </c>
      <c r="C1002" s="11" t="s">
        <v>123</v>
      </c>
      <c r="D1002" s="11" t="s">
        <v>9</v>
      </c>
      <c r="E1002" s="12">
        <v>9.4616693583343743</v>
      </c>
      <c r="F1002" s="12">
        <v>9.1822567912776147</v>
      </c>
      <c r="G1002" s="12">
        <v>8.3802946146446864</v>
      </c>
      <c r="H1002" s="12">
        <v>10.581805774485256</v>
      </c>
      <c r="I1002" s="12">
        <v>11.71177829587489</v>
      </c>
      <c r="J1002" s="12">
        <v>11.551267422909744</v>
      </c>
      <c r="K1002" s="12">
        <v>9.5924248421240712</v>
      </c>
      <c r="L1002" s="12">
        <v>7.7852116806226945</v>
      </c>
      <c r="M1002" s="12">
        <v>8.8220949949302785</v>
      </c>
      <c r="N1002" s="12"/>
      <c r="O1002" s="12"/>
    </row>
    <row r="1003" spans="1:15" x14ac:dyDescent="0.35">
      <c r="A1003" s="11" t="str">
        <f t="shared" si="15"/>
        <v>DISTRIBUCION VOLUMEN POR CRITERIO (Consumiciones)Espirituosas2-5MIL</v>
      </c>
      <c r="B1003" s="11" t="s">
        <v>209</v>
      </c>
      <c r="C1003" s="11" t="s">
        <v>123</v>
      </c>
      <c r="D1003" s="11" t="s">
        <v>10</v>
      </c>
      <c r="E1003" s="12">
        <v>5.0679506162355841</v>
      </c>
      <c r="F1003" s="12">
        <v>4.4218347277360008</v>
      </c>
      <c r="G1003" s="12">
        <v>6.2387725383451071</v>
      </c>
      <c r="H1003" s="12">
        <v>4.9827614111298049</v>
      </c>
      <c r="I1003" s="12">
        <v>4.5619614343744752</v>
      </c>
      <c r="J1003" s="12">
        <v>4.0838977005442718</v>
      </c>
      <c r="K1003" s="12">
        <v>4.5488312645913842</v>
      </c>
      <c r="L1003" s="12">
        <v>3.7110387429758229</v>
      </c>
      <c r="M1003" s="12">
        <v>6.306059118345356</v>
      </c>
      <c r="N1003" s="12"/>
      <c r="O1003" s="12"/>
    </row>
    <row r="1004" spans="1:15" x14ac:dyDescent="0.35">
      <c r="A1004" s="11" t="str">
        <f t="shared" si="15"/>
        <v>DISTRIBUCION VOLUMEN POR CRITERIO (Consumiciones)Espirituosas5-10MIL</v>
      </c>
      <c r="B1004" s="11" t="s">
        <v>209</v>
      </c>
      <c r="C1004" s="11" t="s">
        <v>123</v>
      </c>
      <c r="D1004" s="11" t="s">
        <v>11</v>
      </c>
      <c r="E1004" s="12">
        <v>7.9810073420667385</v>
      </c>
      <c r="F1004" s="12">
        <v>8.4087743584630914</v>
      </c>
      <c r="G1004" s="12">
        <v>7.5247206593302947</v>
      </c>
      <c r="H1004" s="12">
        <v>7.9617459732424471</v>
      </c>
      <c r="I1004" s="12">
        <v>7.0331902788910492</v>
      </c>
      <c r="J1004" s="12">
        <v>5.7840179112094194</v>
      </c>
      <c r="K1004" s="12">
        <v>7.2731303026845469</v>
      </c>
      <c r="L1004" s="12">
        <v>6.3430096533581626</v>
      </c>
      <c r="M1004" s="12">
        <v>6.4283246153930342</v>
      </c>
      <c r="N1004" s="12"/>
      <c r="O1004" s="12"/>
    </row>
    <row r="1005" spans="1:15" x14ac:dyDescent="0.35">
      <c r="A1005" s="11" t="str">
        <f t="shared" si="15"/>
        <v>DISTRIBUCION VOLUMEN POR CRITERIO (Consumiciones)Espirituosas10-30MIL</v>
      </c>
      <c r="B1005" s="11" t="s">
        <v>209</v>
      </c>
      <c r="C1005" s="11" t="s">
        <v>123</v>
      </c>
      <c r="D1005" s="11" t="s">
        <v>12</v>
      </c>
      <c r="E1005" s="12">
        <v>17.744873752054861</v>
      </c>
      <c r="F1005" s="12">
        <v>19.532745717503115</v>
      </c>
      <c r="G1005" s="12">
        <v>20.888439918954056</v>
      </c>
      <c r="H1005" s="12">
        <v>18.748240439893426</v>
      </c>
      <c r="I1005" s="12">
        <v>16.987252307231799</v>
      </c>
      <c r="J1005" s="12">
        <v>17.080409974071152</v>
      </c>
      <c r="K1005" s="12">
        <v>18.693520308767777</v>
      </c>
      <c r="L1005" s="12">
        <v>17.043874569297657</v>
      </c>
      <c r="M1005" s="12">
        <v>18.136234397023681</v>
      </c>
      <c r="N1005" s="12"/>
      <c r="O1005" s="12"/>
    </row>
    <row r="1006" spans="1:15" x14ac:dyDescent="0.35">
      <c r="A1006" s="11" t="str">
        <f t="shared" si="15"/>
        <v>DISTRIBUCION VOLUMEN POR CRITERIO (Consumiciones)Espirituosas30-100MIL</v>
      </c>
      <c r="B1006" s="11" t="s">
        <v>209</v>
      </c>
      <c r="C1006" s="11" t="s">
        <v>123</v>
      </c>
      <c r="D1006" s="11" t="s">
        <v>13</v>
      </c>
      <c r="E1006" s="12">
        <v>19.954610843317099</v>
      </c>
      <c r="F1006" s="12">
        <v>18.456503299005803</v>
      </c>
      <c r="G1006" s="12">
        <v>20.142938244734193</v>
      </c>
      <c r="H1006" s="12">
        <v>21.086755323561853</v>
      </c>
      <c r="I1006" s="12">
        <v>24.340651386849245</v>
      </c>
      <c r="J1006" s="12">
        <v>20.778242768043729</v>
      </c>
      <c r="K1006" s="12">
        <v>21.80859687671126</v>
      </c>
      <c r="L1006" s="12">
        <v>25.95570618537073</v>
      </c>
      <c r="M1006" s="12">
        <v>22.811420436644898</v>
      </c>
      <c r="N1006" s="12"/>
      <c r="O1006" s="12"/>
    </row>
    <row r="1007" spans="1:15" x14ac:dyDescent="0.35">
      <c r="A1007" s="11" t="str">
        <f t="shared" si="15"/>
        <v>DISTRIBUCION VOLUMEN POR CRITERIO (Consumiciones)Espirituosas100-200MIL</v>
      </c>
      <c r="B1007" s="11" t="s">
        <v>209</v>
      </c>
      <c r="C1007" s="11" t="s">
        <v>123</v>
      </c>
      <c r="D1007" s="11" t="s">
        <v>14</v>
      </c>
      <c r="E1007" s="12">
        <v>11.730610378358399</v>
      </c>
      <c r="F1007" s="12">
        <v>10.938659902492601</v>
      </c>
      <c r="G1007" s="12">
        <v>11.583283428560243</v>
      </c>
      <c r="H1007" s="12">
        <v>10.47343217244301</v>
      </c>
      <c r="I1007" s="12">
        <v>8.3345069472217244</v>
      </c>
      <c r="J1007" s="12">
        <v>7.5372284703417458</v>
      </c>
      <c r="K1007" s="12">
        <v>8.6953294755195731</v>
      </c>
      <c r="L1007" s="12">
        <v>10.415810619746397</v>
      </c>
      <c r="M1007" s="12">
        <v>8.592225932113422</v>
      </c>
      <c r="N1007" s="12"/>
      <c r="O1007" s="12"/>
    </row>
    <row r="1008" spans="1:15" x14ac:dyDescent="0.35">
      <c r="A1008" s="11" t="str">
        <f t="shared" si="15"/>
        <v>DISTRIBUCION VOLUMEN POR CRITERIO (Consumiciones)Espirituosas200-500MIL</v>
      </c>
      <c r="B1008" s="11" t="s">
        <v>209</v>
      </c>
      <c r="C1008" s="11" t="s">
        <v>123</v>
      </c>
      <c r="D1008" s="11" t="s">
        <v>15</v>
      </c>
      <c r="E1008" s="12">
        <v>11.067724053277447</v>
      </c>
      <c r="F1008" s="12">
        <v>10.98856584364494</v>
      </c>
      <c r="G1008" s="12">
        <v>11.004137053782365</v>
      </c>
      <c r="H1008" s="12">
        <v>12.379998000731705</v>
      </c>
      <c r="I1008" s="12">
        <v>12.196612631356837</v>
      </c>
      <c r="J1008" s="12">
        <v>13.538691123277925</v>
      </c>
      <c r="K1008" s="12">
        <v>13.398522231785117</v>
      </c>
      <c r="L1008" s="12">
        <v>14.904006978875278</v>
      </c>
      <c r="M1008" s="12">
        <v>13.609934777663208</v>
      </c>
      <c r="N1008" s="12"/>
      <c r="O1008" s="12"/>
    </row>
    <row r="1009" spans="1:15" x14ac:dyDescent="0.35">
      <c r="A1009" s="11" t="str">
        <f t="shared" si="15"/>
        <v>DISTRIBUCION VOLUMEN POR CRITERIO (Consumiciones)Espirituosas&gt;500MIL</v>
      </c>
      <c r="B1009" s="11" t="s">
        <v>209</v>
      </c>
      <c r="C1009" s="11" t="s">
        <v>123</v>
      </c>
      <c r="D1009" s="11" t="s">
        <v>16</v>
      </c>
      <c r="E1009" s="12">
        <v>16.991565837159701</v>
      </c>
      <c r="F1009" s="12">
        <v>18.070657725491991</v>
      </c>
      <c r="G1009" s="12">
        <v>14.237409092486523</v>
      </c>
      <c r="H1009" s="12">
        <v>13.785271104860945</v>
      </c>
      <c r="I1009" s="12">
        <v>14.834046718199986</v>
      </c>
      <c r="J1009" s="12">
        <v>19.646250020214797</v>
      </c>
      <c r="K1009" s="12">
        <v>15.989637232203812</v>
      </c>
      <c r="L1009" s="12">
        <v>13.841341569753258</v>
      </c>
      <c r="M1009" s="12">
        <v>15.293717454304105</v>
      </c>
      <c r="N1009" s="12"/>
      <c r="O1009" s="12"/>
    </row>
    <row r="1010" spans="1:15" x14ac:dyDescent="0.35">
      <c r="A1010" s="11" t="str">
        <f t="shared" si="15"/>
        <v>DISTRIBUCION VOLUMEN POR CRITERIO (Consumiciones)EspirituosasDE 15 A 19 AÑOS</v>
      </c>
      <c r="B1010" s="11" t="s">
        <v>209</v>
      </c>
      <c r="C1010" s="11" t="s">
        <v>123</v>
      </c>
      <c r="D1010" s="11" t="s">
        <v>34</v>
      </c>
      <c r="E1010" s="12">
        <v>1.3808251868404855</v>
      </c>
      <c r="F1010" s="12">
        <v>0.78865230260308483</v>
      </c>
      <c r="G1010" s="12">
        <v>3.0408835769843043</v>
      </c>
      <c r="H1010" s="12">
        <v>1.4730115780755071</v>
      </c>
      <c r="I1010" s="12">
        <v>0.26969099825250747</v>
      </c>
      <c r="J1010" s="12">
        <v>0.13207031874693406</v>
      </c>
      <c r="K1010" s="12">
        <v>1.5380592568057456</v>
      </c>
      <c r="L1010" s="12">
        <v>0.55558770216245246</v>
      </c>
      <c r="M1010" s="12">
        <v>0.28537117630825787</v>
      </c>
      <c r="N1010" s="12"/>
      <c r="O1010" s="12"/>
    </row>
    <row r="1011" spans="1:15" x14ac:dyDescent="0.35">
      <c r="A1011" s="11" t="str">
        <f t="shared" si="15"/>
        <v>DISTRIBUCION VOLUMEN POR CRITERIO (Consumiciones)EspirituosasDE 20 A 24 AÑOS</v>
      </c>
      <c r="B1011" s="11" t="s">
        <v>209</v>
      </c>
      <c r="C1011" s="11" t="s">
        <v>123</v>
      </c>
      <c r="D1011" s="11" t="s">
        <v>35</v>
      </c>
      <c r="E1011" s="12">
        <v>1.9518833872449928</v>
      </c>
      <c r="F1011" s="12">
        <v>3.2796399777069913</v>
      </c>
      <c r="G1011" s="12">
        <v>2.215823090619653</v>
      </c>
      <c r="H1011" s="12">
        <v>2.815083663257937</v>
      </c>
      <c r="I1011" s="12">
        <v>1.6919021019169951</v>
      </c>
      <c r="J1011" s="12">
        <v>3.880910582311961</v>
      </c>
      <c r="K1011" s="12">
        <v>4.5217597095578128</v>
      </c>
      <c r="L1011" s="12">
        <v>2.9336840375066711</v>
      </c>
      <c r="M1011" s="12">
        <v>2.4592311534964666</v>
      </c>
      <c r="N1011" s="12"/>
      <c r="O1011" s="12"/>
    </row>
    <row r="1012" spans="1:15" x14ac:dyDescent="0.35">
      <c r="A1012" s="11" t="str">
        <f t="shared" si="15"/>
        <v>DISTRIBUCION VOLUMEN POR CRITERIO (Consumiciones)EspirituosasDE 25 A 34 AÑOS</v>
      </c>
      <c r="B1012" s="11" t="s">
        <v>209</v>
      </c>
      <c r="C1012" s="11" t="s">
        <v>123</v>
      </c>
      <c r="D1012" s="11" t="s">
        <v>36</v>
      </c>
      <c r="E1012" s="12">
        <v>9.5022001142559436</v>
      </c>
      <c r="F1012" s="12">
        <v>7.7502153302029422</v>
      </c>
      <c r="G1012" s="12">
        <v>8.580008622476992</v>
      </c>
      <c r="H1012" s="12">
        <v>9.2216811126268077</v>
      </c>
      <c r="I1012" s="12">
        <v>6.5736369265798347</v>
      </c>
      <c r="J1012" s="12">
        <v>8.0303132125716274</v>
      </c>
      <c r="K1012" s="12">
        <v>6.70868645161804</v>
      </c>
      <c r="L1012" s="12">
        <v>6.5351200723604812</v>
      </c>
      <c r="M1012" s="12">
        <v>7.9204741694373597</v>
      </c>
      <c r="N1012" s="12"/>
      <c r="O1012" s="12"/>
    </row>
    <row r="1013" spans="1:15" x14ac:dyDescent="0.35">
      <c r="A1013" s="11" t="str">
        <f t="shared" si="15"/>
        <v>DISTRIBUCION VOLUMEN POR CRITERIO (Consumiciones)EspirituosasDE 35 A 49 AÑOS</v>
      </c>
      <c r="B1013" s="11" t="s">
        <v>209</v>
      </c>
      <c r="C1013" s="11" t="s">
        <v>123</v>
      </c>
      <c r="D1013" s="11" t="s">
        <v>37</v>
      </c>
      <c r="E1013" s="12">
        <v>15.466156766602044</v>
      </c>
      <c r="F1013" s="12">
        <v>18.099063334047017</v>
      </c>
      <c r="G1013" s="12">
        <v>18.309404995697662</v>
      </c>
      <c r="H1013" s="12">
        <v>19.332091384241686</v>
      </c>
      <c r="I1013" s="12">
        <v>18.601115156529772</v>
      </c>
      <c r="J1013" s="12">
        <v>17.748925021966748</v>
      </c>
      <c r="K1013" s="12">
        <v>19.111768803918054</v>
      </c>
      <c r="L1013" s="12">
        <v>15.971270500876663</v>
      </c>
      <c r="M1013" s="12">
        <v>17.627413394540024</v>
      </c>
      <c r="N1013" s="12"/>
      <c r="O1013" s="12"/>
    </row>
    <row r="1014" spans="1:15" x14ac:dyDescent="0.35">
      <c r="A1014" s="11" t="str">
        <f t="shared" si="15"/>
        <v>DISTRIBUCION VOLUMEN POR CRITERIO (Consumiciones)EspirituosasDE 50 A 59 AÑOS</v>
      </c>
      <c r="B1014" s="11" t="s">
        <v>209</v>
      </c>
      <c r="C1014" s="11" t="s">
        <v>123</v>
      </c>
      <c r="D1014" s="11" t="s">
        <v>38</v>
      </c>
      <c r="E1014" s="12">
        <v>21.555168515335719</v>
      </c>
      <c r="F1014" s="12">
        <v>20.582739915436928</v>
      </c>
      <c r="G1014" s="12">
        <v>21.731356006858828</v>
      </c>
      <c r="H1014" s="12">
        <v>22.45113693083756</v>
      </c>
      <c r="I1014" s="12">
        <v>22.571586515223608</v>
      </c>
      <c r="J1014" s="12">
        <v>21.631612709627454</v>
      </c>
      <c r="K1014" s="12">
        <v>23.540083930903766</v>
      </c>
      <c r="L1014" s="12">
        <v>26.103389228246076</v>
      </c>
      <c r="M1014" s="12">
        <v>24.612187813437384</v>
      </c>
      <c r="N1014" s="12"/>
      <c r="O1014" s="12"/>
    </row>
    <row r="1015" spans="1:15" x14ac:dyDescent="0.35">
      <c r="A1015" s="11" t="str">
        <f t="shared" si="15"/>
        <v>DISTRIBUCION VOLUMEN POR CRITERIO (Consumiciones)EspirituosasDE 60 A 75 AÑOS</v>
      </c>
      <c r="B1015" s="11" t="s">
        <v>209</v>
      </c>
      <c r="C1015" s="11" t="s">
        <v>123</v>
      </c>
      <c r="D1015" s="11" t="s">
        <v>39</v>
      </c>
      <c r="E1015" s="12">
        <v>50.143759591295733</v>
      </c>
      <c r="F1015" s="12">
        <v>49.499682112148221</v>
      </c>
      <c r="G1015" s="12">
        <v>46.122532605687631</v>
      </c>
      <c r="H1015" s="12">
        <v>44.707005191297341</v>
      </c>
      <c r="I1015" s="12">
        <v>50.292076039610834</v>
      </c>
      <c r="J1015" s="12">
        <v>48.576159475888687</v>
      </c>
      <c r="K1015" s="12">
        <v>44.579648068540287</v>
      </c>
      <c r="L1015" s="12">
        <v>47.900950946382714</v>
      </c>
      <c r="M1015" s="12">
        <v>47.095327178788011</v>
      </c>
      <c r="N1015" s="12"/>
      <c r="O1015" s="12"/>
    </row>
    <row r="1016" spans="1:15" x14ac:dyDescent="0.35">
      <c r="A1016" s="11" t="str">
        <f t="shared" si="15"/>
        <v>DISTRIBUCION VOLUMEN POR CRITERIO (Consumiciones)EspirituosasNIVEL ALTO</v>
      </c>
      <c r="B1016" s="11" t="s">
        <v>209</v>
      </c>
      <c r="C1016" s="11" t="s">
        <v>123</v>
      </c>
      <c r="D1016" s="11" t="s">
        <v>171</v>
      </c>
      <c r="E1016" s="12">
        <v>20.795886786037386</v>
      </c>
      <c r="F1016" s="12">
        <v>23.16733976082412</v>
      </c>
      <c r="G1016" s="12">
        <v>22.486679207372795</v>
      </c>
      <c r="H1016" s="12">
        <v>20.533760433256401</v>
      </c>
      <c r="I1016" s="12">
        <v>16.924315021244897</v>
      </c>
      <c r="J1016" s="12">
        <v>18.936953189715432</v>
      </c>
      <c r="K1016" s="12">
        <v>20.504690333238813</v>
      </c>
      <c r="L1016" s="12">
        <v>20.08872080805854</v>
      </c>
      <c r="M1016" s="12">
        <v>18.080715671106809</v>
      </c>
      <c r="N1016" s="12"/>
      <c r="O1016" s="12"/>
    </row>
    <row r="1017" spans="1:15" x14ac:dyDescent="0.35">
      <c r="A1017" s="11" t="str">
        <f t="shared" si="15"/>
        <v>DISTRIBUCION VOLUMEN POR CRITERIO (Consumiciones)EspirituosasNIVEL MEDIO ALTO</v>
      </c>
      <c r="B1017" s="11" t="s">
        <v>209</v>
      </c>
      <c r="C1017" s="11" t="s">
        <v>123</v>
      </c>
      <c r="D1017" s="11" t="s">
        <v>172</v>
      </c>
      <c r="E1017" s="12">
        <v>12.216925505855746</v>
      </c>
      <c r="F1017" s="12">
        <v>11.74025538897542</v>
      </c>
      <c r="G1017" s="12">
        <v>12.642184111684657</v>
      </c>
      <c r="H1017" s="12">
        <v>11.034424135928484</v>
      </c>
      <c r="I1017" s="12">
        <v>11.11670226513457</v>
      </c>
      <c r="J1017" s="12">
        <v>12.433009956461817</v>
      </c>
      <c r="K1017" s="12">
        <v>12.707330945249812</v>
      </c>
      <c r="L1017" s="12">
        <v>10.75621065748039</v>
      </c>
      <c r="M1017" s="12">
        <v>14.011312475423383</v>
      </c>
      <c r="N1017" s="12"/>
      <c r="O1017" s="12"/>
    </row>
    <row r="1018" spans="1:15" x14ac:dyDescent="0.35">
      <c r="A1018" s="11" t="str">
        <f t="shared" si="15"/>
        <v>DISTRIBUCION VOLUMEN POR CRITERIO (Consumiciones)EspirituosasNIVEL MEDIO</v>
      </c>
      <c r="B1018" s="11" t="s">
        <v>209</v>
      </c>
      <c r="C1018" s="11" t="s">
        <v>123</v>
      </c>
      <c r="D1018" s="11" t="s">
        <v>173</v>
      </c>
      <c r="E1018" s="12">
        <v>22.302634864559028</v>
      </c>
      <c r="F1018" s="12">
        <v>20.279839372657722</v>
      </c>
      <c r="G1018" s="12">
        <v>23.609458741581072</v>
      </c>
      <c r="H1018" s="12">
        <v>25.32787320014852</v>
      </c>
      <c r="I1018" s="12">
        <v>26.301413866586245</v>
      </c>
      <c r="J1018" s="12">
        <v>25.796957178768892</v>
      </c>
      <c r="K1018" s="12">
        <v>23.605930632764156</v>
      </c>
      <c r="L1018" s="12">
        <v>19.472156541729262</v>
      </c>
      <c r="M1018" s="12">
        <v>21.495130018613732</v>
      </c>
      <c r="N1018" s="12"/>
      <c r="O1018" s="12"/>
    </row>
    <row r="1019" spans="1:15" x14ac:dyDescent="0.35">
      <c r="A1019" s="11" t="str">
        <f t="shared" si="15"/>
        <v>DISTRIBUCION VOLUMEN POR CRITERIO (Consumiciones)EspirituosasNIVEL MEDIO BAJO</v>
      </c>
      <c r="B1019" s="11" t="s">
        <v>209</v>
      </c>
      <c r="C1019" s="11" t="s">
        <v>123</v>
      </c>
      <c r="D1019" s="11" t="s">
        <v>174</v>
      </c>
      <c r="E1019" s="12">
        <v>14.079951666568929</v>
      </c>
      <c r="F1019" s="12">
        <v>15.027895680484301</v>
      </c>
      <c r="G1019" s="12">
        <v>13.899061404671798</v>
      </c>
      <c r="H1019" s="12">
        <v>15.053419224800718</v>
      </c>
      <c r="I1019" s="12">
        <v>18.60059802406327</v>
      </c>
      <c r="J1019" s="12">
        <v>15.717693608350416</v>
      </c>
      <c r="K1019" s="12">
        <v>14.416147422951459</v>
      </c>
      <c r="L1019" s="12">
        <v>16.251213869270849</v>
      </c>
      <c r="M1019" s="12">
        <v>21.09430150809553</v>
      </c>
      <c r="N1019" s="12"/>
      <c r="O1019" s="12"/>
    </row>
    <row r="1020" spans="1:15" x14ac:dyDescent="0.35">
      <c r="A1020" s="11" t="str">
        <f t="shared" si="15"/>
        <v>DISTRIBUCION VOLUMEN POR CRITERIO (Consumiciones)EspirituosasNIVEL BAJO</v>
      </c>
      <c r="B1020" s="11" t="s">
        <v>209</v>
      </c>
      <c r="C1020" s="11" t="s">
        <v>123</v>
      </c>
      <c r="D1020" s="11" t="s">
        <v>190</v>
      </c>
      <c r="E1020" s="12">
        <v>30.604601176978903</v>
      </c>
      <c r="F1020" s="12">
        <v>29.784669797058434</v>
      </c>
      <c r="G1020" s="12">
        <v>27.362605411783342</v>
      </c>
      <c r="H1020" s="12">
        <v>28.050550206795062</v>
      </c>
      <c r="I1020" s="12">
        <v>27.05697459766056</v>
      </c>
      <c r="J1020" s="12">
        <v>27.115393254187158</v>
      </c>
      <c r="K1020" s="12">
        <v>28.765900665795762</v>
      </c>
      <c r="L1020" s="12">
        <v>33.431686642529925</v>
      </c>
      <c r="M1020" s="12">
        <v>25.318548144372532</v>
      </c>
      <c r="N1020" s="12"/>
      <c r="O1020" s="12"/>
    </row>
    <row r="1021" spans="1:15" x14ac:dyDescent="0.35">
      <c r="A1021" s="11" t="str">
        <f t="shared" si="15"/>
        <v>DISTRIBUCION VOLUMEN POR CRITERIO (Consumiciones)EspirituosasHOMBRE</v>
      </c>
      <c r="B1021" s="11" t="s">
        <v>209</v>
      </c>
      <c r="C1021" s="11" t="s">
        <v>123</v>
      </c>
      <c r="D1021" s="11" t="s">
        <v>17</v>
      </c>
      <c r="E1021" s="12">
        <v>68.515892556258336</v>
      </c>
      <c r="F1021" s="12">
        <v>67.885007951282262</v>
      </c>
      <c r="G1021" s="12">
        <v>68.984643270597161</v>
      </c>
      <c r="H1021" s="12">
        <v>67.517041382133627</v>
      </c>
      <c r="I1021" s="12">
        <v>72.272168704464264</v>
      </c>
      <c r="J1021" s="12">
        <v>68.443586338749697</v>
      </c>
      <c r="K1021" s="12">
        <v>66.58750214169757</v>
      </c>
      <c r="L1021" s="12">
        <v>68.991363852326899</v>
      </c>
      <c r="M1021" s="12">
        <v>69.520342599027657</v>
      </c>
      <c r="N1021" s="12"/>
      <c r="O1021" s="12"/>
    </row>
    <row r="1022" spans="1:15" x14ac:dyDescent="0.35">
      <c r="A1022" s="11" t="str">
        <f t="shared" si="15"/>
        <v>DISTRIBUCION VOLUMEN POR CRITERIO (Consumiciones)EspirituosasMUJER</v>
      </c>
      <c r="B1022" s="11" t="s">
        <v>209</v>
      </c>
      <c r="C1022" s="11" t="s">
        <v>123</v>
      </c>
      <c r="D1022" s="11" t="s">
        <v>18</v>
      </c>
      <c r="E1022" s="12">
        <v>31.484107443741649</v>
      </c>
      <c r="F1022" s="12">
        <v>32.114992048717745</v>
      </c>
      <c r="G1022" s="12">
        <v>31.015356729402825</v>
      </c>
      <c r="H1022" s="12">
        <v>32.482975618447128</v>
      </c>
      <c r="I1022" s="12">
        <v>27.727831295535733</v>
      </c>
      <c r="J1022" s="12">
        <v>31.556413661250293</v>
      </c>
      <c r="K1022" s="12">
        <v>33.412497858302423</v>
      </c>
      <c r="L1022" s="12">
        <v>31.008636147673098</v>
      </c>
      <c r="M1022" s="12">
        <v>30.479657400972354</v>
      </c>
      <c r="N1022" s="12"/>
      <c r="O1022" s="12"/>
    </row>
    <row r="1023" spans="1:15" x14ac:dyDescent="0.35">
      <c r="A1023" s="11" t="str">
        <f t="shared" si="15"/>
        <v>DISTRIBUCION VOLUMEN POR CRITERIO (Consumiciones)WhiskyT.ESPAÑA</v>
      </c>
      <c r="B1023" s="11" t="s">
        <v>209</v>
      </c>
      <c r="C1023" s="11" t="s">
        <v>124</v>
      </c>
      <c r="D1023" s="11" t="s">
        <v>32</v>
      </c>
      <c r="E1023" s="12">
        <v>100</v>
      </c>
      <c r="F1023" s="12">
        <v>100</v>
      </c>
      <c r="G1023" s="12">
        <v>100</v>
      </c>
      <c r="H1023" s="12">
        <v>100</v>
      </c>
      <c r="I1023" s="12">
        <v>100</v>
      </c>
      <c r="J1023" s="12">
        <v>100</v>
      </c>
      <c r="K1023" s="12">
        <v>100</v>
      </c>
      <c r="L1023" s="12">
        <v>100</v>
      </c>
      <c r="M1023" s="12">
        <v>100</v>
      </c>
      <c r="N1023" s="12"/>
      <c r="O1023" s="12"/>
    </row>
    <row r="1024" spans="1:15" x14ac:dyDescent="0.35">
      <c r="A1024" s="11" t="str">
        <f t="shared" si="15"/>
        <v>DISTRIBUCION VOLUMEN POR CRITERIO (Consumiciones)WhiskyBCN AM</v>
      </c>
      <c r="B1024" s="11" t="s">
        <v>209</v>
      </c>
      <c r="C1024" s="11" t="s">
        <v>124</v>
      </c>
      <c r="D1024" s="11" t="s">
        <v>1</v>
      </c>
      <c r="E1024" s="12">
        <v>5.2038178262750066</v>
      </c>
      <c r="F1024" s="12">
        <v>4.5168125534909001</v>
      </c>
      <c r="G1024" s="12">
        <v>5.6301646647179124</v>
      </c>
      <c r="H1024" s="12">
        <v>5.8547903902811429</v>
      </c>
      <c r="I1024" s="12">
        <v>11.189561124555054</v>
      </c>
      <c r="J1024" s="12">
        <v>17.422453644428376</v>
      </c>
      <c r="K1024" s="12">
        <v>16.787599142456351</v>
      </c>
      <c r="L1024" s="12">
        <v>19.691492801209506</v>
      </c>
      <c r="M1024" s="12">
        <v>17.607105336589218</v>
      </c>
      <c r="N1024" s="12"/>
      <c r="O1024" s="12"/>
    </row>
    <row r="1025" spans="1:15" x14ac:dyDescent="0.35">
      <c r="A1025" s="11" t="str">
        <f t="shared" si="15"/>
        <v>DISTRIBUCION VOLUMEN POR CRITERIO (Consumiciones)WhiskyREST.CAT ARAGON</v>
      </c>
      <c r="B1025" s="11" t="s">
        <v>209</v>
      </c>
      <c r="C1025" s="11" t="s">
        <v>124</v>
      </c>
      <c r="D1025" s="11" t="s">
        <v>2</v>
      </c>
      <c r="E1025" s="12">
        <v>20.010759799876546</v>
      </c>
      <c r="F1025" s="12">
        <v>16.768861154134704</v>
      </c>
      <c r="G1025" s="12">
        <v>16.182492278438904</v>
      </c>
      <c r="H1025" s="12">
        <v>20.295424166508194</v>
      </c>
      <c r="I1025" s="12">
        <v>22.723361470157244</v>
      </c>
      <c r="J1025" s="12">
        <v>14.581102280750436</v>
      </c>
      <c r="K1025" s="12">
        <v>20.098176396375731</v>
      </c>
      <c r="L1025" s="12">
        <v>22.044927300689253</v>
      </c>
      <c r="M1025" s="12">
        <v>20.636543310843045</v>
      </c>
      <c r="N1025" s="12"/>
      <c r="O1025" s="12"/>
    </row>
    <row r="1026" spans="1:15" x14ac:dyDescent="0.35">
      <c r="A1026" s="11" t="str">
        <f t="shared" si="15"/>
        <v>DISTRIBUCION VOLUMEN POR CRITERIO (Consumiciones)WhiskyLEVANTE</v>
      </c>
      <c r="B1026" s="11" t="s">
        <v>209</v>
      </c>
      <c r="C1026" s="11" t="s">
        <v>124</v>
      </c>
      <c r="D1026" s="11" t="s">
        <v>3</v>
      </c>
      <c r="E1026" s="12">
        <v>8.0808220354745259</v>
      </c>
      <c r="F1026" s="12">
        <v>10.561694937643814</v>
      </c>
      <c r="G1026" s="12">
        <v>14.104400234390965</v>
      </c>
      <c r="H1026" s="12">
        <v>13.685167883453083</v>
      </c>
      <c r="I1026" s="12">
        <v>10.080949821731981</v>
      </c>
      <c r="J1026" s="12">
        <v>9.9388809435177112</v>
      </c>
      <c r="K1026" s="12">
        <v>12.406018685981984</v>
      </c>
      <c r="L1026" s="12">
        <v>7.848845353681468</v>
      </c>
      <c r="M1026" s="12">
        <v>11.714391341303305</v>
      </c>
      <c r="N1026" s="12"/>
      <c r="O1026" s="12"/>
    </row>
    <row r="1027" spans="1:15" x14ac:dyDescent="0.35">
      <c r="A1027" s="11" t="str">
        <f t="shared" si="15"/>
        <v>DISTRIBUCION VOLUMEN POR CRITERIO (Consumiciones)WhiskyANDALUCIA</v>
      </c>
      <c r="B1027" s="11" t="s">
        <v>209</v>
      </c>
      <c r="C1027" s="11" t="s">
        <v>124</v>
      </c>
      <c r="D1027" s="11" t="s">
        <v>4</v>
      </c>
      <c r="E1027" s="12">
        <v>11.191573383586176</v>
      </c>
      <c r="F1027" s="12">
        <v>18.402692209426519</v>
      </c>
      <c r="G1027" s="12">
        <v>17.441313602612755</v>
      </c>
      <c r="H1027" s="12">
        <v>17.65369404229401</v>
      </c>
      <c r="I1027" s="12">
        <v>13.821796772721145</v>
      </c>
      <c r="J1027" s="12">
        <v>13.877153435521594</v>
      </c>
      <c r="K1027" s="12">
        <v>10.924956108234007</v>
      </c>
      <c r="L1027" s="12">
        <v>13.667748042043506</v>
      </c>
      <c r="M1027" s="12">
        <v>13.615124172366395</v>
      </c>
      <c r="N1027" s="12"/>
      <c r="O1027" s="12"/>
    </row>
    <row r="1028" spans="1:15" x14ac:dyDescent="0.35">
      <c r="A1028" s="11" t="str">
        <f t="shared" ref="A1028:A1091" si="16">B1028&amp;C1028&amp;D1028</f>
        <v>DISTRIBUCION VOLUMEN POR CRITERIO (Consumiciones)WhiskyMDD AM</v>
      </c>
      <c r="B1028" s="11" t="s">
        <v>209</v>
      </c>
      <c r="C1028" s="11" t="s">
        <v>124</v>
      </c>
      <c r="D1028" s="11" t="s">
        <v>5</v>
      </c>
      <c r="E1028" s="12">
        <v>16.871459961728533</v>
      </c>
      <c r="F1028" s="12">
        <v>15.233384288379639</v>
      </c>
      <c r="G1028" s="12">
        <v>12.385130696603865</v>
      </c>
      <c r="H1028" s="12">
        <v>12.908618375541906</v>
      </c>
      <c r="I1028" s="12">
        <v>11.529702176992984</v>
      </c>
      <c r="J1028" s="12">
        <v>10.569769743907649</v>
      </c>
      <c r="K1028" s="12">
        <v>8.5621869127546386</v>
      </c>
      <c r="L1028" s="12">
        <v>7.1635105504950625</v>
      </c>
      <c r="M1028" s="12">
        <v>6.4205825357575002</v>
      </c>
      <c r="N1028" s="12"/>
      <c r="O1028" s="12"/>
    </row>
    <row r="1029" spans="1:15" x14ac:dyDescent="0.35">
      <c r="A1029" s="11" t="str">
        <f t="shared" si="16"/>
        <v>DISTRIBUCION VOLUMEN POR CRITERIO (Consumiciones)WhiskyRTO CENTRO</v>
      </c>
      <c r="B1029" s="11" t="s">
        <v>209</v>
      </c>
      <c r="C1029" s="11" t="s">
        <v>124</v>
      </c>
      <c r="D1029" s="11" t="s">
        <v>6</v>
      </c>
      <c r="E1029" s="12">
        <v>30.058432993153239</v>
      </c>
      <c r="F1029" s="12">
        <v>23.965386011464247</v>
      </c>
      <c r="G1029" s="12">
        <v>25.284840747551812</v>
      </c>
      <c r="H1029" s="12">
        <v>19.461747707673609</v>
      </c>
      <c r="I1029" s="12">
        <v>20.027918918277866</v>
      </c>
      <c r="J1029" s="12">
        <v>22.136717118711999</v>
      </c>
      <c r="K1029" s="12">
        <v>19.341508818054294</v>
      </c>
      <c r="L1029" s="12">
        <v>21.846231081955686</v>
      </c>
      <c r="M1029" s="12">
        <v>23.556191644517142</v>
      </c>
      <c r="N1029" s="12"/>
      <c r="O1029" s="12"/>
    </row>
    <row r="1030" spans="1:15" x14ac:dyDescent="0.35">
      <c r="A1030" s="11" t="str">
        <f t="shared" si="16"/>
        <v>DISTRIBUCION VOLUMEN POR CRITERIO (Consumiciones)WhiskyNORTE-CENTRO</v>
      </c>
      <c r="B1030" s="11" t="s">
        <v>209</v>
      </c>
      <c r="C1030" s="11" t="s">
        <v>124</v>
      </c>
      <c r="D1030" s="11" t="s">
        <v>7</v>
      </c>
      <c r="E1030" s="12">
        <v>0.84340975355728998</v>
      </c>
      <c r="F1030" s="12">
        <v>0.85754545413389982</v>
      </c>
      <c r="G1030" s="12">
        <v>2.4381354773013966</v>
      </c>
      <c r="H1030" s="12">
        <v>1.9226570315923508</v>
      </c>
      <c r="I1030" s="12">
        <v>2.5607629859705408</v>
      </c>
      <c r="J1030" s="12">
        <v>1.2268601787084266</v>
      </c>
      <c r="K1030" s="12">
        <v>3.1553803806011631</v>
      </c>
      <c r="L1030" s="12">
        <v>0.30643070358033769</v>
      </c>
      <c r="M1030" s="12">
        <v>5.920089395359722E-2</v>
      </c>
      <c r="N1030" s="12"/>
      <c r="O1030" s="12"/>
    </row>
    <row r="1031" spans="1:15" x14ac:dyDescent="0.35">
      <c r="A1031" s="11" t="str">
        <f t="shared" si="16"/>
        <v>DISTRIBUCION VOLUMEN POR CRITERIO (Consumiciones)WhiskyNOROESTE</v>
      </c>
      <c r="B1031" s="11" t="s">
        <v>209</v>
      </c>
      <c r="C1031" s="11" t="s">
        <v>124</v>
      </c>
      <c r="D1031" s="11" t="s">
        <v>8</v>
      </c>
      <c r="E1031" s="12">
        <v>7.7397250736013614</v>
      </c>
      <c r="F1031" s="12">
        <v>9.6936336063253137</v>
      </c>
      <c r="G1031" s="12">
        <v>6.533480080989845</v>
      </c>
      <c r="H1031" s="12">
        <v>8.2179070171232027</v>
      </c>
      <c r="I1031" s="12">
        <v>8.0659559857616987</v>
      </c>
      <c r="J1031" s="12">
        <v>10.247061125681164</v>
      </c>
      <c r="K1031" s="12">
        <v>8.7241850247470154</v>
      </c>
      <c r="L1031" s="12">
        <v>7.4308163641842482</v>
      </c>
      <c r="M1031" s="12">
        <v>6.3908732378428352</v>
      </c>
      <c r="N1031" s="12"/>
      <c r="O1031" s="12"/>
    </row>
    <row r="1032" spans="1:15" x14ac:dyDescent="0.35">
      <c r="A1032" s="11" t="str">
        <f t="shared" si="16"/>
        <v>DISTRIBUCION VOLUMEN POR CRITERIO (Consumiciones)Whisky&lt;2MIL</v>
      </c>
      <c r="B1032" s="11" t="s">
        <v>209</v>
      </c>
      <c r="C1032" s="11" t="s">
        <v>124</v>
      </c>
      <c r="D1032" s="11" t="s">
        <v>9</v>
      </c>
      <c r="E1032" s="12">
        <v>2.7698253517926497</v>
      </c>
      <c r="F1032" s="12">
        <v>6.5329283395762845</v>
      </c>
      <c r="G1032" s="12">
        <v>5.233876755610269</v>
      </c>
      <c r="H1032" s="12">
        <v>4.7286166668044682</v>
      </c>
      <c r="I1032" s="12">
        <v>2.8126430005721468</v>
      </c>
      <c r="J1032" s="12">
        <v>4.1193607080459556</v>
      </c>
      <c r="K1032" s="12">
        <v>4.5656479659805731</v>
      </c>
      <c r="L1032" s="12">
        <v>2.6379320416594609</v>
      </c>
      <c r="M1032" s="12">
        <v>1.6904839976905346</v>
      </c>
      <c r="N1032" s="12"/>
      <c r="O1032" s="12"/>
    </row>
    <row r="1033" spans="1:15" x14ac:dyDescent="0.35">
      <c r="A1033" s="11" t="str">
        <f t="shared" si="16"/>
        <v>DISTRIBUCION VOLUMEN POR CRITERIO (Consumiciones)Whisky2-5MIL</v>
      </c>
      <c r="B1033" s="11" t="s">
        <v>209</v>
      </c>
      <c r="C1033" s="11" t="s">
        <v>124</v>
      </c>
      <c r="D1033" s="11" t="s">
        <v>10</v>
      </c>
      <c r="E1033" s="12">
        <v>7.8082836395753823</v>
      </c>
      <c r="F1033" s="12">
        <v>3.9878973155795103</v>
      </c>
      <c r="G1033" s="12">
        <v>8.3384602134849111</v>
      </c>
      <c r="H1033" s="12">
        <v>4.0296228926719966</v>
      </c>
      <c r="I1033" s="12">
        <v>3.5782912765818353</v>
      </c>
      <c r="J1033" s="12">
        <v>3.7112484798266983</v>
      </c>
      <c r="K1033" s="12">
        <v>4.5537870433271284</v>
      </c>
      <c r="L1033" s="12">
        <v>2.296865592308952</v>
      </c>
      <c r="M1033" s="12">
        <v>6.7106120984634865</v>
      </c>
      <c r="N1033" s="12"/>
      <c r="O1033" s="12"/>
    </row>
    <row r="1034" spans="1:15" x14ac:dyDescent="0.35">
      <c r="A1034" s="11" t="str">
        <f t="shared" si="16"/>
        <v>DISTRIBUCION VOLUMEN POR CRITERIO (Consumiciones)Whisky5-10MIL</v>
      </c>
      <c r="B1034" s="11" t="s">
        <v>209</v>
      </c>
      <c r="C1034" s="11" t="s">
        <v>124</v>
      </c>
      <c r="D1034" s="11" t="s">
        <v>11</v>
      </c>
      <c r="E1034" s="12">
        <v>3.94638272045629</v>
      </c>
      <c r="F1034" s="12">
        <v>6.2834084155108734</v>
      </c>
      <c r="G1034" s="12">
        <v>4.0463192344129162</v>
      </c>
      <c r="H1034" s="12">
        <v>6.8271160094917613</v>
      </c>
      <c r="I1034" s="12">
        <v>4.3420836908046327</v>
      </c>
      <c r="J1034" s="12">
        <v>3.03615012241647</v>
      </c>
      <c r="K1034" s="12">
        <v>4.7865880879070462</v>
      </c>
      <c r="L1034" s="12">
        <v>5.0138180455311279</v>
      </c>
      <c r="M1034" s="12">
        <v>4.5842138493369289</v>
      </c>
      <c r="N1034" s="12"/>
      <c r="O1034" s="12"/>
    </row>
    <row r="1035" spans="1:15" x14ac:dyDescent="0.35">
      <c r="A1035" s="11" t="str">
        <f t="shared" si="16"/>
        <v>DISTRIBUCION VOLUMEN POR CRITERIO (Consumiciones)Whisky10-30MIL</v>
      </c>
      <c r="B1035" s="11" t="s">
        <v>209</v>
      </c>
      <c r="C1035" s="11" t="s">
        <v>124</v>
      </c>
      <c r="D1035" s="11" t="s">
        <v>12</v>
      </c>
      <c r="E1035" s="12">
        <v>24.987608444209322</v>
      </c>
      <c r="F1035" s="12">
        <v>19.652683068163181</v>
      </c>
      <c r="G1035" s="12">
        <v>18.24094479147141</v>
      </c>
      <c r="H1035" s="12">
        <v>25.790227675483202</v>
      </c>
      <c r="I1035" s="12">
        <v>15.97335843297695</v>
      </c>
      <c r="J1035" s="12">
        <v>12.351484196185353</v>
      </c>
      <c r="K1035" s="12">
        <v>15.775432962495698</v>
      </c>
      <c r="L1035" s="12">
        <v>16.675999770962036</v>
      </c>
      <c r="M1035" s="12">
        <v>14.541559455243814</v>
      </c>
      <c r="N1035" s="12"/>
      <c r="O1035" s="12"/>
    </row>
    <row r="1036" spans="1:15" x14ac:dyDescent="0.35">
      <c r="A1036" s="11" t="str">
        <f t="shared" si="16"/>
        <v>DISTRIBUCION VOLUMEN POR CRITERIO (Consumiciones)Whisky30-100MIL</v>
      </c>
      <c r="B1036" s="11" t="s">
        <v>209</v>
      </c>
      <c r="C1036" s="11" t="s">
        <v>124</v>
      </c>
      <c r="D1036" s="11" t="s">
        <v>13</v>
      </c>
      <c r="E1036" s="12">
        <v>27.248724410834086</v>
      </c>
      <c r="F1036" s="12">
        <v>26.842394056820705</v>
      </c>
      <c r="G1036" s="12">
        <v>30.478128857614244</v>
      </c>
      <c r="H1036" s="12">
        <v>27.474348268249731</v>
      </c>
      <c r="I1036" s="12">
        <v>36.513479006142049</v>
      </c>
      <c r="J1036" s="12">
        <v>35.821640133543383</v>
      </c>
      <c r="K1036" s="12">
        <v>35.307895224399402</v>
      </c>
      <c r="L1036" s="12">
        <v>40.520344181597032</v>
      </c>
      <c r="M1036" s="12">
        <v>41.78443528030563</v>
      </c>
      <c r="N1036" s="12"/>
      <c r="O1036" s="12"/>
    </row>
    <row r="1037" spans="1:15" x14ac:dyDescent="0.35">
      <c r="A1037" s="11" t="str">
        <f t="shared" si="16"/>
        <v>DISTRIBUCION VOLUMEN POR CRITERIO (Consumiciones)Whisky100-200MIL</v>
      </c>
      <c r="B1037" s="11" t="s">
        <v>209</v>
      </c>
      <c r="C1037" s="11" t="s">
        <v>124</v>
      </c>
      <c r="D1037" s="11" t="s">
        <v>14</v>
      </c>
      <c r="E1037" s="12">
        <v>2.3657206894378997</v>
      </c>
      <c r="F1037" s="12">
        <v>1.5942746323383887</v>
      </c>
      <c r="G1037" s="12">
        <v>3.7246995388172035</v>
      </c>
      <c r="H1037" s="12">
        <v>4.6113796401178488</v>
      </c>
      <c r="I1037" s="12">
        <v>4.4091515738089768</v>
      </c>
      <c r="J1037" s="12">
        <v>2.6464914540335007</v>
      </c>
      <c r="K1037" s="12">
        <v>2.7681288432865445</v>
      </c>
      <c r="L1037" s="12">
        <v>0.99861212247053333</v>
      </c>
      <c r="M1037" s="12">
        <v>1.5907526209737048</v>
      </c>
      <c r="N1037" s="12"/>
      <c r="O1037" s="12"/>
    </row>
    <row r="1038" spans="1:15" x14ac:dyDescent="0.35">
      <c r="A1038" s="11" t="str">
        <f t="shared" si="16"/>
        <v>DISTRIBUCION VOLUMEN POR CRITERIO (Consumiciones)Whisky200-500MIL</v>
      </c>
      <c r="B1038" s="11" t="s">
        <v>209</v>
      </c>
      <c r="C1038" s="11" t="s">
        <v>124</v>
      </c>
      <c r="D1038" s="11" t="s">
        <v>15</v>
      </c>
      <c r="E1038" s="12">
        <v>8.1952117787545813</v>
      </c>
      <c r="F1038" s="12">
        <v>9.6318514349113613</v>
      </c>
      <c r="G1038" s="12">
        <v>8.2388448983658513</v>
      </c>
      <c r="H1038" s="12">
        <v>9.7195113010933163</v>
      </c>
      <c r="I1038" s="12">
        <v>10.661685305311824</v>
      </c>
      <c r="J1038" s="12">
        <v>13.821162137295504</v>
      </c>
      <c r="K1038" s="12">
        <v>10.364023750077196</v>
      </c>
      <c r="L1038" s="12">
        <v>12.196769060903856</v>
      </c>
      <c r="M1038" s="12">
        <v>5.5696639572877409</v>
      </c>
      <c r="N1038" s="12"/>
      <c r="O1038" s="12"/>
    </row>
    <row r="1039" spans="1:15" x14ac:dyDescent="0.35">
      <c r="A1039" s="11" t="str">
        <f t="shared" si="16"/>
        <v>DISTRIBUCION VOLUMEN POR CRITERIO (Consumiciones)Whisky&gt;500MIL</v>
      </c>
      <c r="B1039" s="11" t="s">
        <v>209</v>
      </c>
      <c r="C1039" s="11" t="s">
        <v>124</v>
      </c>
      <c r="D1039" s="11" t="s">
        <v>16</v>
      </c>
      <c r="E1039" s="12">
        <v>22.678236071167447</v>
      </c>
      <c r="F1039" s="12">
        <v>25.474570862667118</v>
      </c>
      <c r="G1039" s="12">
        <v>21.698684337178495</v>
      </c>
      <c r="H1039" s="12">
        <v>16.819190775022669</v>
      </c>
      <c r="I1039" s="12">
        <v>21.709313498906905</v>
      </c>
      <c r="J1039" s="12">
        <v>24.492466590584748</v>
      </c>
      <c r="K1039" s="12">
        <v>21.878497004772953</v>
      </c>
      <c r="L1039" s="12">
        <v>19.659658837539787</v>
      </c>
      <c r="M1039" s="12">
        <v>23.528287741957055</v>
      </c>
      <c r="N1039" s="12"/>
      <c r="O1039" s="12"/>
    </row>
    <row r="1040" spans="1:15" x14ac:dyDescent="0.35">
      <c r="A1040" s="11" t="str">
        <f t="shared" si="16"/>
        <v>DISTRIBUCION VOLUMEN POR CRITERIO (Consumiciones)WhiskyDE 15 A 19 AÑOS</v>
      </c>
      <c r="B1040" s="11" t="s">
        <v>209</v>
      </c>
      <c r="C1040" s="11" t="s">
        <v>124</v>
      </c>
      <c r="D1040" s="11" t="s">
        <v>34</v>
      </c>
      <c r="E1040" s="12" t="s">
        <v>222</v>
      </c>
      <c r="F1040" s="12" t="s">
        <v>222</v>
      </c>
      <c r="G1040" s="12">
        <v>4.4282642065747684</v>
      </c>
      <c r="H1040" s="12" t="s">
        <v>222</v>
      </c>
      <c r="I1040" s="12" t="s">
        <v>222</v>
      </c>
      <c r="J1040" s="12">
        <v>0.93637541254566892</v>
      </c>
      <c r="K1040" s="12">
        <v>0.64477507124140909</v>
      </c>
      <c r="L1040" s="12" t="s">
        <v>222</v>
      </c>
      <c r="M1040" s="12" t="s">
        <v>222</v>
      </c>
      <c r="N1040" s="12"/>
      <c r="O1040" s="12"/>
    </row>
    <row r="1041" spans="1:15" x14ac:dyDescent="0.35">
      <c r="A1041" s="11" t="str">
        <f t="shared" si="16"/>
        <v>DISTRIBUCION VOLUMEN POR CRITERIO (Consumiciones)WhiskyDE 20 A 24 AÑOS</v>
      </c>
      <c r="B1041" s="11" t="s">
        <v>209</v>
      </c>
      <c r="C1041" s="11" t="s">
        <v>124</v>
      </c>
      <c r="D1041" s="11" t="s">
        <v>35</v>
      </c>
      <c r="E1041" s="12">
        <v>0.12504947315723605</v>
      </c>
      <c r="F1041" s="12">
        <v>0.13013757862502168</v>
      </c>
      <c r="G1041" s="12">
        <v>0.69713166591519704</v>
      </c>
      <c r="H1041" s="12">
        <v>0.91973376768336546</v>
      </c>
      <c r="I1041" s="12">
        <v>1.9187030719487761</v>
      </c>
      <c r="J1041" s="12">
        <v>0.21746523379902297</v>
      </c>
      <c r="K1041" s="12">
        <v>0.84253804688258183</v>
      </c>
      <c r="L1041" s="12">
        <v>0.92628389949860357</v>
      </c>
      <c r="M1041" s="12">
        <v>0.21833723602200941</v>
      </c>
      <c r="N1041" s="12"/>
      <c r="O1041" s="12"/>
    </row>
    <row r="1042" spans="1:15" x14ac:dyDescent="0.35">
      <c r="A1042" s="11" t="str">
        <f t="shared" si="16"/>
        <v>DISTRIBUCION VOLUMEN POR CRITERIO (Consumiciones)WhiskyDE 25 A 34 AÑOS</v>
      </c>
      <c r="B1042" s="11" t="s">
        <v>209</v>
      </c>
      <c r="C1042" s="11" t="s">
        <v>124</v>
      </c>
      <c r="D1042" s="11" t="s">
        <v>36</v>
      </c>
      <c r="E1042" s="12">
        <v>15.989305277334395</v>
      </c>
      <c r="F1042" s="12">
        <v>12.804153047151623</v>
      </c>
      <c r="G1042" s="12">
        <v>13.065396429759549</v>
      </c>
      <c r="H1042" s="12">
        <v>16.651899867986252</v>
      </c>
      <c r="I1042" s="12">
        <v>6.3030353869107367</v>
      </c>
      <c r="J1042" s="12">
        <v>11.755378795464742</v>
      </c>
      <c r="K1042" s="12">
        <v>5.9013516017186154</v>
      </c>
      <c r="L1042" s="12">
        <v>8.4197849472316193</v>
      </c>
      <c r="M1042" s="12">
        <v>7.5504501272392233</v>
      </c>
      <c r="N1042" s="12"/>
      <c r="O1042" s="12"/>
    </row>
    <row r="1043" spans="1:15" x14ac:dyDescent="0.35">
      <c r="A1043" s="11" t="str">
        <f t="shared" si="16"/>
        <v>DISTRIBUCION VOLUMEN POR CRITERIO (Consumiciones)WhiskyDE 35 A 49 AÑOS</v>
      </c>
      <c r="B1043" s="11" t="s">
        <v>209</v>
      </c>
      <c r="C1043" s="11" t="s">
        <v>124</v>
      </c>
      <c r="D1043" s="11" t="s">
        <v>37</v>
      </c>
      <c r="E1043" s="12">
        <v>10.881859630937763</v>
      </c>
      <c r="F1043" s="12">
        <v>14.628110771913816</v>
      </c>
      <c r="G1043" s="12">
        <v>14.431998757119965</v>
      </c>
      <c r="H1043" s="12">
        <v>13.151832345297255</v>
      </c>
      <c r="I1043" s="12">
        <v>20.841767534798851</v>
      </c>
      <c r="J1043" s="12">
        <v>15.189642972983783</v>
      </c>
      <c r="K1043" s="12">
        <v>20.358086230778049</v>
      </c>
      <c r="L1043" s="12">
        <v>16.327376225512168</v>
      </c>
      <c r="M1043" s="12">
        <v>16.726293577344602</v>
      </c>
      <c r="N1043" s="12"/>
      <c r="O1043" s="12"/>
    </row>
    <row r="1044" spans="1:15" x14ac:dyDescent="0.35">
      <c r="A1044" s="11" t="str">
        <f t="shared" si="16"/>
        <v>DISTRIBUCION VOLUMEN POR CRITERIO (Consumiciones)WhiskyDE 50 A 59 AÑOS</v>
      </c>
      <c r="B1044" s="11" t="s">
        <v>209</v>
      </c>
      <c r="C1044" s="11" t="s">
        <v>124</v>
      </c>
      <c r="D1044" s="11" t="s">
        <v>38</v>
      </c>
      <c r="E1044" s="12">
        <v>15.518626076686601</v>
      </c>
      <c r="F1044" s="12">
        <v>18.093781352356757</v>
      </c>
      <c r="G1044" s="12">
        <v>17.602491163899742</v>
      </c>
      <c r="H1044" s="12">
        <v>18.753426431963309</v>
      </c>
      <c r="I1044" s="12">
        <v>14.376472670873209</v>
      </c>
      <c r="J1044" s="12">
        <v>12.764601880848989</v>
      </c>
      <c r="K1044" s="12">
        <v>15.051955499483885</v>
      </c>
      <c r="L1044" s="12">
        <v>11.734054533014145</v>
      </c>
      <c r="M1044" s="12">
        <v>16.676928101801668</v>
      </c>
      <c r="N1044" s="12"/>
      <c r="O1044" s="12"/>
    </row>
    <row r="1045" spans="1:15" x14ac:dyDescent="0.35">
      <c r="A1045" s="11" t="str">
        <f t="shared" si="16"/>
        <v>DISTRIBUCION VOLUMEN POR CRITERIO (Consumiciones)WhiskyDE 60 A 75 AÑOS</v>
      </c>
      <c r="B1045" s="11" t="s">
        <v>209</v>
      </c>
      <c r="C1045" s="11" t="s">
        <v>124</v>
      </c>
      <c r="D1045" s="11" t="s">
        <v>39</v>
      </c>
      <c r="E1045" s="12">
        <v>57.485168393487697</v>
      </c>
      <c r="F1045" s="12">
        <v>54.343841278416427</v>
      </c>
      <c r="G1045" s="12">
        <v>49.774685775947233</v>
      </c>
      <c r="H1045" s="12">
        <v>50.523121697933803</v>
      </c>
      <c r="I1045" s="12">
        <v>56.560037533763321</v>
      </c>
      <c r="J1045" s="12">
        <v>59.136531372835286</v>
      </c>
      <c r="K1045" s="12">
        <v>57.201302195911666</v>
      </c>
      <c r="L1045" s="12">
        <v>62.592501551500867</v>
      </c>
      <c r="M1045" s="12">
        <v>58.827984656711273</v>
      </c>
      <c r="N1045" s="12"/>
      <c r="O1045" s="12"/>
    </row>
    <row r="1046" spans="1:15" x14ac:dyDescent="0.35">
      <c r="A1046" s="11" t="str">
        <f t="shared" si="16"/>
        <v>DISTRIBUCION VOLUMEN POR CRITERIO (Consumiciones)WhiskyNIVEL ALTO</v>
      </c>
      <c r="B1046" s="11" t="s">
        <v>209</v>
      </c>
      <c r="C1046" s="11" t="s">
        <v>124</v>
      </c>
      <c r="D1046" s="11" t="s">
        <v>171</v>
      </c>
      <c r="E1046" s="12">
        <v>23.766776512035218</v>
      </c>
      <c r="F1046" s="12">
        <v>22.619316122065992</v>
      </c>
      <c r="G1046" s="12">
        <v>24.492876237180692</v>
      </c>
      <c r="H1046" s="12">
        <v>32.717504361414505</v>
      </c>
      <c r="I1046" s="12">
        <v>30.993817457943734</v>
      </c>
      <c r="J1046" s="12">
        <v>23.295080893730681</v>
      </c>
      <c r="K1046" s="12">
        <v>29.912119420893362</v>
      </c>
      <c r="L1046" s="12">
        <v>29.760788353303784</v>
      </c>
      <c r="M1046" s="12">
        <v>20.643049935126641</v>
      </c>
      <c r="N1046" s="12"/>
      <c r="O1046" s="12"/>
    </row>
    <row r="1047" spans="1:15" x14ac:dyDescent="0.35">
      <c r="A1047" s="11" t="str">
        <f t="shared" si="16"/>
        <v>DISTRIBUCION VOLUMEN POR CRITERIO (Consumiciones)WhiskyNIVEL MEDIO ALTO</v>
      </c>
      <c r="B1047" s="11" t="s">
        <v>209</v>
      </c>
      <c r="C1047" s="11" t="s">
        <v>124</v>
      </c>
      <c r="D1047" s="11" t="s">
        <v>172</v>
      </c>
      <c r="E1047" s="12">
        <v>4.5337183367312734</v>
      </c>
      <c r="F1047" s="12">
        <v>3.9600533176517621</v>
      </c>
      <c r="G1047" s="12">
        <v>10.208545475730912</v>
      </c>
      <c r="H1047" s="12">
        <v>4.1857871629722112</v>
      </c>
      <c r="I1047" s="12">
        <v>4.3622667662476129</v>
      </c>
      <c r="J1047" s="12">
        <v>4.2842528518616749</v>
      </c>
      <c r="K1047" s="12">
        <v>5.3217623757135168</v>
      </c>
      <c r="L1047" s="12">
        <v>4.254709882351988</v>
      </c>
      <c r="M1047" s="12">
        <v>16.868526326753415</v>
      </c>
      <c r="N1047" s="12"/>
      <c r="O1047" s="12"/>
    </row>
    <row r="1048" spans="1:15" x14ac:dyDescent="0.35">
      <c r="A1048" s="11" t="str">
        <f t="shared" si="16"/>
        <v>DISTRIBUCION VOLUMEN POR CRITERIO (Consumiciones)WhiskyNIVEL MEDIO</v>
      </c>
      <c r="B1048" s="11" t="s">
        <v>209</v>
      </c>
      <c r="C1048" s="11" t="s">
        <v>124</v>
      </c>
      <c r="D1048" s="11" t="s">
        <v>173</v>
      </c>
      <c r="E1048" s="12">
        <v>10.715646643429139</v>
      </c>
      <c r="F1048" s="12">
        <v>13.922323986570525</v>
      </c>
      <c r="G1048" s="12">
        <v>13.759484137236921</v>
      </c>
      <c r="H1048" s="12">
        <v>13.677186426010293</v>
      </c>
      <c r="I1048" s="12">
        <v>20.369749221469451</v>
      </c>
      <c r="J1048" s="12">
        <v>25.785744551772776</v>
      </c>
      <c r="K1048" s="12">
        <v>20.501054284630381</v>
      </c>
      <c r="L1048" s="12">
        <v>18.026305820051348</v>
      </c>
      <c r="M1048" s="12">
        <v>13.608771855378057</v>
      </c>
      <c r="N1048" s="12"/>
      <c r="O1048" s="12"/>
    </row>
    <row r="1049" spans="1:15" x14ac:dyDescent="0.35">
      <c r="A1049" s="11" t="str">
        <f t="shared" si="16"/>
        <v>DISTRIBUCION VOLUMEN POR CRITERIO (Consumiciones)WhiskyNIVEL MEDIO BAJO</v>
      </c>
      <c r="B1049" s="11" t="s">
        <v>209</v>
      </c>
      <c r="C1049" s="11" t="s">
        <v>124</v>
      </c>
      <c r="D1049" s="11" t="s">
        <v>174</v>
      </c>
      <c r="E1049" s="12">
        <v>11.855584293394539</v>
      </c>
      <c r="F1049" s="12">
        <v>16.957200198774597</v>
      </c>
      <c r="G1049" s="12">
        <v>13.28609207106707</v>
      </c>
      <c r="H1049" s="12">
        <v>18.327311411885645</v>
      </c>
      <c r="I1049" s="12">
        <v>10.522716662318196</v>
      </c>
      <c r="J1049" s="12">
        <v>13.997302225867497</v>
      </c>
      <c r="K1049" s="12">
        <v>7.4418061351425262</v>
      </c>
      <c r="L1049" s="12">
        <v>8.3361930304209864</v>
      </c>
      <c r="M1049" s="12">
        <v>7.7292472761547657</v>
      </c>
      <c r="N1049" s="12"/>
      <c r="O1049" s="12"/>
    </row>
    <row r="1050" spans="1:15" x14ac:dyDescent="0.35">
      <c r="A1050" s="11" t="str">
        <f t="shared" si="16"/>
        <v>DISTRIBUCION VOLUMEN POR CRITERIO (Consumiciones)WhiskyNIVEL BAJO</v>
      </c>
      <c r="B1050" s="11" t="s">
        <v>209</v>
      </c>
      <c r="C1050" s="11" t="s">
        <v>124</v>
      </c>
      <c r="D1050" s="11" t="s">
        <v>190</v>
      </c>
      <c r="E1050" s="12">
        <v>49.128261805619609</v>
      </c>
      <c r="F1050" s="12">
        <v>42.541117982890576</v>
      </c>
      <c r="G1050" s="12">
        <v>38.252951417913351</v>
      </c>
      <c r="H1050" s="12">
        <v>31.092219457007335</v>
      </c>
      <c r="I1050" s="12">
        <v>33.751461462231646</v>
      </c>
      <c r="J1050" s="12">
        <v>32.637627120630611</v>
      </c>
      <c r="K1050" s="12">
        <v>36.823259548113306</v>
      </c>
      <c r="L1050" s="12">
        <v>39.622006384144093</v>
      </c>
      <c r="M1050" s="12">
        <v>41.150412321951883</v>
      </c>
      <c r="N1050" s="12"/>
      <c r="O1050" s="12"/>
    </row>
    <row r="1051" spans="1:15" x14ac:dyDescent="0.35">
      <c r="A1051" s="11" t="str">
        <f t="shared" si="16"/>
        <v>DISTRIBUCION VOLUMEN POR CRITERIO (Consumiciones)WhiskyHOMBRE</v>
      </c>
      <c r="B1051" s="11" t="s">
        <v>209</v>
      </c>
      <c r="C1051" s="11" t="s">
        <v>124</v>
      </c>
      <c r="D1051" s="11" t="s">
        <v>17</v>
      </c>
      <c r="E1051" s="12">
        <v>84.645459492676267</v>
      </c>
      <c r="F1051" s="12">
        <v>78.48656199465502</v>
      </c>
      <c r="G1051" s="12">
        <v>82.813662561447416</v>
      </c>
      <c r="H1051" s="12">
        <v>80.487662640109576</v>
      </c>
      <c r="I1051" s="12">
        <v>85.890509939678708</v>
      </c>
      <c r="J1051" s="12">
        <v>87.138614070772491</v>
      </c>
      <c r="K1051" s="12">
        <v>86.653630003440753</v>
      </c>
      <c r="L1051" s="12">
        <v>83.301732649072775</v>
      </c>
      <c r="M1051" s="12">
        <v>83.686761334192312</v>
      </c>
      <c r="N1051" s="12"/>
      <c r="O1051" s="12"/>
    </row>
    <row r="1052" spans="1:15" x14ac:dyDescent="0.35">
      <c r="A1052" s="11" t="str">
        <f t="shared" si="16"/>
        <v>DISTRIBUCION VOLUMEN POR CRITERIO (Consumiciones)WhiskyMUJER</v>
      </c>
      <c r="B1052" s="11" t="s">
        <v>209</v>
      </c>
      <c r="C1052" s="11" t="s">
        <v>124</v>
      </c>
      <c r="D1052" s="11" t="s">
        <v>18</v>
      </c>
      <c r="E1052" s="12">
        <v>15.354540507323739</v>
      </c>
      <c r="F1052" s="12">
        <v>21.513449613298445</v>
      </c>
      <c r="G1052" s="12">
        <v>17.186295221160034</v>
      </c>
      <c r="H1052" s="12">
        <v>19.512337359890424</v>
      </c>
      <c r="I1052" s="12">
        <v>14.109501630531934</v>
      </c>
      <c r="J1052" s="12">
        <v>12.861385929227509</v>
      </c>
      <c r="K1052" s="12">
        <v>13.346378819024762</v>
      </c>
      <c r="L1052" s="12">
        <v>16.698267350927228</v>
      </c>
      <c r="M1052" s="12">
        <v>16.313238665807692</v>
      </c>
      <c r="N1052" s="12"/>
      <c r="O1052" s="12"/>
    </row>
    <row r="1053" spans="1:15" x14ac:dyDescent="0.35">
      <c r="A1053" s="11" t="str">
        <f t="shared" si="16"/>
        <v>DISTRIBUCION VOLUMEN POR CRITERIO (Consumiciones)BrandyT.ESPAÑA</v>
      </c>
      <c r="B1053" s="11" t="s">
        <v>209</v>
      </c>
      <c r="C1053" s="11" t="s">
        <v>125</v>
      </c>
      <c r="D1053" s="11" t="s">
        <v>32</v>
      </c>
      <c r="E1053" s="12">
        <v>100</v>
      </c>
      <c r="F1053" s="12">
        <v>100</v>
      </c>
      <c r="G1053" s="12">
        <v>100</v>
      </c>
      <c r="H1053" s="12">
        <v>100</v>
      </c>
      <c r="I1053" s="12">
        <v>100</v>
      </c>
      <c r="J1053" s="12">
        <v>100</v>
      </c>
      <c r="K1053" s="12">
        <v>100</v>
      </c>
      <c r="L1053" s="12">
        <v>100</v>
      </c>
      <c r="M1053" s="12">
        <v>100</v>
      </c>
      <c r="N1053" s="12"/>
      <c r="O1053" s="12"/>
    </row>
    <row r="1054" spans="1:15" x14ac:dyDescent="0.35">
      <c r="A1054" s="11" t="str">
        <f t="shared" si="16"/>
        <v>DISTRIBUCION VOLUMEN POR CRITERIO (Consumiciones)BrandyBCN AM</v>
      </c>
      <c r="B1054" s="11" t="s">
        <v>209</v>
      </c>
      <c r="C1054" s="11" t="s">
        <v>125</v>
      </c>
      <c r="D1054" s="11" t="s">
        <v>1</v>
      </c>
      <c r="E1054" s="12">
        <v>3.2659747994580441</v>
      </c>
      <c r="F1054" s="12">
        <v>47.991588539840137</v>
      </c>
      <c r="G1054" s="12">
        <v>8.8492740474694713</v>
      </c>
      <c r="H1054" s="12">
        <v>3.9820738497149453</v>
      </c>
      <c r="I1054" s="12">
        <v>1.1531405346208536</v>
      </c>
      <c r="J1054" s="12">
        <v>4.398421375673947</v>
      </c>
      <c r="K1054" s="12">
        <v>11.680236620647451</v>
      </c>
      <c r="L1054" s="12">
        <v>1.5776129665733825</v>
      </c>
      <c r="M1054" s="12">
        <v>0.28814815770544577</v>
      </c>
      <c r="N1054" s="12"/>
      <c r="O1054" s="12"/>
    </row>
    <row r="1055" spans="1:15" x14ac:dyDescent="0.35">
      <c r="A1055" s="11" t="str">
        <f t="shared" si="16"/>
        <v>DISTRIBUCION VOLUMEN POR CRITERIO (Consumiciones)BrandyREST.CAT ARAGON</v>
      </c>
      <c r="B1055" s="11" t="s">
        <v>209</v>
      </c>
      <c r="C1055" s="11" t="s">
        <v>125</v>
      </c>
      <c r="D1055" s="11" t="s">
        <v>2</v>
      </c>
      <c r="E1055" s="12">
        <v>23.896351595965417</v>
      </c>
      <c r="F1055" s="12">
        <v>3.6174655995178613</v>
      </c>
      <c r="G1055" s="12">
        <v>10.539488076588047</v>
      </c>
      <c r="H1055" s="12">
        <v>9.7811660545577119</v>
      </c>
      <c r="I1055" s="12">
        <v>32.378229092172049</v>
      </c>
      <c r="J1055" s="12">
        <v>1.0216973795873947</v>
      </c>
      <c r="K1055" s="12">
        <v>25.495245452691062</v>
      </c>
      <c r="L1055" s="12">
        <v>4.7778076462715164</v>
      </c>
      <c r="M1055" s="12">
        <v>22.632234590559996</v>
      </c>
      <c r="N1055" s="12"/>
      <c r="O1055" s="12"/>
    </row>
    <row r="1056" spans="1:15" x14ac:dyDescent="0.35">
      <c r="A1056" s="11" t="str">
        <f t="shared" si="16"/>
        <v>DISTRIBUCION VOLUMEN POR CRITERIO (Consumiciones)BrandyLEVANTE</v>
      </c>
      <c r="B1056" s="11" t="s">
        <v>209</v>
      </c>
      <c r="C1056" s="11" t="s">
        <v>125</v>
      </c>
      <c r="D1056" s="11" t="s">
        <v>3</v>
      </c>
      <c r="E1056" s="12">
        <v>36.245551561026737</v>
      </c>
      <c r="F1056" s="12">
        <v>18.932409579401014</v>
      </c>
      <c r="G1056" s="12">
        <v>22.205781514166858</v>
      </c>
      <c r="H1056" s="12">
        <v>27.378648768255569</v>
      </c>
      <c r="I1056" s="12">
        <v>7.3075844479184315</v>
      </c>
      <c r="J1056" s="12">
        <v>9.0757448830574052</v>
      </c>
      <c r="K1056" s="12">
        <v>8.6883753379829951</v>
      </c>
      <c r="L1056" s="12">
        <v>25.237386142087885</v>
      </c>
      <c r="M1056" s="12">
        <v>10.602526925595361</v>
      </c>
      <c r="N1056" s="12"/>
      <c r="O1056" s="12"/>
    </row>
    <row r="1057" spans="1:15" x14ac:dyDescent="0.35">
      <c r="A1057" s="11" t="str">
        <f t="shared" si="16"/>
        <v>DISTRIBUCION VOLUMEN POR CRITERIO (Consumiciones)BrandyANDALUCIA</v>
      </c>
      <c r="B1057" s="11" t="s">
        <v>209</v>
      </c>
      <c r="C1057" s="11" t="s">
        <v>125</v>
      </c>
      <c r="D1057" s="11" t="s">
        <v>4</v>
      </c>
      <c r="E1057" s="12">
        <v>3.6851255002570813</v>
      </c>
      <c r="F1057" s="12">
        <v>3.6754089048562886</v>
      </c>
      <c r="G1057" s="12">
        <v>9.2215886242648093</v>
      </c>
      <c r="H1057" s="12">
        <v>3.2918168860663259</v>
      </c>
      <c r="I1057" s="12">
        <v>6.4713686084095654</v>
      </c>
      <c r="J1057" s="12">
        <v>11.73671206184504</v>
      </c>
      <c r="K1057" s="12">
        <v>10.070102989874616</v>
      </c>
      <c r="L1057" s="12">
        <v>19.204119399775326</v>
      </c>
      <c r="M1057" s="12">
        <v>19.156740994964856</v>
      </c>
      <c r="N1057" s="12"/>
      <c r="O1057" s="12"/>
    </row>
    <row r="1058" spans="1:15" x14ac:dyDescent="0.35">
      <c r="A1058" s="11" t="str">
        <f t="shared" si="16"/>
        <v>DISTRIBUCION VOLUMEN POR CRITERIO (Consumiciones)BrandyMDD AM</v>
      </c>
      <c r="B1058" s="11" t="s">
        <v>209</v>
      </c>
      <c r="C1058" s="11" t="s">
        <v>125</v>
      </c>
      <c r="D1058" s="11" t="s">
        <v>5</v>
      </c>
      <c r="E1058" s="12" t="s">
        <v>222</v>
      </c>
      <c r="F1058" s="12">
        <v>3.6914551029438374</v>
      </c>
      <c r="G1058" s="12">
        <v>10.612224637766202</v>
      </c>
      <c r="H1058" s="12">
        <v>4.0670473569036556</v>
      </c>
      <c r="I1058" s="12" t="s">
        <v>222</v>
      </c>
      <c r="J1058" s="12">
        <v>17.648783738298743</v>
      </c>
      <c r="K1058" s="12">
        <v>1.1126183211739022</v>
      </c>
      <c r="L1058" s="12">
        <v>1.2738857558410983</v>
      </c>
      <c r="M1058" s="12">
        <v>0.68801339264114358</v>
      </c>
      <c r="N1058" s="12"/>
      <c r="O1058" s="12"/>
    </row>
    <row r="1059" spans="1:15" x14ac:dyDescent="0.35">
      <c r="A1059" s="11" t="str">
        <f t="shared" si="16"/>
        <v>DISTRIBUCION VOLUMEN POR CRITERIO (Consumiciones)BrandyRTO CENTRO</v>
      </c>
      <c r="B1059" s="11" t="s">
        <v>209</v>
      </c>
      <c r="C1059" s="11" t="s">
        <v>125</v>
      </c>
      <c r="D1059" s="11" t="s">
        <v>6</v>
      </c>
      <c r="E1059" s="12">
        <v>2.3446127690855252</v>
      </c>
      <c r="F1059" s="12">
        <v>0.80407930706332309</v>
      </c>
      <c r="G1059" s="12">
        <v>1.5854232765138951</v>
      </c>
      <c r="H1059" s="12">
        <v>7.9560000660313337</v>
      </c>
      <c r="I1059" s="12">
        <v>4.3820928689606635</v>
      </c>
      <c r="J1059" s="12">
        <v>6.4446624651036091</v>
      </c>
      <c r="K1059" s="12">
        <v>15.990501755558546</v>
      </c>
      <c r="L1059" s="12">
        <v>5.5828336648736139</v>
      </c>
      <c r="M1059" s="12">
        <v>6.2997493718167474</v>
      </c>
      <c r="N1059" s="12"/>
      <c r="O1059" s="12"/>
    </row>
    <row r="1060" spans="1:15" x14ac:dyDescent="0.35">
      <c r="A1060" s="11" t="str">
        <f t="shared" si="16"/>
        <v>DISTRIBUCION VOLUMEN POR CRITERIO (Consumiciones)BrandyNORTE-CENTRO</v>
      </c>
      <c r="B1060" s="11" t="s">
        <v>209</v>
      </c>
      <c r="C1060" s="11" t="s">
        <v>125</v>
      </c>
      <c r="D1060" s="11" t="s">
        <v>7</v>
      </c>
      <c r="E1060" s="12">
        <v>27.851198006152988</v>
      </c>
      <c r="F1060" s="12">
        <v>17.289490523902177</v>
      </c>
      <c r="G1060" s="12">
        <v>28.556108786179973</v>
      </c>
      <c r="H1060" s="12">
        <v>42.731928840835771</v>
      </c>
      <c r="I1060" s="12">
        <v>46.150974570056036</v>
      </c>
      <c r="J1060" s="12">
        <v>49.673986289277003</v>
      </c>
      <c r="K1060" s="12">
        <v>24.5703330136148</v>
      </c>
      <c r="L1060" s="12">
        <v>41.492695266849836</v>
      </c>
      <c r="M1060" s="12">
        <v>40.332564568206671</v>
      </c>
      <c r="N1060" s="12"/>
      <c r="O1060" s="12"/>
    </row>
    <row r="1061" spans="1:15" x14ac:dyDescent="0.35">
      <c r="A1061" s="11" t="str">
        <f t="shared" si="16"/>
        <v>DISTRIBUCION VOLUMEN POR CRITERIO (Consumiciones)BrandyNOROESTE</v>
      </c>
      <c r="B1061" s="11" t="s">
        <v>209</v>
      </c>
      <c r="C1061" s="11" t="s">
        <v>125</v>
      </c>
      <c r="D1061" s="11" t="s">
        <v>8</v>
      </c>
      <c r="E1061" s="12">
        <v>2.7111893527345794</v>
      </c>
      <c r="F1061" s="12">
        <v>3.9981105820394456</v>
      </c>
      <c r="G1061" s="12">
        <v>8.4301098395242668</v>
      </c>
      <c r="H1061" s="12">
        <v>0.81131422027736333</v>
      </c>
      <c r="I1061" s="12">
        <v>2.1565946781110661</v>
      </c>
      <c r="J1061" s="12" t="s">
        <v>222</v>
      </c>
      <c r="K1061" s="12">
        <v>2.392582168386058</v>
      </c>
      <c r="L1061" s="12">
        <v>0.85368038007815472</v>
      </c>
      <c r="M1061" s="12" t="s">
        <v>222</v>
      </c>
      <c r="N1061" s="12"/>
      <c r="O1061" s="12"/>
    </row>
    <row r="1062" spans="1:15" x14ac:dyDescent="0.35">
      <c r="A1062" s="11" t="str">
        <f t="shared" si="16"/>
        <v>DISTRIBUCION VOLUMEN POR CRITERIO (Consumiciones)Brandy&lt;2MIL</v>
      </c>
      <c r="B1062" s="11" t="s">
        <v>209</v>
      </c>
      <c r="C1062" s="11" t="s">
        <v>125</v>
      </c>
      <c r="D1062" s="11" t="s">
        <v>9</v>
      </c>
      <c r="E1062" s="12" t="s">
        <v>222</v>
      </c>
      <c r="F1062" s="12">
        <v>3.6174655995178613</v>
      </c>
      <c r="G1062" s="12">
        <v>2.1315684028325812</v>
      </c>
      <c r="H1062" s="12" t="s">
        <v>222</v>
      </c>
      <c r="I1062" s="12">
        <v>12.636237271158246</v>
      </c>
      <c r="J1062" s="12" t="s">
        <v>222</v>
      </c>
      <c r="K1062" s="12" t="s">
        <v>222</v>
      </c>
      <c r="L1062" s="12" t="s">
        <v>222</v>
      </c>
      <c r="M1062" s="12">
        <v>1.5837933559339528</v>
      </c>
      <c r="N1062" s="12"/>
      <c r="O1062" s="12"/>
    </row>
    <row r="1063" spans="1:15" x14ac:dyDescent="0.35">
      <c r="A1063" s="11" t="str">
        <f t="shared" si="16"/>
        <v>DISTRIBUCION VOLUMEN POR CRITERIO (Consumiciones)Brandy2-5MIL</v>
      </c>
      <c r="B1063" s="11" t="s">
        <v>209</v>
      </c>
      <c r="C1063" s="11" t="s">
        <v>125</v>
      </c>
      <c r="D1063" s="11" t="s">
        <v>10</v>
      </c>
      <c r="E1063" s="12">
        <v>10.018114584785877</v>
      </c>
      <c r="F1063" s="12">
        <v>4.4358078474056866</v>
      </c>
      <c r="G1063" s="12">
        <v>6.4205933360525176</v>
      </c>
      <c r="H1063" s="12">
        <v>6.3054360747718929</v>
      </c>
      <c r="I1063" s="12">
        <v>1.2925313741867184</v>
      </c>
      <c r="J1063" s="12" t="s">
        <v>222</v>
      </c>
      <c r="K1063" s="12">
        <v>3.5685210341520155</v>
      </c>
      <c r="L1063" s="12" t="s">
        <v>222</v>
      </c>
      <c r="M1063" s="12">
        <v>0.85422664916247615</v>
      </c>
      <c r="N1063" s="12"/>
      <c r="O1063" s="12"/>
    </row>
    <row r="1064" spans="1:15" x14ac:dyDescent="0.35">
      <c r="A1064" s="11" t="str">
        <f t="shared" si="16"/>
        <v>DISTRIBUCION VOLUMEN POR CRITERIO (Consumiciones)Brandy5-10MIL</v>
      </c>
      <c r="B1064" s="11" t="s">
        <v>209</v>
      </c>
      <c r="C1064" s="11" t="s">
        <v>125</v>
      </c>
      <c r="D1064" s="11" t="s">
        <v>11</v>
      </c>
      <c r="E1064" s="12">
        <v>21.826055297040359</v>
      </c>
      <c r="F1064" s="12">
        <v>6.1634199330997115</v>
      </c>
      <c r="G1064" s="12">
        <v>5.5785681559026195</v>
      </c>
      <c r="H1064" s="12">
        <v>25.978343531631609</v>
      </c>
      <c r="I1064" s="12" t="s">
        <v>222</v>
      </c>
      <c r="J1064" s="12">
        <v>5.5005171732233311</v>
      </c>
      <c r="K1064" s="12" t="s">
        <v>222</v>
      </c>
      <c r="L1064" s="12">
        <v>1.2429230534152422</v>
      </c>
      <c r="M1064" s="12">
        <v>0.70095638682540862</v>
      </c>
      <c r="N1064" s="12"/>
      <c r="O1064" s="12"/>
    </row>
    <row r="1065" spans="1:15" x14ac:dyDescent="0.35">
      <c r="A1065" s="11" t="str">
        <f t="shared" si="16"/>
        <v>DISTRIBUCION VOLUMEN POR CRITERIO (Consumiciones)Brandy10-30MIL</v>
      </c>
      <c r="B1065" s="11" t="s">
        <v>209</v>
      </c>
      <c r="C1065" s="11" t="s">
        <v>125</v>
      </c>
      <c r="D1065" s="11" t="s">
        <v>12</v>
      </c>
      <c r="E1065" s="12">
        <v>12.224954943555026</v>
      </c>
      <c r="F1065" s="12">
        <v>4.665799889682928</v>
      </c>
      <c r="G1065" s="12">
        <v>20.013805085320172</v>
      </c>
      <c r="H1065" s="12">
        <v>14.347568588351848</v>
      </c>
      <c r="I1065" s="12">
        <v>16.291154276716032</v>
      </c>
      <c r="J1065" s="12">
        <v>12.033402221489418</v>
      </c>
      <c r="K1065" s="12">
        <v>32.853911054593745</v>
      </c>
      <c r="L1065" s="12">
        <v>15.7377950260469</v>
      </c>
      <c r="M1065" s="12">
        <v>37.729018356820994</v>
      </c>
      <c r="N1065" s="12"/>
      <c r="O1065" s="12"/>
    </row>
    <row r="1066" spans="1:15" x14ac:dyDescent="0.35">
      <c r="A1066" s="11" t="str">
        <f t="shared" si="16"/>
        <v>DISTRIBUCION VOLUMEN POR CRITERIO (Consumiciones)Brandy30-100MIL</v>
      </c>
      <c r="B1066" s="11" t="s">
        <v>209</v>
      </c>
      <c r="C1066" s="11" t="s">
        <v>125</v>
      </c>
      <c r="D1066" s="11" t="s">
        <v>13</v>
      </c>
      <c r="E1066" s="12">
        <v>40.587555399741447</v>
      </c>
      <c r="F1066" s="12">
        <v>20.020859797740489</v>
      </c>
      <c r="G1066" s="12">
        <v>29.682909357064801</v>
      </c>
      <c r="H1066" s="12">
        <v>43.120710931329</v>
      </c>
      <c r="I1066" s="12">
        <v>62.735294050589332</v>
      </c>
      <c r="J1066" s="12">
        <v>55.841879492835702</v>
      </c>
      <c r="K1066" s="12">
        <v>44.548849664295545</v>
      </c>
      <c r="L1066" s="12">
        <v>53.450117571823505</v>
      </c>
      <c r="M1066" s="12">
        <v>44.982443124820577</v>
      </c>
      <c r="N1066" s="12"/>
      <c r="O1066" s="12"/>
    </row>
    <row r="1067" spans="1:15" x14ac:dyDescent="0.35">
      <c r="A1067" s="11" t="str">
        <f t="shared" si="16"/>
        <v>DISTRIBUCION VOLUMEN POR CRITERIO (Consumiciones)Brandy100-200MIL</v>
      </c>
      <c r="B1067" s="11" t="s">
        <v>209</v>
      </c>
      <c r="C1067" s="11" t="s">
        <v>125</v>
      </c>
      <c r="D1067" s="11" t="s">
        <v>14</v>
      </c>
      <c r="E1067" s="12" t="s">
        <v>222</v>
      </c>
      <c r="F1067" s="12">
        <v>1.9014428676203807</v>
      </c>
      <c r="G1067" s="12">
        <v>12.239558946205435</v>
      </c>
      <c r="H1067" s="12">
        <v>5.2229077621415678</v>
      </c>
      <c r="I1067" s="12" t="s">
        <v>222</v>
      </c>
      <c r="J1067" s="12">
        <v>0.53503928809654988</v>
      </c>
      <c r="K1067" s="12">
        <v>1.0052012490723099</v>
      </c>
      <c r="L1067" s="12" t="s">
        <v>222</v>
      </c>
      <c r="M1067" s="12">
        <v>3.2588669799787757</v>
      </c>
      <c r="N1067" s="12"/>
      <c r="O1067" s="12"/>
    </row>
    <row r="1068" spans="1:15" x14ac:dyDescent="0.35">
      <c r="A1068" s="11" t="str">
        <f t="shared" si="16"/>
        <v>DISTRIBUCION VOLUMEN POR CRITERIO (Consumiciones)Brandy200-500MIL</v>
      </c>
      <c r="B1068" s="11" t="s">
        <v>209</v>
      </c>
      <c r="C1068" s="11" t="s">
        <v>125</v>
      </c>
      <c r="D1068" s="11" t="s">
        <v>15</v>
      </c>
      <c r="E1068" s="12">
        <v>15.343316190196926</v>
      </c>
      <c r="F1068" s="12">
        <v>11.164399278522893</v>
      </c>
      <c r="G1068" s="12">
        <v>11.107822171149049</v>
      </c>
      <c r="H1068" s="12">
        <v>2.8250488507495124</v>
      </c>
      <c r="I1068" s="12">
        <v>6.1640759957167104</v>
      </c>
      <c r="J1068" s="12">
        <v>3.7545239855724035</v>
      </c>
      <c r="K1068" s="12">
        <v>8.6227947016418476</v>
      </c>
      <c r="L1068" s="12">
        <v>28.295300522635756</v>
      </c>
      <c r="M1068" s="12">
        <v>8.8501682144112799</v>
      </c>
      <c r="N1068" s="12"/>
      <c r="O1068" s="12"/>
    </row>
    <row r="1069" spans="1:15" x14ac:dyDescent="0.35">
      <c r="A1069" s="11" t="str">
        <f t="shared" si="16"/>
        <v>DISTRIBUCION VOLUMEN POR CRITERIO (Consumiciones)Brandy&gt;500MIL</v>
      </c>
      <c r="B1069" s="11" t="s">
        <v>209</v>
      </c>
      <c r="C1069" s="11" t="s">
        <v>125</v>
      </c>
      <c r="D1069" s="11" t="s">
        <v>16</v>
      </c>
      <c r="E1069" s="12" t="s">
        <v>222</v>
      </c>
      <c r="F1069" s="12">
        <v>48.030814311431854</v>
      </c>
      <c r="G1069" s="12">
        <v>12.825161372681501</v>
      </c>
      <c r="H1069" s="12">
        <v>2.1999763463099229</v>
      </c>
      <c r="I1069" s="12">
        <v>0.88069563181946353</v>
      </c>
      <c r="J1069" s="12">
        <v>22.334646236446819</v>
      </c>
      <c r="K1069" s="12">
        <v>9.4007230557568864</v>
      </c>
      <c r="L1069" s="12">
        <v>1.2738857558410983</v>
      </c>
      <c r="M1069" s="12">
        <v>2.0405095138716414</v>
      </c>
      <c r="N1069" s="12"/>
      <c r="O1069" s="12"/>
    </row>
    <row r="1070" spans="1:15" x14ac:dyDescent="0.35">
      <c r="A1070" s="11" t="str">
        <f t="shared" si="16"/>
        <v>DISTRIBUCION VOLUMEN POR CRITERIO (Consumiciones)BrandyDE 15 A 19 AÑOS</v>
      </c>
      <c r="B1070" s="11" t="s">
        <v>209</v>
      </c>
      <c r="C1070" s="11" t="s">
        <v>125</v>
      </c>
      <c r="D1070" s="11" t="s">
        <v>34</v>
      </c>
      <c r="E1070" s="12" t="s">
        <v>222</v>
      </c>
      <c r="F1070" s="12" t="s">
        <v>222</v>
      </c>
      <c r="G1070" s="12" t="s">
        <v>222</v>
      </c>
      <c r="H1070" s="12" t="s">
        <v>222</v>
      </c>
      <c r="I1070" s="12" t="s">
        <v>222</v>
      </c>
      <c r="J1070" s="12" t="s">
        <v>222</v>
      </c>
      <c r="K1070" s="12" t="s">
        <v>222</v>
      </c>
      <c r="L1070" s="12" t="s">
        <v>222</v>
      </c>
      <c r="M1070" s="12" t="s">
        <v>222</v>
      </c>
      <c r="N1070" s="12"/>
      <c r="O1070" s="12"/>
    </row>
    <row r="1071" spans="1:15" x14ac:dyDescent="0.35">
      <c r="A1071" s="11" t="str">
        <f t="shared" si="16"/>
        <v>DISTRIBUCION VOLUMEN POR CRITERIO (Consumiciones)BrandyDE 20 A 24 AÑOS</v>
      </c>
      <c r="B1071" s="11" t="s">
        <v>209</v>
      </c>
      <c r="C1071" s="11" t="s">
        <v>125</v>
      </c>
      <c r="D1071" s="11" t="s">
        <v>35</v>
      </c>
      <c r="E1071" s="12">
        <v>2.2028279065454712</v>
      </c>
      <c r="F1071" s="12" t="s">
        <v>222</v>
      </c>
      <c r="G1071" s="12" t="s">
        <v>222</v>
      </c>
      <c r="H1071" s="12" t="s">
        <v>222</v>
      </c>
      <c r="I1071" s="12" t="s">
        <v>222</v>
      </c>
      <c r="J1071" s="12">
        <v>17.648783738298743</v>
      </c>
      <c r="K1071" s="12">
        <v>5.6173674433946292</v>
      </c>
      <c r="L1071" s="12" t="s">
        <v>222</v>
      </c>
      <c r="M1071" s="12" t="s">
        <v>222</v>
      </c>
      <c r="N1071" s="12"/>
      <c r="O1071" s="12"/>
    </row>
    <row r="1072" spans="1:15" x14ac:dyDescent="0.35">
      <c r="A1072" s="11" t="str">
        <f t="shared" si="16"/>
        <v>DISTRIBUCION VOLUMEN POR CRITERIO (Consumiciones)BrandyDE 25 A 34 AÑOS</v>
      </c>
      <c r="B1072" s="11" t="s">
        <v>209</v>
      </c>
      <c r="C1072" s="11" t="s">
        <v>125</v>
      </c>
      <c r="D1072" s="11" t="s">
        <v>36</v>
      </c>
      <c r="E1072" s="12" t="s">
        <v>222</v>
      </c>
      <c r="F1072" s="12">
        <v>1.1668957001453863</v>
      </c>
      <c r="G1072" s="12">
        <v>0.54121359250041856</v>
      </c>
      <c r="H1072" s="12" t="s">
        <v>222</v>
      </c>
      <c r="I1072" s="12">
        <v>7.7298411397989542</v>
      </c>
      <c r="J1072" s="12">
        <v>3.8249619544846598</v>
      </c>
      <c r="K1072" s="12">
        <v>11.291268646028186</v>
      </c>
      <c r="L1072" s="12" t="s">
        <v>222</v>
      </c>
      <c r="M1072" s="12">
        <v>2.5129517032717139</v>
      </c>
      <c r="N1072" s="12"/>
      <c r="O1072" s="12"/>
    </row>
    <row r="1073" spans="1:15" x14ac:dyDescent="0.35">
      <c r="A1073" s="11" t="str">
        <f t="shared" si="16"/>
        <v>DISTRIBUCION VOLUMEN POR CRITERIO (Consumiciones)BrandyDE 35 A 49 AÑOS</v>
      </c>
      <c r="B1073" s="11" t="s">
        <v>209</v>
      </c>
      <c r="C1073" s="11" t="s">
        <v>125</v>
      </c>
      <c r="D1073" s="11" t="s">
        <v>37</v>
      </c>
      <c r="E1073" s="12">
        <v>2.4184201429403247</v>
      </c>
      <c r="F1073" s="12" t="s">
        <v>222</v>
      </c>
      <c r="G1073" s="12">
        <v>4.5343597891682768</v>
      </c>
      <c r="H1073" s="12">
        <v>3.3756257995275143</v>
      </c>
      <c r="I1073" s="12">
        <v>1.9497572219718489</v>
      </c>
      <c r="J1073" s="12">
        <v>1.7260709240776055</v>
      </c>
      <c r="K1073" s="12" t="s">
        <v>222</v>
      </c>
      <c r="L1073" s="12">
        <v>0.628096340983755</v>
      </c>
      <c r="M1073" s="12">
        <v>0.96389986484786505</v>
      </c>
      <c r="N1073" s="12"/>
      <c r="O1073" s="12"/>
    </row>
    <row r="1074" spans="1:15" x14ac:dyDescent="0.35">
      <c r="A1074" s="11" t="str">
        <f t="shared" si="16"/>
        <v>DISTRIBUCION VOLUMEN POR CRITERIO (Consumiciones)BrandyDE 50 A 59 AÑOS</v>
      </c>
      <c r="B1074" s="11" t="s">
        <v>209</v>
      </c>
      <c r="C1074" s="11" t="s">
        <v>125</v>
      </c>
      <c r="D1074" s="11" t="s">
        <v>38</v>
      </c>
      <c r="E1074" s="12">
        <v>20.835811243636744</v>
      </c>
      <c r="F1074" s="12">
        <v>21.869709824540436</v>
      </c>
      <c r="G1074" s="12">
        <v>26.468915924779051</v>
      </c>
      <c r="H1074" s="12">
        <v>12.083575768580982</v>
      </c>
      <c r="I1074" s="12">
        <v>19.775256476804039</v>
      </c>
      <c r="J1074" s="12">
        <v>13.952999024368932</v>
      </c>
      <c r="K1074" s="12">
        <v>18.268876051924604</v>
      </c>
      <c r="L1074" s="12">
        <v>40.178260672720221</v>
      </c>
      <c r="M1074" s="12">
        <v>24.799442618403273</v>
      </c>
      <c r="N1074" s="12"/>
      <c r="O1074" s="12"/>
    </row>
    <row r="1075" spans="1:15" x14ac:dyDescent="0.35">
      <c r="A1075" s="11" t="str">
        <f t="shared" si="16"/>
        <v>DISTRIBUCION VOLUMEN POR CRITERIO (Consumiciones)BrandyDE 60 A 75 AÑOS</v>
      </c>
      <c r="B1075" s="11" t="s">
        <v>209</v>
      </c>
      <c r="C1075" s="11" t="s">
        <v>125</v>
      </c>
      <c r="D1075" s="11" t="s">
        <v>39</v>
      </c>
      <c r="E1075" s="12">
        <v>74.54293831709056</v>
      </c>
      <c r="F1075" s="12">
        <v>76.963405732158108</v>
      </c>
      <c r="G1075" s="12">
        <v>68.455499796061247</v>
      </c>
      <c r="H1075" s="12">
        <v>84.540787125156285</v>
      </c>
      <c r="I1075" s="12">
        <v>70.545123881773293</v>
      </c>
      <c r="J1075" s="12">
        <v>62.84719050340243</v>
      </c>
      <c r="K1075" s="12">
        <v>64.822469413352664</v>
      </c>
      <c r="L1075" s="12">
        <v>59.193656780824057</v>
      </c>
      <c r="M1075" s="12">
        <v>71.723657429657976</v>
      </c>
      <c r="N1075" s="12"/>
      <c r="O1075" s="12"/>
    </row>
    <row r="1076" spans="1:15" x14ac:dyDescent="0.35">
      <c r="A1076" s="11" t="str">
        <f t="shared" si="16"/>
        <v>DISTRIBUCION VOLUMEN POR CRITERIO (Consumiciones)BrandyNIVEL ALTO</v>
      </c>
      <c r="B1076" s="11" t="s">
        <v>209</v>
      </c>
      <c r="C1076" s="11" t="s">
        <v>125</v>
      </c>
      <c r="D1076" s="11" t="s">
        <v>171</v>
      </c>
      <c r="E1076" s="12">
        <v>10.008273442286111</v>
      </c>
      <c r="F1076" s="12">
        <v>54.216519331897651</v>
      </c>
      <c r="G1076" s="12">
        <v>18.853713278149716</v>
      </c>
      <c r="H1076" s="12">
        <v>8.1364216399153069</v>
      </c>
      <c r="I1076" s="12">
        <v>7.0819942985732753</v>
      </c>
      <c r="J1076" s="12">
        <v>22.395123073572414</v>
      </c>
      <c r="K1076" s="12">
        <v>13.782219598890677</v>
      </c>
      <c r="L1076" s="12">
        <v>23.360467287868453</v>
      </c>
      <c r="M1076" s="12">
        <v>6.0947084229777984</v>
      </c>
      <c r="N1076" s="12"/>
      <c r="O1076" s="12"/>
    </row>
    <row r="1077" spans="1:15" x14ac:dyDescent="0.35">
      <c r="A1077" s="11" t="str">
        <f t="shared" si="16"/>
        <v>DISTRIBUCION VOLUMEN POR CRITERIO (Consumiciones)BrandyNIVEL MEDIO ALTO</v>
      </c>
      <c r="B1077" s="11" t="s">
        <v>209</v>
      </c>
      <c r="C1077" s="11" t="s">
        <v>125</v>
      </c>
      <c r="D1077" s="11" t="s">
        <v>172</v>
      </c>
      <c r="E1077" s="12">
        <v>12.729307522200822</v>
      </c>
      <c r="F1077" s="12">
        <v>8.4339184294451321</v>
      </c>
      <c r="G1077" s="12">
        <v>15.933125809976978</v>
      </c>
      <c r="H1077" s="12" t="s">
        <v>222</v>
      </c>
      <c r="I1077" s="12">
        <v>4.1904308445513836</v>
      </c>
      <c r="J1077" s="12">
        <v>0.96335546083718571</v>
      </c>
      <c r="K1077" s="12">
        <v>1.0866126183211742</v>
      </c>
      <c r="L1077" s="12" t="s">
        <v>222</v>
      </c>
      <c r="M1077" s="12">
        <v>0.28814815770544577</v>
      </c>
      <c r="N1077" s="12"/>
      <c r="O1077" s="12"/>
    </row>
    <row r="1078" spans="1:15" x14ac:dyDescent="0.35">
      <c r="A1078" s="11" t="str">
        <f t="shared" si="16"/>
        <v>DISTRIBUCION VOLUMEN POR CRITERIO (Consumiciones)BrandyNIVEL MEDIO</v>
      </c>
      <c r="B1078" s="11" t="s">
        <v>209</v>
      </c>
      <c r="C1078" s="11" t="s">
        <v>125</v>
      </c>
      <c r="D1078" s="11" t="s">
        <v>173</v>
      </c>
      <c r="E1078" s="12">
        <v>47.248668201626799</v>
      </c>
      <c r="F1078" s="12">
        <v>18.093566886867851</v>
      </c>
      <c r="G1078" s="12">
        <v>35.874205111857357</v>
      </c>
      <c r="H1078" s="12">
        <v>57.160985069908406</v>
      </c>
      <c r="I1078" s="12">
        <v>56.371507762133014</v>
      </c>
      <c r="J1078" s="12">
        <v>56.989512478041469</v>
      </c>
      <c r="K1078" s="12">
        <v>58.17390445768649</v>
      </c>
      <c r="L1078" s="12">
        <v>44.269738908492052</v>
      </c>
      <c r="M1078" s="12">
        <v>69.402459833366123</v>
      </c>
      <c r="N1078" s="12"/>
      <c r="O1078" s="12"/>
    </row>
    <row r="1079" spans="1:15" x14ac:dyDescent="0.35">
      <c r="A1079" s="11" t="str">
        <f t="shared" si="16"/>
        <v>DISTRIBUCION VOLUMEN POR CRITERIO (Consumiciones)BrandyNIVEL MEDIO BAJO</v>
      </c>
      <c r="B1079" s="11" t="s">
        <v>209</v>
      </c>
      <c r="C1079" s="11" t="s">
        <v>125</v>
      </c>
      <c r="D1079" s="11" t="s">
        <v>174</v>
      </c>
      <c r="E1079" s="12">
        <v>0.93612290769675088</v>
      </c>
      <c r="F1079" s="12">
        <v>7.5736773424842809</v>
      </c>
      <c r="G1079" s="12">
        <v>11.260694809656759</v>
      </c>
      <c r="H1079" s="12">
        <v>6.8478631288042919</v>
      </c>
      <c r="I1079" s="12">
        <v>17.014366044971503</v>
      </c>
      <c r="J1079" s="12">
        <v>11.201671613095714</v>
      </c>
      <c r="K1079" s="12">
        <v>5.1334235344666705</v>
      </c>
      <c r="L1079" s="12">
        <v>5.468566868797768</v>
      </c>
      <c r="M1079" s="12">
        <v>1.6171717399789047</v>
      </c>
      <c r="N1079" s="12"/>
      <c r="O1079" s="12"/>
    </row>
    <row r="1080" spans="1:15" x14ac:dyDescent="0.35">
      <c r="A1080" s="11" t="str">
        <f t="shared" si="16"/>
        <v>DISTRIBUCION VOLUMEN POR CRITERIO (Consumiciones)BrandyNIVEL BAJO</v>
      </c>
      <c r="B1080" s="11" t="s">
        <v>209</v>
      </c>
      <c r="C1080" s="11" t="s">
        <v>125</v>
      </c>
      <c r="D1080" s="11" t="s">
        <v>190</v>
      </c>
      <c r="E1080" s="12">
        <v>29.077624699977189</v>
      </c>
      <c r="F1080" s="12">
        <v>11.682326668415808</v>
      </c>
      <c r="G1080" s="12">
        <v>18.078255002726767</v>
      </c>
      <c r="H1080" s="12">
        <v>27.85473016137199</v>
      </c>
      <c r="I1080" s="12">
        <v>15.341679010131395</v>
      </c>
      <c r="J1080" s="12">
        <v>8.4503510291917827</v>
      </c>
      <c r="K1080" s="12">
        <v>21.823838705617355</v>
      </c>
      <c r="L1080" s="12">
        <v>26.901246742369146</v>
      </c>
      <c r="M1080" s="12">
        <v>22.597488557226768</v>
      </c>
      <c r="N1080" s="12"/>
      <c r="O1080" s="12"/>
    </row>
    <row r="1081" spans="1:15" x14ac:dyDescent="0.35">
      <c r="A1081" s="11" t="str">
        <f t="shared" si="16"/>
        <v>DISTRIBUCION VOLUMEN POR CRITERIO (Consumiciones)BrandyHOMBRE</v>
      </c>
      <c r="B1081" s="11" t="s">
        <v>209</v>
      </c>
      <c r="C1081" s="11" t="s">
        <v>125</v>
      </c>
      <c r="D1081" s="11" t="s">
        <v>17</v>
      </c>
      <c r="E1081" s="12">
        <v>79.986227658031524</v>
      </c>
      <c r="F1081" s="12">
        <v>99.019442301314527</v>
      </c>
      <c r="G1081" s="12">
        <v>84.031116049178095</v>
      </c>
      <c r="H1081" s="12">
        <v>88.139913159750833</v>
      </c>
      <c r="I1081" s="12">
        <v>97.286768388469156</v>
      </c>
      <c r="J1081" s="12">
        <v>76.396760276726937</v>
      </c>
      <c r="K1081" s="12">
        <v>85.938486009782523</v>
      </c>
      <c r="L1081" s="12">
        <v>94.820473060347879</v>
      </c>
      <c r="M1081" s="12">
        <v>96.359343399318107</v>
      </c>
      <c r="N1081" s="12"/>
      <c r="O1081" s="12"/>
    </row>
    <row r="1082" spans="1:15" x14ac:dyDescent="0.35">
      <c r="A1082" s="11" t="str">
        <f t="shared" si="16"/>
        <v>DISTRIBUCION VOLUMEN POR CRITERIO (Consumiciones)BrandyMUJER</v>
      </c>
      <c r="B1082" s="11" t="s">
        <v>209</v>
      </c>
      <c r="C1082" s="11" t="s">
        <v>125</v>
      </c>
      <c r="D1082" s="11" t="s">
        <v>18</v>
      </c>
      <c r="E1082" s="12">
        <v>20.013772341968473</v>
      </c>
      <c r="F1082" s="12">
        <v>0.98058454192871281</v>
      </c>
      <c r="G1082" s="12">
        <v>15.968883950821896</v>
      </c>
      <c r="H1082" s="12">
        <v>11.860086840249174</v>
      </c>
      <c r="I1082" s="12">
        <v>2.7132376914313685</v>
      </c>
      <c r="J1082" s="12">
        <v>23.603226068534497</v>
      </c>
      <c r="K1082" s="12">
        <v>14.061513990217483</v>
      </c>
      <c r="L1082" s="12">
        <v>5.1795835325876265</v>
      </c>
      <c r="M1082" s="12">
        <v>3.6406514397411787</v>
      </c>
      <c r="N1082" s="12"/>
      <c r="O1082" s="12"/>
    </row>
    <row r="1083" spans="1:15" x14ac:dyDescent="0.35">
      <c r="A1083" s="11" t="str">
        <f t="shared" si="16"/>
        <v>DISTRIBUCION VOLUMEN POR CRITERIO (Consumiciones)GinebraT.ESPAÑA</v>
      </c>
      <c r="B1083" s="11" t="s">
        <v>209</v>
      </c>
      <c r="C1083" s="11" t="s">
        <v>126</v>
      </c>
      <c r="D1083" s="11" t="s">
        <v>32</v>
      </c>
      <c r="E1083" s="12">
        <v>100</v>
      </c>
      <c r="F1083" s="12">
        <v>100</v>
      </c>
      <c r="G1083" s="12">
        <v>100</v>
      </c>
      <c r="H1083" s="12">
        <v>100</v>
      </c>
      <c r="I1083" s="12">
        <v>100</v>
      </c>
      <c r="J1083" s="12">
        <v>100</v>
      </c>
      <c r="K1083" s="12">
        <v>100</v>
      </c>
      <c r="L1083" s="12">
        <v>100</v>
      </c>
      <c r="M1083" s="12">
        <v>100</v>
      </c>
      <c r="N1083" s="12"/>
      <c r="O1083" s="12"/>
    </row>
    <row r="1084" spans="1:15" x14ac:dyDescent="0.35">
      <c r="A1084" s="11" t="str">
        <f t="shared" si="16"/>
        <v>DISTRIBUCION VOLUMEN POR CRITERIO (Consumiciones)GinebraBCN AM</v>
      </c>
      <c r="B1084" s="11" t="s">
        <v>209</v>
      </c>
      <c r="C1084" s="11" t="s">
        <v>126</v>
      </c>
      <c r="D1084" s="11" t="s">
        <v>1</v>
      </c>
      <c r="E1084" s="12">
        <v>4.8633422782960549</v>
      </c>
      <c r="F1084" s="12">
        <v>5.0000420037945794</v>
      </c>
      <c r="G1084" s="12">
        <v>4.2358881880114208</v>
      </c>
      <c r="H1084" s="12">
        <v>5.2006517366098048</v>
      </c>
      <c r="I1084" s="12">
        <v>4.7134105136780722</v>
      </c>
      <c r="J1084" s="12">
        <v>5.1009524674085629</v>
      </c>
      <c r="K1084" s="12">
        <v>4.9779357444586569</v>
      </c>
      <c r="L1084" s="12">
        <v>2.907082162714028</v>
      </c>
      <c r="M1084" s="12">
        <v>4.3633105427585646</v>
      </c>
      <c r="N1084" s="12"/>
      <c r="O1084" s="12"/>
    </row>
    <row r="1085" spans="1:15" x14ac:dyDescent="0.35">
      <c r="A1085" s="11" t="str">
        <f t="shared" si="16"/>
        <v>DISTRIBUCION VOLUMEN POR CRITERIO (Consumiciones)GinebraREST.CAT ARAGON</v>
      </c>
      <c r="B1085" s="11" t="s">
        <v>209</v>
      </c>
      <c r="C1085" s="11" t="s">
        <v>126</v>
      </c>
      <c r="D1085" s="11" t="s">
        <v>2</v>
      </c>
      <c r="E1085" s="12">
        <v>12.509279813420255</v>
      </c>
      <c r="F1085" s="12">
        <v>8.0193858190917933</v>
      </c>
      <c r="G1085" s="12">
        <v>10.919550864597005</v>
      </c>
      <c r="H1085" s="12">
        <v>10.760177181451326</v>
      </c>
      <c r="I1085" s="12">
        <v>11.075825400909011</v>
      </c>
      <c r="J1085" s="12">
        <v>11.52344055934098</v>
      </c>
      <c r="K1085" s="12">
        <v>12.222990874707497</v>
      </c>
      <c r="L1085" s="12">
        <v>6.0737073485369972</v>
      </c>
      <c r="M1085" s="12">
        <v>9.5326786572324149</v>
      </c>
      <c r="N1085" s="12"/>
      <c r="O1085" s="12"/>
    </row>
    <row r="1086" spans="1:15" x14ac:dyDescent="0.35">
      <c r="A1086" s="11" t="str">
        <f t="shared" si="16"/>
        <v>DISTRIBUCION VOLUMEN POR CRITERIO (Consumiciones)GinebraLEVANTE</v>
      </c>
      <c r="B1086" s="11" t="s">
        <v>209</v>
      </c>
      <c r="C1086" s="11" t="s">
        <v>126</v>
      </c>
      <c r="D1086" s="11" t="s">
        <v>3</v>
      </c>
      <c r="E1086" s="12">
        <v>12.144037315949197</v>
      </c>
      <c r="F1086" s="12">
        <v>13.838819337407937</v>
      </c>
      <c r="G1086" s="12">
        <v>15.198672057054107</v>
      </c>
      <c r="H1086" s="12">
        <v>18.527875009259667</v>
      </c>
      <c r="I1086" s="12">
        <v>12.940116628076492</v>
      </c>
      <c r="J1086" s="12">
        <v>14.657077913293607</v>
      </c>
      <c r="K1086" s="12">
        <v>15.074248330621257</v>
      </c>
      <c r="L1086" s="12">
        <v>16.465802220832053</v>
      </c>
      <c r="M1086" s="12">
        <v>15.923660103281808</v>
      </c>
      <c r="N1086" s="12"/>
      <c r="O1086" s="12"/>
    </row>
    <row r="1087" spans="1:15" x14ac:dyDescent="0.35">
      <c r="A1087" s="11" t="str">
        <f t="shared" si="16"/>
        <v>DISTRIBUCION VOLUMEN POR CRITERIO (Consumiciones)GinebraANDALUCIA</v>
      </c>
      <c r="B1087" s="11" t="s">
        <v>209</v>
      </c>
      <c r="C1087" s="11" t="s">
        <v>126</v>
      </c>
      <c r="D1087" s="11" t="s">
        <v>4</v>
      </c>
      <c r="E1087" s="12">
        <v>25.014077779026639</v>
      </c>
      <c r="F1087" s="12">
        <v>25.938638863476989</v>
      </c>
      <c r="G1087" s="12">
        <v>21.466835280991397</v>
      </c>
      <c r="H1087" s="12">
        <v>27.752134397841253</v>
      </c>
      <c r="I1087" s="12">
        <v>33.272686733556299</v>
      </c>
      <c r="J1087" s="12">
        <v>28.65073940377783</v>
      </c>
      <c r="K1087" s="12">
        <v>23.397006859855068</v>
      </c>
      <c r="L1087" s="12">
        <v>30.674192370108631</v>
      </c>
      <c r="M1087" s="12">
        <v>30.201450698288408</v>
      </c>
      <c r="N1087" s="12"/>
      <c r="O1087" s="12"/>
    </row>
    <row r="1088" spans="1:15" x14ac:dyDescent="0.35">
      <c r="A1088" s="11" t="str">
        <f t="shared" si="16"/>
        <v>DISTRIBUCION VOLUMEN POR CRITERIO (Consumiciones)GinebraMDD AM</v>
      </c>
      <c r="B1088" s="11" t="s">
        <v>209</v>
      </c>
      <c r="C1088" s="11" t="s">
        <v>126</v>
      </c>
      <c r="D1088" s="11" t="s">
        <v>5</v>
      </c>
      <c r="E1088" s="12">
        <v>10.517786894458807</v>
      </c>
      <c r="F1088" s="12">
        <v>9.7736137857877665</v>
      </c>
      <c r="G1088" s="12">
        <v>9.7333389968008408</v>
      </c>
      <c r="H1088" s="12">
        <v>7.1061484897935108</v>
      </c>
      <c r="I1088" s="12">
        <v>6.7588491553040049</v>
      </c>
      <c r="J1088" s="12">
        <v>11.395557881396359</v>
      </c>
      <c r="K1088" s="12">
        <v>12.397462710070975</v>
      </c>
      <c r="L1088" s="12">
        <v>9.6679813478209855</v>
      </c>
      <c r="M1088" s="12">
        <v>5.7867616192034097</v>
      </c>
      <c r="N1088" s="12"/>
      <c r="O1088" s="12"/>
    </row>
    <row r="1089" spans="1:15" x14ac:dyDescent="0.35">
      <c r="A1089" s="11" t="str">
        <f t="shared" si="16"/>
        <v>DISTRIBUCION VOLUMEN POR CRITERIO (Consumiciones)GinebraRTO CENTRO</v>
      </c>
      <c r="B1089" s="11" t="s">
        <v>209</v>
      </c>
      <c r="C1089" s="11" t="s">
        <v>126</v>
      </c>
      <c r="D1089" s="11" t="s">
        <v>6</v>
      </c>
      <c r="E1089" s="12">
        <v>12.337606777565471</v>
      </c>
      <c r="F1089" s="12">
        <v>8.5216444129613738</v>
      </c>
      <c r="G1089" s="12">
        <v>9.8517208880597416</v>
      </c>
      <c r="H1089" s="12">
        <v>11.878406747796918</v>
      </c>
      <c r="I1089" s="12">
        <v>13.422004973844439</v>
      </c>
      <c r="J1089" s="12">
        <v>14.39576791906074</v>
      </c>
      <c r="K1089" s="12">
        <v>12.376791974826018</v>
      </c>
      <c r="L1089" s="12">
        <v>12.004278559507499</v>
      </c>
      <c r="M1089" s="12">
        <v>16.541405961341312</v>
      </c>
      <c r="N1089" s="12"/>
      <c r="O1089" s="12"/>
    </row>
    <row r="1090" spans="1:15" x14ac:dyDescent="0.35">
      <c r="A1090" s="11" t="str">
        <f t="shared" si="16"/>
        <v>DISTRIBUCION VOLUMEN POR CRITERIO (Consumiciones)GinebraNORTE-CENTRO</v>
      </c>
      <c r="B1090" s="11" t="s">
        <v>209</v>
      </c>
      <c r="C1090" s="11" t="s">
        <v>126</v>
      </c>
      <c r="D1090" s="11" t="s">
        <v>7</v>
      </c>
      <c r="E1090" s="12">
        <v>13.879200854220523</v>
      </c>
      <c r="F1090" s="12">
        <v>22.646032599216166</v>
      </c>
      <c r="G1090" s="12">
        <v>20.199347047055426</v>
      </c>
      <c r="H1090" s="12">
        <v>11.522713330106535</v>
      </c>
      <c r="I1090" s="12">
        <v>6.5862807649429715</v>
      </c>
      <c r="J1090" s="12">
        <v>10.144196196538294</v>
      </c>
      <c r="K1090" s="12">
        <v>10.665469484281456</v>
      </c>
      <c r="L1090" s="12">
        <v>14.534631379441453</v>
      </c>
      <c r="M1090" s="12">
        <v>9.5783566587623881</v>
      </c>
      <c r="N1090" s="12"/>
      <c r="O1090" s="12"/>
    </row>
    <row r="1091" spans="1:15" x14ac:dyDescent="0.35">
      <c r="A1091" s="11" t="str">
        <f t="shared" si="16"/>
        <v>DISTRIBUCION VOLUMEN POR CRITERIO (Consumiciones)GinebraNOROESTE</v>
      </c>
      <c r="B1091" s="11" t="s">
        <v>209</v>
      </c>
      <c r="C1091" s="11" t="s">
        <v>126</v>
      </c>
      <c r="D1091" s="11" t="s">
        <v>8</v>
      </c>
      <c r="E1091" s="12">
        <v>8.7346788243228044</v>
      </c>
      <c r="F1091" s="12">
        <v>6.2618338571942171</v>
      </c>
      <c r="G1091" s="12">
        <v>8.3946508829752364</v>
      </c>
      <c r="H1091" s="12">
        <v>7.2518895111543911</v>
      </c>
      <c r="I1091" s="12">
        <v>11.230786381956952</v>
      </c>
      <c r="J1091" s="12">
        <v>4.1322293896091873</v>
      </c>
      <c r="K1091" s="12">
        <v>8.88810120427339</v>
      </c>
      <c r="L1091" s="12">
        <v>7.6723267464743143</v>
      </c>
      <c r="M1091" s="12">
        <v>8.0723735908035117</v>
      </c>
      <c r="N1091" s="12"/>
      <c r="O1091" s="12"/>
    </row>
    <row r="1092" spans="1:15" x14ac:dyDescent="0.35">
      <c r="A1092" s="11" t="str">
        <f t="shared" ref="A1092:A1155" si="17">B1092&amp;C1092&amp;D1092</f>
        <v>DISTRIBUCION VOLUMEN POR CRITERIO (Consumiciones)Ginebra&lt;2MIL</v>
      </c>
      <c r="B1092" s="11" t="s">
        <v>209</v>
      </c>
      <c r="C1092" s="11" t="s">
        <v>126</v>
      </c>
      <c r="D1092" s="11" t="s">
        <v>9</v>
      </c>
      <c r="E1092" s="12">
        <v>7.288285377093402</v>
      </c>
      <c r="F1092" s="12">
        <v>5.3861437312896232</v>
      </c>
      <c r="G1092" s="12">
        <v>5.2482470236305376</v>
      </c>
      <c r="H1092" s="12">
        <v>6.0546302282948048</v>
      </c>
      <c r="I1092" s="12">
        <v>5.9954729440013708</v>
      </c>
      <c r="J1092" s="12">
        <v>7.918920121608247</v>
      </c>
      <c r="K1092" s="12">
        <v>6.9093134343202731</v>
      </c>
      <c r="L1092" s="12">
        <v>4.3121093420091832</v>
      </c>
      <c r="M1092" s="12">
        <v>8.7593628410997066</v>
      </c>
      <c r="N1092" s="12"/>
      <c r="O1092" s="12"/>
    </row>
    <row r="1093" spans="1:15" x14ac:dyDescent="0.35">
      <c r="A1093" s="11" t="str">
        <f t="shared" si="17"/>
        <v>DISTRIBUCION VOLUMEN POR CRITERIO (Consumiciones)Ginebra2-5MIL</v>
      </c>
      <c r="B1093" s="11" t="s">
        <v>209</v>
      </c>
      <c r="C1093" s="11" t="s">
        <v>126</v>
      </c>
      <c r="D1093" s="11" t="s">
        <v>10</v>
      </c>
      <c r="E1093" s="12">
        <v>5.3862559008654598</v>
      </c>
      <c r="F1093" s="12">
        <v>4.8272198827453394</v>
      </c>
      <c r="G1093" s="12">
        <v>6.1139542932938804</v>
      </c>
      <c r="H1093" s="12">
        <v>5.4689734680917326</v>
      </c>
      <c r="I1093" s="12">
        <v>5.6235262841951812</v>
      </c>
      <c r="J1093" s="12">
        <v>5.0543374557674925</v>
      </c>
      <c r="K1093" s="12">
        <v>5.7904470371117336</v>
      </c>
      <c r="L1093" s="12">
        <v>3.0680267685440454</v>
      </c>
      <c r="M1093" s="12">
        <v>5.1354814816099745</v>
      </c>
      <c r="N1093" s="12"/>
      <c r="O1093" s="12"/>
    </row>
    <row r="1094" spans="1:15" x14ac:dyDescent="0.35">
      <c r="A1094" s="11" t="str">
        <f t="shared" si="17"/>
        <v>DISTRIBUCION VOLUMEN POR CRITERIO (Consumiciones)Ginebra5-10MIL</v>
      </c>
      <c r="B1094" s="11" t="s">
        <v>209</v>
      </c>
      <c r="C1094" s="11" t="s">
        <v>126</v>
      </c>
      <c r="D1094" s="11" t="s">
        <v>11</v>
      </c>
      <c r="E1094" s="12">
        <v>9.1021622457007965</v>
      </c>
      <c r="F1094" s="12">
        <v>8.2772250442285706</v>
      </c>
      <c r="G1094" s="12">
        <v>6.9369836904752384</v>
      </c>
      <c r="H1094" s="12">
        <v>11.212494758849543</v>
      </c>
      <c r="I1094" s="12">
        <v>9.8818797701740841</v>
      </c>
      <c r="J1094" s="12">
        <v>8.4841012167944694</v>
      </c>
      <c r="K1094" s="12">
        <v>10.591190763645809</v>
      </c>
      <c r="L1094" s="12">
        <v>6.4989516610969158</v>
      </c>
      <c r="M1094" s="12">
        <v>8.7432228902600446</v>
      </c>
      <c r="N1094" s="12"/>
      <c r="O1094" s="12"/>
    </row>
    <row r="1095" spans="1:15" x14ac:dyDescent="0.35">
      <c r="A1095" s="11" t="str">
        <f t="shared" si="17"/>
        <v>DISTRIBUCION VOLUMEN POR CRITERIO (Consumiciones)Ginebra10-30MIL</v>
      </c>
      <c r="B1095" s="11" t="s">
        <v>209</v>
      </c>
      <c r="C1095" s="11" t="s">
        <v>126</v>
      </c>
      <c r="D1095" s="11" t="s">
        <v>12</v>
      </c>
      <c r="E1095" s="12">
        <v>21.946512869506574</v>
      </c>
      <c r="F1095" s="12">
        <v>29.380273167050515</v>
      </c>
      <c r="G1095" s="12">
        <v>27.267581597038959</v>
      </c>
      <c r="H1095" s="12">
        <v>21.598315352201716</v>
      </c>
      <c r="I1095" s="12">
        <v>24.378509561787151</v>
      </c>
      <c r="J1095" s="12">
        <v>21.681921097037399</v>
      </c>
      <c r="K1095" s="12">
        <v>19.50347136846235</v>
      </c>
      <c r="L1095" s="12">
        <v>21.284829894907723</v>
      </c>
      <c r="M1095" s="12">
        <v>23.400391773536334</v>
      </c>
      <c r="N1095" s="12"/>
      <c r="O1095" s="12"/>
    </row>
    <row r="1096" spans="1:15" x14ac:dyDescent="0.35">
      <c r="A1096" s="11" t="str">
        <f t="shared" si="17"/>
        <v>DISTRIBUCION VOLUMEN POR CRITERIO (Consumiciones)Ginebra30-100MIL</v>
      </c>
      <c r="B1096" s="11" t="s">
        <v>209</v>
      </c>
      <c r="C1096" s="11" t="s">
        <v>126</v>
      </c>
      <c r="D1096" s="11" t="s">
        <v>13</v>
      </c>
      <c r="E1096" s="12">
        <v>16.133324435202876</v>
      </c>
      <c r="F1096" s="12">
        <v>17.362660050475746</v>
      </c>
      <c r="G1096" s="12">
        <v>23.822188708699965</v>
      </c>
      <c r="H1096" s="12">
        <v>21.540786758714333</v>
      </c>
      <c r="I1096" s="12">
        <v>22.57759197324415</v>
      </c>
      <c r="J1096" s="12">
        <v>20.660773152202548</v>
      </c>
      <c r="K1096" s="12">
        <v>22.862142606523907</v>
      </c>
      <c r="L1096" s="12">
        <v>26.255623003300638</v>
      </c>
      <c r="M1096" s="12">
        <v>17.304418966106429</v>
      </c>
      <c r="N1096" s="12"/>
      <c r="O1096" s="12"/>
    </row>
    <row r="1097" spans="1:15" x14ac:dyDescent="0.35">
      <c r="A1097" s="11" t="str">
        <f t="shared" si="17"/>
        <v>DISTRIBUCION VOLUMEN POR CRITERIO (Consumiciones)Ginebra100-200MIL</v>
      </c>
      <c r="B1097" s="11" t="s">
        <v>209</v>
      </c>
      <c r="C1097" s="11" t="s">
        <v>126</v>
      </c>
      <c r="D1097" s="11" t="s">
        <v>14</v>
      </c>
      <c r="E1097" s="12">
        <v>10.953151343149376</v>
      </c>
      <c r="F1097" s="12">
        <v>10.52088264922916</v>
      </c>
      <c r="G1097" s="12">
        <v>9.0025329998616375</v>
      </c>
      <c r="H1097" s="12">
        <v>13.502699507134079</v>
      </c>
      <c r="I1097" s="12">
        <v>10.071683389074694</v>
      </c>
      <c r="J1097" s="12">
        <v>7.7074113035863032</v>
      </c>
      <c r="K1097" s="12">
        <v>7.1297239205328751</v>
      </c>
      <c r="L1097" s="12">
        <v>13.257053425084475</v>
      </c>
      <c r="M1097" s="12">
        <v>9.4181974340871619</v>
      </c>
      <c r="N1097" s="12"/>
      <c r="O1097" s="12"/>
    </row>
    <row r="1098" spans="1:15" x14ac:dyDescent="0.35">
      <c r="A1098" s="11" t="str">
        <f t="shared" si="17"/>
        <v>DISTRIBUCION VOLUMEN POR CRITERIO (Consumiciones)Ginebra200-500MIL</v>
      </c>
      <c r="B1098" s="11" t="s">
        <v>209</v>
      </c>
      <c r="C1098" s="11" t="s">
        <v>126</v>
      </c>
      <c r="D1098" s="11" t="s">
        <v>15</v>
      </c>
      <c r="E1098" s="12">
        <v>10.829338541081263</v>
      </c>
      <c r="F1098" s="12">
        <v>7.5276566510161018</v>
      </c>
      <c r="G1098" s="12">
        <v>9.8921950548676438</v>
      </c>
      <c r="H1098" s="12">
        <v>7.7229062188272923</v>
      </c>
      <c r="I1098" s="12">
        <v>8.8804304948117654</v>
      </c>
      <c r="J1098" s="12">
        <v>11.696241037799661</v>
      </c>
      <c r="K1098" s="12">
        <v>11.766079771025057</v>
      </c>
      <c r="L1098" s="12">
        <v>14.679499355578809</v>
      </c>
      <c r="M1098" s="12">
        <v>15.641484715020962</v>
      </c>
      <c r="N1098" s="12"/>
      <c r="O1098" s="12"/>
    </row>
    <row r="1099" spans="1:15" x14ac:dyDescent="0.35">
      <c r="A1099" s="11" t="str">
        <f t="shared" si="17"/>
        <v>DISTRIBUCION VOLUMEN POR CRITERIO (Consumiciones)Ginebra&gt;500MIL</v>
      </c>
      <c r="B1099" s="11" t="s">
        <v>209</v>
      </c>
      <c r="C1099" s="11" t="s">
        <v>126</v>
      </c>
      <c r="D1099" s="11" t="s">
        <v>16</v>
      </c>
      <c r="E1099" s="12">
        <v>18.360971394852196</v>
      </c>
      <c r="F1099" s="12">
        <v>16.717937400107502</v>
      </c>
      <c r="G1099" s="12">
        <v>11.71632083767731</v>
      </c>
      <c r="H1099" s="12">
        <v>12.899192269491866</v>
      </c>
      <c r="I1099" s="12">
        <v>12.590866992539235</v>
      </c>
      <c r="J1099" s="12">
        <v>16.79624922570861</v>
      </c>
      <c r="K1099" s="12">
        <v>15.44762557292084</v>
      </c>
      <c r="L1099" s="12">
        <v>10.643914023504102</v>
      </c>
      <c r="M1099" s="12">
        <v>11.597433393294835</v>
      </c>
      <c r="N1099" s="12"/>
      <c r="O1099" s="12"/>
    </row>
    <row r="1100" spans="1:15" x14ac:dyDescent="0.35">
      <c r="A1100" s="11" t="str">
        <f t="shared" si="17"/>
        <v>DISTRIBUCION VOLUMEN POR CRITERIO (Consumiciones)GinebraDE 15 A 19 AÑOS</v>
      </c>
      <c r="B1100" s="11" t="s">
        <v>209</v>
      </c>
      <c r="C1100" s="11" t="s">
        <v>126</v>
      </c>
      <c r="D1100" s="11" t="s">
        <v>34</v>
      </c>
      <c r="E1100" s="12">
        <v>3.4678655726649432</v>
      </c>
      <c r="F1100" s="12">
        <v>0.73848864651671076</v>
      </c>
      <c r="G1100" s="12">
        <v>4.0008377445997638</v>
      </c>
      <c r="H1100" s="12">
        <v>4.120406576627957</v>
      </c>
      <c r="I1100" s="12">
        <v>1.225404339250493</v>
      </c>
      <c r="J1100" s="12" t="s">
        <v>222</v>
      </c>
      <c r="K1100" s="12">
        <v>3.6437549901785</v>
      </c>
      <c r="L1100" s="12">
        <v>0.77420401891184798</v>
      </c>
      <c r="M1100" s="12" t="s">
        <v>222</v>
      </c>
      <c r="N1100" s="12"/>
      <c r="O1100" s="12"/>
    </row>
    <row r="1101" spans="1:15" x14ac:dyDescent="0.35">
      <c r="A1101" s="11" t="str">
        <f t="shared" si="17"/>
        <v>DISTRIBUCION VOLUMEN POR CRITERIO (Consumiciones)GinebraDE 20 A 24 AÑOS</v>
      </c>
      <c r="B1101" s="11" t="s">
        <v>209</v>
      </c>
      <c r="C1101" s="11" t="s">
        <v>126</v>
      </c>
      <c r="D1101" s="11" t="s">
        <v>35</v>
      </c>
      <c r="E1101" s="12">
        <v>1.9755521524109247</v>
      </c>
      <c r="F1101" s="12">
        <v>2.4682490469054241</v>
      </c>
      <c r="G1101" s="12">
        <v>1.2148247149796894</v>
      </c>
      <c r="H1101" s="12">
        <v>4.3554100539469909</v>
      </c>
      <c r="I1101" s="12">
        <v>3.564593945630735</v>
      </c>
      <c r="J1101" s="12">
        <v>4.6774141871542385</v>
      </c>
      <c r="K1101" s="12">
        <v>3.3092067929970361</v>
      </c>
      <c r="L1101" s="12">
        <v>3.6687345160872535</v>
      </c>
      <c r="M1101" s="12">
        <v>2.7511964834920839</v>
      </c>
      <c r="N1101" s="12"/>
      <c r="O1101" s="12"/>
    </row>
    <row r="1102" spans="1:15" x14ac:dyDescent="0.35">
      <c r="A1102" s="11" t="str">
        <f t="shared" si="17"/>
        <v>DISTRIBUCION VOLUMEN POR CRITERIO (Consumiciones)GinebraDE 25 A 34 AÑOS</v>
      </c>
      <c r="B1102" s="11" t="s">
        <v>209</v>
      </c>
      <c r="C1102" s="11" t="s">
        <v>126</v>
      </c>
      <c r="D1102" s="11" t="s">
        <v>36</v>
      </c>
      <c r="E1102" s="12">
        <v>10.766030684500393</v>
      </c>
      <c r="F1102" s="12">
        <v>8.4117297376186695</v>
      </c>
      <c r="G1102" s="12">
        <v>8.7138769953734787</v>
      </c>
      <c r="H1102" s="12">
        <v>11.247562820087758</v>
      </c>
      <c r="I1102" s="12">
        <v>8.3739842209072979</v>
      </c>
      <c r="J1102" s="12">
        <v>9.9848790681447621</v>
      </c>
      <c r="K1102" s="12">
        <v>7.4948019261743672</v>
      </c>
      <c r="L1102" s="12">
        <v>6.4995079421668418</v>
      </c>
      <c r="M1102" s="12">
        <v>9.2237059851061876</v>
      </c>
      <c r="N1102" s="12"/>
      <c r="O1102" s="12"/>
    </row>
    <row r="1103" spans="1:15" x14ac:dyDescent="0.35">
      <c r="A1103" s="11" t="str">
        <f t="shared" si="17"/>
        <v>DISTRIBUCION VOLUMEN POR CRITERIO (Consumiciones)GinebraDE 35 A 49 AÑOS</v>
      </c>
      <c r="B1103" s="11" t="s">
        <v>209</v>
      </c>
      <c r="C1103" s="11" t="s">
        <v>126</v>
      </c>
      <c r="D1103" s="11" t="s">
        <v>37</v>
      </c>
      <c r="E1103" s="12">
        <v>14.314565302911095</v>
      </c>
      <c r="F1103" s="12">
        <v>18.025102606727014</v>
      </c>
      <c r="G1103" s="12">
        <v>19.000295649826121</v>
      </c>
      <c r="H1103" s="12">
        <v>24.195006037661486</v>
      </c>
      <c r="I1103" s="12">
        <v>19.378303747534517</v>
      </c>
      <c r="J1103" s="12">
        <v>18.15380452969363</v>
      </c>
      <c r="K1103" s="12">
        <v>22.926851235354086</v>
      </c>
      <c r="L1103" s="12">
        <v>26.848153098800537</v>
      </c>
      <c r="M1103" s="12">
        <v>23.04595684853447</v>
      </c>
      <c r="N1103" s="12"/>
      <c r="O1103" s="12"/>
    </row>
    <row r="1104" spans="1:15" x14ac:dyDescent="0.35">
      <c r="A1104" s="11" t="str">
        <f t="shared" si="17"/>
        <v>DISTRIBUCION VOLUMEN POR CRITERIO (Consumiciones)GinebraDE 50 A 59 AÑOS</v>
      </c>
      <c r="B1104" s="11" t="s">
        <v>209</v>
      </c>
      <c r="C1104" s="11" t="s">
        <v>126</v>
      </c>
      <c r="D1104" s="11" t="s">
        <v>38</v>
      </c>
      <c r="E1104" s="12">
        <v>25.824083960885691</v>
      </c>
      <c r="F1104" s="12">
        <v>20.944843322286573</v>
      </c>
      <c r="G1104" s="12">
        <v>21.761875303062098</v>
      </c>
      <c r="H1104" s="12">
        <v>25.490165336271499</v>
      </c>
      <c r="I1104" s="12">
        <v>28.00458794271503</v>
      </c>
      <c r="J1104" s="12">
        <v>27.215247666445951</v>
      </c>
      <c r="K1104" s="12">
        <v>25.940910761104096</v>
      </c>
      <c r="L1104" s="12">
        <v>32.916581649622152</v>
      </c>
      <c r="M1104" s="12">
        <v>31.951855308327591</v>
      </c>
      <c r="N1104" s="12"/>
      <c r="O1104" s="12"/>
    </row>
    <row r="1105" spans="1:15" x14ac:dyDescent="0.35">
      <c r="A1105" s="11" t="str">
        <f t="shared" si="17"/>
        <v>DISTRIBUCION VOLUMEN POR CRITERIO (Consumiciones)GinebraDE 60 A 75 AÑOS</v>
      </c>
      <c r="B1105" s="11" t="s">
        <v>209</v>
      </c>
      <c r="C1105" s="11" t="s">
        <v>126</v>
      </c>
      <c r="D1105" s="11" t="s">
        <v>39</v>
      </c>
      <c r="E1105" s="12">
        <v>43.65191216140272</v>
      </c>
      <c r="F1105" s="12">
        <v>49.411590911517933</v>
      </c>
      <c r="G1105" s="12">
        <v>45.308272769978117</v>
      </c>
      <c r="H1105" s="12">
        <v>30.591453490588229</v>
      </c>
      <c r="I1105" s="12">
        <v>39.453091501586485</v>
      </c>
      <c r="J1105" s="12">
        <v>39.968610049056252</v>
      </c>
      <c r="K1105" s="12">
        <v>36.6844770569205</v>
      </c>
      <c r="L1105" s="12">
        <v>29.292821550478131</v>
      </c>
      <c r="M1105" s="12">
        <v>33.027281037883292</v>
      </c>
      <c r="N1105" s="12"/>
      <c r="O1105" s="12"/>
    </row>
    <row r="1106" spans="1:15" x14ac:dyDescent="0.35">
      <c r="A1106" s="11" t="str">
        <f t="shared" si="17"/>
        <v>DISTRIBUCION VOLUMEN POR CRITERIO (Consumiciones)GinebraNIVEL ALTO</v>
      </c>
      <c r="B1106" s="11" t="s">
        <v>209</v>
      </c>
      <c r="C1106" s="11" t="s">
        <v>126</v>
      </c>
      <c r="D1106" s="11" t="s">
        <v>171</v>
      </c>
      <c r="E1106" s="12">
        <v>28.001966955153424</v>
      </c>
      <c r="F1106" s="12">
        <v>35.434301437740054</v>
      </c>
      <c r="G1106" s="12">
        <v>26.803074926413473</v>
      </c>
      <c r="H1106" s="12">
        <v>28.787318249847711</v>
      </c>
      <c r="I1106" s="12">
        <v>15.911225452362576</v>
      </c>
      <c r="J1106" s="12">
        <v>17.923457291154925</v>
      </c>
      <c r="K1106" s="12">
        <v>17.758338605540377</v>
      </c>
      <c r="L1106" s="12">
        <v>22.860824348753422</v>
      </c>
      <c r="M1106" s="12">
        <v>14.089915799479948</v>
      </c>
      <c r="N1106" s="12"/>
      <c r="O1106" s="12"/>
    </row>
    <row r="1107" spans="1:15" x14ac:dyDescent="0.35">
      <c r="A1107" s="11" t="str">
        <f t="shared" si="17"/>
        <v>DISTRIBUCION VOLUMEN POR CRITERIO (Consumiciones)GinebraNIVEL MEDIO ALTO</v>
      </c>
      <c r="B1107" s="11" t="s">
        <v>209</v>
      </c>
      <c r="C1107" s="11" t="s">
        <v>126</v>
      </c>
      <c r="D1107" s="11" t="s">
        <v>172</v>
      </c>
      <c r="E1107" s="12">
        <v>17.42748257839721</v>
      </c>
      <c r="F1107" s="12">
        <v>13.399872564758816</v>
      </c>
      <c r="G1107" s="12">
        <v>14.075042907074694</v>
      </c>
      <c r="H1107" s="12">
        <v>14.569168442484711</v>
      </c>
      <c r="I1107" s="12">
        <v>14.876442843666924</v>
      </c>
      <c r="J1107" s="12">
        <v>15.415652077948893</v>
      </c>
      <c r="K1107" s="12">
        <v>18.698141512483389</v>
      </c>
      <c r="L1107" s="12">
        <v>9.4292887215134176</v>
      </c>
      <c r="M1107" s="12">
        <v>18.605144835649398</v>
      </c>
      <c r="N1107" s="12"/>
      <c r="O1107" s="12"/>
    </row>
    <row r="1108" spans="1:15" x14ac:dyDescent="0.35">
      <c r="A1108" s="11" t="str">
        <f t="shared" si="17"/>
        <v>DISTRIBUCION VOLUMEN POR CRITERIO (Consumiciones)GinebraNIVEL MEDIO</v>
      </c>
      <c r="B1108" s="11" t="s">
        <v>209</v>
      </c>
      <c r="C1108" s="11" t="s">
        <v>126</v>
      </c>
      <c r="D1108" s="11" t="s">
        <v>173</v>
      </c>
      <c r="E1108" s="12">
        <v>23.961482803192087</v>
      </c>
      <c r="F1108" s="12">
        <v>20.63106073819889</v>
      </c>
      <c r="G1108" s="12">
        <v>25.506593664009742</v>
      </c>
      <c r="H1108" s="12">
        <v>21.818389731588368</v>
      </c>
      <c r="I1108" s="12">
        <v>22.198747963296459</v>
      </c>
      <c r="J1108" s="12">
        <v>20.340590312635726</v>
      </c>
      <c r="K1108" s="12">
        <v>22.904981475904862</v>
      </c>
      <c r="L1108" s="12">
        <v>16.373914411085728</v>
      </c>
      <c r="M1108" s="12">
        <v>19.90519852345524</v>
      </c>
      <c r="N1108" s="12"/>
      <c r="O1108" s="12"/>
    </row>
    <row r="1109" spans="1:15" x14ac:dyDescent="0.35">
      <c r="A1109" s="11" t="str">
        <f t="shared" si="17"/>
        <v>DISTRIBUCION VOLUMEN POR CRITERIO (Consumiciones)GinebraNIVEL MEDIO BAJO</v>
      </c>
      <c r="B1109" s="11" t="s">
        <v>209</v>
      </c>
      <c r="C1109" s="11" t="s">
        <v>126</v>
      </c>
      <c r="D1109" s="11" t="s">
        <v>174</v>
      </c>
      <c r="E1109" s="12">
        <v>17.088871248735529</v>
      </c>
      <c r="F1109" s="12">
        <v>15.423095679660554</v>
      </c>
      <c r="G1109" s="12">
        <v>15.636519776786484</v>
      </c>
      <c r="H1109" s="12">
        <v>16.145037646383624</v>
      </c>
      <c r="I1109" s="12">
        <v>29.861890060886719</v>
      </c>
      <c r="J1109" s="12">
        <v>23.696475995186933</v>
      </c>
      <c r="K1109" s="12">
        <v>17.916239594873481</v>
      </c>
      <c r="L1109" s="12">
        <v>28.824499088115452</v>
      </c>
      <c r="M1109" s="12">
        <v>26.962109332311034</v>
      </c>
      <c r="N1109" s="12"/>
      <c r="O1109" s="12"/>
    </row>
    <row r="1110" spans="1:15" x14ac:dyDescent="0.35">
      <c r="A1110" s="11" t="str">
        <f t="shared" si="17"/>
        <v>DISTRIBUCION VOLUMEN POR CRITERIO (Consumiciones)GinebraNIVEL BAJO</v>
      </c>
      <c r="B1110" s="11" t="s">
        <v>209</v>
      </c>
      <c r="C1110" s="11" t="s">
        <v>126</v>
      </c>
      <c r="D1110" s="11" t="s">
        <v>190</v>
      </c>
      <c r="E1110" s="12">
        <v>13.52020343936158</v>
      </c>
      <c r="F1110" s="12">
        <v>15.111676698928903</v>
      </c>
      <c r="G1110" s="12">
        <v>17.978772931260785</v>
      </c>
      <c r="H1110" s="12">
        <v>18.680078737722404</v>
      </c>
      <c r="I1110" s="12">
        <v>17.151659377411889</v>
      </c>
      <c r="J1110" s="12">
        <v>22.62377092366733</v>
      </c>
      <c r="K1110" s="12">
        <v>22.722298811197891</v>
      </c>
      <c r="L1110" s="12">
        <v>22.511467024224064</v>
      </c>
      <c r="M1110" s="12">
        <v>20.437631509104374</v>
      </c>
      <c r="N1110" s="12"/>
      <c r="O1110" s="12"/>
    </row>
    <row r="1111" spans="1:15" x14ac:dyDescent="0.35">
      <c r="A1111" s="11" t="str">
        <f t="shared" si="17"/>
        <v>DISTRIBUCION VOLUMEN POR CRITERIO (Consumiciones)GinebraHOMBRE</v>
      </c>
      <c r="B1111" s="11" t="s">
        <v>209</v>
      </c>
      <c r="C1111" s="11" t="s">
        <v>126</v>
      </c>
      <c r="D1111" s="11" t="s">
        <v>17</v>
      </c>
      <c r="E1111" s="12">
        <v>67.937296279644826</v>
      </c>
      <c r="F1111" s="12">
        <v>71.381390895143568</v>
      </c>
      <c r="G1111" s="12">
        <v>71.296691539662703</v>
      </c>
      <c r="H1111" s="12">
        <v>64.023232950168989</v>
      </c>
      <c r="I1111" s="12">
        <v>76.493336763570881</v>
      </c>
      <c r="J1111" s="12">
        <v>68.927686524125846</v>
      </c>
      <c r="K1111" s="12">
        <v>62.121444022974856</v>
      </c>
      <c r="L1111" s="12">
        <v>68.253733356011665</v>
      </c>
      <c r="M1111" s="12">
        <v>72.75844737294031</v>
      </c>
      <c r="N1111" s="12"/>
      <c r="O1111" s="12"/>
    </row>
    <row r="1112" spans="1:15" x14ac:dyDescent="0.35">
      <c r="A1112" s="11" t="str">
        <f t="shared" si="17"/>
        <v>DISTRIBUCION VOLUMEN POR CRITERIO (Consumiciones)GinebraMUJER</v>
      </c>
      <c r="B1112" s="11" t="s">
        <v>209</v>
      </c>
      <c r="C1112" s="11" t="s">
        <v>126</v>
      </c>
      <c r="D1112" s="11" t="s">
        <v>18</v>
      </c>
      <c r="E1112" s="12">
        <v>32.062710745195005</v>
      </c>
      <c r="F1112" s="12">
        <v>28.618580627707551</v>
      </c>
      <c r="G1112" s="12">
        <v>28.703295843701753</v>
      </c>
      <c r="H1112" s="12">
        <v>35.976759857857843</v>
      </c>
      <c r="I1112" s="12">
        <v>23.506628934053687</v>
      </c>
      <c r="J1112" s="12">
        <v>31.072268976368981</v>
      </c>
      <c r="K1112" s="12">
        <v>37.878583604310961</v>
      </c>
      <c r="L1112" s="12">
        <v>31.746255966808491</v>
      </c>
      <c r="M1112" s="12">
        <v>27.241552627059697</v>
      </c>
      <c r="N1112" s="12"/>
      <c r="O1112" s="12"/>
    </row>
    <row r="1113" spans="1:15" x14ac:dyDescent="0.35">
      <c r="A1113" s="11" t="str">
        <f t="shared" si="17"/>
        <v>DISTRIBUCION VOLUMEN POR CRITERIO (Consumiciones)RonT.ESPAÑA</v>
      </c>
      <c r="B1113" s="11" t="s">
        <v>209</v>
      </c>
      <c r="C1113" s="11" t="s">
        <v>127</v>
      </c>
      <c r="D1113" s="11" t="s">
        <v>32</v>
      </c>
      <c r="E1113" s="12">
        <v>100</v>
      </c>
      <c r="F1113" s="12">
        <v>100</v>
      </c>
      <c r="G1113" s="12">
        <v>100</v>
      </c>
      <c r="H1113" s="12">
        <v>100</v>
      </c>
      <c r="I1113" s="12">
        <v>100</v>
      </c>
      <c r="J1113" s="12">
        <v>100</v>
      </c>
      <c r="K1113" s="12">
        <v>100</v>
      </c>
      <c r="L1113" s="12">
        <v>100</v>
      </c>
      <c r="M1113" s="12">
        <v>100</v>
      </c>
      <c r="N1113" s="12"/>
      <c r="O1113" s="12"/>
    </row>
    <row r="1114" spans="1:15" x14ac:dyDescent="0.35">
      <c r="A1114" s="11" t="str">
        <f t="shared" si="17"/>
        <v>DISTRIBUCION VOLUMEN POR CRITERIO (Consumiciones)RonBCN AM</v>
      </c>
      <c r="B1114" s="11" t="s">
        <v>209</v>
      </c>
      <c r="C1114" s="11" t="s">
        <v>127</v>
      </c>
      <c r="D1114" s="11" t="s">
        <v>1</v>
      </c>
      <c r="E1114" s="12">
        <v>1.9478102586618398</v>
      </c>
      <c r="F1114" s="12">
        <v>1.9746847691704299</v>
      </c>
      <c r="G1114" s="12">
        <v>5.1079919521767181</v>
      </c>
      <c r="H1114" s="12">
        <v>2.1741014928651397</v>
      </c>
      <c r="I1114" s="12">
        <v>4.8138059900625372</v>
      </c>
      <c r="J1114" s="12">
        <v>4.0431625643770053</v>
      </c>
      <c r="K1114" s="12">
        <v>6.2195169196005535</v>
      </c>
      <c r="L1114" s="12">
        <v>2.8164828988030672</v>
      </c>
      <c r="M1114" s="12">
        <v>2.2670495921786533</v>
      </c>
      <c r="N1114" s="12"/>
      <c r="O1114" s="12"/>
    </row>
    <row r="1115" spans="1:15" x14ac:dyDescent="0.35">
      <c r="A1115" s="11" t="str">
        <f t="shared" si="17"/>
        <v>DISTRIBUCION VOLUMEN POR CRITERIO (Consumiciones)RonREST.CAT ARAGON</v>
      </c>
      <c r="B1115" s="11" t="s">
        <v>209</v>
      </c>
      <c r="C1115" s="11" t="s">
        <v>127</v>
      </c>
      <c r="D1115" s="11" t="s">
        <v>2</v>
      </c>
      <c r="E1115" s="12">
        <v>7.7037609395493218</v>
      </c>
      <c r="F1115" s="12">
        <v>7.1159282886106494</v>
      </c>
      <c r="G1115" s="12">
        <v>9.8222318497775287</v>
      </c>
      <c r="H1115" s="12">
        <v>14.311795957862453</v>
      </c>
      <c r="I1115" s="12">
        <v>11.157492984239923</v>
      </c>
      <c r="J1115" s="12">
        <v>9.5774979082233322</v>
      </c>
      <c r="K1115" s="12">
        <v>4.102180187101264</v>
      </c>
      <c r="L1115" s="12">
        <v>7.1298348756638568</v>
      </c>
      <c r="M1115" s="12">
        <v>10.104530068816306</v>
      </c>
      <c r="N1115" s="12"/>
      <c r="O1115" s="12"/>
    </row>
    <row r="1116" spans="1:15" x14ac:dyDescent="0.35">
      <c r="A1116" s="11" t="str">
        <f t="shared" si="17"/>
        <v>DISTRIBUCION VOLUMEN POR CRITERIO (Consumiciones)RonLEVANTE</v>
      </c>
      <c r="B1116" s="11" t="s">
        <v>209</v>
      </c>
      <c r="C1116" s="11" t="s">
        <v>127</v>
      </c>
      <c r="D1116" s="11" t="s">
        <v>3</v>
      </c>
      <c r="E1116" s="12">
        <v>7.4239975527551056</v>
      </c>
      <c r="F1116" s="12">
        <v>6.0149957468243578</v>
      </c>
      <c r="G1116" s="12">
        <v>5.6759812921711505</v>
      </c>
      <c r="H1116" s="12">
        <v>6.2443899268918788</v>
      </c>
      <c r="I1116" s="12">
        <v>5.2743978298100327</v>
      </c>
      <c r="J1116" s="12">
        <v>4.940435065587403</v>
      </c>
      <c r="K1116" s="12">
        <v>11.297419820787756</v>
      </c>
      <c r="L1116" s="12">
        <v>6.9039229497080941</v>
      </c>
      <c r="M1116" s="12">
        <v>8.6198239775272523</v>
      </c>
      <c r="N1116" s="12"/>
      <c r="O1116" s="12"/>
    </row>
    <row r="1117" spans="1:15" x14ac:dyDescent="0.35">
      <c r="A1117" s="11" t="str">
        <f t="shared" si="17"/>
        <v>DISTRIBUCION VOLUMEN POR CRITERIO (Consumiciones)RonANDALUCIA</v>
      </c>
      <c r="B1117" s="11" t="s">
        <v>209</v>
      </c>
      <c r="C1117" s="11" t="s">
        <v>127</v>
      </c>
      <c r="D1117" s="11" t="s">
        <v>4</v>
      </c>
      <c r="E1117" s="12">
        <v>32.606815755227991</v>
      </c>
      <c r="F1117" s="12">
        <v>32.729601999524412</v>
      </c>
      <c r="G1117" s="12">
        <v>26.450709137612993</v>
      </c>
      <c r="H1117" s="12">
        <v>33.073491522192292</v>
      </c>
      <c r="I1117" s="12">
        <v>31.442352942807261</v>
      </c>
      <c r="J1117" s="12">
        <v>29.839679801147302</v>
      </c>
      <c r="K1117" s="12">
        <v>26.068786152139754</v>
      </c>
      <c r="L1117" s="12">
        <v>43.420919769690329</v>
      </c>
      <c r="M1117" s="12">
        <v>40.322433498927133</v>
      </c>
      <c r="N1117" s="12"/>
      <c r="O1117" s="12"/>
    </row>
    <row r="1118" spans="1:15" x14ac:dyDescent="0.35">
      <c r="A1118" s="11" t="str">
        <f t="shared" si="17"/>
        <v>DISTRIBUCION VOLUMEN POR CRITERIO (Consumiciones)RonMDD AM</v>
      </c>
      <c r="B1118" s="11" t="s">
        <v>209</v>
      </c>
      <c r="C1118" s="11" t="s">
        <v>127</v>
      </c>
      <c r="D1118" s="11" t="s">
        <v>5</v>
      </c>
      <c r="E1118" s="12">
        <v>15.209292072705216</v>
      </c>
      <c r="F1118" s="12">
        <v>10.603242364443108</v>
      </c>
      <c r="G1118" s="12">
        <v>10.256798481851447</v>
      </c>
      <c r="H1118" s="12">
        <v>7.2474360870117245</v>
      </c>
      <c r="I1118" s="12">
        <v>3.0969252638750562</v>
      </c>
      <c r="J1118" s="12">
        <v>8.1354872286530533</v>
      </c>
      <c r="K1118" s="12">
        <v>15.162732174336076</v>
      </c>
      <c r="L1118" s="12">
        <v>6.8664926019936772</v>
      </c>
      <c r="M1118" s="12">
        <v>6.6988183804245764</v>
      </c>
      <c r="N1118" s="12"/>
      <c r="O1118" s="12"/>
    </row>
    <row r="1119" spans="1:15" x14ac:dyDescent="0.35">
      <c r="A1119" s="11" t="str">
        <f t="shared" si="17"/>
        <v>DISTRIBUCION VOLUMEN POR CRITERIO (Consumiciones)RonRTO CENTRO</v>
      </c>
      <c r="B1119" s="11" t="s">
        <v>209</v>
      </c>
      <c r="C1119" s="11" t="s">
        <v>127</v>
      </c>
      <c r="D1119" s="11" t="s">
        <v>6</v>
      </c>
      <c r="E1119" s="12">
        <v>16.336838048058201</v>
      </c>
      <c r="F1119" s="12">
        <v>22.734124537237673</v>
      </c>
      <c r="G1119" s="12">
        <v>21.734353392913423</v>
      </c>
      <c r="H1119" s="12">
        <v>22.009228093799489</v>
      </c>
      <c r="I1119" s="12">
        <v>33.174911267702271</v>
      </c>
      <c r="J1119" s="12">
        <v>19.860728491067871</v>
      </c>
      <c r="K1119" s="12">
        <v>21.732959481428402</v>
      </c>
      <c r="L1119" s="12">
        <v>16.518433356090085</v>
      </c>
      <c r="M1119" s="12">
        <v>17.681482121222444</v>
      </c>
      <c r="N1119" s="12"/>
      <c r="O1119" s="12"/>
    </row>
    <row r="1120" spans="1:15" x14ac:dyDescent="0.35">
      <c r="A1120" s="11" t="str">
        <f t="shared" si="17"/>
        <v>DISTRIBUCION VOLUMEN POR CRITERIO (Consumiciones)RonNORTE-CENTRO</v>
      </c>
      <c r="B1120" s="11" t="s">
        <v>209</v>
      </c>
      <c r="C1120" s="11" t="s">
        <v>127</v>
      </c>
      <c r="D1120" s="11" t="s">
        <v>7</v>
      </c>
      <c r="E1120" s="12">
        <v>15.124021295914508</v>
      </c>
      <c r="F1120" s="12">
        <v>14.115389221330869</v>
      </c>
      <c r="G1120" s="12">
        <v>14.151708189438089</v>
      </c>
      <c r="H1120" s="12">
        <v>7.6355403279294425</v>
      </c>
      <c r="I1120" s="12">
        <v>6.42660430281469</v>
      </c>
      <c r="J1120" s="12">
        <v>18.196189398162179</v>
      </c>
      <c r="K1120" s="12">
        <v>9.5677169081426907</v>
      </c>
      <c r="L1120" s="12">
        <v>10.064919370738426</v>
      </c>
      <c r="M1120" s="12">
        <v>10.374264680838643</v>
      </c>
      <c r="N1120" s="12"/>
      <c r="O1120" s="12"/>
    </row>
    <row r="1121" spans="1:15" x14ac:dyDescent="0.35">
      <c r="A1121" s="11" t="str">
        <f t="shared" si="17"/>
        <v>DISTRIBUCION VOLUMEN POR CRITERIO (Consumiciones)RonNOROESTE</v>
      </c>
      <c r="B1121" s="11" t="s">
        <v>209</v>
      </c>
      <c r="C1121" s="11" t="s">
        <v>127</v>
      </c>
      <c r="D1121" s="11" t="s">
        <v>8</v>
      </c>
      <c r="E1121" s="12">
        <v>3.6474508773171648</v>
      </c>
      <c r="F1121" s="12">
        <v>4.7120416512684207</v>
      </c>
      <c r="G1121" s="12">
        <v>6.8002174831860041</v>
      </c>
      <c r="H1121" s="12">
        <v>7.3040235598332766</v>
      </c>
      <c r="I1121" s="12">
        <v>4.6135198149738388</v>
      </c>
      <c r="J1121" s="12">
        <v>5.4068161199523752</v>
      </c>
      <c r="K1121" s="12">
        <v>5.8487047919223949</v>
      </c>
      <c r="L1121" s="12">
        <v>6.2789926309872746</v>
      </c>
      <c r="M1121" s="12">
        <v>3.9316057894574659</v>
      </c>
      <c r="N1121" s="12"/>
      <c r="O1121" s="12"/>
    </row>
    <row r="1122" spans="1:15" x14ac:dyDescent="0.35">
      <c r="A1122" s="11" t="str">
        <f t="shared" si="17"/>
        <v>DISTRIBUCION VOLUMEN POR CRITERIO (Consumiciones)Ron&lt;2MIL</v>
      </c>
      <c r="B1122" s="11" t="s">
        <v>209</v>
      </c>
      <c r="C1122" s="11" t="s">
        <v>127</v>
      </c>
      <c r="D1122" s="11" t="s">
        <v>9</v>
      </c>
      <c r="E1122" s="12">
        <v>7.6804896733756358</v>
      </c>
      <c r="F1122" s="12">
        <v>12.104743757748448</v>
      </c>
      <c r="G1122" s="12">
        <v>12.71358983209587</v>
      </c>
      <c r="H1122" s="12">
        <v>18.230425839443097</v>
      </c>
      <c r="I1122" s="12">
        <v>23.129344347851401</v>
      </c>
      <c r="J1122" s="12">
        <v>9.3081931071402124</v>
      </c>
      <c r="K1122" s="12">
        <v>7.7198947003628007</v>
      </c>
      <c r="L1122" s="12">
        <v>6.8384855600287304</v>
      </c>
      <c r="M1122" s="12">
        <v>6.9963824000233554</v>
      </c>
      <c r="N1122" s="12"/>
      <c r="O1122" s="12"/>
    </row>
    <row r="1123" spans="1:15" x14ac:dyDescent="0.35">
      <c r="A1123" s="11" t="str">
        <f t="shared" si="17"/>
        <v>DISTRIBUCION VOLUMEN POR CRITERIO (Consumiciones)Ron2-5MIL</v>
      </c>
      <c r="B1123" s="11" t="s">
        <v>209</v>
      </c>
      <c r="C1123" s="11" t="s">
        <v>127</v>
      </c>
      <c r="D1123" s="11" t="s">
        <v>10</v>
      </c>
      <c r="E1123" s="12">
        <v>6.970635206237966</v>
      </c>
      <c r="F1123" s="12">
        <v>3.9442465119327399</v>
      </c>
      <c r="G1123" s="12">
        <v>5.5554869341046693</v>
      </c>
      <c r="H1123" s="12">
        <v>7.0256783618941911</v>
      </c>
      <c r="I1123" s="12">
        <v>6.3186250149879779</v>
      </c>
      <c r="J1123" s="12">
        <v>4.4009303935107269</v>
      </c>
      <c r="K1123" s="12">
        <v>1.6802169198823036</v>
      </c>
      <c r="L1123" s="12">
        <v>5.6593924952199224</v>
      </c>
      <c r="M1123" s="12">
        <v>5.3878276397288882</v>
      </c>
      <c r="N1123" s="12"/>
      <c r="O1123" s="12"/>
    </row>
    <row r="1124" spans="1:15" x14ac:dyDescent="0.35">
      <c r="A1124" s="11" t="str">
        <f t="shared" si="17"/>
        <v>DISTRIBUCION VOLUMEN POR CRITERIO (Consumiciones)Ron5-10MIL</v>
      </c>
      <c r="B1124" s="11" t="s">
        <v>209</v>
      </c>
      <c r="C1124" s="11" t="s">
        <v>127</v>
      </c>
      <c r="D1124" s="11" t="s">
        <v>11</v>
      </c>
      <c r="E1124" s="12">
        <v>6.7797098450622721</v>
      </c>
      <c r="F1124" s="12">
        <v>12.214959168484432</v>
      </c>
      <c r="G1124" s="12">
        <v>7.8455343243526823</v>
      </c>
      <c r="H1124" s="12">
        <v>9.4722423415002357</v>
      </c>
      <c r="I1124" s="12">
        <v>10.429442835330459</v>
      </c>
      <c r="J1124" s="12">
        <v>12.310156613274522</v>
      </c>
      <c r="K1124" s="12">
        <v>9.9972294512153326</v>
      </c>
      <c r="L1124" s="12">
        <v>13.047638413501275</v>
      </c>
      <c r="M1124" s="12">
        <v>8.8521945637876698</v>
      </c>
      <c r="N1124" s="12"/>
      <c r="O1124" s="12"/>
    </row>
    <row r="1125" spans="1:15" x14ac:dyDescent="0.35">
      <c r="A1125" s="11" t="str">
        <f t="shared" si="17"/>
        <v>DISTRIBUCION VOLUMEN POR CRITERIO (Consumiciones)Ron10-30MIL</v>
      </c>
      <c r="B1125" s="11" t="s">
        <v>209</v>
      </c>
      <c r="C1125" s="11" t="s">
        <v>127</v>
      </c>
      <c r="D1125" s="11" t="s">
        <v>12</v>
      </c>
      <c r="E1125" s="12">
        <v>18.265452482084143</v>
      </c>
      <c r="F1125" s="12">
        <v>16.934771143464296</v>
      </c>
      <c r="G1125" s="12">
        <v>20.28354406341499</v>
      </c>
      <c r="H1125" s="12">
        <v>14.87836752464683</v>
      </c>
      <c r="I1125" s="12">
        <v>9.670874389997941</v>
      </c>
      <c r="J1125" s="12">
        <v>19.992336284782152</v>
      </c>
      <c r="K1125" s="12">
        <v>13.613619736074705</v>
      </c>
      <c r="L1125" s="12">
        <v>10.632470200380553</v>
      </c>
      <c r="M1125" s="12">
        <v>15.035849596719913</v>
      </c>
      <c r="N1125" s="12"/>
      <c r="O1125" s="12"/>
    </row>
    <row r="1126" spans="1:15" x14ac:dyDescent="0.35">
      <c r="A1126" s="11" t="str">
        <f t="shared" si="17"/>
        <v>DISTRIBUCION VOLUMEN POR CRITERIO (Consumiciones)Ron30-100MIL</v>
      </c>
      <c r="B1126" s="11" t="s">
        <v>209</v>
      </c>
      <c r="C1126" s="11" t="s">
        <v>127</v>
      </c>
      <c r="D1126" s="11" t="s">
        <v>13</v>
      </c>
      <c r="E1126" s="12">
        <v>26.026875144476051</v>
      </c>
      <c r="F1126" s="12">
        <v>19.949709929646744</v>
      </c>
      <c r="G1126" s="12">
        <v>19.508942613890174</v>
      </c>
      <c r="H1126" s="12">
        <v>21.937439784437167</v>
      </c>
      <c r="I1126" s="12">
        <v>23.539789703934577</v>
      </c>
      <c r="J1126" s="12">
        <v>20.628161089993206</v>
      </c>
      <c r="K1126" s="12">
        <v>27.97202403145841</v>
      </c>
      <c r="L1126" s="12">
        <v>26.906769734395453</v>
      </c>
      <c r="M1126" s="12">
        <v>22.476742262423183</v>
      </c>
      <c r="N1126" s="12"/>
      <c r="O1126" s="12"/>
    </row>
    <row r="1127" spans="1:15" x14ac:dyDescent="0.35">
      <c r="A1127" s="11" t="str">
        <f t="shared" si="17"/>
        <v>DISTRIBUCION VOLUMEN POR CRITERIO (Consumiciones)Ron100-200MIL</v>
      </c>
      <c r="B1127" s="11" t="s">
        <v>209</v>
      </c>
      <c r="C1127" s="11" t="s">
        <v>127</v>
      </c>
      <c r="D1127" s="11" t="s">
        <v>14</v>
      </c>
      <c r="E1127" s="12">
        <v>15.471560760460893</v>
      </c>
      <c r="F1127" s="12">
        <v>14.18575620227616</v>
      </c>
      <c r="G1127" s="12">
        <v>9.9277046182910116</v>
      </c>
      <c r="H1127" s="12">
        <v>8.1035608032764799</v>
      </c>
      <c r="I1127" s="12">
        <v>5.9551414137423642</v>
      </c>
      <c r="J1127" s="12">
        <v>7.6598320177973438</v>
      </c>
      <c r="K1127" s="12">
        <v>9.0752988201218852</v>
      </c>
      <c r="L1127" s="12">
        <v>11.150227812359622</v>
      </c>
      <c r="M1127" s="12">
        <v>9.6404173742111592</v>
      </c>
      <c r="N1127" s="12"/>
      <c r="O1127" s="12"/>
    </row>
    <row r="1128" spans="1:15" x14ac:dyDescent="0.35">
      <c r="A1128" s="11" t="str">
        <f t="shared" si="17"/>
        <v>DISTRIBUCION VOLUMEN POR CRITERIO (Consumiciones)Ron200-500MIL</v>
      </c>
      <c r="B1128" s="11" t="s">
        <v>209</v>
      </c>
      <c r="C1128" s="11" t="s">
        <v>127</v>
      </c>
      <c r="D1128" s="11" t="s">
        <v>15</v>
      </c>
      <c r="E1128" s="12">
        <v>7.0052880091435092</v>
      </c>
      <c r="F1128" s="12">
        <v>8.2834087032429462</v>
      </c>
      <c r="G1128" s="12">
        <v>11.853409098265837</v>
      </c>
      <c r="H1128" s="12">
        <v>11.645138303641273</v>
      </c>
      <c r="I1128" s="12">
        <v>14.194109395261925</v>
      </c>
      <c r="J1128" s="12">
        <v>18.279655095164074</v>
      </c>
      <c r="K1128" s="12">
        <v>16.395626383513452</v>
      </c>
      <c r="L1128" s="12">
        <v>16.449467252311564</v>
      </c>
      <c r="M1128" s="12">
        <v>15.687935981212162</v>
      </c>
      <c r="N1128" s="12"/>
      <c r="O1128" s="12"/>
    </row>
    <row r="1129" spans="1:15" x14ac:dyDescent="0.35">
      <c r="A1129" s="11" t="str">
        <f t="shared" si="17"/>
        <v>DISTRIBUCION VOLUMEN POR CRITERIO (Consumiciones)Ron&gt;500MIL</v>
      </c>
      <c r="B1129" s="11" t="s">
        <v>209</v>
      </c>
      <c r="C1129" s="11" t="s">
        <v>127</v>
      </c>
      <c r="D1129" s="11" t="s">
        <v>16</v>
      </c>
      <c r="E1129" s="12">
        <v>11.799987229183197</v>
      </c>
      <c r="F1129" s="12">
        <v>12.382399436158273</v>
      </c>
      <c r="G1129" s="12">
        <v>12.311784405148444</v>
      </c>
      <c r="H1129" s="12">
        <v>8.7071386790978949</v>
      </c>
      <c r="I1129" s="12">
        <v>6.7626780970361562</v>
      </c>
      <c r="J1129" s="12">
        <v>7.4207285526788</v>
      </c>
      <c r="K1129" s="12">
        <v>13.546093479255164</v>
      </c>
      <c r="L1129" s="12">
        <v>9.3155469854776882</v>
      </c>
      <c r="M1129" s="12">
        <v>15.922646127197446</v>
      </c>
      <c r="N1129" s="12"/>
      <c r="O1129" s="12"/>
    </row>
    <row r="1130" spans="1:15" x14ac:dyDescent="0.35">
      <c r="A1130" s="11" t="str">
        <f t="shared" si="17"/>
        <v>DISTRIBUCION VOLUMEN POR CRITERIO (Consumiciones)RonDE 15 A 19 AÑOS</v>
      </c>
      <c r="B1130" s="11" t="s">
        <v>209</v>
      </c>
      <c r="C1130" s="11" t="s">
        <v>127</v>
      </c>
      <c r="D1130" s="11" t="s">
        <v>34</v>
      </c>
      <c r="E1130" s="12" t="s">
        <v>222</v>
      </c>
      <c r="F1130" s="12">
        <v>2.2678845263671152</v>
      </c>
      <c r="G1130" s="12">
        <v>1.0063857683541002</v>
      </c>
      <c r="H1130" s="12">
        <v>0.89730299781345979</v>
      </c>
      <c r="I1130" s="12" t="s">
        <v>222</v>
      </c>
      <c r="J1130" s="12" t="s">
        <v>222</v>
      </c>
      <c r="K1130" s="12">
        <v>2.4691025112442015</v>
      </c>
      <c r="L1130" s="12">
        <v>1.1110907855254686</v>
      </c>
      <c r="M1130" s="12">
        <v>2.9602222135722038</v>
      </c>
      <c r="N1130" s="12"/>
      <c r="O1130" s="12"/>
    </row>
    <row r="1131" spans="1:15" x14ac:dyDescent="0.35">
      <c r="A1131" s="11" t="str">
        <f t="shared" si="17"/>
        <v>DISTRIBUCION VOLUMEN POR CRITERIO (Consumiciones)RonDE 20 A 24 AÑOS</v>
      </c>
      <c r="B1131" s="11" t="s">
        <v>209</v>
      </c>
      <c r="C1131" s="11" t="s">
        <v>127</v>
      </c>
      <c r="D1131" s="11" t="s">
        <v>35</v>
      </c>
      <c r="E1131" s="12">
        <v>2.7726614761711241</v>
      </c>
      <c r="F1131" s="12">
        <v>9.3069794286298606</v>
      </c>
      <c r="G1131" s="12">
        <v>5.7164999182536986</v>
      </c>
      <c r="H1131" s="12">
        <v>3.8481864706561981</v>
      </c>
      <c r="I1131" s="12">
        <v>2.4174482940734929</v>
      </c>
      <c r="J1131" s="12">
        <v>9.8509066818594651</v>
      </c>
      <c r="K1131" s="12">
        <v>6.1957841169603611</v>
      </c>
      <c r="L1131" s="12">
        <v>9.3901123327939242</v>
      </c>
      <c r="M1131" s="12">
        <v>7.6827046121358693</v>
      </c>
      <c r="N1131" s="12"/>
      <c r="O1131" s="12"/>
    </row>
    <row r="1132" spans="1:15" x14ac:dyDescent="0.35">
      <c r="A1132" s="11" t="str">
        <f t="shared" si="17"/>
        <v>DISTRIBUCION VOLUMEN POR CRITERIO (Consumiciones)RonDE 25 A 34 AÑOS</v>
      </c>
      <c r="B1132" s="11" t="s">
        <v>209</v>
      </c>
      <c r="C1132" s="11" t="s">
        <v>127</v>
      </c>
      <c r="D1132" s="11" t="s">
        <v>36</v>
      </c>
      <c r="E1132" s="12">
        <v>11.698749631436536</v>
      </c>
      <c r="F1132" s="12">
        <v>7.7774798210063292</v>
      </c>
      <c r="G1132" s="12">
        <v>9.2328507715340375</v>
      </c>
      <c r="H1132" s="12">
        <v>8.6497777154649249</v>
      </c>
      <c r="I1132" s="12">
        <v>6.9035217764063921</v>
      </c>
      <c r="J1132" s="12">
        <v>8.1704445861876174</v>
      </c>
      <c r="K1132" s="12">
        <v>10.527412701886133</v>
      </c>
      <c r="L1132" s="12">
        <v>8.7485110821261056</v>
      </c>
      <c r="M1132" s="12">
        <v>7.8276620297160582</v>
      </c>
      <c r="N1132" s="12"/>
      <c r="O1132" s="12"/>
    </row>
    <row r="1133" spans="1:15" x14ac:dyDescent="0.35">
      <c r="A1133" s="11" t="str">
        <f t="shared" si="17"/>
        <v>DISTRIBUCION VOLUMEN POR CRITERIO (Consumiciones)RonDE 35 A 49 AÑOS</v>
      </c>
      <c r="B1133" s="11" t="s">
        <v>209</v>
      </c>
      <c r="C1133" s="11" t="s">
        <v>127</v>
      </c>
      <c r="D1133" s="11" t="s">
        <v>37</v>
      </c>
      <c r="E1133" s="12">
        <v>34.574610527211981</v>
      </c>
      <c r="F1133" s="12">
        <v>27.755616885467589</v>
      </c>
      <c r="G1133" s="12">
        <v>30.747605131345402</v>
      </c>
      <c r="H1133" s="12">
        <v>30.038675934247983</v>
      </c>
      <c r="I1133" s="12">
        <v>30.609939680750859</v>
      </c>
      <c r="J1133" s="12">
        <v>28.884984201074804</v>
      </c>
      <c r="K1133" s="12">
        <v>24.534888252967068</v>
      </c>
      <c r="L1133" s="12">
        <v>22.85221228880097</v>
      </c>
      <c r="M1133" s="12">
        <v>22.863377821460375</v>
      </c>
      <c r="N1133" s="12"/>
      <c r="O1133" s="12"/>
    </row>
    <row r="1134" spans="1:15" x14ac:dyDescent="0.35">
      <c r="A1134" s="11" t="str">
        <f t="shared" si="17"/>
        <v>DISTRIBUCION VOLUMEN POR CRITERIO (Consumiciones)RonDE 50 A 59 AÑOS</v>
      </c>
      <c r="B1134" s="11" t="s">
        <v>209</v>
      </c>
      <c r="C1134" s="11" t="s">
        <v>127</v>
      </c>
      <c r="D1134" s="11" t="s">
        <v>38</v>
      </c>
      <c r="E1134" s="12">
        <v>19.251923831152638</v>
      </c>
      <c r="F1134" s="12">
        <v>16.296089651932732</v>
      </c>
      <c r="G1134" s="12">
        <v>16.344225201763336</v>
      </c>
      <c r="H1134" s="12">
        <v>17.42018376190531</v>
      </c>
      <c r="I1134" s="12">
        <v>15.174595220619574</v>
      </c>
      <c r="J1134" s="12">
        <v>14.487255864547684</v>
      </c>
      <c r="K1134" s="12">
        <v>19.999769903575512</v>
      </c>
      <c r="L1134" s="12">
        <v>16.894020283147608</v>
      </c>
      <c r="M1134" s="12">
        <v>16.984455511062023</v>
      </c>
      <c r="N1134" s="12"/>
      <c r="O1134" s="12"/>
    </row>
    <row r="1135" spans="1:15" x14ac:dyDescent="0.35">
      <c r="A1135" s="11" t="str">
        <f t="shared" si="17"/>
        <v>DISTRIBUCION VOLUMEN POR CRITERIO (Consumiciones)RonDE 60 A 75 AÑOS</v>
      </c>
      <c r="B1135" s="11" t="s">
        <v>209</v>
      </c>
      <c r="C1135" s="11" t="s">
        <v>127</v>
      </c>
      <c r="D1135" s="11" t="s">
        <v>39</v>
      </c>
      <c r="E1135" s="12">
        <v>31.702051234075046</v>
      </c>
      <c r="F1135" s="12">
        <v>36.595942823868427</v>
      </c>
      <c r="G1135" s="12">
        <v>36.952442354470264</v>
      </c>
      <c r="H1135" s="12">
        <v>39.145882178813515</v>
      </c>
      <c r="I1135" s="12">
        <v>44.894505424435287</v>
      </c>
      <c r="J1135" s="12">
        <v>38.60641893481889</v>
      </c>
      <c r="K1135" s="12">
        <v>36.27305777486427</v>
      </c>
      <c r="L1135" s="12">
        <v>41.004044413552307</v>
      </c>
      <c r="M1135" s="12">
        <v>41.681587948794053</v>
      </c>
      <c r="N1135" s="12"/>
      <c r="O1135" s="12"/>
    </row>
    <row r="1136" spans="1:15" x14ac:dyDescent="0.35">
      <c r="A1136" s="11" t="str">
        <f t="shared" si="17"/>
        <v>DISTRIBUCION VOLUMEN POR CRITERIO (Consumiciones)RonNIVEL ALTO</v>
      </c>
      <c r="B1136" s="11" t="s">
        <v>209</v>
      </c>
      <c r="C1136" s="11" t="s">
        <v>127</v>
      </c>
      <c r="D1136" s="11" t="s">
        <v>171</v>
      </c>
      <c r="E1136" s="12">
        <v>27.932647306174392</v>
      </c>
      <c r="F1136" s="12">
        <v>26.970091888495766</v>
      </c>
      <c r="G1136" s="12">
        <v>27.512845884225246</v>
      </c>
      <c r="H1136" s="12">
        <v>12.496098052433759</v>
      </c>
      <c r="I1136" s="12">
        <v>13.581622624535372</v>
      </c>
      <c r="J1136" s="12">
        <v>16.053693241571839</v>
      </c>
      <c r="K1136" s="12">
        <v>18.627819972557479</v>
      </c>
      <c r="L1136" s="12">
        <v>14.335085577502207</v>
      </c>
      <c r="M1136" s="12">
        <v>15.715635638509237</v>
      </c>
      <c r="N1136" s="12"/>
      <c r="O1136" s="12"/>
    </row>
    <row r="1137" spans="1:15" x14ac:dyDescent="0.35">
      <c r="A1137" s="11" t="str">
        <f t="shared" si="17"/>
        <v>DISTRIBUCION VOLUMEN POR CRITERIO (Consumiciones)RonNIVEL MEDIO ALTO</v>
      </c>
      <c r="B1137" s="11" t="s">
        <v>209</v>
      </c>
      <c r="C1137" s="11" t="s">
        <v>127</v>
      </c>
      <c r="D1137" s="11" t="s">
        <v>172</v>
      </c>
      <c r="E1137" s="12">
        <v>14.052190071333426</v>
      </c>
      <c r="F1137" s="12">
        <v>13.548116129709676</v>
      </c>
      <c r="G1137" s="12">
        <v>11.847808628771803</v>
      </c>
      <c r="H1137" s="12">
        <v>11.425189571448461</v>
      </c>
      <c r="I1137" s="12">
        <v>8.527334953767717</v>
      </c>
      <c r="J1137" s="12">
        <v>9.0137373549982467</v>
      </c>
      <c r="K1137" s="12">
        <v>16.931762792187239</v>
      </c>
      <c r="L1137" s="12">
        <v>17.50801962905205</v>
      </c>
      <c r="M1137" s="12">
        <v>12.335399606532279</v>
      </c>
      <c r="N1137" s="12"/>
      <c r="O1137" s="12"/>
    </row>
    <row r="1138" spans="1:15" x14ac:dyDescent="0.35">
      <c r="A1138" s="11" t="str">
        <f t="shared" si="17"/>
        <v>DISTRIBUCION VOLUMEN POR CRITERIO (Consumiciones)RonNIVEL MEDIO</v>
      </c>
      <c r="B1138" s="11" t="s">
        <v>209</v>
      </c>
      <c r="C1138" s="11" t="s">
        <v>127</v>
      </c>
      <c r="D1138" s="11" t="s">
        <v>173</v>
      </c>
      <c r="E1138" s="12">
        <v>16.536937277634753</v>
      </c>
      <c r="F1138" s="12">
        <v>16.772628901761077</v>
      </c>
      <c r="G1138" s="12">
        <v>24.102159962356627</v>
      </c>
      <c r="H1138" s="12">
        <v>27.766717401160069</v>
      </c>
      <c r="I1138" s="12">
        <v>21.700721432913113</v>
      </c>
      <c r="J1138" s="12">
        <v>30.076539601538148</v>
      </c>
      <c r="K1138" s="12">
        <v>22.349183533360694</v>
      </c>
      <c r="L1138" s="12">
        <v>16.302318946581423</v>
      </c>
      <c r="M1138" s="12">
        <v>19.339731238515075</v>
      </c>
      <c r="N1138" s="12"/>
      <c r="O1138" s="12"/>
    </row>
    <row r="1139" spans="1:15" x14ac:dyDescent="0.35">
      <c r="A1139" s="11" t="str">
        <f t="shared" si="17"/>
        <v>DISTRIBUCION VOLUMEN POR CRITERIO (Consumiciones)RonNIVEL MEDIO BAJO</v>
      </c>
      <c r="B1139" s="11" t="s">
        <v>209</v>
      </c>
      <c r="C1139" s="11" t="s">
        <v>127</v>
      </c>
      <c r="D1139" s="11" t="s">
        <v>174</v>
      </c>
      <c r="E1139" s="12">
        <v>10.772306071269407</v>
      </c>
      <c r="F1139" s="12">
        <v>13.057290395989696</v>
      </c>
      <c r="G1139" s="12">
        <v>9.3537911119418773</v>
      </c>
      <c r="H1139" s="12">
        <v>11.475377278853752</v>
      </c>
      <c r="I1139" s="12">
        <v>11.577133854949635</v>
      </c>
      <c r="J1139" s="12">
        <v>14.176218214963617</v>
      </c>
      <c r="K1139" s="12">
        <v>18.42115581660282</v>
      </c>
      <c r="L1139" s="12">
        <v>14.847169722334117</v>
      </c>
      <c r="M1139" s="12">
        <v>19.930764034520067</v>
      </c>
      <c r="N1139" s="12"/>
      <c r="O1139" s="12"/>
    </row>
    <row r="1140" spans="1:15" x14ac:dyDescent="0.35">
      <c r="A1140" s="11" t="str">
        <f t="shared" si="17"/>
        <v>DISTRIBUCION VOLUMEN POR CRITERIO (Consumiciones)RonNIVEL BAJO</v>
      </c>
      <c r="B1140" s="11" t="s">
        <v>209</v>
      </c>
      <c r="C1140" s="11" t="s">
        <v>127</v>
      </c>
      <c r="D1140" s="11" t="s">
        <v>190</v>
      </c>
      <c r="E1140" s="12">
        <v>30.70591102370636</v>
      </c>
      <c r="F1140" s="12">
        <v>29.651874399725763</v>
      </c>
      <c r="G1140" s="12">
        <v>27.183394412704452</v>
      </c>
      <c r="H1140" s="12">
        <v>36.836614908749681</v>
      </c>
      <c r="I1140" s="12">
        <v>44.613181935691351</v>
      </c>
      <c r="J1140" s="12">
        <v>30.679830412490318</v>
      </c>
      <c r="K1140" s="12">
        <v>23.670089624905263</v>
      </c>
      <c r="L1140" s="12">
        <v>37.007396846579027</v>
      </c>
      <c r="M1140" s="12">
        <v>32.678479618663928</v>
      </c>
      <c r="N1140" s="12"/>
      <c r="O1140" s="12"/>
    </row>
    <row r="1141" spans="1:15" x14ac:dyDescent="0.35">
      <c r="A1141" s="11" t="str">
        <f t="shared" si="17"/>
        <v>DISTRIBUCION VOLUMEN POR CRITERIO (Consumiciones)RonHOMBRE</v>
      </c>
      <c r="B1141" s="11" t="s">
        <v>209</v>
      </c>
      <c r="C1141" s="11" t="s">
        <v>127</v>
      </c>
      <c r="D1141" s="11" t="s">
        <v>17</v>
      </c>
      <c r="E1141" s="12">
        <v>78.242438612218095</v>
      </c>
      <c r="F1141" s="12">
        <v>75.75121993567565</v>
      </c>
      <c r="G1141" s="12">
        <v>77.291524578302642</v>
      </c>
      <c r="H1141" s="12">
        <v>76.34743144606685</v>
      </c>
      <c r="I1141" s="12">
        <v>80.989230834274196</v>
      </c>
      <c r="J1141" s="12">
        <v>75.553227651191094</v>
      </c>
      <c r="K1141" s="12">
        <v>74.416247718993105</v>
      </c>
      <c r="L1141" s="12">
        <v>80.954964051804993</v>
      </c>
      <c r="M1141" s="12">
        <v>75.548620673436389</v>
      </c>
      <c r="N1141" s="12"/>
      <c r="O1141" s="12"/>
    </row>
    <row r="1142" spans="1:15" x14ac:dyDescent="0.35">
      <c r="A1142" s="11" t="str">
        <f t="shared" si="17"/>
        <v>DISTRIBUCION VOLUMEN POR CRITERIO (Consumiciones)RonMUJER</v>
      </c>
      <c r="B1142" s="11" t="s">
        <v>209</v>
      </c>
      <c r="C1142" s="11" t="s">
        <v>127</v>
      </c>
      <c r="D1142" s="11" t="s">
        <v>18</v>
      </c>
      <c r="E1142" s="12">
        <v>21.757544888018579</v>
      </c>
      <c r="F1142" s="12">
        <v>24.24878006432435</v>
      </c>
      <c r="G1142" s="12">
        <v>22.708475421697369</v>
      </c>
      <c r="H1142" s="12">
        <v>23.652568553933147</v>
      </c>
      <c r="I1142" s="12">
        <v>19.010769165725801</v>
      </c>
      <c r="J1142" s="12">
        <v>24.446772348808913</v>
      </c>
      <c r="K1142" s="12">
        <v>25.583764020620396</v>
      </c>
      <c r="L1142" s="12">
        <v>19.045035948195014</v>
      </c>
      <c r="M1142" s="12">
        <v>24.451379326563615</v>
      </c>
      <c r="N1142" s="12"/>
      <c r="O1142" s="12"/>
    </row>
    <row r="1143" spans="1:15" x14ac:dyDescent="0.35">
      <c r="A1143" s="11" t="str">
        <f t="shared" si="17"/>
        <v>DISTRIBUCION VOLUMEN POR CRITERIO (Consumiciones)AnisT.ESPAÑA</v>
      </c>
      <c r="B1143" s="11" t="s">
        <v>209</v>
      </c>
      <c r="C1143" s="11" t="s">
        <v>128</v>
      </c>
      <c r="D1143" s="11" t="s">
        <v>32</v>
      </c>
      <c r="E1143" s="12">
        <v>100</v>
      </c>
      <c r="F1143" s="12">
        <v>100</v>
      </c>
      <c r="G1143" s="12">
        <v>100</v>
      </c>
      <c r="H1143" s="12">
        <v>100</v>
      </c>
      <c r="I1143" s="12">
        <v>100</v>
      </c>
      <c r="J1143" s="12">
        <v>100</v>
      </c>
      <c r="K1143" s="12">
        <v>100</v>
      </c>
      <c r="L1143" s="12">
        <v>100</v>
      </c>
      <c r="M1143" s="12">
        <v>100</v>
      </c>
      <c r="N1143" s="12"/>
      <c r="O1143" s="12"/>
    </row>
    <row r="1144" spans="1:15" x14ac:dyDescent="0.35">
      <c r="A1144" s="11" t="str">
        <f t="shared" si="17"/>
        <v>DISTRIBUCION VOLUMEN POR CRITERIO (Consumiciones)AnisBCN AM</v>
      </c>
      <c r="B1144" s="11" t="s">
        <v>209</v>
      </c>
      <c r="C1144" s="11" t="s">
        <v>128</v>
      </c>
      <c r="D1144" s="11" t="s">
        <v>1</v>
      </c>
      <c r="E1144" s="12">
        <v>2.5035043320950758</v>
      </c>
      <c r="F1144" s="12">
        <v>7.9827205338040317</v>
      </c>
      <c r="G1144" s="12">
        <v>0.93362472021358967</v>
      </c>
      <c r="H1144" s="12">
        <v>0.73659083011410353</v>
      </c>
      <c r="I1144" s="12">
        <v>1.0120705165432773</v>
      </c>
      <c r="J1144" s="12" t="s">
        <v>222</v>
      </c>
      <c r="K1144" s="12">
        <v>1.1059854707342309</v>
      </c>
      <c r="L1144" s="12">
        <v>1.920104039145349</v>
      </c>
      <c r="M1144" s="12">
        <v>1.3433306811124048</v>
      </c>
      <c r="N1144" s="12"/>
      <c r="O1144" s="12"/>
    </row>
    <row r="1145" spans="1:15" x14ac:dyDescent="0.35">
      <c r="A1145" s="11" t="str">
        <f t="shared" si="17"/>
        <v>DISTRIBUCION VOLUMEN POR CRITERIO (Consumiciones)AnisREST.CAT ARAGON</v>
      </c>
      <c r="B1145" s="11" t="s">
        <v>209</v>
      </c>
      <c r="C1145" s="11" t="s">
        <v>128</v>
      </c>
      <c r="D1145" s="11" t="s">
        <v>2</v>
      </c>
      <c r="E1145" s="12">
        <v>3.0381430291338245</v>
      </c>
      <c r="F1145" s="12">
        <v>5.9202230518688896</v>
      </c>
      <c r="G1145" s="12">
        <v>27.865694060700431</v>
      </c>
      <c r="H1145" s="12">
        <v>1.2662742693348237</v>
      </c>
      <c r="I1145" s="12">
        <v>23.296267737721664</v>
      </c>
      <c r="J1145" s="12">
        <v>6.7750000323830424</v>
      </c>
      <c r="K1145" s="12">
        <v>3.5026286176719901</v>
      </c>
      <c r="L1145" s="12">
        <v>3.2780222050429639</v>
      </c>
      <c r="M1145" s="12" t="s">
        <v>222</v>
      </c>
      <c r="N1145" s="12"/>
      <c r="O1145" s="12"/>
    </row>
    <row r="1146" spans="1:15" x14ac:dyDescent="0.35">
      <c r="A1146" s="11" t="str">
        <f t="shared" si="17"/>
        <v>DISTRIBUCION VOLUMEN POR CRITERIO (Consumiciones)AnisLEVANTE</v>
      </c>
      <c r="B1146" s="11" t="s">
        <v>209</v>
      </c>
      <c r="C1146" s="11" t="s">
        <v>128</v>
      </c>
      <c r="D1146" s="11" t="s">
        <v>3</v>
      </c>
      <c r="E1146" s="12">
        <v>18.368322463581592</v>
      </c>
      <c r="F1146" s="12">
        <v>16.439458128362343</v>
      </c>
      <c r="G1146" s="12">
        <v>4.0248708434000031</v>
      </c>
      <c r="H1146" s="12">
        <v>10.733325173462573</v>
      </c>
      <c r="I1146" s="12">
        <v>7.6867294268456758</v>
      </c>
      <c r="J1146" s="12">
        <v>8.1154209342119081</v>
      </c>
      <c r="K1146" s="12">
        <v>67.223992683188555</v>
      </c>
      <c r="L1146" s="12">
        <v>38.639431945682396</v>
      </c>
      <c r="M1146" s="12">
        <v>15.717986211675003</v>
      </c>
      <c r="N1146" s="12"/>
      <c r="O1146" s="12"/>
    </row>
    <row r="1147" spans="1:15" x14ac:dyDescent="0.35">
      <c r="A1147" s="11" t="str">
        <f t="shared" si="17"/>
        <v>DISTRIBUCION VOLUMEN POR CRITERIO (Consumiciones)AnisANDALUCIA</v>
      </c>
      <c r="B1147" s="11" t="s">
        <v>209</v>
      </c>
      <c r="C1147" s="11" t="s">
        <v>128</v>
      </c>
      <c r="D1147" s="11" t="s">
        <v>4</v>
      </c>
      <c r="E1147" s="12">
        <v>65.116530331890957</v>
      </c>
      <c r="F1147" s="12">
        <v>61.880361641260272</v>
      </c>
      <c r="G1147" s="12">
        <v>51.032643510859323</v>
      </c>
      <c r="H1147" s="12">
        <v>68.106512039125562</v>
      </c>
      <c r="I1147" s="12">
        <v>58.007095902043361</v>
      </c>
      <c r="J1147" s="12">
        <v>55.139344230442909</v>
      </c>
      <c r="K1147" s="12">
        <v>27.36663211068154</v>
      </c>
      <c r="L1147" s="12">
        <v>54.361796638948704</v>
      </c>
      <c r="M1147" s="12">
        <v>73.919678747725186</v>
      </c>
      <c r="N1147" s="12"/>
      <c r="O1147" s="12"/>
    </row>
    <row r="1148" spans="1:15" x14ac:dyDescent="0.35">
      <c r="A1148" s="11" t="str">
        <f t="shared" si="17"/>
        <v>DISTRIBUCION VOLUMEN POR CRITERIO (Consumiciones)AnisMDD AM</v>
      </c>
      <c r="B1148" s="11" t="s">
        <v>209</v>
      </c>
      <c r="C1148" s="11" t="s">
        <v>128</v>
      </c>
      <c r="D1148" s="11" t="s">
        <v>5</v>
      </c>
      <c r="E1148" s="12">
        <v>4.9553310555174708</v>
      </c>
      <c r="F1148" s="12">
        <v>0.93039291118667367</v>
      </c>
      <c r="G1148" s="12">
        <v>1.4461654981573238</v>
      </c>
      <c r="H1148" s="12">
        <v>3.875317576743484</v>
      </c>
      <c r="I1148" s="12">
        <v>0.75947657555216108</v>
      </c>
      <c r="J1148" s="12">
        <v>26.252686173347723</v>
      </c>
      <c r="K1148" s="12" t="s">
        <v>222</v>
      </c>
      <c r="L1148" s="12" t="s">
        <v>222</v>
      </c>
      <c r="M1148" s="12" t="s">
        <v>222</v>
      </c>
      <c r="N1148" s="12"/>
      <c r="O1148" s="12"/>
    </row>
    <row r="1149" spans="1:15" x14ac:dyDescent="0.35">
      <c r="A1149" s="11" t="str">
        <f t="shared" si="17"/>
        <v>DISTRIBUCION VOLUMEN POR CRITERIO (Consumiciones)AnisRTO CENTRO</v>
      </c>
      <c r="B1149" s="11" t="s">
        <v>209</v>
      </c>
      <c r="C1149" s="11" t="s">
        <v>128</v>
      </c>
      <c r="D1149" s="11" t="s">
        <v>6</v>
      </c>
      <c r="E1149" s="12">
        <v>3.8598592306184698</v>
      </c>
      <c r="F1149" s="12">
        <v>6.8468341817094363</v>
      </c>
      <c r="G1149" s="12">
        <v>5.2854739550056911</v>
      </c>
      <c r="H1149" s="12">
        <v>1.9283784427469499</v>
      </c>
      <c r="I1149" s="12">
        <v>3.1964134949025653</v>
      </c>
      <c r="J1149" s="12">
        <v>1.7062365853247825</v>
      </c>
      <c r="K1149" s="12">
        <v>0.30009342914497072</v>
      </c>
      <c r="L1149" s="12">
        <v>0.94255509103425228</v>
      </c>
      <c r="M1149" s="12">
        <v>4.359250578336674</v>
      </c>
      <c r="N1149" s="12"/>
      <c r="O1149" s="12"/>
    </row>
    <row r="1150" spans="1:15" x14ac:dyDescent="0.35">
      <c r="A1150" s="11" t="str">
        <f t="shared" si="17"/>
        <v>DISTRIBUCION VOLUMEN POR CRITERIO (Consumiciones)AnisNORTE-CENTRO</v>
      </c>
      <c r="B1150" s="11" t="s">
        <v>209</v>
      </c>
      <c r="C1150" s="11" t="s">
        <v>128</v>
      </c>
      <c r="D1150" s="11" t="s">
        <v>7</v>
      </c>
      <c r="E1150" s="12">
        <v>2.1583129440815174</v>
      </c>
      <c r="F1150" s="12" t="s">
        <v>222</v>
      </c>
      <c r="G1150" s="12">
        <v>7.4958191765288298</v>
      </c>
      <c r="H1150" s="12">
        <v>9.1906252330135487</v>
      </c>
      <c r="I1150" s="12" t="s">
        <v>222</v>
      </c>
      <c r="J1150" s="12" t="s">
        <v>222</v>
      </c>
      <c r="K1150" s="12">
        <v>0.50066847617950605</v>
      </c>
      <c r="L1150" s="12" t="s">
        <v>222</v>
      </c>
      <c r="M1150" s="12" t="s">
        <v>222</v>
      </c>
      <c r="N1150" s="12"/>
      <c r="O1150" s="12"/>
    </row>
    <row r="1151" spans="1:15" x14ac:dyDescent="0.35">
      <c r="A1151" s="11" t="str">
        <f t="shared" si="17"/>
        <v>DISTRIBUCION VOLUMEN POR CRITERIO (Consumiciones)AnisNOROESTE</v>
      </c>
      <c r="B1151" s="11" t="s">
        <v>209</v>
      </c>
      <c r="C1151" s="11" t="s">
        <v>128</v>
      </c>
      <c r="D1151" s="11" t="s">
        <v>8</v>
      </c>
      <c r="E1151" s="12" t="s">
        <v>222</v>
      </c>
      <c r="F1151" s="12" t="s">
        <v>222</v>
      </c>
      <c r="G1151" s="12">
        <v>1.9157336221815091</v>
      </c>
      <c r="H1151" s="12">
        <v>4.1629791487164569</v>
      </c>
      <c r="I1151" s="12">
        <v>6.0419076296401135</v>
      </c>
      <c r="J1151" s="12">
        <v>2.0113068630028921</v>
      </c>
      <c r="K1151" s="12" t="s">
        <v>222</v>
      </c>
      <c r="L1151" s="12">
        <v>0.85811271004745726</v>
      </c>
      <c r="M1151" s="12">
        <v>4.6597599808256449</v>
      </c>
      <c r="N1151" s="12"/>
      <c r="O1151" s="12"/>
    </row>
    <row r="1152" spans="1:15" x14ac:dyDescent="0.35">
      <c r="A1152" s="11" t="str">
        <f t="shared" si="17"/>
        <v>DISTRIBUCION VOLUMEN POR CRITERIO (Consumiciones)Anis&lt;2MIL</v>
      </c>
      <c r="B1152" s="11" t="s">
        <v>209</v>
      </c>
      <c r="C1152" s="11" t="s">
        <v>128</v>
      </c>
      <c r="D1152" s="11" t="s">
        <v>9</v>
      </c>
      <c r="E1152" s="12">
        <v>2.5558051338465191</v>
      </c>
      <c r="F1152" s="12">
        <v>1.4901421051916159</v>
      </c>
      <c r="G1152" s="12">
        <v>3.1528156350358176</v>
      </c>
      <c r="H1152" s="12">
        <v>1.4007644150849883</v>
      </c>
      <c r="I1152" s="12">
        <v>0.82898257908872486</v>
      </c>
      <c r="J1152" s="12" t="s">
        <v>222</v>
      </c>
      <c r="K1152" s="12">
        <v>0.30009342914497072</v>
      </c>
      <c r="L1152" s="12" t="s">
        <v>222</v>
      </c>
      <c r="M1152" s="12" t="s">
        <v>222</v>
      </c>
      <c r="N1152" s="12"/>
      <c r="O1152" s="12"/>
    </row>
    <row r="1153" spans="1:15" x14ac:dyDescent="0.35">
      <c r="A1153" s="11" t="str">
        <f t="shared" si="17"/>
        <v>DISTRIBUCION VOLUMEN POR CRITERIO (Consumiciones)Anis2-5MIL</v>
      </c>
      <c r="B1153" s="11" t="s">
        <v>209</v>
      </c>
      <c r="C1153" s="11" t="s">
        <v>128</v>
      </c>
      <c r="D1153" s="11" t="s">
        <v>10</v>
      </c>
      <c r="E1153" s="12">
        <v>23.171887940852653</v>
      </c>
      <c r="F1153" s="12">
        <v>50.859362725390525</v>
      </c>
      <c r="G1153" s="12">
        <v>47.654194574788121</v>
      </c>
      <c r="H1153" s="12">
        <v>19.350821986389896</v>
      </c>
      <c r="I1153" s="12">
        <v>24.802878053621075</v>
      </c>
      <c r="J1153" s="12">
        <v>27.234824982610302</v>
      </c>
      <c r="K1153" s="12">
        <v>8.9496161922848589</v>
      </c>
      <c r="L1153" s="12">
        <v>18.198572272239172</v>
      </c>
      <c r="M1153" s="12">
        <v>5.8484372913421909</v>
      </c>
      <c r="N1153" s="12"/>
      <c r="O1153" s="12"/>
    </row>
    <row r="1154" spans="1:15" x14ac:dyDescent="0.35">
      <c r="A1154" s="11" t="str">
        <f t="shared" si="17"/>
        <v>DISTRIBUCION VOLUMEN POR CRITERIO (Consumiciones)Anis5-10MIL</v>
      </c>
      <c r="B1154" s="11" t="s">
        <v>209</v>
      </c>
      <c r="C1154" s="11" t="s">
        <v>128</v>
      </c>
      <c r="D1154" s="11" t="s">
        <v>11</v>
      </c>
      <c r="E1154" s="12">
        <v>12.153732700747199</v>
      </c>
      <c r="F1154" s="12">
        <v>9.6518818960535455</v>
      </c>
      <c r="G1154" s="12">
        <v>1.5707448136379216</v>
      </c>
      <c r="H1154" s="12">
        <v>0.524510563515449</v>
      </c>
      <c r="I1154" s="12">
        <v>1.52403936094586</v>
      </c>
      <c r="J1154" s="12">
        <v>0.90711287044581079</v>
      </c>
      <c r="K1154" s="12">
        <v>1.2732167487248252</v>
      </c>
      <c r="L1154" s="12">
        <v>1.1114391230110325</v>
      </c>
      <c r="M1154" s="12">
        <v>6.6596721934288645</v>
      </c>
      <c r="N1154" s="12"/>
      <c r="O1154" s="12"/>
    </row>
    <row r="1155" spans="1:15" x14ac:dyDescent="0.35">
      <c r="A1155" s="11" t="str">
        <f t="shared" si="17"/>
        <v>DISTRIBUCION VOLUMEN POR CRITERIO (Consumiciones)Anis10-30MIL</v>
      </c>
      <c r="B1155" s="11" t="s">
        <v>209</v>
      </c>
      <c r="C1155" s="11" t="s">
        <v>128</v>
      </c>
      <c r="D1155" s="11" t="s">
        <v>12</v>
      </c>
      <c r="E1155" s="12">
        <v>20.355789057271444</v>
      </c>
      <c r="F1155" s="12">
        <v>10.968046384560946</v>
      </c>
      <c r="G1155" s="12">
        <v>24.919349583863994</v>
      </c>
      <c r="H1155" s="12">
        <v>25.452526133191999</v>
      </c>
      <c r="I1155" s="12">
        <v>48.963358987247872</v>
      </c>
      <c r="J1155" s="12">
        <v>35.380105672343191</v>
      </c>
      <c r="K1155" s="12">
        <v>67.2537738384611</v>
      </c>
      <c r="L1155" s="12">
        <v>53.166492562427514</v>
      </c>
      <c r="M1155" s="12">
        <v>55.66704224297294</v>
      </c>
      <c r="N1155" s="12"/>
      <c r="O1155" s="12"/>
    </row>
    <row r="1156" spans="1:15" x14ac:dyDescent="0.35">
      <c r="A1156" s="11" t="str">
        <f t="shared" ref="A1156:A1219" si="18">B1156&amp;C1156&amp;D1156</f>
        <v>DISTRIBUCION VOLUMEN POR CRITERIO (Consumiciones)Anis30-100MIL</v>
      </c>
      <c r="B1156" s="11" t="s">
        <v>209</v>
      </c>
      <c r="C1156" s="11" t="s">
        <v>128</v>
      </c>
      <c r="D1156" s="11" t="s">
        <v>13</v>
      </c>
      <c r="E1156" s="12">
        <v>16.685272141192069</v>
      </c>
      <c r="F1156" s="12">
        <v>22.736634724031724</v>
      </c>
      <c r="G1156" s="12">
        <v>11.879470764700157</v>
      </c>
      <c r="H1156" s="12">
        <v>34.623909345845675</v>
      </c>
      <c r="I1156" s="12">
        <v>12.147388815413821</v>
      </c>
      <c r="J1156" s="12">
        <v>1.6778884702121348</v>
      </c>
      <c r="K1156" s="12">
        <v>9.6035020669598499</v>
      </c>
      <c r="L1156" s="12">
        <v>8.136858341929047</v>
      </c>
      <c r="M1156" s="12">
        <v>24.672238686492232</v>
      </c>
      <c r="N1156" s="12"/>
      <c r="O1156" s="12"/>
    </row>
    <row r="1157" spans="1:15" x14ac:dyDescent="0.35">
      <c r="A1157" s="11" t="str">
        <f t="shared" si="18"/>
        <v>DISTRIBUCION VOLUMEN POR CRITERIO (Consumiciones)Anis100-200MIL</v>
      </c>
      <c r="B1157" s="11" t="s">
        <v>209</v>
      </c>
      <c r="C1157" s="11" t="s">
        <v>128</v>
      </c>
      <c r="D1157" s="11" t="s">
        <v>14</v>
      </c>
      <c r="E1157" s="12">
        <v>4.528158166403391</v>
      </c>
      <c r="F1157" s="12" t="s">
        <v>222</v>
      </c>
      <c r="G1157" s="12">
        <v>2.1119001781324442</v>
      </c>
      <c r="H1157" s="12">
        <v>2.8904985540347243</v>
      </c>
      <c r="I1157" s="12" t="s">
        <v>222</v>
      </c>
      <c r="J1157" s="12" t="s">
        <v>222</v>
      </c>
      <c r="K1157" s="12">
        <v>0.3370279686889302</v>
      </c>
      <c r="L1157" s="12">
        <v>1.7078581966596804</v>
      </c>
      <c r="M1157" s="12" t="s">
        <v>222</v>
      </c>
      <c r="N1157" s="12"/>
      <c r="O1157" s="12"/>
    </row>
    <row r="1158" spans="1:15" x14ac:dyDescent="0.35">
      <c r="A1158" s="11" t="str">
        <f t="shared" si="18"/>
        <v>DISTRIBUCION VOLUMEN POR CRITERIO (Consumiciones)Anis200-500MIL</v>
      </c>
      <c r="B1158" s="11" t="s">
        <v>209</v>
      </c>
      <c r="C1158" s="11" t="s">
        <v>128</v>
      </c>
      <c r="D1158" s="11" t="s">
        <v>15</v>
      </c>
      <c r="E1158" s="12">
        <v>0.68340775523143493</v>
      </c>
      <c r="F1158" s="12">
        <v>2.091493343185574</v>
      </c>
      <c r="G1158" s="12" t="s">
        <v>222</v>
      </c>
      <c r="H1158" s="12">
        <v>10.971207514155665</v>
      </c>
      <c r="I1158" s="12">
        <v>5.3171845438825098</v>
      </c>
      <c r="J1158" s="12">
        <v>2.0113068630028921</v>
      </c>
      <c r="K1158" s="12" t="s">
        <v>222</v>
      </c>
      <c r="L1158" s="12">
        <v>5.653808502856843</v>
      </c>
      <c r="M1158" s="12">
        <v>1.6994573672534905</v>
      </c>
      <c r="N1158" s="12"/>
      <c r="O1158" s="12"/>
    </row>
    <row r="1159" spans="1:15" x14ac:dyDescent="0.35">
      <c r="A1159" s="11" t="str">
        <f t="shared" si="18"/>
        <v>DISTRIBUCION VOLUMEN POR CRITERIO (Consumiciones)Anis&gt;500MIL</v>
      </c>
      <c r="B1159" s="11" t="s">
        <v>209</v>
      </c>
      <c r="C1159" s="11" t="s">
        <v>128</v>
      </c>
      <c r="D1159" s="11" t="s">
        <v>16</v>
      </c>
      <c r="E1159" s="12">
        <v>19.865938975849915</v>
      </c>
      <c r="F1159" s="12">
        <v>2.2024339232228094</v>
      </c>
      <c r="G1159" s="12">
        <v>8.7115566067673402</v>
      </c>
      <c r="H1159" s="12">
        <v>4.7857712354104622</v>
      </c>
      <c r="I1159" s="12">
        <v>6.4161326845837392</v>
      </c>
      <c r="J1159" s="12">
        <v>32.788762825303849</v>
      </c>
      <c r="K1159" s="12">
        <v>12.282796927963076</v>
      </c>
      <c r="L1159" s="12">
        <v>12.024996550765076</v>
      </c>
      <c r="M1159" s="12">
        <v>5.4531571782502013</v>
      </c>
      <c r="N1159" s="12"/>
      <c r="O1159" s="12"/>
    </row>
    <row r="1160" spans="1:15" x14ac:dyDescent="0.35">
      <c r="A1160" s="11" t="str">
        <f t="shared" si="18"/>
        <v>DISTRIBUCION VOLUMEN POR CRITERIO (Consumiciones)AnisDE 15 A 19 AÑOS</v>
      </c>
      <c r="B1160" s="11" t="s">
        <v>209</v>
      </c>
      <c r="C1160" s="11" t="s">
        <v>128</v>
      </c>
      <c r="D1160" s="11" t="s">
        <v>34</v>
      </c>
      <c r="E1160" s="12" t="s">
        <v>222</v>
      </c>
      <c r="F1160" s="12" t="s">
        <v>222</v>
      </c>
      <c r="G1160" s="12">
        <v>25.821901405173037</v>
      </c>
      <c r="H1160" s="12" t="s">
        <v>222</v>
      </c>
      <c r="I1160" s="12" t="s">
        <v>222</v>
      </c>
      <c r="J1160" s="12" t="s">
        <v>222</v>
      </c>
      <c r="K1160" s="12" t="s">
        <v>222</v>
      </c>
      <c r="L1160" s="12" t="s">
        <v>222</v>
      </c>
      <c r="M1160" s="12" t="s">
        <v>222</v>
      </c>
      <c r="N1160" s="12"/>
      <c r="O1160" s="12"/>
    </row>
    <row r="1161" spans="1:15" x14ac:dyDescent="0.35">
      <c r="A1161" s="11" t="str">
        <f t="shared" si="18"/>
        <v>DISTRIBUCION VOLUMEN POR CRITERIO (Consumiciones)AnisDE 20 A 24 AÑOS</v>
      </c>
      <c r="B1161" s="11" t="s">
        <v>209</v>
      </c>
      <c r="C1161" s="11" t="s">
        <v>128</v>
      </c>
      <c r="D1161" s="11" t="s">
        <v>35</v>
      </c>
      <c r="E1161" s="12">
        <v>0.69376709829561212</v>
      </c>
      <c r="F1161" s="12">
        <v>1.446017649047703</v>
      </c>
      <c r="G1161" s="12" t="s">
        <v>222</v>
      </c>
      <c r="H1161" s="12">
        <v>1.4121440181012463</v>
      </c>
      <c r="I1161" s="12" t="s">
        <v>222</v>
      </c>
      <c r="J1161" s="12">
        <v>26.252686173347723</v>
      </c>
      <c r="K1161" s="12">
        <v>54.725752478727394</v>
      </c>
      <c r="L1161" s="12">
        <v>17.667390093505293</v>
      </c>
      <c r="M1161" s="12">
        <v>4.5589445871816254</v>
      </c>
      <c r="N1161" s="12"/>
      <c r="O1161" s="12"/>
    </row>
    <row r="1162" spans="1:15" x14ac:dyDescent="0.35">
      <c r="A1162" s="11" t="str">
        <f t="shared" si="18"/>
        <v>DISTRIBUCION VOLUMEN POR CRITERIO (Consumiciones)AnisDE 25 A 34 AÑOS</v>
      </c>
      <c r="B1162" s="11" t="s">
        <v>209</v>
      </c>
      <c r="C1162" s="11" t="s">
        <v>128</v>
      </c>
      <c r="D1162" s="11" t="s">
        <v>36</v>
      </c>
      <c r="E1162" s="12">
        <v>10.754182167465528</v>
      </c>
      <c r="F1162" s="12">
        <v>1.8191835334661688</v>
      </c>
      <c r="G1162" s="12">
        <v>10.432299093259315</v>
      </c>
      <c r="H1162" s="12">
        <v>13.389815315595058</v>
      </c>
      <c r="I1162" s="12">
        <v>1.2053297349529299</v>
      </c>
      <c r="J1162" s="12">
        <v>0.79912319675029697</v>
      </c>
      <c r="K1162" s="12">
        <v>1.8077422143199608</v>
      </c>
      <c r="L1162" s="12">
        <v>0.8984318938526239</v>
      </c>
      <c r="M1162" s="12">
        <v>2.1157791770030747</v>
      </c>
      <c r="N1162" s="12"/>
      <c r="O1162" s="12"/>
    </row>
    <row r="1163" spans="1:15" x14ac:dyDescent="0.35">
      <c r="A1163" s="11" t="str">
        <f t="shared" si="18"/>
        <v>DISTRIBUCION VOLUMEN POR CRITERIO (Consumiciones)AnisDE 35 A 49 AÑOS</v>
      </c>
      <c r="B1163" s="11" t="s">
        <v>209</v>
      </c>
      <c r="C1163" s="11" t="s">
        <v>128</v>
      </c>
      <c r="D1163" s="11" t="s">
        <v>37</v>
      </c>
      <c r="E1163" s="12">
        <v>7.1629970529289615</v>
      </c>
      <c r="F1163" s="12">
        <v>17.388760925952297</v>
      </c>
      <c r="G1163" s="12">
        <v>2.8400599134301707</v>
      </c>
      <c r="H1163" s="12">
        <v>16.511156814426649</v>
      </c>
      <c r="I1163" s="12">
        <v>4.8111484722337448</v>
      </c>
      <c r="J1163" s="12">
        <v>25.543601175633963</v>
      </c>
      <c r="K1163" s="12">
        <v>6.225526535747723</v>
      </c>
      <c r="L1163" s="12">
        <v>6.8010021396206506</v>
      </c>
      <c r="M1163" s="12">
        <v>29.456379025309428</v>
      </c>
      <c r="N1163" s="12"/>
      <c r="O1163" s="12"/>
    </row>
    <row r="1164" spans="1:15" x14ac:dyDescent="0.35">
      <c r="A1164" s="11" t="str">
        <f t="shared" si="18"/>
        <v>DISTRIBUCION VOLUMEN POR CRITERIO (Consumiciones)AnisDE 50 A 59 AÑOS</v>
      </c>
      <c r="B1164" s="11" t="s">
        <v>209</v>
      </c>
      <c r="C1164" s="11" t="s">
        <v>128</v>
      </c>
      <c r="D1164" s="11" t="s">
        <v>38</v>
      </c>
      <c r="E1164" s="12">
        <v>40.963440694146769</v>
      </c>
      <c r="F1164" s="12">
        <v>16.455855399337224</v>
      </c>
      <c r="G1164" s="12">
        <v>30.514096157670483</v>
      </c>
      <c r="H1164" s="12">
        <v>30.523001489879842</v>
      </c>
      <c r="I1164" s="12">
        <v>37.094413563226247</v>
      </c>
      <c r="J1164" s="12">
        <v>13.75788365161546</v>
      </c>
      <c r="K1164" s="12">
        <v>20.53459881091969</v>
      </c>
      <c r="L1164" s="12">
        <v>59.345214761411491</v>
      </c>
      <c r="M1164" s="12">
        <v>54.560015891006742</v>
      </c>
      <c r="N1164" s="12"/>
      <c r="O1164" s="12"/>
    </row>
    <row r="1165" spans="1:15" x14ac:dyDescent="0.35">
      <c r="A1165" s="11" t="str">
        <f t="shared" si="18"/>
        <v>DISTRIBUCION VOLUMEN POR CRITERIO (Consumiciones)AnisDE 60 A 75 AÑOS</v>
      </c>
      <c r="B1165" s="11" t="s">
        <v>209</v>
      </c>
      <c r="C1165" s="11" t="s">
        <v>128</v>
      </c>
      <c r="D1165" s="11" t="s">
        <v>39</v>
      </c>
      <c r="E1165" s="12">
        <v>40.425620551282016</v>
      </c>
      <c r="F1165" s="12">
        <v>62.890171470879288</v>
      </c>
      <c r="G1165" s="12">
        <v>30.391679818567241</v>
      </c>
      <c r="H1165" s="12">
        <v>38.163886381637951</v>
      </c>
      <c r="I1165" s="12">
        <v>56.889068374107929</v>
      </c>
      <c r="J1165" s="12">
        <v>33.646706191249066</v>
      </c>
      <c r="K1165" s="12">
        <v>16.706391282046738</v>
      </c>
      <c r="L1165" s="12">
        <v>15.287980091527</v>
      </c>
      <c r="M1165" s="12">
        <v>9.3088875191740428</v>
      </c>
      <c r="N1165" s="12"/>
      <c r="O1165" s="12"/>
    </row>
    <row r="1166" spans="1:15" x14ac:dyDescent="0.35">
      <c r="A1166" s="11" t="str">
        <f t="shared" si="18"/>
        <v>DISTRIBUCION VOLUMEN POR CRITERIO (Consumiciones)AnisNIVEL ALTO</v>
      </c>
      <c r="B1166" s="11" t="s">
        <v>209</v>
      </c>
      <c r="C1166" s="11" t="s">
        <v>128</v>
      </c>
      <c r="D1166" s="11" t="s">
        <v>171</v>
      </c>
      <c r="E1166" s="12">
        <v>24.062229893217218</v>
      </c>
      <c r="F1166" s="12">
        <v>13.408755065060671</v>
      </c>
      <c r="G1166" s="12">
        <v>14.731722384182177</v>
      </c>
      <c r="H1166" s="12">
        <v>21.042497853009369</v>
      </c>
      <c r="I1166" s="12">
        <v>6.9683677635870573</v>
      </c>
      <c r="J1166" s="12">
        <v>42.081271073264688</v>
      </c>
      <c r="K1166" s="12">
        <v>62.284012786698995</v>
      </c>
      <c r="L1166" s="12">
        <v>47.406182634981889</v>
      </c>
      <c r="M1166" s="12">
        <v>25.995931277347538</v>
      </c>
      <c r="N1166" s="12"/>
      <c r="O1166" s="12"/>
    </row>
    <row r="1167" spans="1:15" x14ac:dyDescent="0.35">
      <c r="A1167" s="11" t="str">
        <f t="shared" si="18"/>
        <v>DISTRIBUCION VOLUMEN POR CRITERIO (Consumiciones)AnisNIVEL MEDIO ALTO</v>
      </c>
      <c r="B1167" s="11" t="s">
        <v>209</v>
      </c>
      <c r="C1167" s="11" t="s">
        <v>128</v>
      </c>
      <c r="D1167" s="11" t="s">
        <v>172</v>
      </c>
      <c r="E1167" s="12">
        <v>9.9580349457776851</v>
      </c>
      <c r="F1167" s="12">
        <v>3.3572304066388488</v>
      </c>
      <c r="G1167" s="12">
        <v>0.41207010209823947</v>
      </c>
      <c r="H1167" s="12">
        <v>3.6819195955276669</v>
      </c>
      <c r="I1167" s="12">
        <v>1.5799826262645982</v>
      </c>
      <c r="J1167" s="12">
        <v>0.90711287044581079</v>
      </c>
      <c r="K1167" s="12">
        <v>1.3496509451701857</v>
      </c>
      <c r="L1167" s="12">
        <v>0.50132669620233761</v>
      </c>
      <c r="M1167" s="12">
        <v>8.6799057004646887</v>
      </c>
      <c r="N1167" s="12"/>
      <c r="O1167" s="12"/>
    </row>
    <row r="1168" spans="1:15" x14ac:dyDescent="0.35">
      <c r="A1168" s="11" t="str">
        <f t="shared" si="18"/>
        <v>DISTRIBUCION VOLUMEN POR CRITERIO (Consumiciones)AnisNIVEL MEDIO</v>
      </c>
      <c r="B1168" s="11" t="s">
        <v>209</v>
      </c>
      <c r="C1168" s="11" t="s">
        <v>128</v>
      </c>
      <c r="D1168" s="11" t="s">
        <v>173</v>
      </c>
      <c r="E1168" s="12">
        <v>16.666677956396356</v>
      </c>
      <c r="F1168" s="12">
        <v>14.881239795331686</v>
      </c>
      <c r="G1168" s="12">
        <v>11.16263365222285</v>
      </c>
      <c r="H1168" s="12">
        <v>34.416787306135234</v>
      </c>
      <c r="I1168" s="12">
        <v>53.66595577505894</v>
      </c>
      <c r="J1168" s="12">
        <v>37.312958786749903</v>
      </c>
      <c r="K1168" s="12">
        <v>28.098140966760294</v>
      </c>
      <c r="L1168" s="12">
        <v>13.814430430939018</v>
      </c>
      <c r="M1168" s="12">
        <v>25.449764716137341</v>
      </c>
      <c r="N1168" s="12"/>
      <c r="O1168" s="12"/>
    </row>
    <row r="1169" spans="1:15" x14ac:dyDescent="0.35">
      <c r="A1169" s="11" t="str">
        <f t="shared" si="18"/>
        <v>DISTRIBUCION VOLUMEN POR CRITERIO (Consumiciones)AnisNIVEL MEDIO BAJO</v>
      </c>
      <c r="B1169" s="11" t="s">
        <v>209</v>
      </c>
      <c r="C1169" s="11" t="s">
        <v>128</v>
      </c>
      <c r="D1169" s="11" t="s">
        <v>174</v>
      </c>
      <c r="E1169" s="12">
        <v>2.9846793852245437</v>
      </c>
      <c r="F1169" s="12">
        <v>12.367424267936549</v>
      </c>
      <c r="G1169" s="12">
        <v>14.970428321789278</v>
      </c>
      <c r="H1169" s="12">
        <v>16.421157057614916</v>
      </c>
      <c r="I1169" s="12">
        <v>26.076496491904461</v>
      </c>
      <c r="J1169" s="12">
        <v>15.887975399250529</v>
      </c>
      <c r="K1169" s="12">
        <v>4.7466056866746804</v>
      </c>
      <c r="L1169" s="12">
        <v>3.6393728159407948</v>
      </c>
      <c r="M1169" s="12">
        <v>5.3811777125654636</v>
      </c>
      <c r="N1169" s="12"/>
      <c r="O1169" s="12"/>
    </row>
    <row r="1170" spans="1:15" x14ac:dyDescent="0.35">
      <c r="A1170" s="11" t="str">
        <f t="shared" si="18"/>
        <v>DISTRIBUCION VOLUMEN POR CRITERIO (Consumiciones)AnisNIVEL BAJO</v>
      </c>
      <c r="B1170" s="11" t="s">
        <v>209</v>
      </c>
      <c r="C1170" s="11" t="s">
        <v>128</v>
      </c>
      <c r="D1170" s="11" t="s">
        <v>190</v>
      </c>
      <c r="E1170" s="12">
        <v>46.328376690411218</v>
      </c>
      <c r="F1170" s="12">
        <v>55.985340668305739</v>
      </c>
      <c r="G1170" s="12">
        <v>58.723175411799048</v>
      </c>
      <c r="H1170" s="12">
        <v>24.437637182802607</v>
      </c>
      <c r="I1170" s="12">
        <v>11.709165621477061</v>
      </c>
      <c r="J1170" s="12">
        <v>3.8106835542072699</v>
      </c>
      <c r="K1170" s="12">
        <v>3.5216088124653577</v>
      </c>
      <c r="L1170" s="12">
        <v>34.638706328853345</v>
      </c>
      <c r="M1170" s="12">
        <v>34.493218113614994</v>
      </c>
      <c r="N1170" s="12"/>
      <c r="O1170" s="12"/>
    </row>
    <row r="1171" spans="1:15" x14ac:dyDescent="0.35">
      <c r="A1171" s="11" t="str">
        <f t="shared" si="18"/>
        <v>DISTRIBUCION VOLUMEN POR CRITERIO (Consumiciones)AnisHOMBRE</v>
      </c>
      <c r="B1171" s="11" t="s">
        <v>209</v>
      </c>
      <c r="C1171" s="11" t="s">
        <v>128</v>
      </c>
      <c r="D1171" s="11" t="s">
        <v>17</v>
      </c>
      <c r="E1171" s="12">
        <v>67.520994381327327</v>
      </c>
      <c r="F1171" s="12">
        <v>79.980156730479678</v>
      </c>
      <c r="G1171" s="12">
        <v>83.116327679073891</v>
      </c>
      <c r="H1171" s="12">
        <v>67.639871942284373</v>
      </c>
      <c r="I1171" s="12">
        <v>90.490808025104059</v>
      </c>
      <c r="J1171" s="12">
        <v>56.153101842076971</v>
      </c>
      <c r="K1171" s="12">
        <v>39.566839249692102</v>
      </c>
      <c r="L1171" s="12">
        <v>74.306813279225963</v>
      </c>
      <c r="M1171" s="12">
        <v>78.415769790695251</v>
      </c>
      <c r="N1171" s="12"/>
      <c r="O1171" s="12"/>
    </row>
    <row r="1172" spans="1:15" x14ac:dyDescent="0.35">
      <c r="A1172" s="11" t="str">
        <f t="shared" si="18"/>
        <v>DISTRIBUCION VOLUMEN POR CRITERIO (Consumiciones)AnisMUJER</v>
      </c>
      <c r="B1172" s="11" t="s">
        <v>209</v>
      </c>
      <c r="C1172" s="11" t="s">
        <v>128</v>
      </c>
      <c r="D1172" s="11" t="s">
        <v>18</v>
      </c>
      <c r="E1172" s="12">
        <v>32.479005618672666</v>
      </c>
      <c r="F1172" s="12">
        <v>20.019831023612188</v>
      </c>
      <c r="G1172" s="12">
        <v>16.883697707972804</v>
      </c>
      <c r="H1172" s="12">
        <v>32.360128057715606</v>
      </c>
      <c r="I1172" s="12">
        <v>9.5091350384971385</v>
      </c>
      <c r="J1172" s="12">
        <v>43.846898157923029</v>
      </c>
      <c r="K1172" s="12">
        <v>60.433150905297893</v>
      </c>
      <c r="L1172" s="12">
        <v>25.693179420805933</v>
      </c>
      <c r="M1172" s="12">
        <v>21.584230209304746</v>
      </c>
      <c r="N1172" s="12"/>
      <c r="O1172" s="12"/>
    </row>
    <row r="1173" spans="1:15" x14ac:dyDescent="0.35">
      <c r="A1173" s="11" t="str">
        <f t="shared" si="18"/>
        <v>DISTRIBUCION VOLUMEN POR CRITERIO (Consumiciones)Otras EspirituosasT.ESPAÑA</v>
      </c>
      <c r="B1173" s="11" t="s">
        <v>209</v>
      </c>
      <c r="C1173" s="11" t="s">
        <v>129</v>
      </c>
      <c r="D1173" s="11" t="s">
        <v>32</v>
      </c>
      <c r="E1173" s="12">
        <v>100</v>
      </c>
      <c r="F1173" s="12">
        <v>100</v>
      </c>
      <c r="G1173" s="12">
        <v>100</v>
      </c>
      <c r="H1173" s="12">
        <v>100</v>
      </c>
      <c r="I1173" s="12">
        <v>100</v>
      </c>
      <c r="J1173" s="12">
        <v>100</v>
      </c>
      <c r="K1173" s="12">
        <v>100</v>
      </c>
      <c r="L1173" s="12">
        <v>100</v>
      </c>
      <c r="M1173" s="12">
        <v>100</v>
      </c>
      <c r="N1173" s="12"/>
      <c r="O1173" s="12"/>
    </row>
    <row r="1174" spans="1:15" x14ac:dyDescent="0.35">
      <c r="A1174" s="11" t="str">
        <f t="shared" si="18"/>
        <v>DISTRIBUCION VOLUMEN POR CRITERIO (Consumiciones)Otras EspirituosasBCN AM</v>
      </c>
      <c r="B1174" s="11" t="s">
        <v>209</v>
      </c>
      <c r="C1174" s="11" t="s">
        <v>129</v>
      </c>
      <c r="D1174" s="11" t="s">
        <v>1</v>
      </c>
      <c r="E1174" s="12">
        <v>7.2338239466590997</v>
      </c>
      <c r="F1174" s="12">
        <v>9.7455761681529687</v>
      </c>
      <c r="G1174" s="12">
        <v>7.8127297378693115</v>
      </c>
      <c r="H1174" s="12">
        <v>8.0348807262058948</v>
      </c>
      <c r="I1174" s="12">
        <v>8.6203741821460866</v>
      </c>
      <c r="J1174" s="12">
        <v>8.1612926892540703</v>
      </c>
      <c r="K1174" s="12">
        <v>11.058395862198982</v>
      </c>
      <c r="L1174" s="12">
        <v>8.918559668921775</v>
      </c>
      <c r="M1174" s="12">
        <v>10.807862041099096</v>
      </c>
      <c r="N1174" s="12"/>
      <c r="O1174" s="12"/>
    </row>
    <row r="1175" spans="1:15" x14ac:dyDescent="0.35">
      <c r="A1175" s="11" t="str">
        <f t="shared" si="18"/>
        <v>DISTRIBUCION VOLUMEN POR CRITERIO (Consumiciones)Otras EspirituosasREST.CAT ARAGON</v>
      </c>
      <c r="B1175" s="11" t="s">
        <v>209</v>
      </c>
      <c r="C1175" s="11" t="s">
        <v>129</v>
      </c>
      <c r="D1175" s="11" t="s">
        <v>2</v>
      </c>
      <c r="E1175" s="12">
        <v>19.506667612427293</v>
      </c>
      <c r="F1175" s="12">
        <v>17.566024268379728</v>
      </c>
      <c r="G1175" s="12">
        <v>17.699105369732944</v>
      </c>
      <c r="H1175" s="12">
        <v>22.128190867931007</v>
      </c>
      <c r="I1175" s="12">
        <v>19.973584052253994</v>
      </c>
      <c r="J1175" s="12">
        <v>20.06705170820203</v>
      </c>
      <c r="K1175" s="12">
        <v>20.196321042437191</v>
      </c>
      <c r="L1175" s="12">
        <v>17.667584150582034</v>
      </c>
      <c r="M1175" s="12">
        <v>18.386169731059915</v>
      </c>
      <c r="N1175" s="12"/>
      <c r="O1175" s="12"/>
    </row>
    <row r="1176" spans="1:15" x14ac:dyDescent="0.35">
      <c r="A1176" s="11" t="str">
        <f t="shared" si="18"/>
        <v>DISTRIBUCION VOLUMEN POR CRITERIO (Consumiciones)Otras EspirituosasLEVANTE</v>
      </c>
      <c r="B1176" s="11" t="s">
        <v>209</v>
      </c>
      <c r="C1176" s="11" t="s">
        <v>129</v>
      </c>
      <c r="D1176" s="11" t="s">
        <v>3</v>
      </c>
      <c r="E1176" s="12">
        <v>12.919176478933181</v>
      </c>
      <c r="F1176" s="12">
        <v>8.7909489443570532</v>
      </c>
      <c r="G1176" s="12">
        <v>10.942691987683524</v>
      </c>
      <c r="H1176" s="12">
        <v>12.438840220519348</v>
      </c>
      <c r="I1176" s="12">
        <v>12.137947395488521</v>
      </c>
      <c r="J1176" s="12">
        <v>11.022899241302252</v>
      </c>
      <c r="K1176" s="12">
        <v>11.545989250069177</v>
      </c>
      <c r="L1176" s="12">
        <v>14.114785357964731</v>
      </c>
      <c r="M1176" s="12">
        <v>11.987551433400839</v>
      </c>
      <c r="N1176" s="12"/>
      <c r="O1176" s="12"/>
    </row>
    <row r="1177" spans="1:15" x14ac:dyDescent="0.35">
      <c r="A1177" s="11" t="str">
        <f t="shared" si="18"/>
        <v>DISTRIBUCION VOLUMEN POR CRITERIO (Consumiciones)Otras EspirituosasANDALUCIA</v>
      </c>
      <c r="B1177" s="11" t="s">
        <v>209</v>
      </c>
      <c r="C1177" s="11" t="s">
        <v>129</v>
      </c>
      <c r="D1177" s="11" t="s">
        <v>4</v>
      </c>
      <c r="E1177" s="12">
        <v>9.4490601503759404</v>
      </c>
      <c r="F1177" s="12">
        <v>11.179562640586669</v>
      </c>
      <c r="G1177" s="12">
        <v>12.627407758665887</v>
      </c>
      <c r="H1177" s="12">
        <v>10.790237875728314</v>
      </c>
      <c r="I1177" s="12">
        <v>8.9570174441298178</v>
      </c>
      <c r="J1177" s="12">
        <v>7.7565392177546428</v>
      </c>
      <c r="K1177" s="12">
        <v>9.3897442862485825</v>
      </c>
      <c r="L1177" s="12">
        <v>11.926220212940002</v>
      </c>
      <c r="M1177" s="12">
        <v>13.129665933573662</v>
      </c>
      <c r="N1177" s="12"/>
      <c r="O1177" s="12"/>
    </row>
    <row r="1178" spans="1:15" x14ac:dyDescent="0.35">
      <c r="A1178" s="11" t="str">
        <f t="shared" si="18"/>
        <v>DISTRIBUCION VOLUMEN POR CRITERIO (Consumiciones)Otras EspirituosasMDD AM</v>
      </c>
      <c r="B1178" s="11" t="s">
        <v>209</v>
      </c>
      <c r="C1178" s="11" t="s">
        <v>129</v>
      </c>
      <c r="D1178" s="11" t="s">
        <v>5</v>
      </c>
      <c r="E1178" s="12">
        <v>11.734590012767768</v>
      </c>
      <c r="F1178" s="12">
        <v>12.517558788865877</v>
      </c>
      <c r="G1178" s="12">
        <v>10.851726664862658</v>
      </c>
      <c r="H1178" s="12">
        <v>8.2617006266959798</v>
      </c>
      <c r="I1178" s="12">
        <v>11.26043390944124</v>
      </c>
      <c r="J1178" s="12">
        <v>17.954124289104808</v>
      </c>
      <c r="K1178" s="12">
        <v>11.523011602343781</v>
      </c>
      <c r="L1178" s="12">
        <v>10.930513493653681</v>
      </c>
      <c r="M1178" s="12">
        <v>11.034379221780414</v>
      </c>
      <c r="N1178" s="12"/>
      <c r="O1178" s="12"/>
    </row>
    <row r="1179" spans="1:15" x14ac:dyDescent="0.35">
      <c r="A1179" s="11" t="str">
        <f t="shared" si="18"/>
        <v>DISTRIBUCION VOLUMEN POR CRITERIO (Consumiciones)Otras EspirituosasRTO CENTRO</v>
      </c>
      <c r="B1179" s="11" t="s">
        <v>209</v>
      </c>
      <c r="C1179" s="11" t="s">
        <v>129</v>
      </c>
      <c r="D1179" s="11" t="s">
        <v>6</v>
      </c>
      <c r="E1179" s="12">
        <v>8.6744573698396934</v>
      </c>
      <c r="F1179" s="12">
        <v>8.0480231532880069</v>
      </c>
      <c r="G1179" s="12">
        <v>7.8693961592471497</v>
      </c>
      <c r="H1179" s="12">
        <v>8.8323261655836038</v>
      </c>
      <c r="I1179" s="12">
        <v>7.4833268825774999</v>
      </c>
      <c r="J1179" s="12">
        <v>6.5177693520932545</v>
      </c>
      <c r="K1179" s="12">
        <v>5.9319351801267164</v>
      </c>
      <c r="L1179" s="12">
        <v>7.6552719191120788</v>
      </c>
      <c r="M1179" s="12">
        <v>7.2518127960013379</v>
      </c>
      <c r="N1179" s="12"/>
      <c r="O1179" s="12"/>
    </row>
    <row r="1180" spans="1:15" x14ac:dyDescent="0.35">
      <c r="A1180" s="11" t="str">
        <f t="shared" si="18"/>
        <v>DISTRIBUCION VOLUMEN POR CRITERIO (Consumiciones)Otras EspirituosasNORTE-CENTRO</v>
      </c>
      <c r="B1180" s="11" t="s">
        <v>209</v>
      </c>
      <c r="C1180" s="11" t="s">
        <v>129</v>
      </c>
      <c r="D1180" s="11" t="s">
        <v>7</v>
      </c>
      <c r="E1180" s="12">
        <v>18.340771740672434</v>
      </c>
      <c r="F1180" s="12">
        <v>20.909945439922563</v>
      </c>
      <c r="G1180" s="12">
        <v>19.277647126864558</v>
      </c>
      <c r="H1180" s="12">
        <v>16.267661516984994</v>
      </c>
      <c r="I1180" s="12">
        <v>14.44135975639538</v>
      </c>
      <c r="J1180" s="12">
        <v>15.30275771694919</v>
      </c>
      <c r="K1180" s="12">
        <v>13.284506254237991</v>
      </c>
      <c r="L1180" s="12">
        <v>14.629119027437715</v>
      </c>
      <c r="M1180" s="12">
        <v>14.265637632785516</v>
      </c>
      <c r="N1180" s="12"/>
      <c r="O1180" s="12"/>
    </row>
    <row r="1181" spans="1:15" x14ac:dyDescent="0.35">
      <c r="A1181" s="11" t="str">
        <f t="shared" si="18"/>
        <v>DISTRIBUCION VOLUMEN POR CRITERIO (Consumiciones)Otras EspirituosasNOROESTE</v>
      </c>
      <c r="B1181" s="11" t="s">
        <v>209</v>
      </c>
      <c r="C1181" s="11" t="s">
        <v>129</v>
      </c>
      <c r="D1181" s="11" t="s">
        <v>8</v>
      </c>
      <c r="E1181" s="12">
        <v>12.141438501915164</v>
      </c>
      <c r="F1181" s="12">
        <v>11.242350832071288</v>
      </c>
      <c r="G1181" s="12">
        <v>12.919302248107378</v>
      </c>
      <c r="H1181" s="12">
        <v>13.246188128235659</v>
      </c>
      <c r="I1181" s="12">
        <v>17.125952273162898</v>
      </c>
      <c r="J1181" s="12">
        <v>13.2175763164703</v>
      </c>
      <c r="K1181" s="12">
        <v>17.070106658044558</v>
      </c>
      <c r="L1181" s="12">
        <v>14.157934169162381</v>
      </c>
      <c r="M1181" s="12">
        <v>13.136921210299219</v>
      </c>
      <c r="N1181" s="12"/>
      <c r="O1181" s="12"/>
    </row>
    <row r="1182" spans="1:15" x14ac:dyDescent="0.35">
      <c r="A1182" s="11" t="str">
        <f t="shared" si="18"/>
        <v>DISTRIBUCION VOLUMEN POR CRITERIO (Consumiciones)Otras Espirituosas&lt;2MIL</v>
      </c>
      <c r="B1182" s="11" t="s">
        <v>209</v>
      </c>
      <c r="C1182" s="11" t="s">
        <v>129</v>
      </c>
      <c r="D1182" s="11" t="s">
        <v>9</v>
      </c>
      <c r="E1182" s="12">
        <v>13.160934175060293</v>
      </c>
      <c r="F1182" s="12">
        <v>11.519812081332043</v>
      </c>
      <c r="G1182" s="12">
        <v>10.283797607093847</v>
      </c>
      <c r="H1182" s="12">
        <v>13.555015993998051</v>
      </c>
      <c r="I1182" s="12">
        <v>15.399221066102667</v>
      </c>
      <c r="J1182" s="12">
        <v>16.398844805186368</v>
      </c>
      <c r="K1182" s="12">
        <v>13.373163283198746</v>
      </c>
      <c r="L1182" s="12">
        <v>11.97801318664791</v>
      </c>
      <c r="M1182" s="12">
        <v>11.92435239213915</v>
      </c>
      <c r="N1182" s="12"/>
      <c r="O1182" s="12"/>
    </row>
    <row r="1183" spans="1:15" x14ac:dyDescent="0.35">
      <c r="A1183" s="11" t="str">
        <f t="shared" si="18"/>
        <v>DISTRIBUCION VOLUMEN POR CRITERIO (Consumiciones)Otras Espirituosas2-5MIL</v>
      </c>
      <c r="B1183" s="11" t="s">
        <v>209</v>
      </c>
      <c r="C1183" s="11" t="s">
        <v>129</v>
      </c>
      <c r="D1183" s="11" t="s">
        <v>10</v>
      </c>
      <c r="E1183" s="12">
        <v>3.0777135054617677</v>
      </c>
      <c r="F1183" s="12">
        <v>3.2140077783017995</v>
      </c>
      <c r="G1183" s="12">
        <v>4.7260590070880637</v>
      </c>
      <c r="H1183" s="12">
        <v>3.9286634093903614</v>
      </c>
      <c r="I1183" s="12">
        <v>3.1418966535558304</v>
      </c>
      <c r="J1183" s="12">
        <v>3.321358501799244</v>
      </c>
      <c r="K1183" s="12">
        <v>4.3935426424396242</v>
      </c>
      <c r="L1183" s="12">
        <v>3.3529358351937018</v>
      </c>
      <c r="M1183" s="12">
        <v>7.0874007840907778</v>
      </c>
      <c r="N1183" s="12"/>
      <c r="O1183" s="12"/>
    </row>
    <row r="1184" spans="1:15" x14ac:dyDescent="0.35">
      <c r="A1184" s="11" t="str">
        <f t="shared" si="18"/>
        <v>DISTRIBUCION VOLUMEN POR CRITERIO (Consumiciones)Otras Espirituosas5-10MIL</v>
      </c>
      <c r="B1184" s="11" t="s">
        <v>209</v>
      </c>
      <c r="C1184" s="11" t="s">
        <v>129</v>
      </c>
      <c r="D1184" s="11" t="s">
        <v>11</v>
      </c>
      <c r="E1184" s="12">
        <v>8.1690026954177881</v>
      </c>
      <c r="F1184" s="12">
        <v>8.394147493500995</v>
      </c>
      <c r="G1184" s="12">
        <v>8.9520344357302903</v>
      </c>
      <c r="H1184" s="12">
        <v>5.9357440661707344</v>
      </c>
      <c r="I1184" s="12">
        <v>6.4777436610549879</v>
      </c>
      <c r="J1184" s="12">
        <v>4.2843166542457833</v>
      </c>
      <c r="K1184" s="12">
        <v>6.3563932492137223</v>
      </c>
      <c r="L1184" s="12">
        <v>5.584904996213929</v>
      </c>
      <c r="M1184" s="12">
        <v>6.0460155694517876</v>
      </c>
      <c r="N1184" s="12"/>
      <c r="O1184" s="12"/>
    </row>
    <row r="1185" spans="1:15" x14ac:dyDescent="0.35">
      <c r="A1185" s="11" t="str">
        <f t="shared" si="18"/>
        <v>DISTRIBUCION VOLUMEN POR CRITERIO (Consumiciones)Otras Espirituosas10-30MIL</v>
      </c>
      <c r="B1185" s="11" t="s">
        <v>209</v>
      </c>
      <c r="C1185" s="11" t="s">
        <v>129</v>
      </c>
      <c r="D1185" s="11" t="s">
        <v>12</v>
      </c>
      <c r="E1185" s="12">
        <v>13.730447581217192</v>
      </c>
      <c r="F1185" s="12">
        <v>16.276355270956547</v>
      </c>
      <c r="G1185" s="12">
        <v>18.103081964006488</v>
      </c>
      <c r="H1185" s="12">
        <v>15.817481794463129</v>
      </c>
      <c r="I1185" s="12">
        <v>13.966476044437567</v>
      </c>
      <c r="J1185" s="12">
        <v>15.734755223177471</v>
      </c>
      <c r="K1185" s="12">
        <v>17.426270333495168</v>
      </c>
      <c r="L1185" s="12">
        <v>15.335268303044097</v>
      </c>
      <c r="M1185" s="12">
        <v>15.682578294667668</v>
      </c>
      <c r="N1185" s="12"/>
      <c r="O1185" s="12"/>
    </row>
    <row r="1186" spans="1:15" x14ac:dyDescent="0.35">
      <c r="A1186" s="11" t="str">
        <f t="shared" si="18"/>
        <v>DISTRIBUCION VOLUMEN POR CRITERIO (Consumiciones)Otras Espirituosas30-100MIL</v>
      </c>
      <c r="B1186" s="11" t="s">
        <v>209</v>
      </c>
      <c r="C1186" s="11" t="s">
        <v>129</v>
      </c>
      <c r="D1186" s="11" t="s">
        <v>13</v>
      </c>
      <c r="E1186" s="12">
        <v>18.192619520499363</v>
      </c>
      <c r="F1186" s="12">
        <v>16.149395601409065</v>
      </c>
      <c r="G1186" s="12">
        <v>15.395735124741124</v>
      </c>
      <c r="H1186" s="12">
        <v>17.230388223042556</v>
      </c>
      <c r="I1186" s="12">
        <v>19.597751935534582</v>
      </c>
      <c r="J1186" s="12">
        <v>15.425017121863082</v>
      </c>
      <c r="K1186" s="12">
        <v>16.215152172436756</v>
      </c>
      <c r="L1186" s="12">
        <v>19.982583672573043</v>
      </c>
      <c r="M1186" s="12">
        <v>17.938493112509995</v>
      </c>
      <c r="N1186" s="12"/>
      <c r="O1186" s="12"/>
    </row>
    <row r="1187" spans="1:15" x14ac:dyDescent="0.35">
      <c r="A1187" s="11" t="str">
        <f t="shared" si="18"/>
        <v>DISTRIBUCION VOLUMEN POR CRITERIO (Consumiciones)Otras Espirituosas100-200MIL</v>
      </c>
      <c r="B1187" s="11" t="s">
        <v>209</v>
      </c>
      <c r="C1187" s="11" t="s">
        <v>129</v>
      </c>
      <c r="D1187" s="11" t="s">
        <v>14</v>
      </c>
      <c r="E1187" s="12">
        <v>14.302404596396654</v>
      </c>
      <c r="F1187" s="12">
        <v>13.764189672349858</v>
      </c>
      <c r="G1187" s="12">
        <v>15.843167808827058</v>
      </c>
      <c r="H1187" s="12">
        <v>11.975742125242149</v>
      </c>
      <c r="I1187" s="12">
        <v>10.329846368032928</v>
      </c>
      <c r="J1187" s="12">
        <v>9.3568568366519855</v>
      </c>
      <c r="K1187" s="12">
        <v>11.643507420857865</v>
      </c>
      <c r="L1187" s="12">
        <v>13.483993499077783</v>
      </c>
      <c r="M1187" s="12">
        <v>10.707653647227609</v>
      </c>
      <c r="N1187" s="12"/>
      <c r="O1187" s="12"/>
    </row>
    <row r="1188" spans="1:15" x14ac:dyDescent="0.35">
      <c r="A1188" s="11" t="str">
        <f t="shared" si="18"/>
        <v>DISTRIBUCION VOLUMEN POR CRITERIO (Consumiciones)Otras Espirituosas200-500MIL</v>
      </c>
      <c r="B1188" s="11" t="s">
        <v>209</v>
      </c>
      <c r="C1188" s="11" t="s">
        <v>129</v>
      </c>
      <c r="D1188" s="11" t="s">
        <v>15</v>
      </c>
      <c r="E1188" s="12">
        <v>12.999503475670307</v>
      </c>
      <c r="F1188" s="12">
        <v>13.694286505665126</v>
      </c>
      <c r="G1188" s="12">
        <v>12.505094053375949</v>
      </c>
      <c r="H1188" s="12">
        <v>16.262331428486114</v>
      </c>
      <c r="I1188" s="12">
        <v>14.528057093909188</v>
      </c>
      <c r="J1188" s="12">
        <v>14.030583105188091</v>
      </c>
      <c r="K1188" s="12">
        <v>15.1730241199419</v>
      </c>
      <c r="L1188" s="12">
        <v>15.274155154116897</v>
      </c>
      <c r="M1188" s="12">
        <v>15.489692112100348</v>
      </c>
      <c r="N1188" s="12"/>
      <c r="O1188" s="12"/>
    </row>
    <row r="1189" spans="1:15" x14ac:dyDescent="0.35">
      <c r="A1189" s="11" t="str">
        <f t="shared" si="18"/>
        <v>DISTRIBUCION VOLUMEN POR CRITERIO (Consumiciones)Otras Espirituosas&gt;500MIL</v>
      </c>
      <c r="B1189" s="11" t="s">
        <v>209</v>
      </c>
      <c r="C1189" s="11" t="s">
        <v>129</v>
      </c>
      <c r="D1189" s="11" t="s">
        <v>16</v>
      </c>
      <c r="E1189" s="12">
        <v>16.367360618527449</v>
      </c>
      <c r="F1189" s="12">
        <v>16.98780071429664</v>
      </c>
      <c r="G1189" s="12">
        <v>14.191037052170582</v>
      </c>
      <c r="H1189" s="12">
        <v>15.294659087091706</v>
      </c>
      <c r="I1189" s="12">
        <v>16.558998558122678</v>
      </c>
      <c r="J1189" s="12">
        <v>21.448272666415555</v>
      </c>
      <c r="K1189" s="12">
        <v>15.418959448049939</v>
      </c>
      <c r="L1189" s="12">
        <v>15.008142153072479</v>
      </c>
      <c r="M1189" s="12">
        <v>15.12381408781266</v>
      </c>
      <c r="N1189" s="12"/>
      <c r="O1189" s="12"/>
    </row>
    <row r="1190" spans="1:15" x14ac:dyDescent="0.35">
      <c r="A1190" s="11" t="str">
        <f t="shared" si="18"/>
        <v>DISTRIBUCION VOLUMEN POR CRITERIO (Consumiciones)Otras EspirituosasDE 15 A 19 AÑOS</v>
      </c>
      <c r="B1190" s="11" t="s">
        <v>209</v>
      </c>
      <c r="C1190" s="11" t="s">
        <v>129</v>
      </c>
      <c r="D1190" s="11" t="s">
        <v>34</v>
      </c>
      <c r="E1190" s="12">
        <v>1.0635114909916301</v>
      </c>
      <c r="F1190" s="12">
        <v>0.80270167260503467</v>
      </c>
      <c r="G1190" s="12">
        <v>2.0101986863019983</v>
      </c>
      <c r="H1190" s="12">
        <v>0.85530190770884573</v>
      </c>
      <c r="I1190" s="12" t="s">
        <v>222</v>
      </c>
      <c r="J1190" s="12" t="s">
        <v>222</v>
      </c>
      <c r="K1190" s="12">
        <v>0.74310138443621643</v>
      </c>
      <c r="L1190" s="12">
        <v>0.58396897861679797</v>
      </c>
      <c r="M1190" s="12" t="s">
        <v>222</v>
      </c>
      <c r="N1190" s="12"/>
      <c r="O1190" s="12"/>
    </row>
    <row r="1191" spans="1:15" x14ac:dyDescent="0.35">
      <c r="A1191" s="11" t="str">
        <f t="shared" si="18"/>
        <v>DISTRIBUCION VOLUMEN POR CRITERIO (Consumiciones)Otras EspirituosasDE 20 A 24 AÑOS</v>
      </c>
      <c r="B1191" s="11" t="s">
        <v>209</v>
      </c>
      <c r="C1191" s="11" t="s">
        <v>129</v>
      </c>
      <c r="D1191" s="11" t="s">
        <v>35</v>
      </c>
      <c r="E1191" s="12">
        <v>2.26550539083558</v>
      </c>
      <c r="F1191" s="12">
        <v>3.5622656346372357</v>
      </c>
      <c r="G1191" s="12">
        <v>2.5024327087715519</v>
      </c>
      <c r="H1191" s="12">
        <v>2.5257550025568003</v>
      </c>
      <c r="I1191" s="12">
        <v>0.72003240837840321</v>
      </c>
      <c r="J1191" s="12">
        <v>2.0374743259813166</v>
      </c>
      <c r="K1191" s="12">
        <v>3.1633110719422346</v>
      </c>
      <c r="L1191" s="12">
        <v>1.0408395677838742</v>
      </c>
      <c r="M1191" s="12">
        <v>2.1276221779298945</v>
      </c>
      <c r="N1191" s="12"/>
      <c r="O1191" s="12"/>
    </row>
    <row r="1192" spans="1:15" x14ac:dyDescent="0.35">
      <c r="A1192" s="11" t="str">
        <f t="shared" si="18"/>
        <v>DISTRIBUCION VOLUMEN POR CRITERIO (Consumiciones)Otras EspirituosasDE 25 A 34 AÑOS</v>
      </c>
      <c r="B1192" s="11" t="s">
        <v>209</v>
      </c>
      <c r="C1192" s="11" t="s">
        <v>129</v>
      </c>
      <c r="D1192" s="11" t="s">
        <v>36</v>
      </c>
      <c r="E1192" s="12">
        <v>6.9660058164278613</v>
      </c>
      <c r="F1192" s="12">
        <v>6.4306128805787539</v>
      </c>
      <c r="G1192" s="12">
        <v>7.2132571637072527</v>
      </c>
      <c r="H1192" s="12">
        <v>5.957310768794347</v>
      </c>
      <c r="I1192" s="12">
        <v>5.9382607257326052</v>
      </c>
      <c r="J1192" s="12">
        <v>6.6164004104332612</v>
      </c>
      <c r="K1192" s="12">
        <v>5.9010694184435408</v>
      </c>
      <c r="L1192" s="12">
        <v>6.0025728483695495</v>
      </c>
      <c r="M1192" s="12">
        <v>8.0833791283919805</v>
      </c>
      <c r="N1192" s="12"/>
      <c r="O1192" s="12"/>
    </row>
    <row r="1193" spans="1:15" x14ac:dyDescent="0.35">
      <c r="A1193" s="11" t="str">
        <f t="shared" si="18"/>
        <v>DISTRIBUCION VOLUMEN POR CRITERIO (Consumiciones)Otras EspirituosasDE 35 A 49 AÑOS</v>
      </c>
      <c r="B1193" s="11" t="s">
        <v>209</v>
      </c>
      <c r="C1193" s="11" t="s">
        <v>129</v>
      </c>
      <c r="D1193" s="11" t="s">
        <v>37</v>
      </c>
      <c r="E1193" s="12">
        <v>13.767566321464036</v>
      </c>
      <c r="F1193" s="12">
        <v>17.973364735566054</v>
      </c>
      <c r="G1193" s="12">
        <v>16.857330535003147</v>
      </c>
      <c r="H1193" s="12">
        <v>16.664902412350276</v>
      </c>
      <c r="I1193" s="12">
        <v>16.184808203227128</v>
      </c>
      <c r="J1193" s="12">
        <v>16.622838441575215</v>
      </c>
      <c r="K1193" s="12">
        <v>16.94335710832334</v>
      </c>
      <c r="L1193" s="12">
        <v>11.363329630597056</v>
      </c>
      <c r="M1193" s="12">
        <v>15.673778946228726</v>
      </c>
      <c r="N1193" s="12"/>
      <c r="O1193" s="12"/>
    </row>
    <row r="1194" spans="1:15" x14ac:dyDescent="0.35">
      <c r="A1194" s="11" t="str">
        <f t="shared" si="18"/>
        <v>DISTRIBUCION VOLUMEN POR CRITERIO (Consumiciones)Otras EspirituosasDE 50 A 59 AÑOS</v>
      </c>
      <c r="B1194" s="11" t="s">
        <v>209</v>
      </c>
      <c r="C1194" s="11" t="s">
        <v>129</v>
      </c>
      <c r="D1194" s="11" t="s">
        <v>38</v>
      </c>
      <c r="E1194" s="12">
        <v>20.859458788480637</v>
      </c>
      <c r="F1194" s="12">
        <v>21.98960875122421</v>
      </c>
      <c r="G1194" s="12">
        <v>23.759412566953859</v>
      </c>
      <c r="H1194" s="12">
        <v>23.515715922706253</v>
      </c>
      <c r="I1194" s="12">
        <v>24.048765251454292</v>
      </c>
      <c r="J1194" s="12">
        <v>23.946140990073705</v>
      </c>
      <c r="K1194" s="12">
        <v>25.918979212678554</v>
      </c>
      <c r="L1194" s="12">
        <v>28.284759753483367</v>
      </c>
      <c r="M1194" s="12">
        <v>24.879783785312267</v>
      </c>
      <c r="N1194" s="12"/>
      <c r="O1194" s="12"/>
    </row>
    <row r="1195" spans="1:15" x14ac:dyDescent="0.35">
      <c r="A1195" s="11" t="str">
        <f t="shared" si="18"/>
        <v>DISTRIBUCION VOLUMEN POR CRITERIO (Consumiciones)Otras EspirituosasDE 60 A 75 AÑOS</v>
      </c>
      <c r="B1195" s="11" t="s">
        <v>209</v>
      </c>
      <c r="C1195" s="11" t="s">
        <v>129</v>
      </c>
      <c r="D1195" s="11" t="s">
        <v>39</v>
      </c>
      <c r="E1195" s="12">
        <v>55.077954319761666</v>
      </c>
      <c r="F1195" s="12">
        <v>49.24145446236858</v>
      </c>
      <c r="G1195" s="12">
        <v>47.657370220071094</v>
      </c>
      <c r="H1195" s="12">
        <v>50.481014359138975</v>
      </c>
      <c r="I1195" s="12">
        <v>53.108121918874794</v>
      </c>
      <c r="J1195" s="12">
        <v>50.777144778823448</v>
      </c>
      <c r="K1195" s="12">
        <v>47.330204102731464</v>
      </c>
      <c r="L1195" s="12">
        <v>52.724511220810953</v>
      </c>
      <c r="M1195" s="12">
        <v>49.235424056041985</v>
      </c>
      <c r="N1195" s="12"/>
      <c r="O1195" s="12"/>
    </row>
    <row r="1196" spans="1:15" x14ac:dyDescent="0.35">
      <c r="A1196" s="11" t="str">
        <f t="shared" si="18"/>
        <v>DISTRIBUCION VOLUMEN POR CRITERIO (Consumiciones)Otras EspirituosasNIVEL ALTO</v>
      </c>
      <c r="B1196" s="11" t="s">
        <v>209</v>
      </c>
      <c r="C1196" s="11" t="s">
        <v>129</v>
      </c>
      <c r="D1196" s="11" t="s">
        <v>171</v>
      </c>
      <c r="E1196" s="12">
        <v>15.077120868208258</v>
      </c>
      <c r="F1196" s="12">
        <v>16.083661823210768</v>
      </c>
      <c r="G1196" s="12">
        <v>18.651956076529174</v>
      </c>
      <c r="H1196" s="12">
        <v>14.668075084075802</v>
      </c>
      <c r="I1196" s="12">
        <v>14.24393379267093</v>
      </c>
      <c r="J1196" s="12">
        <v>17.922221984296677</v>
      </c>
      <c r="K1196" s="12">
        <v>17.473672501117459</v>
      </c>
      <c r="L1196" s="12">
        <v>15.512067626871387</v>
      </c>
      <c r="M1196" s="12">
        <v>19.596703351082095</v>
      </c>
      <c r="N1196" s="12"/>
      <c r="O1196" s="12"/>
    </row>
    <row r="1197" spans="1:15" x14ac:dyDescent="0.35">
      <c r="A1197" s="11" t="str">
        <f t="shared" si="18"/>
        <v>DISTRIBUCION VOLUMEN POR CRITERIO (Consumiciones)Otras EspirituosasNIVEL MEDIO ALTO</v>
      </c>
      <c r="B1197" s="11" t="s">
        <v>209</v>
      </c>
      <c r="C1197" s="11" t="s">
        <v>129</v>
      </c>
      <c r="D1197" s="11" t="s">
        <v>172</v>
      </c>
      <c r="E1197" s="12">
        <v>11.223925379486452</v>
      </c>
      <c r="F1197" s="12">
        <v>13.167150166010662</v>
      </c>
      <c r="G1197" s="12">
        <v>12.975712409271543</v>
      </c>
      <c r="H1197" s="12">
        <v>12.051453270278039</v>
      </c>
      <c r="I1197" s="12">
        <v>13.181951948094058</v>
      </c>
      <c r="J1197" s="12">
        <v>15.105341143687797</v>
      </c>
      <c r="K1197" s="12">
        <v>12.025461402721032</v>
      </c>
      <c r="L1197" s="12">
        <v>12.925110992086653</v>
      </c>
      <c r="M1197" s="12">
        <v>12.867088167238967</v>
      </c>
      <c r="N1197" s="12"/>
      <c r="O1197" s="12"/>
    </row>
    <row r="1198" spans="1:15" x14ac:dyDescent="0.35">
      <c r="A1198" s="11" t="str">
        <f t="shared" si="18"/>
        <v>DISTRIBUCION VOLUMEN POR CRITERIO (Consumiciones)Otras EspirituosasNIVEL MEDIO</v>
      </c>
      <c r="B1198" s="11" t="s">
        <v>209</v>
      </c>
      <c r="C1198" s="11" t="s">
        <v>129</v>
      </c>
      <c r="D1198" s="11" t="s">
        <v>173</v>
      </c>
      <c r="E1198" s="12">
        <v>25.121634274365157</v>
      </c>
      <c r="F1198" s="12">
        <v>22.792878385024313</v>
      </c>
      <c r="G1198" s="12">
        <v>25.283855206866647</v>
      </c>
      <c r="H1198" s="12">
        <v>29.052311757921416</v>
      </c>
      <c r="I1198" s="12">
        <v>28.454154006288768</v>
      </c>
      <c r="J1198" s="12">
        <v>25.158474207681614</v>
      </c>
      <c r="K1198" s="12">
        <v>24.051862892264531</v>
      </c>
      <c r="L1198" s="12">
        <v>20.860672180636996</v>
      </c>
      <c r="M1198" s="12">
        <v>21.836522616557879</v>
      </c>
      <c r="N1198" s="12"/>
      <c r="O1198" s="12"/>
    </row>
    <row r="1199" spans="1:15" x14ac:dyDescent="0.35">
      <c r="A1199" s="11" t="str">
        <f t="shared" si="18"/>
        <v>DISTRIBUCION VOLUMEN POR CRITERIO (Consumiciones)Otras EspirituosasNIVEL MEDIO BAJO</v>
      </c>
      <c r="B1199" s="11" t="s">
        <v>209</v>
      </c>
      <c r="C1199" s="11" t="s">
        <v>129</v>
      </c>
      <c r="D1199" s="11" t="s">
        <v>174</v>
      </c>
      <c r="E1199" s="12">
        <v>14.582681940700809</v>
      </c>
      <c r="F1199" s="12">
        <v>15.0310002659165</v>
      </c>
      <c r="G1199" s="12">
        <v>14.160368111919414</v>
      </c>
      <c r="H1199" s="12">
        <v>14.556755364614633</v>
      </c>
      <c r="I1199" s="12">
        <v>17.448431235011228</v>
      </c>
      <c r="J1199" s="12">
        <v>13.58843709948794</v>
      </c>
      <c r="K1199" s="12">
        <v>14.664231900921438</v>
      </c>
      <c r="L1199" s="12">
        <v>15.941787705608865</v>
      </c>
      <c r="M1199" s="12">
        <v>24.756034808957398</v>
      </c>
      <c r="N1199" s="12"/>
      <c r="O1199" s="12"/>
    </row>
    <row r="1200" spans="1:15" x14ac:dyDescent="0.35">
      <c r="A1200" s="11" t="str">
        <f t="shared" si="18"/>
        <v>DISTRIBUCION VOLUMEN POR CRITERIO (Consumiciones)Otras EspirituosasNIVEL BAJO</v>
      </c>
      <c r="B1200" s="11" t="s">
        <v>209</v>
      </c>
      <c r="C1200" s="11" t="s">
        <v>129</v>
      </c>
      <c r="D1200" s="11" t="s">
        <v>190</v>
      </c>
      <c r="E1200" s="12">
        <v>33.994619804227547</v>
      </c>
      <c r="F1200" s="12">
        <v>32.925312614629703</v>
      </c>
      <c r="G1200" s="12">
        <v>28.928110546424364</v>
      </c>
      <c r="H1200" s="12">
        <v>29.67141945333</v>
      </c>
      <c r="I1200" s="12">
        <v>26.671520809125898</v>
      </c>
      <c r="J1200" s="12">
        <v>28.225539606353355</v>
      </c>
      <c r="K1200" s="12">
        <v>31.784791574389498</v>
      </c>
      <c r="L1200" s="12">
        <v>34.760349494570505</v>
      </c>
      <c r="M1200" s="12">
        <v>20.943651056163652</v>
      </c>
      <c r="N1200" s="12"/>
      <c r="O1200" s="12"/>
    </row>
    <row r="1201" spans="1:15" x14ac:dyDescent="0.35">
      <c r="A1201" s="11" t="str">
        <f t="shared" si="18"/>
        <v>DISTRIBUCION VOLUMEN POR CRITERIO (Consumiciones)Otras EspirituosasHOMBRE</v>
      </c>
      <c r="B1201" s="11" t="s">
        <v>209</v>
      </c>
      <c r="C1201" s="11" t="s">
        <v>129</v>
      </c>
      <c r="D1201" s="11" t="s">
        <v>17</v>
      </c>
      <c r="E1201" s="12">
        <v>62.259043836005112</v>
      </c>
      <c r="F1201" s="12">
        <v>60.329879673596444</v>
      </c>
      <c r="G1201" s="12">
        <v>61.253079530709961</v>
      </c>
      <c r="H1201" s="12">
        <v>61.888336885481479</v>
      </c>
      <c r="I1201" s="12">
        <v>61.08572992935909</v>
      </c>
      <c r="J1201" s="12">
        <v>61.567165619930783</v>
      </c>
      <c r="K1201" s="12">
        <v>62.121596049506842</v>
      </c>
      <c r="L1201" s="12">
        <v>59.47263808559601</v>
      </c>
      <c r="M1201" s="12">
        <v>61.388942735030959</v>
      </c>
      <c r="N1201" s="12"/>
      <c r="O1201" s="12"/>
    </row>
    <row r="1202" spans="1:15" x14ac:dyDescent="0.35">
      <c r="A1202" s="11" t="str">
        <f t="shared" si="18"/>
        <v>DISTRIBUCION VOLUMEN POR CRITERIO (Consumiciones)Otras EspirituosasMUJER</v>
      </c>
      <c r="B1202" s="11" t="s">
        <v>209</v>
      </c>
      <c r="C1202" s="11" t="s">
        <v>129</v>
      </c>
      <c r="D1202" s="11" t="s">
        <v>18</v>
      </c>
      <c r="E1202" s="12">
        <v>37.740956163994895</v>
      </c>
      <c r="F1202" s="12">
        <v>39.670120326403548</v>
      </c>
      <c r="G1202" s="12">
        <v>38.746920469290032</v>
      </c>
      <c r="H1202" s="12">
        <v>38.111663114518521</v>
      </c>
      <c r="I1202" s="12">
        <v>38.914245444213549</v>
      </c>
      <c r="J1202" s="12">
        <v>38.432834380069202</v>
      </c>
      <c r="K1202" s="12">
        <v>37.878429289760604</v>
      </c>
      <c r="L1202" s="12">
        <v>40.52736191440399</v>
      </c>
      <c r="M1202" s="12">
        <v>38.611057264969027</v>
      </c>
      <c r="N1202" s="12"/>
      <c r="O1202" s="12"/>
    </row>
    <row r="1203" spans="1:15" x14ac:dyDescent="0.35">
      <c r="A1203" s="11" t="str">
        <f t="shared" si="18"/>
        <v>DISTRIBUCION VOLUMEN POR CRITERIO (Consumiciones)T.Zumo+Horchata+MostoT.ESPAÑA</v>
      </c>
      <c r="B1203" s="11" t="s">
        <v>209</v>
      </c>
      <c r="C1203" s="11" t="s">
        <v>130</v>
      </c>
      <c r="D1203" s="11" t="s">
        <v>32</v>
      </c>
      <c r="E1203" s="12">
        <v>100</v>
      </c>
      <c r="F1203" s="12">
        <v>100</v>
      </c>
      <c r="G1203" s="12">
        <v>100</v>
      </c>
      <c r="H1203" s="12">
        <v>100</v>
      </c>
      <c r="I1203" s="12">
        <v>100</v>
      </c>
      <c r="J1203" s="12">
        <v>100</v>
      </c>
      <c r="K1203" s="12">
        <v>100</v>
      </c>
      <c r="L1203" s="12">
        <v>100</v>
      </c>
      <c r="M1203" s="12">
        <v>100</v>
      </c>
      <c r="N1203" s="12"/>
      <c r="O1203" s="12"/>
    </row>
    <row r="1204" spans="1:15" x14ac:dyDescent="0.35">
      <c r="A1204" s="11" t="str">
        <f t="shared" si="18"/>
        <v>DISTRIBUCION VOLUMEN POR CRITERIO (Consumiciones)T.Zumo+Horchata+MostoBCN AM</v>
      </c>
      <c r="B1204" s="11" t="s">
        <v>209</v>
      </c>
      <c r="C1204" s="11" t="s">
        <v>130</v>
      </c>
      <c r="D1204" s="11" t="s">
        <v>1</v>
      </c>
      <c r="E1204" s="12">
        <v>13.770787535896719</v>
      </c>
      <c r="F1204" s="12">
        <v>11.297561137616849</v>
      </c>
      <c r="G1204" s="12">
        <v>12.303108966830548</v>
      </c>
      <c r="H1204" s="12">
        <v>13.133921155113375</v>
      </c>
      <c r="I1204" s="12">
        <v>14.492600396982283</v>
      </c>
      <c r="J1204" s="12">
        <v>14.72057908505063</v>
      </c>
      <c r="K1204" s="12">
        <v>16.454741634220582</v>
      </c>
      <c r="L1204" s="12">
        <v>14.580418375435089</v>
      </c>
      <c r="M1204" s="12">
        <v>17.268278818618992</v>
      </c>
      <c r="N1204" s="12"/>
      <c r="O1204" s="12"/>
    </row>
    <row r="1205" spans="1:15" x14ac:dyDescent="0.35">
      <c r="A1205" s="11" t="str">
        <f t="shared" si="18"/>
        <v>DISTRIBUCION VOLUMEN POR CRITERIO (Consumiciones)T.Zumo+Horchata+MostoREST.CAT ARAGON</v>
      </c>
      <c r="B1205" s="11" t="s">
        <v>209</v>
      </c>
      <c r="C1205" s="11" t="s">
        <v>130</v>
      </c>
      <c r="D1205" s="11" t="s">
        <v>2</v>
      </c>
      <c r="E1205" s="12">
        <v>9.4317477890162404</v>
      </c>
      <c r="F1205" s="12">
        <v>10.274049849700873</v>
      </c>
      <c r="G1205" s="12">
        <v>11.178052382482297</v>
      </c>
      <c r="H1205" s="12">
        <v>9.0042948757734589</v>
      </c>
      <c r="I1205" s="12">
        <v>8.4855125921638805</v>
      </c>
      <c r="J1205" s="12">
        <v>10.234950298196088</v>
      </c>
      <c r="K1205" s="12">
        <v>10.735140980551661</v>
      </c>
      <c r="L1205" s="12">
        <v>10.97761226177758</v>
      </c>
      <c r="M1205" s="12">
        <v>8.2959310248237088</v>
      </c>
      <c r="N1205" s="12"/>
      <c r="O1205" s="12"/>
    </row>
    <row r="1206" spans="1:15" x14ac:dyDescent="0.35">
      <c r="A1206" s="11" t="str">
        <f t="shared" si="18"/>
        <v>DISTRIBUCION VOLUMEN POR CRITERIO (Consumiciones)T.Zumo+Horchata+MostoLEVANTE</v>
      </c>
      <c r="B1206" s="11" t="s">
        <v>209</v>
      </c>
      <c r="C1206" s="11" t="s">
        <v>130</v>
      </c>
      <c r="D1206" s="11" t="s">
        <v>3</v>
      </c>
      <c r="E1206" s="12">
        <v>8.8208404279651322</v>
      </c>
      <c r="F1206" s="12">
        <v>10.83228596169128</v>
      </c>
      <c r="G1206" s="12">
        <v>11.642660503809939</v>
      </c>
      <c r="H1206" s="12">
        <v>8.4740579731197219</v>
      </c>
      <c r="I1206" s="12">
        <v>8.0282656276110558</v>
      </c>
      <c r="J1206" s="12">
        <v>11.789920681203718</v>
      </c>
      <c r="K1206" s="12">
        <v>13.292956162181344</v>
      </c>
      <c r="L1206" s="12">
        <v>10.378420408725919</v>
      </c>
      <c r="M1206" s="12">
        <v>8.6951733526401043</v>
      </c>
      <c r="N1206" s="12"/>
      <c r="O1206" s="12"/>
    </row>
    <row r="1207" spans="1:15" x14ac:dyDescent="0.35">
      <c r="A1207" s="11" t="str">
        <f t="shared" si="18"/>
        <v>DISTRIBUCION VOLUMEN POR CRITERIO (Consumiciones)T.Zumo+Horchata+MostoANDALUCIA</v>
      </c>
      <c r="B1207" s="11" t="s">
        <v>209</v>
      </c>
      <c r="C1207" s="11" t="s">
        <v>130</v>
      </c>
      <c r="D1207" s="11" t="s">
        <v>4</v>
      </c>
      <c r="E1207" s="12">
        <v>16.873324290325044</v>
      </c>
      <c r="F1207" s="12">
        <v>17.999341998063358</v>
      </c>
      <c r="G1207" s="12">
        <v>18.402177248727249</v>
      </c>
      <c r="H1207" s="12">
        <v>18.948998955443251</v>
      </c>
      <c r="I1207" s="12">
        <v>16.808401025469632</v>
      </c>
      <c r="J1207" s="12">
        <v>14.062646781769978</v>
      </c>
      <c r="K1207" s="12">
        <v>15.111184062837186</v>
      </c>
      <c r="L1207" s="12">
        <v>16.029435331012856</v>
      </c>
      <c r="M1207" s="12">
        <v>16.83043207113943</v>
      </c>
      <c r="N1207" s="12"/>
      <c r="O1207" s="12"/>
    </row>
    <row r="1208" spans="1:15" x14ac:dyDescent="0.35">
      <c r="A1208" s="11" t="str">
        <f t="shared" si="18"/>
        <v>DISTRIBUCION VOLUMEN POR CRITERIO (Consumiciones)T.Zumo+Horchata+MostoMDD AM</v>
      </c>
      <c r="B1208" s="11" t="s">
        <v>209</v>
      </c>
      <c r="C1208" s="11" t="s">
        <v>130</v>
      </c>
      <c r="D1208" s="11" t="s">
        <v>5</v>
      </c>
      <c r="E1208" s="12">
        <v>18.363538463493352</v>
      </c>
      <c r="F1208" s="12">
        <v>15.978186301728137</v>
      </c>
      <c r="G1208" s="12">
        <v>14.57887520665099</v>
      </c>
      <c r="H1208" s="12">
        <v>18.721643893744854</v>
      </c>
      <c r="I1208" s="12">
        <v>19.021365309291589</v>
      </c>
      <c r="J1208" s="12">
        <v>18.161554531994788</v>
      </c>
      <c r="K1208" s="12">
        <v>16.234755972453215</v>
      </c>
      <c r="L1208" s="12">
        <v>18.198853258434713</v>
      </c>
      <c r="M1208" s="12">
        <v>19.205283632081905</v>
      </c>
      <c r="N1208" s="12"/>
      <c r="O1208" s="12"/>
    </row>
    <row r="1209" spans="1:15" x14ac:dyDescent="0.35">
      <c r="A1209" s="11" t="str">
        <f t="shared" si="18"/>
        <v>DISTRIBUCION VOLUMEN POR CRITERIO (Consumiciones)T.Zumo+Horchata+MostoRTO CENTRO</v>
      </c>
      <c r="B1209" s="11" t="s">
        <v>209</v>
      </c>
      <c r="C1209" s="11" t="s">
        <v>130</v>
      </c>
      <c r="D1209" s="11" t="s">
        <v>6</v>
      </c>
      <c r="E1209" s="12">
        <v>8.2289853299956786</v>
      </c>
      <c r="F1209" s="12">
        <v>7.8821124837359005</v>
      </c>
      <c r="G1209" s="12">
        <v>8.1840024010662606</v>
      </c>
      <c r="H1209" s="12">
        <v>6.4937447645609572</v>
      </c>
      <c r="I1209" s="12">
        <v>7.7161902743416579</v>
      </c>
      <c r="J1209" s="12">
        <v>7.5371423498124326</v>
      </c>
      <c r="K1209" s="12">
        <v>7.1277502733678197</v>
      </c>
      <c r="L1209" s="12">
        <v>7.3011079711893023</v>
      </c>
      <c r="M1209" s="12">
        <v>9.4667872883702699</v>
      </c>
      <c r="N1209" s="12"/>
      <c r="O1209" s="12"/>
    </row>
    <row r="1210" spans="1:15" x14ac:dyDescent="0.35">
      <c r="A1210" s="11" t="str">
        <f t="shared" si="18"/>
        <v>DISTRIBUCION VOLUMEN POR CRITERIO (Consumiciones)T.Zumo+Horchata+MostoNORTE-CENTRO</v>
      </c>
      <c r="B1210" s="11" t="s">
        <v>209</v>
      </c>
      <c r="C1210" s="11" t="s">
        <v>130</v>
      </c>
      <c r="D1210" s="11" t="s">
        <v>7</v>
      </c>
      <c r="E1210" s="12">
        <v>12.938404565554396</v>
      </c>
      <c r="F1210" s="12">
        <v>14.367396177015667</v>
      </c>
      <c r="G1210" s="12">
        <v>13.754577370040488</v>
      </c>
      <c r="H1210" s="12">
        <v>13.476798118829445</v>
      </c>
      <c r="I1210" s="12">
        <v>15.458632734327557</v>
      </c>
      <c r="J1210" s="12">
        <v>14.122529139001852</v>
      </c>
      <c r="K1210" s="12">
        <v>12.617989895649529</v>
      </c>
      <c r="L1210" s="12">
        <v>13.636135713547231</v>
      </c>
      <c r="M1210" s="12">
        <v>11.79417028554588</v>
      </c>
      <c r="N1210" s="12"/>
      <c r="O1210" s="12"/>
    </row>
    <row r="1211" spans="1:15" x14ac:dyDescent="0.35">
      <c r="A1211" s="11" t="str">
        <f t="shared" si="18"/>
        <v>DISTRIBUCION VOLUMEN POR CRITERIO (Consumiciones)T.Zumo+Horchata+MostoNOROESTE</v>
      </c>
      <c r="B1211" s="11" t="s">
        <v>209</v>
      </c>
      <c r="C1211" s="11" t="s">
        <v>130</v>
      </c>
      <c r="D1211" s="11" t="s">
        <v>8</v>
      </c>
      <c r="E1211" s="12">
        <v>11.572363656001421</v>
      </c>
      <c r="F1211" s="12">
        <v>11.369062630921455</v>
      </c>
      <c r="G1211" s="12">
        <v>9.9565391707681883</v>
      </c>
      <c r="H1211" s="12">
        <v>11.74653586157444</v>
      </c>
      <c r="I1211" s="12">
        <v>9.9890483429861696</v>
      </c>
      <c r="J1211" s="12">
        <v>9.3706734490358965</v>
      </c>
      <c r="K1211" s="12">
        <v>8.425485846426426</v>
      </c>
      <c r="L1211" s="12">
        <v>8.8980123720577584</v>
      </c>
      <c r="M1211" s="12">
        <v>8.4439252784130492</v>
      </c>
      <c r="N1211" s="12"/>
      <c r="O1211" s="12"/>
    </row>
    <row r="1212" spans="1:15" x14ac:dyDescent="0.35">
      <c r="A1212" s="11" t="str">
        <f t="shared" si="18"/>
        <v>DISTRIBUCION VOLUMEN POR CRITERIO (Consumiciones)T.Zumo+Horchata+Mosto&lt;2MIL</v>
      </c>
      <c r="B1212" s="11" t="s">
        <v>209</v>
      </c>
      <c r="C1212" s="11" t="s">
        <v>130</v>
      </c>
      <c r="D1212" s="11" t="s">
        <v>9</v>
      </c>
      <c r="E1212" s="12">
        <v>4.6017727578845715</v>
      </c>
      <c r="F1212" s="12">
        <v>3.7744195001053424</v>
      </c>
      <c r="G1212" s="12">
        <v>6.4127345606849699</v>
      </c>
      <c r="H1212" s="12">
        <v>4.4551775988576336</v>
      </c>
      <c r="I1212" s="12">
        <v>4.8917306226589661</v>
      </c>
      <c r="J1212" s="12">
        <v>4.4464648779199329</v>
      </c>
      <c r="K1212" s="12">
        <v>3.4196322750237158</v>
      </c>
      <c r="L1212" s="12">
        <v>4.4055639797360175</v>
      </c>
      <c r="M1212" s="12">
        <v>3.8872497293539117</v>
      </c>
      <c r="N1212" s="12"/>
      <c r="O1212" s="12"/>
    </row>
    <row r="1213" spans="1:15" x14ac:dyDescent="0.35">
      <c r="A1213" s="11" t="str">
        <f t="shared" si="18"/>
        <v>DISTRIBUCION VOLUMEN POR CRITERIO (Consumiciones)T.Zumo+Horchata+Mosto2-5MIL</v>
      </c>
      <c r="B1213" s="11" t="s">
        <v>209</v>
      </c>
      <c r="C1213" s="11" t="s">
        <v>130</v>
      </c>
      <c r="D1213" s="11" t="s">
        <v>10</v>
      </c>
      <c r="E1213" s="12">
        <v>4.7950591184019924</v>
      </c>
      <c r="F1213" s="12">
        <v>3.4986260490581613</v>
      </c>
      <c r="G1213" s="12">
        <v>4.3024398541001263</v>
      </c>
      <c r="H1213" s="12">
        <v>3.3149257167406834</v>
      </c>
      <c r="I1213" s="12">
        <v>3.5152940073608834</v>
      </c>
      <c r="J1213" s="12">
        <v>2.9909316265418648</v>
      </c>
      <c r="K1213" s="12">
        <v>2.2807602159907505</v>
      </c>
      <c r="L1213" s="12">
        <v>3.1464400179205301</v>
      </c>
      <c r="M1213" s="12">
        <v>4.9923972742414717</v>
      </c>
      <c r="N1213" s="12"/>
      <c r="O1213" s="12"/>
    </row>
    <row r="1214" spans="1:15" x14ac:dyDescent="0.35">
      <c r="A1214" s="11" t="str">
        <f t="shared" si="18"/>
        <v>DISTRIBUCION VOLUMEN POR CRITERIO (Consumiciones)T.Zumo+Horchata+Mosto5-10MIL</v>
      </c>
      <c r="B1214" s="11" t="s">
        <v>209</v>
      </c>
      <c r="C1214" s="11" t="s">
        <v>130</v>
      </c>
      <c r="D1214" s="11" t="s">
        <v>11</v>
      </c>
      <c r="E1214" s="12">
        <v>5.5717148148618767</v>
      </c>
      <c r="F1214" s="12">
        <v>7.639734598966502</v>
      </c>
      <c r="G1214" s="12">
        <v>6.2812586338940921</v>
      </c>
      <c r="H1214" s="12">
        <v>4.5971721696275649</v>
      </c>
      <c r="I1214" s="12">
        <v>5.9506992023672209</v>
      </c>
      <c r="J1214" s="12">
        <v>8.036322858556435</v>
      </c>
      <c r="K1214" s="12">
        <v>6.3280534521588212</v>
      </c>
      <c r="L1214" s="12">
        <v>7.8123729193231561</v>
      </c>
      <c r="M1214" s="12">
        <v>6.2784965353194844</v>
      </c>
      <c r="N1214" s="12"/>
      <c r="O1214" s="12"/>
    </row>
    <row r="1215" spans="1:15" x14ac:dyDescent="0.35">
      <c r="A1215" s="11" t="str">
        <f t="shared" si="18"/>
        <v>DISTRIBUCION VOLUMEN POR CRITERIO (Consumiciones)T.Zumo+Horchata+Mosto10-30MIL</v>
      </c>
      <c r="B1215" s="11" t="s">
        <v>209</v>
      </c>
      <c r="C1215" s="11" t="s">
        <v>130</v>
      </c>
      <c r="D1215" s="11" t="s">
        <v>12</v>
      </c>
      <c r="E1215" s="12">
        <v>15.239344551322779</v>
      </c>
      <c r="F1215" s="12">
        <v>16.885073492450797</v>
      </c>
      <c r="G1215" s="12">
        <v>14.83365326551311</v>
      </c>
      <c r="H1215" s="12">
        <v>15.001758535278769</v>
      </c>
      <c r="I1215" s="12">
        <v>14.009040109883392</v>
      </c>
      <c r="J1215" s="12">
        <v>13.367878816233922</v>
      </c>
      <c r="K1215" s="12">
        <v>17.342254095689601</v>
      </c>
      <c r="L1215" s="12">
        <v>13.773960092359653</v>
      </c>
      <c r="M1215" s="12">
        <v>12.236469634489779</v>
      </c>
      <c r="N1215" s="12"/>
      <c r="O1215" s="12"/>
    </row>
    <row r="1216" spans="1:15" x14ac:dyDescent="0.35">
      <c r="A1216" s="11" t="str">
        <f t="shared" si="18"/>
        <v>DISTRIBUCION VOLUMEN POR CRITERIO (Consumiciones)T.Zumo+Horchata+Mosto30-100MIL</v>
      </c>
      <c r="B1216" s="11" t="s">
        <v>209</v>
      </c>
      <c r="C1216" s="11" t="s">
        <v>130</v>
      </c>
      <c r="D1216" s="11" t="s">
        <v>13</v>
      </c>
      <c r="E1216" s="12">
        <v>22.205877214160459</v>
      </c>
      <c r="F1216" s="12">
        <v>21.83619211304072</v>
      </c>
      <c r="G1216" s="12">
        <v>24.756721050637481</v>
      </c>
      <c r="H1216" s="12">
        <v>25.132132247135168</v>
      </c>
      <c r="I1216" s="12">
        <v>22.545728364669394</v>
      </c>
      <c r="J1216" s="12">
        <v>18.371984561366801</v>
      </c>
      <c r="K1216" s="12">
        <v>22.034807628712187</v>
      </c>
      <c r="L1216" s="12">
        <v>16.407786814625911</v>
      </c>
      <c r="M1216" s="12">
        <v>17.785752314006945</v>
      </c>
      <c r="N1216" s="12"/>
      <c r="O1216" s="12"/>
    </row>
    <row r="1217" spans="1:15" x14ac:dyDescent="0.35">
      <c r="A1217" s="11" t="str">
        <f t="shared" si="18"/>
        <v>DISTRIBUCION VOLUMEN POR CRITERIO (Consumiciones)T.Zumo+Horchata+Mosto100-200MIL</v>
      </c>
      <c r="B1217" s="11" t="s">
        <v>209</v>
      </c>
      <c r="C1217" s="11" t="s">
        <v>130</v>
      </c>
      <c r="D1217" s="11" t="s">
        <v>14</v>
      </c>
      <c r="E1217" s="12">
        <v>10.847182425220463</v>
      </c>
      <c r="F1217" s="12">
        <v>11.004871359237576</v>
      </c>
      <c r="G1217" s="12">
        <v>10.49672508241291</v>
      </c>
      <c r="H1217" s="12">
        <v>11.710955784832754</v>
      </c>
      <c r="I1217" s="12">
        <v>10.85550497043012</v>
      </c>
      <c r="J1217" s="12">
        <v>11.109700573478102</v>
      </c>
      <c r="K1217" s="12">
        <v>11.127030947892353</v>
      </c>
      <c r="L1217" s="12">
        <v>12.988726436227038</v>
      </c>
      <c r="M1217" s="12">
        <v>11.319192674010722</v>
      </c>
      <c r="N1217" s="12"/>
      <c r="O1217" s="12"/>
    </row>
    <row r="1218" spans="1:15" x14ac:dyDescent="0.35">
      <c r="A1218" s="11" t="str">
        <f t="shared" si="18"/>
        <v>DISTRIBUCION VOLUMEN POR CRITERIO (Consumiciones)T.Zumo+Horchata+Mosto200-500MIL</v>
      </c>
      <c r="B1218" s="11" t="s">
        <v>209</v>
      </c>
      <c r="C1218" s="11" t="s">
        <v>130</v>
      </c>
      <c r="D1218" s="11" t="s">
        <v>15</v>
      </c>
      <c r="E1218" s="12">
        <v>13.105217095733055</v>
      </c>
      <c r="F1218" s="12">
        <v>11.800700830874476</v>
      </c>
      <c r="G1218" s="12">
        <v>12.85079371079031</v>
      </c>
      <c r="H1218" s="12">
        <v>12.678299850733588</v>
      </c>
      <c r="I1218" s="12">
        <v>13.750891579818303</v>
      </c>
      <c r="J1218" s="12">
        <v>13.724660516215023</v>
      </c>
      <c r="K1218" s="12">
        <v>14.983238268115295</v>
      </c>
      <c r="L1218" s="12">
        <v>14.206004238894444</v>
      </c>
      <c r="M1218" s="12">
        <v>16.430218017798541</v>
      </c>
      <c r="N1218" s="12"/>
      <c r="O1218" s="12"/>
    </row>
    <row r="1219" spans="1:15" x14ac:dyDescent="0.35">
      <c r="A1219" s="11" t="str">
        <f t="shared" si="18"/>
        <v>DISTRIBUCION VOLUMEN POR CRITERIO (Consumiciones)T.Zumo+Horchata+Mosto&gt;500MIL</v>
      </c>
      <c r="B1219" s="11" t="s">
        <v>209</v>
      </c>
      <c r="C1219" s="11" t="s">
        <v>130</v>
      </c>
      <c r="D1219" s="11" t="s">
        <v>16</v>
      </c>
      <c r="E1219" s="12">
        <v>23.633820109786779</v>
      </c>
      <c r="F1219" s="12">
        <v>23.560385515792916</v>
      </c>
      <c r="G1219" s="12">
        <v>20.065655842969548</v>
      </c>
      <c r="H1219" s="12">
        <v>23.109574575321432</v>
      </c>
      <c r="I1219" s="12">
        <v>24.481127038406203</v>
      </c>
      <c r="J1219" s="12">
        <v>27.952056538081386</v>
      </c>
      <c r="K1219" s="12">
        <v>22.484224323339216</v>
      </c>
      <c r="L1219" s="12">
        <v>27.259141193093704</v>
      </c>
      <c r="M1219" s="12">
        <v>27.070206484830816</v>
      </c>
      <c r="N1219" s="12"/>
      <c r="O1219" s="12"/>
    </row>
    <row r="1220" spans="1:15" x14ac:dyDescent="0.35">
      <c r="A1220" s="11" t="str">
        <f t="shared" ref="A1220:A1283" si="19">B1220&amp;C1220&amp;D1220</f>
        <v>DISTRIBUCION VOLUMEN POR CRITERIO (Consumiciones)T.Zumo+Horchata+MostoDE 15 A 19 AÑOS</v>
      </c>
      <c r="B1220" s="11" t="s">
        <v>209</v>
      </c>
      <c r="C1220" s="11" t="s">
        <v>130</v>
      </c>
      <c r="D1220" s="11" t="s">
        <v>34</v>
      </c>
      <c r="E1220" s="12">
        <v>0.90893391509314081</v>
      </c>
      <c r="F1220" s="12">
        <v>1.8475182567861208</v>
      </c>
      <c r="G1220" s="12">
        <v>2.8678342616316272</v>
      </c>
      <c r="H1220" s="12">
        <v>1.739191830888331</v>
      </c>
      <c r="I1220" s="12">
        <v>2.2012630883917326</v>
      </c>
      <c r="J1220" s="12">
        <v>1.5755024242131761</v>
      </c>
      <c r="K1220" s="12">
        <v>1.5488516137753243</v>
      </c>
      <c r="L1220" s="12">
        <v>1.7329698969569565</v>
      </c>
      <c r="M1220" s="12">
        <v>2.956572080820191</v>
      </c>
      <c r="N1220" s="12"/>
      <c r="O1220" s="12"/>
    </row>
    <row r="1221" spans="1:15" x14ac:dyDescent="0.35">
      <c r="A1221" s="11" t="str">
        <f t="shared" si="19"/>
        <v>DISTRIBUCION VOLUMEN POR CRITERIO (Consumiciones)T.Zumo+Horchata+MostoDE 20 A 24 AÑOS</v>
      </c>
      <c r="B1221" s="11" t="s">
        <v>209</v>
      </c>
      <c r="C1221" s="11" t="s">
        <v>130</v>
      </c>
      <c r="D1221" s="11" t="s">
        <v>35</v>
      </c>
      <c r="E1221" s="12">
        <v>2.8315943543673283</v>
      </c>
      <c r="F1221" s="12">
        <v>2.7477614269024544</v>
      </c>
      <c r="G1221" s="12">
        <v>2.2498508333085847</v>
      </c>
      <c r="H1221" s="12">
        <v>2.685971378352717</v>
      </c>
      <c r="I1221" s="12">
        <v>1.9936254590362377</v>
      </c>
      <c r="J1221" s="12">
        <v>2.997092638798684</v>
      </c>
      <c r="K1221" s="12">
        <v>3.0880835769304111</v>
      </c>
      <c r="L1221" s="12">
        <v>1.8333769859048146</v>
      </c>
      <c r="M1221" s="12">
        <v>2.0042710302161018</v>
      </c>
      <c r="N1221" s="12"/>
      <c r="O1221" s="12"/>
    </row>
    <row r="1222" spans="1:15" x14ac:dyDescent="0.35">
      <c r="A1222" s="11" t="str">
        <f t="shared" si="19"/>
        <v>DISTRIBUCION VOLUMEN POR CRITERIO (Consumiciones)T.Zumo+Horchata+MostoDE 25 A 34 AÑOS</v>
      </c>
      <c r="B1222" s="11" t="s">
        <v>209</v>
      </c>
      <c r="C1222" s="11" t="s">
        <v>130</v>
      </c>
      <c r="D1222" s="11" t="s">
        <v>36</v>
      </c>
      <c r="E1222" s="12">
        <v>6.5927938130575114</v>
      </c>
      <c r="F1222" s="12">
        <v>5.8287520553911705</v>
      </c>
      <c r="G1222" s="12">
        <v>6.6112275046279922</v>
      </c>
      <c r="H1222" s="12">
        <v>6.7807535686821367</v>
      </c>
      <c r="I1222" s="12">
        <v>6.3726457198055044</v>
      </c>
      <c r="J1222" s="12">
        <v>6.5280021396292272</v>
      </c>
      <c r="K1222" s="12">
        <v>6.5698554348901812</v>
      </c>
      <c r="L1222" s="12">
        <v>7.7416945238997839</v>
      </c>
      <c r="M1222" s="12">
        <v>5.4375479304755476</v>
      </c>
      <c r="N1222" s="12"/>
      <c r="O1222" s="12"/>
    </row>
    <row r="1223" spans="1:15" x14ac:dyDescent="0.35">
      <c r="A1223" s="11" t="str">
        <f t="shared" si="19"/>
        <v>DISTRIBUCION VOLUMEN POR CRITERIO (Consumiciones)T.Zumo+Horchata+MostoDE 35 A 49 AÑOS</v>
      </c>
      <c r="B1223" s="11" t="s">
        <v>209</v>
      </c>
      <c r="C1223" s="11" t="s">
        <v>130</v>
      </c>
      <c r="D1223" s="11" t="s">
        <v>37</v>
      </c>
      <c r="E1223" s="12">
        <v>19.478481028742788</v>
      </c>
      <c r="F1223" s="12">
        <v>20.080461666889807</v>
      </c>
      <c r="G1223" s="12">
        <v>23.295742427146809</v>
      </c>
      <c r="H1223" s="12">
        <v>21.063577102858247</v>
      </c>
      <c r="I1223" s="12">
        <v>19.508080260524721</v>
      </c>
      <c r="J1223" s="12">
        <v>17.545265425647333</v>
      </c>
      <c r="K1223" s="12">
        <v>18.124551930230258</v>
      </c>
      <c r="L1223" s="12">
        <v>18.963900472137023</v>
      </c>
      <c r="M1223" s="12">
        <v>20.630430884995597</v>
      </c>
      <c r="N1223" s="12"/>
      <c r="O1223" s="12"/>
    </row>
    <row r="1224" spans="1:15" x14ac:dyDescent="0.35">
      <c r="A1224" s="11" t="str">
        <f t="shared" si="19"/>
        <v>DISTRIBUCION VOLUMEN POR CRITERIO (Consumiciones)T.Zumo+Horchata+MostoDE 50 A 59 AÑOS</v>
      </c>
      <c r="B1224" s="11" t="s">
        <v>209</v>
      </c>
      <c r="C1224" s="11" t="s">
        <v>130</v>
      </c>
      <c r="D1224" s="11" t="s">
        <v>38</v>
      </c>
      <c r="E1224" s="12">
        <v>32.913118027141735</v>
      </c>
      <c r="F1224" s="12">
        <v>31.723075975698901</v>
      </c>
      <c r="G1224" s="12">
        <v>29.63795916567447</v>
      </c>
      <c r="H1224" s="12">
        <v>27.802548401537646</v>
      </c>
      <c r="I1224" s="12">
        <v>30.315283002718559</v>
      </c>
      <c r="J1224" s="12">
        <v>32.058958426429434</v>
      </c>
      <c r="K1224" s="12">
        <v>32.774182491424824</v>
      </c>
      <c r="L1224" s="12">
        <v>30.986581142089122</v>
      </c>
      <c r="M1224" s="12">
        <v>30.773566510962475</v>
      </c>
      <c r="N1224" s="12"/>
      <c r="O1224" s="12"/>
    </row>
    <row r="1225" spans="1:15" x14ac:dyDescent="0.35">
      <c r="A1225" s="11" t="str">
        <f t="shared" si="19"/>
        <v>DISTRIBUCION VOLUMEN POR CRITERIO (Consumiciones)T.Zumo+Horchata+MostoDE 60 A 75 AÑOS</v>
      </c>
      <c r="B1225" s="11" t="s">
        <v>209</v>
      </c>
      <c r="C1225" s="11" t="s">
        <v>130</v>
      </c>
      <c r="D1225" s="11" t="s">
        <v>39</v>
      </c>
      <c r="E1225" s="12">
        <v>37.275069728582686</v>
      </c>
      <c r="F1225" s="12">
        <v>37.772424737136525</v>
      </c>
      <c r="G1225" s="12">
        <v>35.337386707560384</v>
      </c>
      <c r="H1225" s="12">
        <v>39.927955076576616</v>
      </c>
      <c r="I1225" s="12">
        <v>39.609115104482967</v>
      </c>
      <c r="J1225" s="12">
        <v>39.295167525084828</v>
      </c>
      <c r="K1225" s="12">
        <v>37.894476401055336</v>
      </c>
      <c r="L1225" s="12">
        <v>38.741470517282977</v>
      </c>
      <c r="M1225" s="12">
        <v>38.197595139000093</v>
      </c>
      <c r="N1225" s="12"/>
      <c r="O1225" s="12"/>
    </row>
    <row r="1226" spans="1:15" x14ac:dyDescent="0.35">
      <c r="A1226" s="11" t="str">
        <f t="shared" si="19"/>
        <v>DISTRIBUCION VOLUMEN POR CRITERIO (Consumiciones)T.Zumo+Horchata+MostoNIVEL ALTO</v>
      </c>
      <c r="B1226" s="11" t="s">
        <v>209</v>
      </c>
      <c r="C1226" s="11" t="s">
        <v>130</v>
      </c>
      <c r="D1226" s="11" t="s">
        <v>171</v>
      </c>
      <c r="E1226" s="12">
        <v>25.931031442984576</v>
      </c>
      <c r="F1226" s="12">
        <v>27.903523493125405</v>
      </c>
      <c r="G1226" s="12">
        <v>26.006436441490209</v>
      </c>
      <c r="H1226" s="12">
        <v>30.992223268392983</v>
      </c>
      <c r="I1226" s="12">
        <v>22.838945021622088</v>
      </c>
      <c r="J1226" s="12">
        <v>25.805472042804372</v>
      </c>
      <c r="K1226" s="12">
        <v>21.570091991590171</v>
      </c>
      <c r="L1226" s="12">
        <v>25.362873487955341</v>
      </c>
      <c r="M1226" s="12">
        <v>25.064022113370715</v>
      </c>
      <c r="N1226" s="12"/>
      <c r="O1226" s="12"/>
    </row>
    <row r="1227" spans="1:15" x14ac:dyDescent="0.35">
      <c r="A1227" s="11" t="str">
        <f t="shared" si="19"/>
        <v>DISTRIBUCION VOLUMEN POR CRITERIO (Consumiciones)T.Zumo+Horchata+MostoNIVEL MEDIO ALTO</v>
      </c>
      <c r="B1227" s="11" t="s">
        <v>209</v>
      </c>
      <c r="C1227" s="11" t="s">
        <v>130</v>
      </c>
      <c r="D1227" s="11" t="s">
        <v>172</v>
      </c>
      <c r="E1227" s="12">
        <v>13.263861533965285</v>
      </c>
      <c r="F1227" s="12">
        <v>11.682371187126133</v>
      </c>
      <c r="G1227" s="12">
        <v>14.65718209495731</v>
      </c>
      <c r="H1227" s="12">
        <v>12.646734252525665</v>
      </c>
      <c r="I1227" s="12">
        <v>16.398457719756596</v>
      </c>
      <c r="J1227" s="12">
        <v>16.570802092032793</v>
      </c>
      <c r="K1227" s="12">
        <v>19.124228475150687</v>
      </c>
      <c r="L1227" s="12">
        <v>19.882271599407243</v>
      </c>
      <c r="M1227" s="12">
        <v>21.10739300640472</v>
      </c>
      <c r="N1227" s="12"/>
      <c r="O1227" s="12"/>
    </row>
    <row r="1228" spans="1:15" x14ac:dyDescent="0.35">
      <c r="A1228" s="11" t="str">
        <f t="shared" si="19"/>
        <v>DISTRIBUCION VOLUMEN POR CRITERIO (Consumiciones)T.Zumo+Horchata+MostoNIVEL MEDIO</v>
      </c>
      <c r="B1228" s="11" t="s">
        <v>209</v>
      </c>
      <c r="C1228" s="11" t="s">
        <v>130</v>
      </c>
      <c r="D1228" s="11" t="s">
        <v>173</v>
      </c>
      <c r="E1228" s="12">
        <v>20.442986956466491</v>
      </c>
      <c r="F1228" s="12">
        <v>19.902648924831063</v>
      </c>
      <c r="G1228" s="12">
        <v>24.118499099600154</v>
      </c>
      <c r="H1228" s="12">
        <v>19.864630199178883</v>
      </c>
      <c r="I1228" s="12">
        <v>22.057427929782232</v>
      </c>
      <c r="J1228" s="12">
        <v>19.649370470832633</v>
      </c>
      <c r="K1228" s="12">
        <v>20.822659718014762</v>
      </c>
      <c r="L1228" s="12">
        <v>18.532597270565528</v>
      </c>
      <c r="M1228" s="12">
        <v>19.626168522753662</v>
      </c>
      <c r="N1228" s="12"/>
      <c r="O1228" s="12"/>
    </row>
    <row r="1229" spans="1:15" x14ac:dyDescent="0.35">
      <c r="A1229" s="11" t="str">
        <f t="shared" si="19"/>
        <v>DISTRIBUCION VOLUMEN POR CRITERIO (Consumiciones)T.Zumo+Horchata+MostoNIVEL MEDIO BAJO</v>
      </c>
      <c r="B1229" s="11" t="s">
        <v>209</v>
      </c>
      <c r="C1229" s="11" t="s">
        <v>130</v>
      </c>
      <c r="D1229" s="11" t="s">
        <v>174</v>
      </c>
      <c r="E1229" s="12">
        <v>13.0926730984269</v>
      </c>
      <c r="F1229" s="12">
        <v>12.800974479419105</v>
      </c>
      <c r="G1229" s="12">
        <v>11.410347443647389</v>
      </c>
      <c r="H1229" s="12">
        <v>12.115555356005453</v>
      </c>
      <c r="I1229" s="12">
        <v>14.279611658399599</v>
      </c>
      <c r="J1229" s="12">
        <v>14.465263996280701</v>
      </c>
      <c r="K1229" s="12">
        <v>15.237778104987726</v>
      </c>
      <c r="L1229" s="12">
        <v>14.677176310438711</v>
      </c>
      <c r="M1229" s="12">
        <v>14.307905603024121</v>
      </c>
      <c r="N1229" s="12"/>
      <c r="O1229" s="12"/>
    </row>
    <row r="1230" spans="1:15" x14ac:dyDescent="0.35">
      <c r="A1230" s="11" t="str">
        <f t="shared" si="19"/>
        <v>DISTRIBUCION VOLUMEN POR CRITERIO (Consumiciones)T.Zumo+Horchata+MostoNIVEL BAJO</v>
      </c>
      <c r="B1230" s="11" t="s">
        <v>209</v>
      </c>
      <c r="C1230" s="11" t="s">
        <v>130</v>
      </c>
      <c r="D1230" s="11" t="s">
        <v>190</v>
      </c>
      <c r="E1230" s="12">
        <v>27.269435055528728</v>
      </c>
      <c r="F1230" s="12">
        <v>27.710478455971817</v>
      </c>
      <c r="G1230" s="12">
        <v>23.807543919803667</v>
      </c>
      <c r="H1230" s="12">
        <v>24.380852522056522</v>
      </c>
      <c r="I1230" s="12">
        <v>24.425569897819859</v>
      </c>
      <c r="J1230" s="12">
        <v>23.509095081984125</v>
      </c>
      <c r="K1230" s="12">
        <v>23.245241710256664</v>
      </c>
      <c r="L1230" s="12">
        <v>21.545068408174522</v>
      </c>
      <c r="M1230" s="12">
        <v>19.894501630263456</v>
      </c>
      <c r="N1230" s="12"/>
      <c r="O1230" s="12"/>
    </row>
    <row r="1231" spans="1:15" x14ac:dyDescent="0.35">
      <c r="A1231" s="11" t="str">
        <f t="shared" si="19"/>
        <v>DISTRIBUCION VOLUMEN POR CRITERIO (Consumiciones)T.Zumo+Horchata+MostoHOMBRE</v>
      </c>
      <c r="B1231" s="11" t="s">
        <v>209</v>
      </c>
      <c r="C1231" s="11" t="s">
        <v>130</v>
      </c>
      <c r="D1231" s="11" t="s">
        <v>17</v>
      </c>
      <c r="E1231" s="12">
        <v>54.900180118935673</v>
      </c>
      <c r="F1231" s="12">
        <v>54.901509010855655</v>
      </c>
      <c r="G1231" s="12">
        <v>54.294763281685206</v>
      </c>
      <c r="H1231" s="12">
        <v>56.500483982362702</v>
      </c>
      <c r="I1231" s="12">
        <v>57.261229829917148</v>
      </c>
      <c r="J1231" s="12">
        <v>49.603774412053241</v>
      </c>
      <c r="K1231" s="12">
        <v>50.17968653823408</v>
      </c>
      <c r="L1231" s="12">
        <v>52.070768859634008</v>
      </c>
      <c r="M1231" s="12">
        <v>53.934188178069384</v>
      </c>
      <c r="N1231" s="12"/>
      <c r="O1231" s="12"/>
    </row>
    <row r="1232" spans="1:15" x14ac:dyDescent="0.35">
      <c r="A1232" s="11" t="str">
        <f t="shared" si="19"/>
        <v>DISTRIBUCION VOLUMEN POR CRITERIO (Consumiciones)T.Zumo+Horchata+MostoMUJER</v>
      </c>
      <c r="B1232" s="11" t="s">
        <v>209</v>
      </c>
      <c r="C1232" s="11" t="s">
        <v>130</v>
      </c>
      <c r="D1232" s="11" t="s">
        <v>18</v>
      </c>
      <c r="E1232" s="12">
        <v>45.09978017230425</v>
      </c>
      <c r="F1232" s="12">
        <v>45.098490989144359</v>
      </c>
      <c r="G1232" s="12">
        <v>45.705236718314794</v>
      </c>
      <c r="H1232" s="12">
        <v>43.49952041947779</v>
      </c>
      <c r="I1232" s="12">
        <v>42.738770170082866</v>
      </c>
      <c r="J1232" s="12">
        <v>50.396225587946752</v>
      </c>
      <c r="K1232" s="12">
        <v>49.820313461765927</v>
      </c>
      <c r="L1232" s="12">
        <v>47.929231140365999</v>
      </c>
      <c r="M1232" s="12">
        <v>46.065811821930616</v>
      </c>
      <c r="N1232" s="12"/>
      <c r="O1232" s="12"/>
    </row>
    <row r="1233" spans="1:15" x14ac:dyDescent="0.35">
      <c r="A1233" s="11" t="str">
        <f t="shared" si="19"/>
        <v>DISTRIBUCION VOLUMEN POR CRITERIO (Consumiciones)Agua EnvasadaT.ESPAÑA</v>
      </c>
      <c r="B1233" s="11" t="s">
        <v>209</v>
      </c>
      <c r="C1233" s="11" t="s">
        <v>131</v>
      </c>
      <c r="D1233" s="11" t="s">
        <v>32</v>
      </c>
      <c r="E1233" s="12">
        <v>100</v>
      </c>
      <c r="F1233" s="12">
        <v>100</v>
      </c>
      <c r="G1233" s="12">
        <v>100</v>
      </c>
      <c r="H1233" s="12">
        <v>100</v>
      </c>
      <c r="I1233" s="12">
        <v>100</v>
      </c>
      <c r="J1233" s="12">
        <v>100</v>
      </c>
      <c r="K1233" s="12">
        <v>100</v>
      </c>
      <c r="L1233" s="12">
        <v>100</v>
      </c>
      <c r="M1233" s="12">
        <v>100</v>
      </c>
      <c r="N1233" s="12"/>
      <c r="O1233" s="12"/>
    </row>
    <row r="1234" spans="1:15" x14ac:dyDescent="0.35">
      <c r="A1234" s="11" t="str">
        <f t="shared" si="19"/>
        <v>DISTRIBUCION VOLUMEN POR CRITERIO (Consumiciones)Agua EnvasadaBCN AM</v>
      </c>
      <c r="B1234" s="11" t="s">
        <v>209</v>
      </c>
      <c r="C1234" s="11" t="s">
        <v>131</v>
      </c>
      <c r="D1234" s="11" t="s">
        <v>1</v>
      </c>
      <c r="E1234" s="12">
        <v>13.069501187075938</v>
      </c>
      <c r="F1234" s="12">
        <v>12.412103876213431</v>
      </c>
      <c r="G1234" s="12">
        <v>12.273687649332569</v>
      </c>
      <c r="H1234" s="12">
        <v>12.012917920314559</v>
      </c>
      <c r="I1234" s="12">
        <v>12.035401958298641</v>
      </c>
      <c r="J1234" s="12">
        <v>11.254868974104138</v>
      </c>
      <c r="K1234" s="12">
        <v>12.24080413767356</v>
      </c>
      <c r="L1234" s="12">
        <v>12.961064729161995</v>
      </c>
      <c r="M1234" s="12">
        <v>12.131042364366419</v>
      </c>
      <c r="N1234" s="12"/>
      <c r="O1234" s="12"/>
    </row>
    <row r="1235" spans="1:15" x14ac:dyDescent="0.35">
      <c r="A1235" s="11" t="str">
        <f t="shared" si="19"/>
        <v>DISTRIBUCION VOLUMEN POR CRITERIO (Consumiciones)Agua EnvasadaREST.CAT ARAGON</v>
      </c>
      <c r="B1235" s="11" t="s">
        <v>209</v>
      </c>
      <c r="C1235" s="11" t="s">
        <v>131</v>
      </c>
      <c r="D1235" s="11" t="s">
        <v>2</v>
      </c>
      <c r="E1235" s="12">
        <v>15.670430761938045</v>
      </c>
      <c r="F1235" s="12">
        <v>16.837048694790425</v>
      </c>
      <c r="G1235" s="12">
        <v>16.588728376686657</v>
      </c>
      <c r="H1235" s="12">
        <v>18.143334944162408</v>
      </c>
      <c r="I1235" s="12">
        <v>19.506564812055878</v>
      </c>
      <c r="J1235" s="12">
        <v>17.064187255735582</v>
      </c>
      <c r="K1235" s="12">
        <v>19.633166613405471</v>
      </c>
      <c r="L1235" s="12">
        <v>17.994450413925147</v>
      </c>
      <c r="M1235" s="12">
        <v>20.53428762025824</v>
      </c>
      <c r="N1235" s="12"/>
      <c r="O1235" s="12"/>
    </row>
    <row r="1236" spans="1:15" x14ac:dyDescent="0.35">
      <c r="A1236" s="11" t="str">
        <f t="shared" si="19"/>
        <v>DISTRIBUCION VOLUMEN POR CRITERIO (Consumiciones)Agua EnvasadaLEVANTE</v>
      </c>
      <c r="B1236" s="11" t="s">
        <v>209</v>
      </c>
      <c r="C1236" s="11" t="s">
        <v>131</v>
      </c>
      <c r="D1236" s="11" t="s">
        <v>3</v>
      </c>
      <c r="E1236" s="12">
        <v>17.070457275309224</v>
      </c>
      <c r="F1236" s="12">
        <v>14.79844703709543</v>
      </c>
      <c r="G1236" s="12">
        <v>14.816070768483423</v>
      </c>
      <c r="H1236" s="12">
        <v>15.794841484886193</v>
      </c>
      <c r="I1236" s="12">
        <v>16.000807340517692</v>
      </c>
      <c r="J1236" s="12">
        <v>16.143994382693368</v>
      </c>
      <c r="K1236" s="12">
        <v>13.866762784544839</v>
      </c>
      <c r="L1236" s="12">
        <v>16.516082832338991</v>
      </c>
      <c r="M1236" s="12">
        <v>15.203732704612531</v>
      </c>
      <c r="N1236" s="12"/>
      <c r="O1236" s="12"/>
    </row>
    <row r="1237" spans="1:15" x14ac:dyDescent="0.35">
      <c r="A1237" s="11" t="str">
        <f t="shared" si="19"/>
        <v>DISTRIBUCION VOLUMEN POR CRITERIO (Consumiciones)Agua EnvasadaANDALUCIA</v>
      </c>
      <c r="B1237" s="11" t="s">
        <v>209</v>
      </c>
      <c r="C1237" s="11" t="s">
        <v>131</v>
      </c>
      <c r="D1237" s="11" t="s">
        <v>4</v>
      </c>
      <c r="E1237" s="12">
        <v>13.102626832335066</v>
      </c>
      <c r="F1237" s="12">
        <v>14.945339422059057</v>
      </c>
      <c r="G1237" s="12">
        <v>13.725124708778894</v>
      </c>
      <c r="H1237" s="12">
        <v>13.992257754162063</v>
      </c>
      <c r="I1237" s="12">
        <v>11.09054546039474</v>
      </c>
      <c r="J1237" s="12">
        <v>12.327155905709123</v>
      </c>
      <c r="K1237" s="12">
        <v>13.109572195295325</v>
      </c>
      <c r="L1237" s="12">
        <v>13.00170100332674</v>
      </c>
      <c r="M1237" s="12">
        <v>13.556207054649638</v>
      </c>
      <c r="N1237" s="12"/>
      <c r="O1237" s="12"/>
    </row>
    <row r="1238" spans="1:15" x14ac:dyDescent="0.35">
      <c r="A1238" s="11" t="str">
        <f t="shared" si="19"/>
        <v>DISTRIBUCION VOLUMEN POR CRITERIO (Consumiciones)Agua EnvasadaMDD AM</v>
      </c>
      <c r="B1238" s="11" t="s">
        <v>209</v>
      </c>
      <c r="C1238" s="11" t="s">
        <v>131</v>
      </c>
      <c r="D1238" s="11" t="s">
        <v>5</v>
      </c>
      <c r="E1238" s="12">
        <v>11.386866240042421</v>
      </c>
      <c r="F1238" s="12">
        <v>10.286675938647267</v>
      </c>
      <c r="G1238" s="12">
        <v>12.086697857863255</v>
      </c>
      <c r="H1238" s="12">
        <v>10.639002938357557</v>
      </c>
      <c r="I1238" s="12">
        <v>11.209547759093878</v>
      </c>
      <c r="J1238" s="12">
        <v>12.582173012783155</v>
      </c>
      <c r="K1238" s="12">
        <v>11.993933032535086</v>
      </c>
      <c r="L1238" s="12">
        <v>10.944727068890995</v>
      </c>
      <c r="M1238" s="12">
        <v>9.8988408835608368</v>
      </c>
      <c r="N1238" s="12"/>
      <c r="O1238" s="12"/>
    </row>
    <row r="1239" spans="1:15" x14ac:dyDescent="0.35">
      <c r="A1239" s="11" t="str">
        <f t="shared" si="19"/>
        <v>DISTRIBUCION VOLUMEN POR CRITERIO (Consumiciones)Agua EnvasadaRTO CENTRO</v>
      </c>
      <c r="B1239" s="11" t="s">
        <v>209</v>
      </c>
      <c r="C1239" s="11" t="s">
        <v>131</v>
      </c>
      <c r="D1239" s="11" t="s">
        <v>6</v>
      </c>
      <c r="E1239" s="12">
        <v>7.4021363349683247</v>
      </c>
      <c r="F1239" s="12">
        <v>8.3069649654271505</v>
      </c>
      <c r="G1239" s="12">
        <v>8.0665513338213781</v>
      </c>
      <c r="H1239" s="12">
        <v>8.2818564670631893</v>
      </c>
      <c r="I1239" s="12">
        <v>8.6662642730373545</v>
      </c>
      <c r="J1239" s="12">
        <v>7.4677353992770854</v>
      </c>
      <c r="K1239" s="12">
        <v>7.6750329731244458</v>
      </c>
      <c r="L1239" s="12">
        <v>7.919887259248533</v>
      </c>
      <c r="M1239" s="12">
        <v>8.6386553739045358</v>
      </c>
      <c r="N1239" s="12"/>
      <c r="O1239" s="12"/>
    </row>
    <row r="1240" spans="1:15" x14ac:dyDescent="0.35">
      <c r="A1240" s="11" t="str">
        <f t="shared" si="19"/>
        <v>DISTRIBUCION VOLUMEN POR CRITERIO (Consumiciones)Agua EnvasadaNORTE-CENTRO</v>
      </c>
      <c r="B1240" s="11" t="s">
        <v>209</v>
      </c>
      <c r="C1240" s="11" t="s">
        <v>131</v>
      </c>
      <c r="D1240" s="11" t="s">
        <v>7</v>
      </c>
      <c r="E1240" s="12">
        <v>8.5349514524105068</v>
      </c>
      <c r="F1240" s="12">
        <v>7.7145600126128979</v>
      </c>
      <c r="G1240" s="12">
        <v>9.0278138754175572</v>
      </c>
      <c r="H1240" s="12">
        <v>8.2410553154792847</v>
      </c>
      <c r="I1240" s="12">
        <v>8.5379783243624576</v>
      </c>
      <c r="J1240" s="12">
        <v>9.3467140257124903</v>
      </c>
      <c r="K1240" s="12">
        <v>7.5205653060216342</v>
      </c>
      <c r="L1240" s="12">
        <v>8.034534740107766</v>
      </c>
      <c r="M1240" s="12">
        <v>8.1630026721134463</v>
      </c>
      <c r="N1240" s="12"/>
      <c r="O1240" s="12"/>
    </row>
    <row r="1241" spans="1:15" x14ac:dyDescent="0.35">
      <c r="A1241" s="11" t="str">
        <f t="shared" si="19"/>
        <v>DISTRIBUCION VOLUMEN POR CRITERIO (Consumiciones)Agua EnvasadaNOROESTE</v>
      </c>
      <c r="B1241" s="11" t="s">
        <v>209</v>
      </c>
      <c r="C1241" s="11" t="s">
        <v>131</v>
      </c>
      <c r="D1241" s="11" t="s">
        <v>8</v>
      </c>
      <c r="E1241" s="12">
        <v>13.762994564758909</v>
      </c>
      <c r="F1241" s="12">
        <v>14.698824860920293</v>
      </c>
      <c r="G1241" s="12">
        <v>13.415312668421189</v>
      </c>
      <c r="H1241" s="12">
        <v>12.894703843330616</v>
      </c>
      <c r="I1241" s="12">
        <v>12.952890072239359</v>
      </c>
      <c r="J1241" s="12">
        <v>13.813144941259079</v>
      </c>
      <c r="K1241" s="12">
        <v>13.960141099179923</v>
      </c>
      <c r="L1241" s="12">
        <v>12.627537616688613</v>
      </c>
      <c r="M1241" s="12">
        <v>11.87425383802085</v>
      </c>
      <c r="N1241" s="12"/>
      <c r="O1241" s="12"/>
    </row>
    <row r="1242" spans="1:15" x14ac:dyDescent="0.35">
      <c r="A1242" s="11" t="str">
        <f t="shared" si="19"/>
        <v>DISTRIBUCION VOLUMEN POR CRITERIO (Consumiciones)Agua Envasada&lt;2MIL</v>
      </c>
      <c r="B1242" s="11" t="s">
        <v>209</v>
      </c>
      <c r="C1242" s="11" t="s">
        <v>131</v>
      </c>
      <c r="D1242" s="11" t="s">
        <v>9</v>
      </c>
      <c r="E1242" s="12">
        <v>4.9671306506622308</v>
      </c>
      <c r="F1242" s="12">
        <v>4.8529443230703402</v>
      </c>
      <c r="G1242" s="12">
        <v>5.008509590250787</v>
      </c>
      <c r="H1242" s="12">
        <v>4.2494817359115391</v>
      </c>
      <c r="I1242" s="12">
        <v>4.1076535727881813</v>
      </c>
      <c r="J1242" s="12">
        <v>3.8388124042764096</v>
      </c>
      <c r="K1242" s="12">
        <v>4.749786773066651</v>
      </c>
      <c r="L1242" s="12">
        <v>5.2518280588849651</v>
      </c>
      <c r="M1242" s="12">
        <v>6.5360007443798205</v>
      </c>
      <c r="N1242" s="12"/>
      <c r="O1242" s="12"/>
    </row>
    <row r="1243" spans="1:15" x14ac:dyDescent="0.35">
      <c r="A1243" s="11" t="str">
        <f t="shared" si="19"/>
        <v>DISTRIBUCION VOLUMEN POR CRITERIO (Consumiciones)Agua Envasada2-5MIL</v>
      </c>
      <c r="B1243" s="11" t="s">
        <v>209</v>
      </c>
      <c r="C1243" s="11" t="s">
        <v>131</v>
      </c>
      <c r="D1243" s="11" t="s">
        <v>10</v>
      </c>
      <c r="E1243" s="12">
        <v>5.0562734251660091</v>
      </c>
      <c r="F1243" s="12">
        <v>4.7067149597963915</v>
      </c>
      <c r="G1243" s="12">
        <v>4.6137122444092142</v>
      </c>
      <c r="H1243" s="12">
        <v>3.7893746878865895</v>
      </c>
      <c r="I1243" s="12">
        <v>4.0628875368531032</v>
      </c>
      <c r="J1243" s="12">
        <v>4.6947123055428479</v>
      </c>
      <c r="K1243" s="12">
        <v>4.4359202244926603</v>
      </c>
      <c r="L1243" s="12">
        <v>4.8292910909144346</v>
      </c>
      <c r="M1243" s="12">
        <v>6.3337192802627547</v>
      </c>
      <c r="N1243" s="12"/>
      <c r="O1243" s="12"/>
    </row>
    <row r="1244" spans="1:15" x14ac:dyDescent="0.35">
      <c r="A1244" s="11" t="str">
        <f t="shared" si="19"/>
        <v>DISTRIBUCION VOLUMEN POR CRITERIO (Consumiciones)Agua Envasada5-10MIL</v>
      </c>
      <c r="B1244" s="11" t="s">
        <v>209</v>
      </c>
      <c r="C1244" s="11" t="s">
        <v>131</v>
      </c>
      <c r="D1244" s="11" t="s">
        <v>11</v>
      </c>
      <c r="E1244" s="12">
        <v>8.8894191563123925</v>
      </c>
      <c r="F1244" s="12">
        <v>9.9361542489695704</v>
      </c>
      <c r="G1244" s="12">
        <v>8.7515042258697502</v>
      </c>
      <c r="H1244" s="12">
        <v>10.350007003073285</v>
      </c>
      <c r="I1244" s="12">
        <v>7.7170646814566757</v>
      </c>
      <c r="J1244" s="12">
        <v>9.691380945140553</v>
      </c>
      <c r="K1244" s="12">
        <v>9.6631342326387824</v>
      </c>
      <c r="L1244" s="12">
        <v>9.5297403192266419</v>
      </c>
      <c r="M1244" s="12">
        <v>9.7069079497813764</v>
      </c>
      <c r="N1244" s="12"/>
      <c r="O1244" s="12"/>
    </row>
    <row r="1245" spans="1:15" x14ac:dyDescent="0.35">
      <c r="A1245" s="11" t="str">
        <f t="shared" si="19"/>
        <v>DISTRIBUCION VOLUMEN POR CRITERIO (Consumiciones)Agua Envasada10-30MIL</v>
      </c>
      <c r="B1245" s="11" t="s">
        <v>209</v>
      </c>
      <c r="C1245" s="11" t="s">
        <v>131</v>
      </c>
      <c r="D1245" s="11" t="s">
        <v>12</v>
      </c>
      <c r="E1245" s="12">
        <v>18.363932173975918</v>
      </c>
      <c r="F1245" s="12">
        <v>18.897701806346991</v>
      </c>
      <c r="G1245" s="12">
        <v>16.1378796083334</v>
      </c>
      <c r="H1245" s="12">
        <v>16.993320314705645</v>
      </c>
      <c r="I1245" s="12">
        <v>17.257784440081775</v>
      </c>
      <c r="J1245" s="12">
        <v>15.298899052275274</v>
      </c>
      <c r="K1245" s="12">
        <v>17.050534892494717</v>
      </c>
      <c r="L1245" s="12">
        <v>17.744898244447011</v>
      </c>
      <c r="M1245" s="12">
        <v>16.133877310897887</v>
      </c>
      <c r="N1245" s="12"/>
      <c r="O1245" s="12"/>
    </row>
    <row r="1246" spans="1:15" x14ac:dyDescent="0.35">
      <c r="A1246" s="11" t="str">
        <f t="shared" si="19"/>
        <v>DISTRIBUCION VOLUMEN POR CRITERIO (Consumiciones)Agua Envasada30-100MIL</v>
      </c>
      <c r="B1246" s="11" t="s">
        <v>209</v>
      </c>
      <c r="C1246" s="11" t="s">
        <v>131</v>
      </c>
      <c r="D1246" s="11" t="s">
        <v>13</v>
      </c>
      <c r="E1246" s="12">
        <v>18.980038645247074</v>
      </c>
      <c r="F1246" s="12">
        <v>18.190753170116444</v>
      </c>
      <c r="G1246" s="12">
        <v>22.756971121840909</v>
      </c>
      <c r="H1246" s="12">
        <v>22.144568365028043</v>
      </c>
      <c r="I1246" s="12">
        <v>21.945629369424161</v>
      </c>
      <c r="J1246" s="12">
        <v>22.305608105418465</v>
      </c>
      <c r="K1246" s="12">
        <v>21.583527470754795</v>
      </c>
      <c r="L1246" s="12">
        <v>21.498366735743797</v>
      </c>
      <c r="M1246" s="12">
        <v>20.69232575921864</v>
      </c>
      <c r="N1246" s="12"/>
      <c r="O1246" s="12"/>
    </row>
    <row r="1247" spans="1:15" x14ac:dyDescent="0.35">
      <c r="A1247" s="11" t="str">
        <f t="shared" si="19"/>
        <v>DISTRIBUCION VOLUMEN POR CRITERIO (Consumiciones)Agua Envasada100-200MIL</v>
      </c>
      <c r="B1247" s="11" t="s">
        <v>209</v>
      </c>
      <c r="C1247" s="11" t="s">
        <v>131</v>
      </c>
      <c r="D1247" s="11" t="s">
        <v>14</v>
      </c>
      <c r="E1247" s="12">
        <v>9.1989989193792656</v>
      </c>
      <c r="F1247" s="12">
        <v>9.6653077772021891</v>
      </c>
      <c r="G1247" s="12">
        <v>10.4262494379757</v>
      </c>
      <c r="H1247" s="12">
        <v>9.1866828678428405</v>
      </c>
      <c r="I1247" s="12">
        <v>8.8671419303098151</v>
      </c>
      <c r="J1247" s="12">
        <v>10.31028310364022</v>
      </c>
      <c r="K1247" s="12">
        <v>9.5815549850074468</v>
      </c>
      <c r="L1247" s="12">
        <v>8.8006887163912069</v>
      </c>
      <c r="M1247" s="12">
        <v>8.2919034437321653</v>
      </c>
      <c r="N1247" s="12"/>
      <c r="O1247" s="12"/>
    </row>
    <row r="1248" spans="1:15" x14ac:dyDescent="0.35">
      <c r="A1248" s="11" t="str">
        <f t="shared" si="19"/>
        <v>DISTRIBUCION VOLUMEN POR CRITERIO (Consumiciones)Agua Envasada200-500MIL</v>
      </c>
      <c r="B1248" s="11" t="s">
        <v>209</v>
      </c>
      <c r="C1248" s="11" t="s">
        <v>131</v>
      </c>
      <c r="D1248" s="11" t="s">
        <v>15</v>
      </c>
      <c r="E1248" s="12">
        <v>15.285384303280827</v>
      </c>
      <c r="F1248" s="12">
        <v>14.670368420459919</v>
      </c>
      <c r="G1248" s="12">
        <v>14.332489534756601</v>
      </c>
      <c r="H1248" s="12">
        <v>14.603827711197656</v>
      </c>
      <c r="I1248" s="12">
        <v>15.929533113599859</v>
      </c>
      <c r="J1248" s="12">
        <v>14.617330774396098</v>
      </c>
      <c r="K1248" s="12">
        <v>13.543331079022275</v>
      </c>
      <c r="L1248" s="12">
        <v>13.454599411207699</v>
      </c>
      <c r="M1248" s="12">
        <v>14.410165286837609</v>
      </c>
      <c r="N1248" s="12"/>
      <c r="O1248" s="12"/>
    </row>
    <row r="1249" spans="1:15" x14ac:dyDescent="0.35">
      <c r="A1249" s="11" t="str">
        <f t="shared" si="19"/>
        <v>DISTRIBUCION VOLUMEN POR CRITERIO (Consumiciones)Agua Envasada&gt;500MIL</v>
      </c>
      <c r="B1249" s="11" t="s">
        <v>209</v>
      </c>
      <c r="C1249" s="11" t="s">
        <v>131</v>
      </c>
      <c r="D1249" s="11" t="s">
        <v>16</v>
      </c>
      <c r="E1249" s="12">
        <v>19.258790588556668</v>
      </c>
      <c r="F1249" s="12">
        <v>19.080018694114735</v>
      </c>
      <c r="G1249" s="12">
        <v>17.972671475368553</v>
      </c>
      <c r="H1249" s="12">
        <v>18.68272558145674</v>
      </c>
      <c r="I1249" s="12">
        <v>20.112299993642381</v>
      </c>
      <c r="J1249" s="12">
        <v>19.242942638607104</v>
      </c>
      <c r="K1249" s="12">
        <v>19.392197227590845</v>
      </c>
      <c r="L1249" s="12">
        <v>18.890570219610783</v>
      </c>
      <c r="M1249" s="12">
        <v>17.895123486759122</v>
      </c>
      <c r="N1249" s="12"/>
      <c r="O1249" s="12"/>
    </row>
    <row r="1250" spans="1:15" x14ac:dyDescent="0.35">
      <c r="A1250" s="11" t="str">
        <f t="shared" si="19"/>
        <v>DISTRIBUCION VOLUMEN POR CRITERIO (Consumiciones)Agua EnvasadaDE 15 A 19 AÑOS</v>
      </c>
      <c r="B1250" s="11" t="s">
        <v>209</v>
      </c>
      <c r="C1250" s="11" t="s">
        <v>131</v>
      </c>
      <c r="D1250" s="11" t="s">
        <v>34</v>
      </c>
      <c r="E1250" s="12">
        <v>1.6761729153861913</v>
      </c>
      <c r="F1250" s="12">
        <v>2.7550951316471095</v>
      </c>
      <c r="G1250" s="12">
        <v>3.6827213844025013</v>
      </c>
      <c r="H1250" s="12">
        <v>3.0565203012128146</v>
      </c>
      <c r="I1250" s="12">
        <v>2.3022693621933312</v>
      </c>
      <c r="J1250" s="12">
        <v>2.0023544658827581</v>
      </c>
      <c r="K1250" s="12">
        <v>1.9649031309276759</v>
      </c>
      <c r="L1250" s="12">
        <v>3.4713513908730746</v>
      </c>
      <c r="M1250" s="12">
        <v>3.733981013812298</v>
      </c>
      <c r="N1250" s="12"/>
      <c r="O1250" s="12"/>
    </row>
    <row r="1251" spans="1:15" x14ac:dyDescent="0.35">
      <c r="A1251" s="11" t="str">
        <f t="shared" si="19"/>
        <v>DISTRIBUCION VOLUMEN POR CRITERIO (Consumiciones)Agua EnvasadaDE 20 A 24 AÑOS</v>
      </c>
      <c r="B1251" s="11" t="s">
        <v>209</v>
      </c>
      <c r="C1251" s="11" t="s">
        <v>131</v>
      </c>
      <c r="D1251" s="11" t="s">
        <v>35</v>
      </c>
      <c r="E1251" s="12">
        <v>2.4723726655177543</v>
      </c>
      <c r="F1251" s="12">
        <v>2.80795597873826</v>
      </c>
      <c r="G1251" s="12">
        <v>2.2873157549289052</v>
      </c>
      <c r="H1251" s="12">
        <v>3.2145917648257991</v>
      </c>
      <c r="I1251" s="12">
        <v>3.7610417603393587</v>
      </c>
      <c r="J1251" s="12">
        <v>3.7787219713822759</v>
      </c>
      <c r="K1251" s="12">
        <v>3.397246039181296</v>
      </c>
      <c r="L1251" s="12">
        <v>4.4689307047228821</v>
      </c>
      <c r="M1251" s="12">
        <v>4.6832791431828094</v>
      </c>
      <c r="N1251" s="12"/>
      <c r="O1251" s="12"/>
    </row>
    <row r="1252" spans="1:15" x14ac:dyDescent="0.35">
      <c r="A1252" s="11" t="str">
        <f t="shared" si="19"/>
        <v>DISTRIBUCION VOLUMEN POR CRITERIO (Consumiciones)Agua EnvasadaDE 25 A 34 AÑOS</v>
      </c>
      <c r="B1252" s="11" t="s">
        <v>209</v>
      </c>
      <c r="C1252" s="11" t="s">
        <v>131</v>
      </c>
      <c r="D1252" s="11" t="s">
        <v>36</v>
      </c>
      <c r="E1252" s="12">
        <v>7.6244935343528928</v>
      </c>
      <c r="F1252" s="12">
        <v>6.7943935955764774</v>
      </c>
      <c r="G1252" s="12">
        <v>6.5598880758117071</v>
      </c>
      <c r="H1252" s="12">
        <v>7.0736613313758943</v>
      </c>
      <c r="I1252" s="12">
        <v>7.7866767367204357</v>
      </c>
      <c r="J1252" s="12">
        <v>7.5462458733221647</v>
      </c>
      <c r="K1252" s="12">
        <v>7.2773139220684531</v>
      </c>
      <c r="L1252" s="12">
        <v>8.7139898742633832</v>
      </c>
      <c r="M1252" s="12">
        <v>7.4298073091795089</v>
      </c>
      <c r="N1252" s="12"/>
      <c r="O1252" s="12"/>
    </row>
    <row r="1253" spans="1:15" x14ac:dyDescent="0.35">
      <c r="A1253" s="11" t="str">
        <f t="shared" si="19"/>
        <v>DISTRIBUCION VOLUMEN POR CRITERIO (Consumiciones)Agua EnvasadaDE 35 A 49 AÑOS</v>
      </c>
      <c r="B1253" s="11" t="s">
        <v>209</v>
      </c>
      <c r="C1253" s="11" t="s">
        <v>131</v>
      </c>
      <c r="D1253" s="11" t="s">
        <v>37</v>
      </c>
      <c r="E1253" s="12">
        <v>26.9662275891713</v>
      </c>
      <c r="F1253" s="12">
        <v>25.705407216378752</v>
      </c>
      <c r="G1253" s="12">
        <v>25.27601401519518</v>
      </c>
      <c r="H1253" s="12">
        <v>25.25790742303769</v>
      </c>
      <c r="I1253" s="12">
        <v>25.479260770221234</v>
      </c>
      <c r="J1253" s="12">
        <v>26.133579395030171</v>
      </c>
      <c r="K1253" s="12">
        <v>25.211838936396518</v>
      </c>
      <c r="L1253" s="12">
        <v>26.747004965381393</v>
      </c>
      <c r="M1253" s="12">
        <v>25.310737303709217</v>
      </c>
      <c r="N1253" s="12"/>
      <c r="O1253" s="12"/>
    </row>
    <row r="1254" spans="1:15" x14ac:dyDescent="0.35">
      <c r="A1254" s="11" t="str">
        <f t="shared" si="19"/>
        <v>DISTRIBUCION VOLUMEN POR CRITERIO (Consumiciones)Agua EnvasadaDE 50 A 59 AÑOS</v>
      </c>
      <c r="B1254" s="11" t="s">
        <v>209</v>
      </c>
      <c r="C1254" s="11" t="s">
        <v>131</v>
      </c>
      <c r="D1254" s="11" t="s">
        <v>38</v>
      </c>
      <c r="E1254" s="12">
        <v>24.755848006073975</v>
      </c>
      <c r="F1254" s="12">
        <v>26.439348296132799</v>
      </c>
      <c r="G1254" s="12">
        <v>26.011126911361167</v>
      </c>
      <c r="H1254" s="12">
        <v>24.72712579939531</v>
      </c>
      <c r="I1254" s="12">
        <v>22.157529446098529</v>
      </c>
      <c r="J1254" s="12">
        <v>24.058171229966973</v>
      </c>
      <c r="K1254" s="12">
        <v>23.389877633314377</v>
      </c>
      <c r="L1254" s="12">
        <v>20.699583315114271</v>
      </c>
      <c r="M1254" s="12">
        <v>21.649709264152033</v>
      </c>
      <c r="N1254" s="12"/>
      <c r="O1254" s="12"/>
    </row>
    <row r="1255" spans="1:15" x14ac:dyDescent="0.35">
      <c r="A1255" s="11" t="str">
        <f t="shared" si="19"/>
        <v>DISTRIBUCION VOLUMEN POR CRITERIO (Consumiciones)Agua EnvasadaDE 60 A 75 AÑOS</v>
      </c>
      <c r="B1255" s="11" t="s">
        <v>209</v>
      </c>
      <c r="C1255" s="11" t="s">
        <v>131</v>
      </c>
      <c r="D1255" s="11" t="s">
        <v>39</v>
      </c>
      <c r="E1255" s="12">
        <v>36.504846724594373</v>
      </c>
      <c r="F1255" s="12">
        <v>35.497765996981919</v>
      </c>
      <c r="G1255" s="12">
        <v>36.182922373224976</v>
      </c>
      <c r="H1255" s="12">
        <v>36.670174314193801</v>
      </c>
      <c r="I1255" s="12">
        <v>38.513221924427107</v>
      </c>
      <c r="J1255" s="12">
        <v>36.480895741144487</v>
      </c>
      <c r="K1255" s="12">
        <v>38.758811594823797</v>
      </c>
      <c r="L1255" s="12">
        <v>35.899119678809285</v>
      </c>
      <c r="M1255" s="12">
        <v>37.19250247438756</v>
      </c>
      <c r="N1255" s="12"/>
      <c r="O1255" s="12"/>
    </row>
    <row r="1256" spans="1:15" x14ac:dyDescent="0.35">
      <c r="A1256" s="11" t="str">
        <f t="shared" si="19"/>
        <v>DISTRIBUCION VOLUMEN POR CRITERIO (Consumiciones)Agua EnvasadaNIVEL ALTO</v>
      </c>
      <c r="B1256" s="11" t="s">
        <v>209</v>
      </c>
      <c r="C1256" s="11" t="s">
        <v>131</v>
      </c>
      <c r="D1256" s="11" t="s">
        <v>171</v>
      </c>
      <c r="E1256" s="12">
        <v>25.547513166299098</v>
      </c>
      <c r="F1256" s="12">
        <v>26.740586781233809</v>
      </c>
      <c r="G1256" s="12">
        <v>27.424450534842954</v>
      </c>
      <c r="H1256" s="12">
        <v>25.158067797082467</v>
      </c>
      <c r="I1256" s="12">
        <v>25.2465567386507</v>
      </c>
      <c r="J1256" s="12">
        <v>22.681702706917939</v>
      </c>
      <c r="K1256" s="12">
        <v>24.951323930510096</v>
      </c>
      <c r="L1256" s="12">
        <v>24.679171275193383</v>
      </c>
      <c r="M1256" s="12">
        <v>21.371234672491639</v>
      </c>
      <c r="N1256" s="12"/>
      <c r="O1256" s="12"/>
    </row>
    <row r="1257" spans="1:15" x14ac:dyDescent="0.35">
      <c r="A1257" s="11" t="str">
        <f t="shared" si="19"/>
        <v>DISTRIBUCION VOLUMEN POR CRITERIO (Consumiciones)Agua EnvasadaNIVEL MEDIO ALTO</v>
      </c>
      <c r="B1257" s="11" t="s">
        <v>209</v>
      </c>
      <c r="C1257" s="11" t="s">
        <v>131</v>
      </c>
      <c r="D1257" s="11" t="s">
        <v>172</v>
      </c>
      <c r="E1257" s="12">
        <v>18.154163201851116</v>
      </c>
      <c r="F1257" s="12">
        <v>16.347581026599698</v>
      </c>
      <c r="G1257" s="12">
        <v>16.549279268970686</v>
      </c>
      <c r="H1257" s="12">
        <v>17.439163092410499</v>
      </c>
      <c r="I1257" s="12">
        <v>18.431155071423593</v>
      </c>
      <c r="J1257" s="12">
        <v>17.173172662354062</v>
      </c>
      <c r="K1257" s="12">
        <v>16.478885615499053</v>
      </c>
      <c r="L1257" s="12">
        <v>15.514060695640829</v>
      </c>
      <c r="M1257" s="12">
        <v>17.391226373256956</v>
      </c>
      <c r="N1257" s="12"/>
      <c r="O1257" s="12"/>
    </row>
    <row r="1258" spans="1:15" x14ac:dyDescent="0.35">
      <c r="A1258" s="11" t="str">
        <f t="shared" si="19"/>
        <v>DISTRIBUCION VOLUMEN POR CRITERIO (Consumiciones)Agua EnvasadaNIVEL MEDIO</v>
      </c>
      <c r="B1258" s="11" t="s">
        <v>209</v>
      </c>
      <c r="C1258" s="11" t="s">
        <v>131</v>
      </c>
      <c r="D1258" s="11" t="s">
        <v>173</v>
      </c>
      <c r="E1258" s="12">
        <v>23.723160233156982</v>
      </c>
      <c r="F1258" s="12">
        <v>23.173994628257397</v>
      </c>
      <c r="G1258" s="12">
        <v>23.206781979661205</v>
      </c>
      <c r="H1258" s="12">
        <v>22.513582662297139</v>
      </c>
      <c r="I1258" s="12">
        <v>22.551058159922359</v>
      </c>
      <c r="J1258" s="12">
        <v>23.715298872949546</v>
      </c>
      <c r="K1258" s="12">
        <v>23.621137597930293</v>
      </c>
      <c r="L1258" s="12">
        <v>26.255276658549931</v>
      </c>
      <c r="M1258" s="12">
        <v>27.73085716987093</v>
      </c>
      <c r="N1258" s="12"/>
      <c r="O1258" s="12"/>
    </row>
    <row r="1259" spans="1:15" x14ac:dyDescent="0.35">
      <c r="A1259" s="11" t="str">
        <f t="shared" si="19"/>
        <v>DISTRIBUCION VOLUMEN POR CRITERIO (Consumiciones)Agua EnvasadaNIVEL MEDIO BAJO</v>
      </c>
      <c r="B1259" s="11" t="s">
        <v>209</v>
      </c>
      <c r="C1259" s="11" t="s">
        <v>131</v>
      </c>
      <c r="D1259" s="11" t="s">
        <v>174</v>
      </c>
      <c r="E1259" s="12">
        <v>12.226536670804359</v>
      </c>
      <c r="F1259" s="12">
        <v>11.808521869861934</v>
      </c>
      <c r="G1259" s="12">
        <v>13.008770769376705</v>
      </c>
      <c r="H1259" s="12">
        <v>14.452436666185125</v>
      </c>
      <c r="I1259" s="12">
        <v>15.915967648164987</v>
      </c>
      <c r="J1259" s="12">
        <v>15.071433372465668</v>
      </c>
      <c r="K1259" s="12">
        <v>13.55078036030215</v>
      </c>
      <c r="L1259" s="12">
        <v>14.926386625941984</v>
      </c>
      <c r="M1259" s="12">
        <v>12.835509318629832</v>
      </c>
      <c r="N1259" s="12"/>
      <c r="O1259" s="12"/>
    </row>
    <row r="1260" spans="1:15" x14ac:dyDescent="0.35">
      <c r="A1260" s="11" t="str">
        <f t="shared" si="19"/>
        <v>DISTRIBUCION VOLUMEN POR CRITERIO (Consumiciones)Agua EnvasadaNIVEL BAJO</v>
      </c>
      <c r="B1260" s="11" t="s">
        <v>209</v>
      </c>
      <c r="C1260" s="11" t="s">
        <v>131</v>
      </c>
      <c r="D1260" s="11" t="s">
        <v>190</v>
      </c>
      <c r="E1260" s="12">
        <v>20.348594590468842</v>
      </c>
      <c r="F1260" s="12">
        <v>21.929273463366293</v>
      </c>
      <c r="G1260" s="12">
        <v>19.810708939685064</v>
      </c>
      <c r="H1260" s="12">
        <v>20.436727782841661</v>
      </c>
      <c r="I1260" s="12">
        <v>17.855254722061154</v>
      </c>
      <c r="J1260" s="12">
        <v>21.3583728082683</v>
      </c>
      <c r="K1260" s="12">
        <v>21.397855009182638</v>
      </c>
      <c r="L1260" s="12">
        <v>18.625090408362656</v>
      </c>
      <c r="M1260" s="12">
        <v>20.671194977237136</v>
      </c>
      <c r="N1260" s="12"/>
      <c r="O1260" s="12"/>
    </row>
    <row r="1261" spans="1:15" x14ac:dyDescent="0.35">
      <c r="A1261" s="11" t="str">
        <f t="shared" si="19"/>
        <v>DISTRIBUCION VOLUMEN POR CRITERIO (Consumiciones)Agua EnvasadaHOMBRE</v>
      </c>
      <c r="B1261" s="11" t="s">
        <v>209</v>
      </c>
      <c r="C1261" s="11" t="s">
        <v>131</v>
      </c>
      <c r="D1261" s="11" t="s">
        <v>17</v>
      </c>
      <c r="E1261" s="12">
        <v>54.520786884719065</v>
      </c>
      <c r="F1261" s="12">
        <v>54.806977634631416</v>
      </c>
      <c r="G1261" s="12">
        <v>54.775047780041234</v>
      </c>
      <c r="H1261" s="12">
        <v>55.69383590222683</v>
      </c>
      <c r="I1261" s="12">
        <v>54.494925780588744</v>
      </c>
      <c r="J1261" s="12">
        <v>55.370936050279063</v>
      </c>
      <c r="K1261" s="12">
        <v>54.870164360697352</v>
      </c>
      <c r="L1261" s="12">
        <v>54.206424244422649</v>
      </c>
      <c r="M1261" s="12">
        <v>55.786832731401205</v>
      </c>
      <c r="N1261" s="12"/>
      <c r="O1261" s="12"/>
    </row>
    <row r="1262" spans="1:15" x14ac:dyDescent="0.35">
      <c r="A1262" s="11" t="str">
        <f t="shared" si="19"/>
        <v>DISTRIBUCION VOLUMEN POR CRITERIO (Consumiciones)Agua EnvasadaMUJER</v>
      </c>
      <c r="B1262" s="11" t="s">
        <v>209</v>
      </c>
      <c r="C1262" s="11" t="s">
        <v>131</v>
      </c>
      <c r="D1262" s="11" t="s">
        <v>18</v>
      </c>
      <c r="E1262" s="12">
        <v>45.479180977861333</v>
      </c>
      <c r="F1262" s="12">
        <v>45.192980134687723</v>
      </c>
      <c r="G1262" s="12">
        <v>45.224909682641837</v>
      </c>
      <c r="H1262" s="12">
        <v>44.306149431651107</v>
      </c>
      <c r="I1262" s="12">
        <v>45.505074219411249</v>
      </c>
      <c r="J1262" s="12">
        <v>44.629037846994954</v>
      </c>
      <c r="K1262" s="12">
        <v>45.12979192286322</v>
      </c>
      <c r="L1262" s="12">
        <v>45.79356141926614</v>
      </c>
      <c r="M1262" s="12">
        <v>44.213189780085287</v>
      </c>
      <c r="N1262" s="12"/>
      <c r="O1262" s="12"/>
    </row>
    <row r="1263" spans="1:15" x14ac:dyDescent="0.35">
      <c r="A1263" s="11" t="str">
        <f t="shared" si="19"/>
        <v>DISTRIBUCION VOLUMEN POR CRITERIO (Consumiciones)Bebidas RefrescantesT.ESPAÑA</v>
      </c>
      <c r="B1263" s="11" t="s">
        <v>209</v>
      </c>
      <c r="C1263" s="11" t="s">
        <v>132</v>
      </c>
      <c r="D1263" s="11" t="s">
        <v>32</v>
      </c>
      <c r="E1263" s="12">
        <v>100</v>
      </c>
      <c r="F1263" s="12">
        <v>100</v>
      </c>
      <c r="G1263" s="12">
        <v>100</v>
      </c>
      <c r="H1263" s="12">
        <v>100</v>
      </c>
      <c r="I1263" s="12">
        <v>100</v>
      </c>
      <c r="J1263" s="12">
        <v>100</v>
      </c>
      <c r="K1263" s="12">
        <v>100</v>
      </c>
      <c r="L1263" s="12">
        <v>100</v>
      </c>
      <c r="M1263" s="12">
        <v>100</v>
      </c>
      <c r="N1263" s="12"/>
      <c r="O1263" s="12"/>
    </row>
    <row r="1264" spans="1:15" x14ac:dyDescent="0.35">
      <c r="A1264" s="11" t="str">
        <f t="shared" si="19"/>
        <v>DISTRIBUCION VOLUMEN POR CRITERIO (Consumiciones)Bebidas RefrescantesBCN AM</v>
      </c>
      <c r="B1264" s="11" t="s">
        <v>209</v>
      </c>
      <c r="C1264" s="11" t="s">
        <v>132</v>
      </c>
      <c r="D1264" s="11" t="s">
        <v>1</v>
      </c>
      <c r="E1264" s="12">
        <v>9.4268578038486659</v>
      </c>
      <c r="F1264" s="12">
        <v>9.5971382694465621</v>
      </c>
      <c r="G1264" s="12">
        <v>9.8401642752439322</v>
      </c>
      <c r="H1264" s="12">
        <v>10.066063980894631</v>
      </c>
      <c r="I1264" s="12">
        <v>9.3026564708508523</v>
      </c>
      <c r="J1264" s="12">
        <v>10.007365482548675</v>
      </c>
      <c r="K1264" s="12">
        <v>10.864871193944134</v>
      </c>
      <c r="L1264" s="12">
        <v>9.7746260415985589</v>
      </c>
      <c r="M1264" s="12">
        <v>9.7979723383078809</v>
      </c>
      <c r="N1264" s="12"/>
      <c r="O1264" s="12"/>
    </row>
    <row r="1265" spans="1:15" x14ac:dyDescent="0.35">
      <c r="A1265" s="11" t="str">
        <f t="shared" si="19"/>
        <v>DISTRIBUCION VOLUMEN POR CRITERIO (Consumiciones)Bebidas RefrescantesREST.CAT ARAGON</v>
      </c>
      <c r="B1265" s="11" t="s">
        <v>209</v>
      </c>
      <c r="C1265" s="11" t="s">
        <v>132</v>
      </c>
      <c r="D1265" s="11" t="s">
        <v>2</v>
      </c>
      <c r="E1265" s="12">
        <v>12.656827724816525</v>
      </c>
      <c r="F1265" s="12">
        <v>13.811445682295831</v>
      </c>
      <c r="G1265" s="12">
        <v>13.070207750206531</v>
      </c>
      <c r="H1265" s="12">
        <v>11.974939594119558</v>
      </c>
      <c r="I1265" s="12">
        <v>12.729065859805344</v>
      </c>
      <c r="J1265" s="12">
        <v>12.650749919750734</v>
      </c>
      <c r="K1265" s="12">
        <v>13.662750547671662</v>
      </c>
      <c r="L1265" s="12">
        <v>12.755813700063204</v>
      </c>
      <c r="M1265" s="12">
        <v>12.407143539796866</v>
      </c>
      <c r="N1265" s="12"/>
      <c r="O1265" s="12"/>
    </row>
    <row r="1266" spans="1:15" x14ac:dyDescent="0.35">
      <c r="A1266" s="11" t="str">
        <f t="shared" si="19"/>
        <v>DISTRIBUCION VOLUMEN POR CRITERIO (Consumiciones)Bebidas RefrescantesLEVANTE</v>
      </c>
      <c r="B1266" s="11" t="s">
        <v>209</v>
      </c>
      <c r="C1266" s="11" t="s">
        <v>132</v>
      </c>
      <c r="D1266" s="11" t="s">
        <v>3</v>
      </c>
      <c r="E1266" s="12">
        <v>15.320389195838887</v>
      </c>
      <c r="F1266" s="12">
        <v>15.525636336207876</v>
      </c>
      <c r="G1266" s="12">
        <v>14.761341303091422</v>
      </c>
      <c r="H1266" s="12">
        <v>13.952255590429571</v>
      </c>
      <c r="I1266" s="12">
        <v>15.234231454273118</v>
      </c>
      <c r="J1266" s="12">
        <v>14.745598667638991</v>
      </c>
      <c r="K1266" s="12">
        <v>14.308189334162419</v>
      </c>
      <c r="L1266" s="12">
        <v>16.044341041344289</v>
      </c>
      <c r="M1266" s="12">
        <v>15.73306283685355</v>
      </c>
      <c r="N1266" s="12"/>
      <c r="O1266" s="12"/>
    </row>
    <row r="1267" spans="1:15" x14ac:dyDescent="0.35">
      <c r="A1267" s="11" t="str">
        <f t="shared" si="19"/>
        <v>DISTRIBUCION VOLUMEN POR CRITERIO (Consumiciones)Bebidas RefrescantesANDALUCIA</v>
      </c>
      <c r="B1267" s="11" t="s">
        <v>209</v>
      </c>
      <c r="C1267" s="11" t="s">
        <v>132</v>
      </c>
      <c r="D1267" s="11" t="s">
        <v>4</v>
      </c>
      <c r="E1267" s="12">
        <v>20.79502770385621</v>
      </c>
      <c r="F1267" s="12">
        <v>20.719011868081001</v>
      </c>
      <c r="G1267" s="12">
        <v>22.108273694402062</v>
      </c>
      <c r="H1267" s="12">
        <v>23.347504234522379</v>
      </c>
      <c r="I1267" s="12">
        <v>22.70116742903932</v>
      </c>
      <c r="J1267" s="12">
        <v>20.952391387539226</v>
      </c>
      <c r="K1267" s="12">
        <v>20.045284633943453</v>
      </c>
      <c r="L1267" s="12">
        <v>19.860691868448011</v>
      </c>
      <c r="M1267" s="12">
        <v>20.272765097651931</v>
      </c>
      <c r="N1267" s="12"/>
      <c r="O1267" s="12"/>
    </row>
    <row r="1268" spans="1:15" x14ac:dyDescent="0.35">
      <c r="A1268" s="11" t="str">
        <f t="shared" si="19"/>
        <v>DISTRIBUCION VOLUMEN POR CRITERIO (Consumiciones)Bebidas RefrescantesMDD AM</v>
      </c>
      <c r="B1268" s="11" t="s">
        <v>209</v>
      </c>
      <c r="C1268" s="11" t="s">
        <v>132</v>
      </c>
      <c r="D1268" s="11" t="s">
        <v>5</v>
      </c>
      <c r="E1268" s="12">
        <v>17.169568952091968</v>
      </c>
      <c r="F1268" s="12">
        <v>16.679756066815045</v>
      </c>
      <c r="G1268" s="12">
        <v>15.506270723078542</v>
      </c>
      <c r="H1268" s="12">
        <v>15.458138656957063</v>
      </c>
      <c r="I1268" s="12">
        <v>15.365169777591028</v>
      </c>
      <c r="J1268" s="12">
        <v>17.154010008128409</v>
      </c>
      <c r="K1268" s="12">
        <v>15.77660253202064</v>
      </c>
      <c r="L1268" s="12">
        <v>16.857446294560805</v>
      </c>
      <c r="M1268" s="12">
        <v>16.09941566195856</v>
      </c>
      <c r="N1268" s="12"/>
      <c r="O1268" s="12"/>
    </row>
    <row r="1269" spans="1:15" x14ac:dyDescent="0.35">
      <c r="A1269" s="11" t="str">
        <f t="shared" si="19"/>
        <v>DISTRIBUCION VOLUMEN POR CRITERIO (Consumiciones)Bebidas RefrescantesRTO CENTRO</v>
      </c>
      <c r="B1269" s="11" t="s">
        <v>209</v>
      </c>
      <c r="C1269" s="11" t="s">
        <v>132</v>
      </c>
      <c r="D1269" s="11" t="s">
        <v>6</v>
      </c>
      <c r="E1269" s="12">
        <v>11.224459512799996</v>
      </c>
      <c r="F1269" s="12">
        <v>10.438496971500486</v>
      </c>
      <c r="G1269" s="12">
        <v>9.8938816752133292</v>
      </c>
      <c r="H1269" s="12">
        <v>10.776051478755869</v>
      </c>
      <c r="I1269" s="12">
        <v>10.33199085715572</v>
      </c>
      <c r="J1269" s="12">
        <v>9.5720472023949377</v>
      </c>
      <c r="K1269" s="12">
        <v>10.171909561360865</v>
      </c>
      <c r="L1269" s="12">
        <v>11.648259340787074</v>
      </c>
      <c r="M1269" s="12">
        <v>12.041572663830411</v>
      </c>
      <c r="N1269" s="12"/>
      <c r="O1269" s="12"/>
    </row>
    <row r="1270" spans="1:15" x14ac:dyDescent="0.35">
      <c r="A1270" s="11" t="str">
        <f t="shared" si="19"/>
        <v>DISTRIBUCION VOLUMEN POR CRITERIO (Consumiciones)Bebidas RefrescantesNORTE-CENTRO</v>
      </c>
      <c r="B1270" s="11" t="s">
        <v>209</v>
      </c>
      <c r="C1270" s="11" t="s">
        <v>132</v>
      </c>
      <c r="D1270" s="11" t="s">
        <v>7</v>
      </c>
      <c r="E1270" s="12">
        <v>7.077181954147842</v>
      </c>
      <c r="F1270" s="12">
        <v>6.9572248983783949</v>
      </c>
      <c r="G1270" s="12">
        <v>8.0714864255770529</v>
      </c>
      <c r="H1270" s="12">
        <v>7.6161653287899531</v>
      </c>
      <c r="I1270" s="12">
        <v>7.7428767319865432</v>
      </c>
      <c r="J1270" s="12">
        <v>7.8156332468548566</v>
      </c>
      <c r="K1270" s="12">
        <v>7.8336973857522789</v>
      </c>
      <c r="L1270" s="12">
        <v>7.2235949770793821</v>
      </c>
      <c r="M1270" s="12">
        <v>7.229916215597858</v>
      </c>
      <c r="N1270" s="12"/>
      <c r="O1270" s="12"/>
    </row>
    <row r="1271" spans="1:15" x14ac:dyDescent="0.35">
      <c r="A1271" s="11" t="str">
        <f t="shared" si="19"/>
        <v>DISTRIBUCION VOLUMEN POR CRITERIO (Consumiciones)Bebidas RefrescantesNOROESTE</v>
      </c>
      <c r="B1271" s="11" t="s">
        <v>209</v>
      </c>
      <c r="C1271" s="11" t="s">
        <v>132</v>
      </c>
      <c r="D1271" s="11" t="s">
        <v>8</v>
      </c>
      <c r="E1271" s="12">
        <v>6.3297165362197187</v>
      </c>
      <c r="F1271" s="12">
        <v>6.2712940403345296</v>
      </c>
      <c r="G1271" s="12">
        <v>6.7483637256611768</v>
      </c>
      <c r="H1271" s="12">
        <v>6.80888113553097</v>
      </c>
      <c r="I1271" s="12">
        <v>6.5928461088981409</v>
      </c>
      <c r="J1271" s="12">
        <v>7.1022040851441659</v>
      </c>
      <c r="K1271" s="12">
        <v>7.3366974662004747</v>
      </c>
      <c r="L1271" s="12">
        <v>5.8352040334473925</v>
      </c>
      <c r="M1271" s="12">
        <v>6.4181419923098684</v>
      </c>
      <c r="N1271" s="12"/>
      <c r="O1271" s="12"/>
    </row>
    <row r="1272" spans="1:15" x14ac:dyDescent="0.35">
      <c r="A1272" s="11" t="str">
        <f t="shared" si="19"/>
        <v>DISTRIBUCION VOLUMEN POR CRITERIO (Consumiciones)Bebidas Refrescantes&lt;2MIL</v>
      </c>
      <c r="B1272" s="11" t="s">
        <v>209</v>
      </c>
      <c r="C1272" s="11" t="s">
        <v>132</v>
      </c>
      <c r="D1272" s="11" t="s">
        <v>9</v>
      </c>
      <c r="E1272" s="12">
        <v>5.4527526085308491</v>
      </c>
      <c r="F1272" s="12">
        <v>5.6504506068364941</v>
      </c>
      <c r="G1272" s="12">
        <v>6.2118570876284966</v>
      </c>
      <c r="H1272" s="12">
        <v>4.995908061752055</v>
      </c>
      <c r="I1272" s="12">
        <v>5.7107088893245006</v>
      </c>
      <c r="J1272" s="12">
        <v>5.2670504833826186</v>
      </c>
      <c r="K1272" s="12">
        <v>4.947906475123852</v>
      </c>
      <c r="L1272" s="12">
        <v>5.0383175685983916</v>
      </c>
      <c r="M1272" s="12">
        <v>4.8224111449955736</v>
      </c>
      <c r="N1272" s="12"/>
      <c r="O1272" s="12"/>
    </row>
    <row r="1273" spans="1:15" x14ac:dyDescent="0.35">
      <c r="A1273" s="11" t="str">
        <f t="shared" si="19"/>
        <v>DISTRIBUCION VOLUMEN POR CRITERIO (Consumiciones)Bebidas Refrescantes2-5MIL</v>
      </c>
      <c r="B1273" s="11" t="s">
        <v>209</v>
      </c>
      <c r="C1273" s="11" t="s">
        <v>132</v>
      </c>
      <c r="D1273" s="11" t="s">
        <v>10</v>
      </c>
      <c r="E1273" s="12">
        <v>5.6400242121027215</v>
      </c>
      <c r="F1273" s="12">
        <v>5.6105500482534723</v>
      </c>
      <c r="G1273" s="12">
        <v>5.2620476376309604</v>
      </c>
      <c r="H1273" s="12">
        <v>4.7512472716639609</v>
      </c>
      <c r="I1273" s="12">
        <v>4.6444537506952335</v>
      </c>
      <c r="J1273" s="12">
        <v>4.0428626445044777</v>
      </c>
      <c r="K1273" s="12">
        <v>4.4073450529272122</v>
      </c>
      <c r="L1273" s="12">
        <v>4.9486919628911217</v>
      </c>
      <c r="M1273" s="12">
        <v>5.813198143015601</v>
      </c>
      <c r="N1273" s="12"/>
      <c r="O1273" s="12"/>
    </row>
    <row r="1274" spans="1:15" x14ac:dyDescent="0.35">
      <c r="A1274" s="11" t="str">
        <f t="shared" si="19"/>
        <v>DISTRIBUCION VOLUMEN POR CRITERIO (Consumiciones)Bebidas Refrescantes5-10MIL</v>
      </c>
      <c r="B1274" s="11" t="s">
        <v>209</v>
      </c>
      <c r="C1274" s="11" t="s">
        <v>132</v>
      </c>
      <c r="D1274" s="11" t="s">
        <v>11</v>
      </c>
      <c r="E1274" s="12">
        <v>7.9319612488821978</v>
      </c>
      <c r="F1274" s="12">
        <v>7.3967964654073235</v>
      </c>
      <c r="G1274" s="12">
        <v>8.0438482680270411</v>
      </c>
      <c r="H1274" s="12">
        <v>8.019035660517595</v>
      </c>
      <c r="I1274" s="12">
        <v>8.2712352125186079</v>
      </c>
      <c r="J1274" s="12">
        <v>8.352144735181481</v>
      </c>
      <c r="K1274" s="12">
        <v>7.054597773629399</v>
      </c>
      <c r="L1274" s="12">
        <v>7.5814708061809402</v>
      </c>
      <c r="M1274" s="12">
        <v>7.7031885182836115</v>
      </c>
      <c r="N1274" s="12"/>
      <c r="O1274" s="12"/>
    </row>
    <row r="1275" spans="1:15" x14ac:dyDescent="0.35">
      <c r="A1275" s="11" t="str">
        <f t="shared" si="19"/>
        <v>DISTRIBUCION VOLUMEN POR CRITERIO (Consumiciones)Bebidas Refrescantes10-30MIL</v>
      </c>
      <c r="B1275" s="11" t="s">
        <v>209</v>
      </c>
      <c r="C1275" s="11" t="s">
        <v>132</v>
      </c>
      <c r="D1275" s="11" t="s">
        <v>12</v>
      </c>
      <c r="E1275" s="12">
        <v>15.959855119165271</v>
      </c>
      <c r="F1275" s="12">
        <v>17.137046060884099</v>
      </c>
      <c r="G1275" s="12">
        <v>15.950921284952743</v>
      </c>
      <c r="H1275" s="12">
        <v>16.720180226342123</v>
      </c>
      <c r="I1275" s="12">
        <v>16.021835715806485</v>
      </c>
      <c r="J1275" s="12">
        <v>16.693880399984256</v>
      </c>
      <c r="K1275" s="12">
        <v>17.171327307595398</v>
      </c>
      <c r="L1275" s="12">
        <v>17.392770742976701</v>
      </c>
      <c r="M1275" s="12">
        <v>16.499947387372774</v>
      </c>
      <c r="N1275" s="12"/>
      <c r="O1275" s="12"/>
    </row>
    <row r="1276" spans="1:15" x14ac:dyDescent="0.35">
      <c r="A1276" s="11" t="str">
        <f t="shared" si="19"/>
        <v>DISTRIBUCION VOLUMEN POR CRITERIO (Consumiciones)Bebidas Refrescantes30-100MIL</v>
      </c>
      <c r="B1276" s="11" t="s">
        <v>209</v>
      </c>
      <c r="C1276" s="11" t="s">
        <v>132</v>
      </c>
      <c r="D1276" s="11" t="s">
        <v>13</v>
      </c>
      <c r="E1276" s="12">
        <v>21.872515247650046</v>
      </c>
      <c r="F1276" s="12">
        <v>21.968588746091676</v>
      </c>
      <c r="G1276" s="12">
        <v>22.259790860325637</v>
      </c>
      <c r="H1276" s="12">
        <v>23.437051595539064</v>
      </c>
      <c r="I1276" s="12">
        <v>24.663568091586015</v>
      </c>
      <c r="J1276" s="12">
        <v>23.366256837420057</v>
      </c>
      <c r="K1276" s="12">
        <v>23.791669443412658</v>
      </c>
      <c r="L1276" s="12">
        <v>23.23450406468627</v>
      </c>
      <c r="M1276" s="12">
        <v>22.175807265948624</v>
      </c>
      <c r="N1276" s="12"/>
      <c r="O1276" s="12"/>
    </row>
    <row r="1277" spans="1:15" x14ac:dyDescent="0.35">
      <c r="A1277" s="11" t="str">
        <f t="shared" si="19"/>
        <v>DISTRIBUCION VOLUMEN POR CRITERIO (Consumiciones)Bebidas Refrescantes100-200MIL</v>
      </c>
      <c r="B1277" s="11" t="s">
        <v>209</v>
      </c>
      <c r="C1277" s="11" t="s">
        <v>132</v>
      </c>
      <c r="D1277" s="11" t="s">
        <v>14</v>
      </c>
      <c r="E1277" s="12">
        <v>9.2940095614298848</v>
      </c>
      <c r="F1277" s="12">
        <v>9.9238111770334143</v>
      </c>
      <c r="G1277" s="12">
        <v>9.5403859383769714</v>
      </c>
      <c r="H1277" s="12">
        <v>9.7599743258033822</v>
      </c>
      <c r="I1277" s="12">
        <v>9.0321556497018829</v>
      </c>
      <c r="J1277" s="12">
        <v>8.5884975917104018</v>
      </c>
      <c r="K1277" s="12">
        <v>10.300470024551302</v>
      </c>
      <c r="L1277" s="12">
        <v>9.2712487922178877</v>
      </c>
      <c r="M1277" s="12">
        <v>9.6876257996877992</v>
      </c>
      <c r="N1277" s="12"/>
      <c r="O1277" s="12"/>
    </row>
    <row r="1278" spans="1:15" x14ac:dyDescent="0.35">
      <c r="A1278" s="11" t="str">
        <f t="shared" si="19"/>
        <v>DISTRIBUCION VOLUMEN POR CRITERIO (Consumiciones)Bebidas Refrescantes200-500MIL</v>
      </c>
      <c r="B1278" s="11" t="s">
        <v>209</v>
      </c>
      <c r="C1278" s="11" t="s">
        <v>132</v>
      </c>
      <c r="D1278" s="11" t="s">
        <v>15</v>
      </c>
      <c r="E1278" s="12">
        <v>12.364813311171554</v>
      </c>
      <c r="F1278" s="12">
        <v>12.248967251701272</v>
      </c>
      <c r="G1278" s="12">
        <v>13.475301492361446</v>
      </c>
      <c r="H1278" s="12">
        <v>12.565835393636313</v>
      </c>
      <c r="I1278" s="12">
        <v>12.29041004925018</v>
      </c>
      <c r="J1278" s="12">
        <v>13.921987568364052</v>
      </c>
      <c r="K1278" s="12">
        <v>13.165615220267421</v>
      </c>
      <c r="L1278" s="12">
        <v>13.678686368952917</v>
      </c>
      <c r="M1278" s="12">
        <v>14.306826222905702</v>
      </c>
      <c r="N1278" s="12"/>
      <c r="O1278" s="12"/>
    </row>
    <row r="1279" spans="1:15" x14ac:dyDescent="0.35">
      <c r="A1279" s="11" t="str">
        <f t="shared" si="19"/>
        <v>DISTRIBUCION VOLUMEN POR CRITERIO (Consumiciones)Bebidas Refrescantes&gt;500MIL</v>
      </c>
      <c r="B1279" s="11" t="s">
        <v>209</v>
      </c>
      <c r="C1279" s="11" t="s">
        <v>132</v>
      </c>
      <c r="D1279" s="11" t="s">
        <v>16</v>
      </c>
      <c r="E1279" s="12">
        <v>21.484093177417318</v>
      </c>
      <c r="F1279" s="12">
        <v>20.063793776851973</v>
      </c>
      <c r="G1279" s="12">
        <v>19.255837003170754</v>
      </c>
      <c r="H1279" s="12">
        <v>19.750771991225868</v>
      </c>
      <c r="I1279" s="12">
        <v>19.365642489277231</v>
      </c>
      <c r="J1279" s="12">
        <v>19.767323797569755</v>
      </c>
      <c r="K1279" s="12">
        <v>19.161076667660542</v>
      </c>
      <c r="L1279" s="12">
        <v>18.854286990824487</v>
      </c>
      <c r="M1279" s="12">
        <v>18.990986346781895</v>
      </c>
      <c r="N1279" s="12"/>
      <c r="O1279" s="12"/>
    </row>
    <row r="1280" spans="1:15" x14ac:dyDescent="0.35">
      <c r="A1280" s="11" t="str">
        <f t="shared" si="19"/>
        <v>DISTRIBUCION VOLUMEN POR CRITERIO (Consumiciones)Bebidas RefrescantesDE 15 A 19 AÑOS</v>
      </c>
      <c r="B1280" s="11" t="s">
        <v>209</v>
      </c>
      <c r="C1280" s="11" t="s">
        <v>132</v>
      </c>
      <c r="D1280" s="11" t="s">
        <v>34</v>
      </c>
      <c r="E1280" s="12">
        <v>3.9459116121127118</v>
      </c>
      <c r="F1280" s="12">
        <v>3.3362855778947429</v>
      </c>
      <c r="G1280" s="12">
        <v>3.9327518423483214</v>
      </c>
      <c r="H1280" s="12">
        <v>4.2201738892696152</v>
      </c>
      <c r="I1280" s="12">
        <v>3.2972362310997392</v>
      </c>
      <c r="J1280" s="12">
        <v>2.5515078542827538</v>
      </c>
      <c r="K1280" s="12">
        <v>3.7402781808300181</v>
      </c>
      <c r="L1280" s="12">
        <v>3.7039785069270388</v>
      </c>
      <c r="M1280" s="12">
        <v>4.7649885652005599</v>
      </c>
      <c r="N1280" s="12"/>
      <c r="O1280" s="12"/>
    </row>
    <row r="1281" spans="1:15" x14ac:dyDescent="0.35">
      <c r="A1281" s="11" t="str">
        <f t="shared" si="19"/>
        <v>DISTRIBUCION VOLUMEN POR CRITERIO (Consumiciones)Bebidas RefrescantesDE 20 A 24 AÑOS</v>
      </c>
      <c r="B1281" s="11" t="s">
        <v>209</v>
      </c>
      <c r="C1281" s="11" t="s">
        <v>132</v>
      </c>
      <c r="D1281" s="11" t="s">
        <v>35</v>
      </c>
      <c r="E1281" s="12">
        <v>5.4774691300587577</v>
      </c>
      <c r="F1281" s="12">
        <v>5.1299909279339042</v>
      </c>
      <c r="G1281" s="12">
        <v>4.9669199773409867</v>
      </c>
      <c r="H1281" s="12">
        <v>3.9083971642505819</v>
      </c>
      <c r="I1281" s="12">
        <v>4.5939917781931721</v>
      </c>
      <c r="J1281" s="12">
        <v>4.5645457729231875</v>
      </c>
      <c r="K1281" s="12">
        <v>3.6807305864301685</v>
      </c>
      <c r="L1281" s="12">
        <v>5.0536509527857083</v>
      </c>
      <c r="M1281" s="12">
        <v>5.6324423940000372</v>
      </c>
      <c r="N1281" s="12"/>
      <c r="O1281" s="12"/>
    </row>
    <row r="1282" spans="1:15" x14ac:dyDescent="0.35">
      <c r="A1282" s="11" t="str">
        <f t="shared" si="19"/>
        <v>DISTRIBUCION VOLUMEN POR CRITERIO (Consumiciones)Bebidas RefrescantesDE 25 A 34 AÑOS</v>
      </c>
      <c r="B1282" s="11" t="s">
        <v>209</v>
      </c>
      <c r="C1282" s="11" t="s">
        <v>132</v>
      </c>
      <c r="D1282" s="11" t="s">
        <v>36</v>
      </c>
      <c r="E1282" s="12">
        <v>10.350874701388964</v>
      </c>
      <c r="F1282" s="12">
        <v>8.908186144743885</v>
      </c>
      <c r="G1282" s="12">
        <v>8.7657484969373041</v>
      </c>
      <c r="H1282" s="12">
        <v>10.15692854769688</v>
      </c>
      <c r="I1282" s="12">
        <v>10.439490559366115</v>
      </c>
      <c r="J1282" s="12">
        <v>10.027363883650537</v>
      </c>
      <c r="K1282" s="12">
        <v>9.8847121614040336</v>
      </c>
      <c r="L1282" s="12">
        <v>11.064655391611998</v>
      </c>
      <c r="M1282" s="12">
        <v>9.897284705750609</v>
      </c>
      <c r="N1282" s="12"/>
      <c r="O1282" s="12"/>
    </row>
    <row r="1283" spans="1:15" x14ac:dyDescent="0.35">
      <c r="A1283" s="11" t="str">
        <f t="shared" si="19"/>
        <v>DISTRIBUCION VOLUMEN POR CRITERIO (Consumiciones)Bebidas RefrescantesDE 35 A 49 AÑOS</v>
      </c>
      <c r="B1283" s="11" t="s">
        <v>209</v>
      </c>
      <c r="C1283" s="11" t="s">
        <v>132</v>
      </c>
      <c r="D1283" s="11" t="s">
        <v>37</v>
      </c>
      <c r="E1283" s="12">
        <v>32.339793158905636</v>
      </c>
      <c r="F1283" s="12">
        <v>31.137880938948509</v>
      </c>
      <c r="G1283" s="12">
        <v>30.762426808543587</v>
      </c>
      <c r="H1283" s="12">
        <v>32.230717419978617</v>
      </c>
      <c r="I1283" s="12">
        <v>30.557649722516366</v>
      </c>
      <c r="J1283" s="12">
        <v>30.797042606577314</v>
      </c>
      <c r="K1283" s="12">
        <v>29.409072166809729</v>
      </c>
      <c r="L1283" s="12">
        <v>30.360345879737594</v>
      </c>
      <c r="M1283" s="12">
        <v>27.794594511103192</v>
      </c>
      <c r="N1283" s="12"/>
      <c r="O1283" s="12"/>
    </row>
    <row r="1284" spans="1:15" x14ac:dyDescent="0.35">
      <c r="A1284" s="11" t="str">
        <f t="shared" ref="A1284:A1347" si="20">B1284&amp;C1284&amp;D1284</f>
        <v>DISTRIBUCION VOLUMEN POR CRITERIO (Consumiciones)Bebidas RefrescantesDE 50 A 59 AÑOS</v>
      </c>
      <c r="B1284" s="11" t="s">
        <v>209</v>
      </c>
      <c r="C1284" s="11" t="s">
        <v>132</v>
      </c>
      <c r="D1284" s="11" t="s">
        <v>38</v>
      </c>
      <c r="E1284" s="12">
        <v>24.679077001734615</v>
      </c>
      <c r="F1284" s="12">
        <v>25.863542900126678</v>
      </c>
      <c r="G1284" s="12">
        <v>25.37014458546804</v>
      </c>
      <c r="H1284" s="12">
        <v>24.319122297351733</v>
      </c>
      <c r="I1284" s="12">
        <v>24.340567197748246</v>
      </c>
      <c r="J1284" s="12">
        <v>24.367698686428071</v>
      </c>
      <c r="K1284" s="12">
        <v>25.081638987266086</v>
      </c>
      <c r="L1284" s="12">
        <v>23.637299399196511</v>
      </c>
      <c r="M1284" s="12">
        <v>26.941101853219457</v>
      </c>
      <c r="N1284" s="12"/>
      <c r="O1284" s="12"/>
    </row>
    <row r="1285" spans="1:15" x14ac:dyDescent="0.35">
      <c r="A1285" s="11" t="str">
        <f t="shared" si="20"/>
        <v>DISTRIBUCION VOLUMEN POR CRITERIO (Consumiciones)Bebidas RefrescantesDE 60 A 75 AÑOS</v>
      </c>
      <c r="B1285" s="11" t="s">
        <v>209</v>
      </c>
      <c r="C1285" s="11" t="s">
        <v>132</v>
      </c>
      <c r="D1285" s="11" t="s">
        <v>39</v>
      </c>
      <c r="E1285" s="12">
        <v>23.206898882149158</v>
      </c>
      <c r="F1285" s="12">
        <v>25.624114750270198</v>
      </c>
      <c r="G1285" s="12">
        <v>26.202000468717291</v>
      </c>
      <c r="H1285" s="12">
        <v>25.164655249676127</v>
      </c>
      <c r="I1285" s="12">
        <v>26.771064980036375</v>
      </c>
      <c r="J1285" s="12">
        <v>27.691836326397606</v>
      </c>
      <c r="K1285" s="12">
        <v>28.20357057231589</v>
      </c>
      <c r="L1285" s="12">
        <v>26.180048529230142</v>
      </c>
      <c r="M1285" s="12">
        <v>24.969571559447921</v>
      </c>
      <c r="N1285" s="12"/>
      <c r="O1285" s="12"/>
    </row>
    <row r="1286" spans="1:15" x14ac:dyDescent="0.35">
      <c r="A1286" s="11" t="str">
        <f t="shared" si="20"/>
        <v>DISTRIBUCION VOLUMEN POR CRITERIO (Consumiciones)Bebidas RefrescantesNIVEL ALTO</v>
      </c>
      <c r="B1286" s="11" t="s">
        <v>209</v>
      </c>
      <c r="C1286" s="11" t="s">
        <v>132</v>
      </c>
      <c r="D1286" s="11" t="s">
        <v>171</v>
      </c>
      <c r="E1286" s="12">
        <v>21.860227997300626</v>
      </c>
      <c r="F1286" s="12">
        <v>23.600159536105377</v>
      </c>
      <c r="G1286" s="12">
        <v>23.892970830820953</v>
      </c>
      <c r="H1286" s="12">
        <v>22.682555216270707</v>
      </c>
      <c r="I1286" s="12">
        <v>22.241239592605066</v>
      </c>
      <c r="J1286" s="12">
        <v>22.383413339112089</v>
      </c>
      <c r="K1286" s="12">
        <v>22.151006837034522</v>
      </c>
      <c r="L1286" s="12">
        <v>22.777363075648935</v>
      </c>
      <c r="M1286" s="12">
        <v>24.047750062024978</v>
      </c>
      <c r="N1286" s="12"/>
      <c r="O1286" s="12"/>
    </row>
    <row r="1287" spans="1:15" x14ac:dyDescent="0.35">
      <c r="A1287" s="11" t="str">
        <f t="shared" si="20"/>
        <v>DISTRIBUCION VOLUMEN POR CRITERIO (Consumiciones)Bebidas RefrescantesNIVEL MEDIO ALTO</v>
      </c>
      <c r="B1287" s="11" t="s">
        <v>209</v>
      </c>
      <c r="C1287" s="11" t="s">
        <v>132</v>
      </c>
      <c r="D1287" s="11" t="s">
        <v>172</v>
      </c>
      <c r="E1287" s="12">
        <v>16.436770857717654</v>
      </c>
      <c r="F1287" s="12">
        <v>15.792768385399553</v>
      </c>
      <c r="G1287" s="12">
        <v>14.666719325672753</v>
      </c>
      <c r="H1287" s="12">
        <v>16.087930502231103</v>
      </c>
      <c r="I1287" s="12">
        <v>15.62142828335314</v>
      </c>
      <c r="J1287" s="12">
        <v>15.666653274880215</v>
      </c>
      <c r="K1287" s="12">
        <v>14.95080048608764</v>
      </c>
      <c r="L1287" s="12">
        <v>16.022855233238165</v>
      </c>
      <c r="M1287" s="12">
        <v>14.915530185650169</v>
      </c>
      <c r="N1287" s="12"/>
      <c r="O1287" s="12"/>
    </row>
    <row r="1288" spans="1:15" x14ac:dyDescent="0.35">
      <c r="A1288" s="11" t="str">
        <f t="shared" si="20"/>
        <v>DISTRIBUCION VOLUMEN POR CRITERIO (Consumiciones)Bebidas RefrescantesNIVEL MEDIO</v>
      </c>
      <c r="B1288" s="11" t="s">
        <v>209</v>
      </c>
      <c r="C1288" s="11" t="s">
        <v>132</v>
      </c>
      <c r="D1288" s="11" t="s">
        <v>173</v>
      </c>
      <c r="E1288" s="12">
        <v>26.576313668182539</v>
      </c>
      <c r="F1288" s="12">
        <v>25.562288309847219</v>
      </c>
      <c r="G1288" s="12">
        <v>25.029049783876495</v>
      </c>
      <c r="H1288" s="12">
        <v>26.113912499513404</v>
      </c>
      <c r="I1288" s="12">
        <v>27.381505530445356</v>
      </c>
      <c r="J1288" s="12">
        <v>25.211450220903604</v>
      </c>
      <c r="K1288" s="12">
        <v>26.420132333297662</v>
      </c>
      <c r="L1288" s="12">
        <v>27.266984322443317</v>
      </c>
      <c r="M1288" s="12">
        <v>23.621607088899893</v>
      </c>
      <c r="N1288" s="12"/>
      <c r="O1288" s="12"/>
    </row>
    <row r="1289" spans="1:15" x14ac:dyDescent="0.35">
      <c r="A1289" s="11" t="str">
        <f t="shared" si="20"/>
        <v>DISTRIBUCION VOLUMEN POR CRITERIO (Consumiciones)Bebidas RefrescantesNIVEL MEDIO BAJO</v>
      </c>
      <c r="B1289" s="11" t="s">
        <v>209</v>
      </c>
      <c r="C1289" s="11" t="s">
        <v>132</v>
      </c>
      <c r="D1289" s="11" t="s">
        <v>174</v>
      </c>
      <c r="E1289" s="12">
        <v>14.349113643108513</v>
      </c>
      <c r="F1289" s="12">
        <v>12.692461092409015</v>
      </c>
      <c r="G1289" s="12">
        <v>13.615327524680001</v>
      </c>
      <c r="H1289" s="12">
        <v>13.037091790684684</v>
      </c>
      <c r="I1289" s="12">
        <v>14.298440520395541</v>
      </c>
      <c r="J1289" s="12">
        <v>13.581742855786286</v>
      </c>
      <c r="K1289" s="12">
        <v>13.717808442493745</v>
      </c>
      <c r="L1289" s="12">
        <v>13.646739169917691</v>
      </c>
      <c r="M1289" s="12">
        <v>13.666125094485521</v>
      </c>
      <c r="N1289" s="12"/>
      <c r="O1289" s="12"/>
    </row>
    <row r="1290" spans="1:15" x14ac:dyDescent="0.35">
      <c r="A1290" s="11" t="str">
        <f t="shared" si="20"/>
        <v>DISTRIBUCION VOLUMEN POR CRITERIO (Consumiciones)Bebidas RefrescantesNIVEL BAJO</v>
      </c>
      <c r="B1290" s="11" t="s">
        <v>209</v>
      </c>
      <c r="C1290" s="11" t="s">
        <v>132</v>
      </c>
      <c r="D1290" s="11" t="s">
        <v>190</v>
      </c>
      <c r="E1290" s="12">
        <v>20.777593422770543</v>
      </c>
      <c r="F1290" s="12">
        <v>22.35232680929856</v>
      </c>
      <c r="G1290" s="12">
        <v>22.795922107423849</v>
      </c>
      <c r="H1290" s="12">
        <v>22.078505464819738</v>
      </c>
      <c r="I1290" s="12">
        <v>20.457390762800966</v>
      </c>
      <c r="J1290" s="12">
        <v>23.156740309317801</v>
      </c>
      <c r="K1290" s="12">
        <v>22.760257211198283</v>
      </c>
      <c r="L1290" s="12">
        <v>20.286035496080611</v>
      </c>
      <c r="M1290" s="12">
        <v>23.748982742092899</v>
      </c>
      <c r="N1290" s="12"/>
      <c r="O1290" s="12"/>
    </row>
    <row r="1291" spans="1:15" x14ac:dyDescent="0.35">
      <c r="A1291" s="11" t="str">
        <f t="shared" si="20"/>
        <v>DISTRIBUCION VOLUMEN POR CRITERIO (Consumiciones)Bebidas RefrescantesHOMBRE</v>
      </c>
      <c r="B1291" s="11" t="s">
        <v>209</v>
      </c>
      <c r="C1291" s="11" t="s">
        <v>132</v>
      </c>
      <c r="D1291" s="11" t="s">
        <v>17</v>
      </c>
      <c r="E1291" s="12">
        <v>52.447851420746993</v>
      </c>
      <c r="F1291" s="12">
        <v>51.568599492046964</v>
      </c>
      <c r="G1291" s="12">
        <v>51.177932435366934</v>
      </c>
      <c r="H1291" s="12">
        <v>52.65609341206995</v>
      </c>
      <c r="I1291" s="12">
        <v>53.56104780672095</v>
      </c>
      <c r="J1291" s="12">
        <v>51.674926964037368</v>
      </c>
      <c r="K1291" s="12">
        <v>52.230631964377636</v>
      </c>
      <c r="L1291" s="12">
        <v>52.946897543752591</v>
      </c>
      <c r="M1291" s="12">
        <v>54.969045433175687</v>
      </c>
      <c r="N1291" s="12"/>
      <c r="O1291" s="12"/>
    </row>
    <row r="1292" spans="1:15" x14ac:dyDescent="0.35">
      <c r="A1292" s="11" t="str">
        <f t="shared" si="20"/>
        <v>DISTRIBUCION VOLUMEN POR CRITERIO (Consumiciones)Bebidas RefrescantesMUJER</v>
      </c>
      <c r="B1292" s="11" t="s">
        <v>209</v>
      </c>
      <c r="C1292" s="11" t="s">
        <v>132</v>
      </c>
      <c r="D1292" s="11" t="s">
        <v>18</v>
      </c>
      <c r="E1292" s="12">
        <v>47.552177962872818</v>
      </c>
      <c r="F1292" s="12">
        <v>48.431400507953036</v>
      </c>
      <c r="G1292" s="12">
        <v>48.822067564633066</v>
      </c>
      <c r="H1292" s="12">
        <v>47.343906587930043</v>
      </c>
      <c r="I1292" s="12">
        <v>46.438947503678996</v>
      </c>
      <c r="J1292" s="12">
        <v>48.325073035962625</v>
      </c>
      <c r="K1292" s="12">
        <v>47.76936803562235</v>
      </c>
      <c r="L1292" s="12">
        <v>47.053057050904833</v>
      </c>
      <c r="M1292" s="12">
        <v>45.030954566824313</v>
      </c>
      <c r="N1292" s="12"/>
      <c r="O1292" s="12"/>
    </row>
    <row r="1293" spans="1:15" x14ac:dyDescent="0.35">
      <c r="A1293" s="11" t="str">
        <f t="shared" si="20"/>
        <v>DISTRIBUCION VOLUMEN POR CRITERIO (Consumiciones)ColasT.ESPAÑA</v>
      </c>
      <c r="B1293" s="11" t="s">
        <v>209</v>
      </c>
      <c r="C1293" s="11" t="s">
        <v>133</v>
      </c>
      <c r="D1293" s="11" t="s">
        <v>32</v>
      </c>
      <c r="E1293" s="12">
        <v>100</v>
      </c>
      <c r="F1293" s="12">
        <v>100</v>
      </c>
      <c r="G1293" s="12">
        <v>100</v>
      </c>
      <c r="H1293" s="12">
        <v>100</v>
      </c>
      <c r="I1293" s="12">
        <v>100</v>
      </c>
      <c r="J1293" s="12">
        <v>100</v>
      </c>
      <c r="K1293" s="12">
        <v>100</v>
      </c>
      <c r="L1293" s="12">
        <v>100</v>
      </c>
      <c r="M1293" s="12">
        <v>100</v>
      </c>
      <c r="N1293" s="12"/>
      <c r="O1293" s="12"/>
    </row>
    <row r="1294" spans="1:15" x14ac:dyDescent="0.35">
      <c r="A1294" s="11" t="str">
        <f t="shared" si="20"/>
        <v>DISTRIBUCION VOLUMEN POR CRITERIO (Consumiciones)ColasBCN AM</v>
      </c>
      <c r="B1294" s="11" t="s">
        <v>209</v>
      </c>
      <c r="C1294" s="11" t="s">
        <v>133</v>
      </c>
      <c r="D1294" s="11" t="s">
        <v>1</v>
      </c>
      <c r="E1294" s="12">
        <v>9.4302513484940356</v>
      </c>
      <c r="F1294" s="12">
        <v>10.775942042538372</v>
      </c>
      <c r="G1294" s="12">
        <v>10.882780527529668</v>
      </c>
      <c r="H1294" s="12">
        <v>10.651526029534056</v>
      </c>
      <c r="I1294" s="12">
        <v>9.7787048583284086</v>
      </c>
      <c r="J1294" s="12">
        <v>11.187092768164387</v>
      </c>
      <c r="K1294" s="12">
        <v>10.92817112263752</v>
      </c>
      <c r="L1294" s="12">
        <v>9.9164177363252044</v>
      </c>
      <c r="M1294" s="12">
        <v>10.601472041654279</v>
      </c>
      <c r="N1294" s="12"/>
      <c r="O1294" s="12"/>
    </row>
    <row r="1295" spans="1:15" x14ac:dyDescent="0.35">
      <c r="A1295" s="11" t="str">
        <f t="shared" si="20"/>
        <v>DISTRIBUCION VOLUMEN POR CRITERIO (Consumiciones)ColasREST.CAT ARAGON</v>
      </c>
      <c r="B1295" s="11" t="s">
        <v>209</v>
      </c>
      <c r="C1295" s="11" t="s">
        <v>133</v>
      </c>
      <c r="D1295" s="11" t="s">
        <v>2</v>
      </c>
      <c r="E1295" s="12">
        <v>13.178477431972087</v>
      </c>
      <c r="F1295" s="12">
        <v>14.929257445434482</v>
      </c>
      <c r="G1295" s="12">
        <v>13.984712009018645</v>
      </c>
      <c r="H1295" s="12">
        <v>12.21796142258729</v>
      </c>
      <c r="I1295" s="12">
        <v>13.256450799407137</v>
      </c>
      <c r="J1295" s="12">
        <v>13.230309263686546</v>
      </c>
      <c r="K1295" s="12">
        <v>13.941192129887284</v>
      </c>
      <c r="L1295" s="12">
        <v>13.374935145075478</v>
      </c>
      <c r="M1295" s="12">
        <v>13.051384860148008</v>
      </c>
      <c r="N1295" s="12"/>
      <c r="O1295" s="12"/>
    </row>
    <row r="1296" spans="1:15" x14ac:dyDescent="0.35">
      <c r="A1296" s="11" t="str">
        <f t="shared" si="20"/>
        <v>DISTRIBUCION VOLUMEN POR CRITERIO (Consumiciones)ColasLEVANTE</v>
      </c>
      <c r="B1296" s="11" t="s">
        <v>209</v>
      </c>
      <c r="C1296" s="11" t="s">
        <v>133</v>
      </c>
      <c r="D1296" s="11" t="s">
        <v>3</v>
      </c>
      <c r="E1296" s="12">
        <v>16.557792374778163</v>
      </c>
      <c r="F1296" s="12">
        <v>15.96164675412329</v>
      </c>
      <c r="G1296" s="12">
        <v>15.751024018397031</v>
      </c>
      <c r="H1296" s="12">
        <v>15.002342742920305</v>
      </c>
      <c r="I1296" s="12">
        <v>16.411896576798473</v>
      </c>
      <c r="J1296" s="12">
        <v>15.447961857661019</v>
      </c>
      <c r="K1296" s="12">
        <v>16.036671786766398</v>
      </c>
      <c r="L1296" s="12">
        <v>18.398758776521444</v>
      </c>
      <c r="M1296" s="12">
        <v>16.483732814797555</v>
      </c>
      <c r="N1296" s="12"/>
      <c r="O1296" s="12"/>
    </row>
    <row r="1297" spans="1:15" x14ac:dyDescent="0.35">
      <c r="A1297" s="11" t="str">
        <f t="shared" si="20"/>
        <v>DISTRIBUCION VOLUMEN POR CRITERIO (Consumiciones)ColasANDALUCIA</v>
      </c>
      <c r="B1297" s="11" t="s">
        <v>209</v>
      </c>
      <c r="C1297" s="11" t="s">
        <v>133</v>
      </c>
      <c r="D1297" s="11" t="s">
        <v>4</v>
      </c>
      <c r="E1297" s="12">
        <v>20.641705372705022</v>
      </c>
      <c r="F1297" s="12">
        <v>19.226592342768161</v>
      </c>
      <c r="G1297" s="12">
        <v>20.638594465331767</v>
      </c>
      <c r="H1297" s="12">
        <v>21.926280705612033</v>
      </c>
      <c r="I1297" s="12">
        <v>21.506790396593818</v>
      </c>
      <c r="J1297" s="12">
        <v>19.781749722357471</v>
      </c>
      <c r="K1297" s="12">
        <v>19.572230508373963</v>
      </c>
      <c r="L1297" s="12">
        <v>17.528965974573797</v>
      </c>
      <c r="M1297" s="12">
        <v>18.177167284034937</v>
      </c>
      <c r="N1297" s="12"/>
      <c r="O1297" s="12"/>
    </row>
    <row r="1298" spans="1:15" x14ac:dyDescent="0.35">
      <c r="A1298" s="11" t="str">
        <f t="shared" si="20"/>
        <v>DISTRIBUCION VOLUMEN POR CRITERIO (Consumiciones)ColasMDD AM</v>
      </c>
      <c r="B1298" s="11" t="s">
        <v>209</v>
      </c>
      <c r="C1298" s="11" t="s">
        <v>133</v>
      </c>
      <c r="D1298" s="11" t="s">
        <v>5</v>
      </c>
      <c r="E1298" s="12">
        <v>17.724680218806849</v>
      </c>
      <c r="F1298" s="12">
        <v>17.187266001356644</v>
      </c>
      <c r="G1298" s="12">
        <v>16.501969343976199</v>
      </c>
      <c r="H1298" s="12">
        <v>15.617351497769047</v>
      </c>
      <c r="I1298" s="12">
        <v>15.13887126868558</v>
      </c>
      <c r="J1298" s="12">
        <v>17.32927036090793</v>
      </c>
      <c r="K1298" s="12">
        <v>16.101006952947028</v>
      </c>
      <c r="L1298" s="12">
        <v>16.942370451328873</v>
      </c>
      <c r="M1298" s="12">
        <v>15.845363309843878</v>
      </c>
      <c r="N1298" s="12"/>
      <c r="O1298" s="12"/>
    </row>
    <row r="1299" spans="1:15" x14ac:dyDescent="0.35">
      <c r="A1299" s="11" t="str">
        <f t="shared" si="20"/>
        <v>DISTRIBUCION VOLUMEN POR CRITERIO (Consumiciones)ColasRTO CENTRO</v>
      </c>
      <c r="B1299" s="11" t="s">
        <v>209</v>
      </c>
      <c r="C1299" s="11" t="s">
        <v>133</v>
      </c>
      <c r="D1299" s="11" t="s">
        <v>6</v>
      </c>
      <c r="E1299" s="12">
        <v>10.924500207949052</v>
      </c>
      <c r="F1299" s="12">
        <v>10.1944361433161</v>
      </c>
      <c r="G1299" s="12">
        <v>9.5587896055331392</v>
      </c>
      <c r="H1299" s="12">
        <v>10.330035292407521</v>
      </c>
      <c r="I1299" s="12">
        <v>9.1939478985200065</v>
      </c>
      <c r="J1299" s="12">
        <v>8.8436257105186851</v>
      </c>
      <c r="K1299" s="12">
        <v>9.6039992431156929</v>
      </c>
      <c r="L1299" s="12">
        <v>10.923917882152846</v>
      </c>
      <c r="M1299" s="12">
        <v>12.199697877913749</v>
      </c>
      <c r="N1299" s="12"/>
      <c r="O1299" s="12"/>
    </row>
    <row r="1300" spans="1:15" x14ac:dyDescent="0.35">
      <c r="A1300" s="11" t="str">
        <f t="shared" si="20"/>
        <v>DISTRIBUCION VOLUMEN POR CRITERIO (Consumiciones)ColasNORTE-CENTRO</v>
      </c>
      <c r="B1300" s="11" t="s">
        <v>209</v>
      </c>
      <c r="C1300" s="11" t="s">
        <v>133</v>
      </c>
      <c r="D1300" s="11" t="s">
        <v>7</v>
      </c>
      <c r="E1300" s="12">
        <v>6.3399197094427917</v>
      </c>
      <c r="F1300" s="12">
        <v>6.5594377730478284</v>
      </c>
      <c r="G1300" s="12">
        <v>7.9208862879788384</v>
      </c>
      <c r="H1300" s="12">
        <v>8.6203494708352473</v>
      </c>
      <c r="I1300" s="12">
        <v>8.6938272216153987</v>
      </c>
      <c r="J1300" s="12">
        <v>8.2219663108830385</v>
      </c>
      <c r="K1300" s="12">
        <v>7.7891928793511571</v>
      </c>
      <c r="L1300" s="12">
        <v>7.6077374611254216</v>
      </c>
      <c r="M1300" s="12">
        <v>7.6331193301889071</v>
      </c>
      <c r="N1300" s="12"/>
      <c r="O1300" s="12"/>
    </row>
    <row r="1301" spans="1:15" x14ac:dyDescent="0.35">
      <c r="A1301" s="11" t="str">
        <f t="shared" si="20"/>
        <v>DISTRIBUCION VOLUMEN POR CRITERIO (Consumiciones)ColasNOROESTE</v>
      </c>
      <c r="B1301" s="11" t="s">
        <v>209</v>
      </c>
      <c r="C1301" s="11" t="s">
        <v>133</v>
      </c>
      <c r="D1301" s="11" t="s">
        <v>8</v>
      </c>
      <c r="E1301" s="12">
        <v>5.2026526996866478</v>
      </c>
      <c r="F1301" s="12">
        <v>5.165451991355984</v>
      </c>
      <c r="G1301" s="12">
        <v>4.7612347487698052</v>
      </c>
      <c r="H1301" s="12">
        <v>5.6341225855912827</v>
      </c>
      <c r="I1301" s="12">
        <v>6.0195519792559491</v>
      </c>
      <c r="J1301" s="12">
        <v>5.9580130642434721</v>
      </c>
      <c r="K1301" s="12">
        <v>6.0275400146924598</v>
      </c>
      <c r="L1301" s="12">
        <v>5.3069157607444266</v>
      </c>
      <c r="M1301" s="12">
        <v>6.008048018127325</v>
      </c>
      <c r="N1301" s="12"/>
      <c r="O1301" s="12"/>
    </row>
    <row r="1302" spans="1:15" x14ac:dyDescent="0.35">
      <c r="A1302" s="11" t="str">
        <f t="shared" si="20"/>
        <v>DISTRIBUCION VOLUMEN POR CRITERIO (Consumiciones)Colas&lt;2MIL</v>
      </c>
      <c r="B1302" s="11" t="s">
        <v>209</v>
      </c>
      <c r="C1302" s="11" t="s">
        <v>133</v>
      </c>
      <c r="D1302" s="11" t="s">
        <v>9</v>
      </c>
      <c r="E1302" s="12">
        <v>5.6950419231636191</v>
      </c>
      <c r="F1302" s="12">
        <v>6.4358187250415577</v>
      </c>
      <c r="G1302" s="12">
        <v>6.7820438278524904</v>
      </c>
      <c r="H1302" s="12">
        <v>5.6339122921322948</v>
      </c>
      <c r="I1302" s="12">
        <v>6.5776447581356337</v>
      </c>
      <c r="J1302" s="12">
        <v>5.8124969226813423</v>
      </c>
      <c r="K1302" s="12">
        <v>5.4780846745768494</v>
      </c>
      <c r="L1302" s="12">
        <v>6.257171649878579</v>
      </c>
      <c r="M1302" s="12">
        <v>4.8286654399652882</v>
      </c>
      <c r="N1302" s="12"/>
      <c r="O1302" s="12"/>
    </row>
    <row r="1303" spans="1:15" x14ac:dyDescent="0.35">
      <c r="A1303" s="11" t="str">
        <f t="shared" si="20"/>
        <v>DISTRIBUCION VOLUMEN POR CRITERIO (Consumiciones)Colas2-5MIL</v>
      </c>
      <c r="B1303" s="11" t="s">
        <v>209</v>
      </c>
      <c r="C1303" s="11" t="s">
        <v>133</v>
      </c>
      <c r="D1303" s="11" t="s">
        <v>10</v>
      </c>
      <c r="E1303" s="12">
        <v>5.2941352018058234</v>
      </c>
      <c r="F1303" s="12">
        <v>6.0180896833576956</v>
      </c>
      <c r="G1303" s="12">
        <v>5.3135908791876378</v>
      </c>
      <c r="H1303" s="12">
        <v>4.0629249680317043</v>
      </c>
      <c r="I1303" s="12">
        <v>3.9436477533982925</v>
      </c>
      <c r="J1303" s="12">
        <v>3.6547727160824772</v>
      </c>
      <c r="K1303" s="12">
        <v>4.3531584151436231</v>
      </c>
      <c r="L1303" s="12">
        <v>4.302972274327888</v>
      </c>
      <c r="M1303" s="12">
        <v>5.182332286083903</v>
      </c>
      <c r="N1303" s="12"/>
      <c r="O1303" s="12"/>
    </row>
    <row r="1304" spans="1:15" x14ac:dyDescent="0.35">
      <c r="A1304" s="11" t="str">
        <f t="shared" si="20"/>
        <v>DISTRIBUCION VOLUMEN POR CRITERIO (Consumiciones)Colas5-10MIL</v>
      </c>
      <c r="B1304" s="11" t="s">
        <v>209</v>
      </c>
      <c r="C1304" s="11" t="s">
        <v>133</v>
      </c>
      <c r="D1304" s="11" t="s">
        <v>11</v>
      </c>
      <c r="E1304" s="12">
        <v>7.8669197507151223</v>
      </c>
      <c r="F1304" s="12">
        <v>7.4224013910658178</v>
      </c>
      <c r="G1304" s="12">
        <v>6.930827214404653</v>
      </c>
      <c r="H1304" s="12">
        <v>8.6340074775926787</v>
      </c>
      <c r="I1304" s="12">
        <v>8.5246938983900478</v>
      </c>
      <c r="J1304" s="12">
        <v>8.4462618100651561</v>
      </c>
      <c r="K1304" s="12">
        <v>7.0125423892314656</v>
      </c>
      <c r="L1304" s="12">
        <v>7.5112364034912673</v>
      </c>
      <c r="M1304" s="12">
        <v>7.8056953227322774</v>
      </c>
      <c r="N1304" s="12"/>
      <c r="O1304" s="12"/>
    </row>
    <row r="1305" spans="1:15" x14ac:dyDescent="0.35">
      <c r="A1305" s="11" t="str">
        <f t="shared" si="20"/>
        <v>DISTRIBUCION VOLUMEN POR CRITERIO (Consumiciones)Colas10-30MIL</v>
      </c>
      <c r="B1305" s="11" t="s">
        <v>209</v>
      </c>
      <c r="C1305" s="11" t="s">
        <v>133</v>
      </c>
      <c r="D1305" s="11" t="s">
        <v>12</v>
      </c>
      <c r="E1305" s="12">
        <v>14.531535235458648</v>
      </c>
      <c r="F1305" s="12">
        <v>14.917513889990062</v>
      </c>
      <c r="G1305" s="12">
        <v>14.908880462012277</v>
      </c>
      <c r="H1305" s="12">
        <v>15.451950158236608</v>
      </c>
      <c r="I1305" s="12">
        <v>15.5001748267977</v>
      </c>
      <c r="J1305" s="12">
        <v>15.277786135927215</v>
      </c>
      <c r="K1305" s="12">
        <v>16.12222475753731</v>
      </c>
      <c r="L1305" s="12">
        <v>15.269213175450608</v>
      </c>
      <c r="M1305" s="12">
        <v>15.657420873743503</v>
      </c>
      <c r="N1305" s="12"/>
      <c r="O1305" s="12"/>
    </row>
    <row r="1306" spans="1:15" x14ac:dyDescent="0.35">
      <c r="A1306" s="11" t="str">
        <f t="shared" si="20"/>
        <v>DISTRIBUCION VOLUMEN POR CRITERIO (Consumiciones)Colas30-100MIL</v>
      </c>
      <c r="B1306" s="11" t="s">
        <v>209</v>
      </c>
      <c r="C1306" s="11" t="s">
        <v>133</v>
      </c>
      <c r="D1306" s="11" t="s">
        <v>13</v>
      </c>
      <c r="E1306" s="12">
        <v>22.837147319997079</v>
      </c>
      <c r="F1306" s="12">
        <v>22.857471998091754</v>
      </c>
      <c r="G1306" s="12">
        <v>24.381265353530853</v>
      </c>
      <c r="H1306" s="12">
        <v>24.580914651108397</v>
      </c>
      <c r="I1306" s="12">
        <v>25.811451619391228</v>
      </c>
      <c r="J1306" s="12">
        <v>25.564640104163814</v>
      </c>
      <c r="K1306" s="12">
        <v>26.300672291355937</v>
      </c>
      <c r="L1306" s="12">
        <v>24.707492777694203</v>
      </c>
      <c r="M1306" s="12">
        <v>23.232891131591845</v>
      </c>
      <c r="N1306" s="12"/>
      <c r="O1306" s="12"/>
    </row>
    <row r="1307" spans="1:15" x14ac:dyDescent="0.35">
      <c r="A1307" s="11" t="str">
        <f t="shared" si="20"/>
        <v>DISTRIBUCION VOLUMEN POR CRITERIO (Consumiciones)Colas100-200MIL</v>
      </c>
      <c r="B1307" s="11" t="s">
        <v>209</v>
      </c>
      <c r="C1307" s="11" t="s">
        <v>133</v>
      </c>
      <c r="D1307" s="11" t="s">
        <v>14</v>
      </c>
      <c r="E1307" s="12">
        <v>9.1367495182249101</v>
      </c>
      <c r="F1307" s="12">
        <v>9.8421023742582356</v>
      </c>
      <c r="G1307" s="12">
        <v>9.7065792142139902</v>
      </c>
      <c r="H1307" s="12">
        <v>9.6765391452050515</v>
      </c>
      <c r="I1307" s="12">
        <v>8.6126565318695327</v>
      </c>
      <c r="J1307" s="12">
        <v>8.0648452587409523</v>
      </c>
      <c r="K1307" s="12">
        <v>9.6374561266816574</v>
      </c>
      <c r="L1307" s="12">
        <v>8.7048663451295099</v>
      </c>
      <c r="M1307" s="12">
        <v>8.8422697725245669</v>
      </c>
      <c r="N1307" s="12"/>
      <c r="O1307" s="12"/>
    </row>
    <row r="1308" spans="1:15" x14ac:dyDescent="0.35">
      <c r="A1308" s="11" t="str">
        <f t="shared" si="20"/>
        <v>DISTRIBUCION VOLUMEN POR CRITERIO (Consumiciones)Colas200-500MIL</v>
      </c>
      <c r="B1308" s="11" t="s">
        <v>209</v>
      </c>
      <c r="C1308" s="11" t="s">
        <v>133</v>
      </c>
      <c r="D1308" s="11" t="s">
        <v>15</v>
      </c>
      <c r="E1308" s="12">
        <v>12.41576476041412</v>
      </c>
      <c r="F1308" s="12">
        <v>11.858124568426032</v>
      </c>
      <c r="G1308" s="12">
        <v>12.410792697486372</v>
      </c>
      <c r="H1308" s="12">
        <v>11.618580792164392</v>
      </c>
      <c r="I1308" s="12">
        <v>11.44231334531851</v>
      </c>
      <c r="J1308" s="12">
        <v>12.537604833988913</v>
      </c>
      <c r="K1308" s="12">
        <v>11.448580099879049</v>
      </c>
      <c r="L1308" s="12">
        <v>13.485933005246725</v>
      </c>
      <c r="M1308" s="12">
        <v>15.424513671827919</v>
      </c>
      <c r="N1308" s="12"/>
      <c r="O1308" s="12"/>
    </row>
    <row r="1309" spans="1:15" x14ac:dyDescent="0.35">
      <c r="A1309" s="11" t="str">
        <f t="shared" si="20"/>
        <v>DISTRIBUCION VOLUMEN POR CRITERIO (Consumiciones)Colas&gt;500MIL</v>
      </c>
      <c r="B1309" s="11" t="s">
        <v>209</v>
      </c>
      <c r="C1309" s="11" t="s">
        <v>133</v>
      </c>
      <c r="D1309" s="11" t="s">
        <v>16</v>
      </c>
      <c r="E1309" s="12">
        <v>22.222689622548664</v>
      </c>
      <c r="F1309" s="12">
        <v>20.648497699062755</v>
      </c>
      <c r="G1309" s="12">
        <v>19.566011357846822</v>
      </c>
      <c r="H1309" s="12">
        <v>20.341147641503518</v>
      </c>
      <c r="I1309" s="12">
        <v>19.587462907323232</v>
      </c>
      <c r="J1309" s="12">
        <v>20.6415935860473</v>
      </c>
      <c r="K1309" s="12">
        <v>19.647278926708374</v>
      </c>
      <c r="L1309" s="12">
        <v>19.761141999281605</v>
      </c>
      <c r="M1309" s="12">
        <v>19.026186592528909</v>
      </c>
      <c r="N1309" s="12"/>
      <c r="O1309" s="12"/>
    </row>
    <row r="1310" spans="1:15" x14ac:dyDescent="0.35">
      <c r="A1310" s="11" t="str">
        <f t="shared" si="20"/>
        <v>DISTRIBUCION VOLUMEN POR CRITERIO (Consumiciones)ColasDE 15 A 19 AÑOS</v>
      </c>
      <c r="B1310" s="11" t="s">
        <v>209</v>
      </c>
      <c r="C1310" s="11" t="s">
        <v>133</v>
      </c>
      <c r="D1310" s="11" t="s">
        <v>34</v>
      </c>
      <c r="E1310" s="12">
        <v>3.0673032659112773</v>
      </c>
      <c r="F1310" s="12">
        <v>2.7797097383416585</v>
      </c>
      <c r="G1310" s="12">
        <v>1.8601893933773022</v>
      </c>
      <c r="H1310" s="12">
        <v>3.1958378128299674</v>
      </c>
      <c r="I1310" s="12">
        <v>2.661603393805871</v>
      </c>
      <c r="J1310" s="12">
        <v>1.9248436722122226</v>
      </c>
      <c r="K1310" s="12">
        <v>2.2590858581361357</v>
      </c>
      <c r="L1310" s="12">
        <v>1.4309828475993702</v>
      </c>
      <c r="M1310" s="12">
        <v>3.7658955589660357</v>
      </c>
      <c r="N1310" s="12"/>
      <c r="O1310" s="12"/>
    </row>
    <row r="1311" spans="1:15" x14ac:dyDescent="0.35">
      <c r="A1311" s="11" t="str">
        <f t="shared" si="20"/>
        <v>DISTRIBUCION VOLUMEN POR CRITERIO (Consumiciones)ColasDE 20 A 24 AÑOS</v>
      </c>
      <c r="B1311" s="11" t="s">
        <v>209</v>
      </c>
      <c r="C1311" s="11" t="s">
        <v>133</v>
      </c>
      <c r="D1311" s="11" t="s">
        <v>35</v>
      </c>
      <c r="E1311" s="12">
        <v>5.8689778113600513</v>
      </c>
      <c r="F1311" s="12">
        <v>5.6345179212890404</v>
      </c>
      <c r="G1311" s="12">
        <v>5.0963267541640862</v>
      </c>
      <c r="H1311" s="12">
        <v>3.8738940224268754</v>
      </c>
      <c r="I1311" s="12">
        <v>4.4374205156926392</v>
      </c>
      <c r="J1311" s="12">
        <v>3.9675807898724762</v>
      </c>
      <c r="K1311" s="12">
        <v>3.1925417213923701</v>
      </c>
      <c r="L1311" s="12">
        <v>4.3217088236467953</v>
      </c>
      <c r="M1311" s="12">
        <v>5.2187765662539274</v>
      </c>
      <c r="N1311" s="12"/>
      <c r="O1311" s="12"/>
    </row>
    <row r="1312" spans="1:15" x14ac:dyDescent="0.35">
      <c r="A1312" s="11" t="str">
        <f t="shared" si="20"/>
        <v>DISTRIBUCION VOLUMEN POR CRITERIO (Consumiciones)ColasDE 25 A 34 AÑOS</v>
      </c>
      <c r="B1312" s="11" t="s">
        <v>209</v>
      </c>
      <c r="C1312" s="11" t="s">
        <v>133</v>
      </c>
      <c r="D1312" s="11" t="s">
        <v>36</v>
      </c>
      <c r="E1312" s="12">
        <v>10.850559240081148</v>
      </c>
      <c r="F1312" s="12">
        <v>8.6105537496366154</v>
      </c>
      <c r="G1312" s="12">
        <v>9.5044870644745991</v>
      </c>
      <c r="H1312" s="12">
        <v>9.6585203161928188</v>
      </c>
      <c r="I1312" s="12">
        <v>9.4837194478567479</v>
      </c>
      <c r="J1312" s="12">
        <v>8.9548673607273948</v>
      </c>
      <c r="K1312" s="12">
        <v>9.3045661643032602</v>
      </c>
      <c r="L1312" s="12">
        <v>10.503727047496829</v>
      </c>
      <c r="M1312" s="12">
        <v>8.2213365688251798</v>
      </c>
      <c r="N1312" s="12"/>
      <c r="O1312" s="12"/>
    </row>
    <row r="1313" spans="1:15" x14ac:dyDescent="0.35">
      <c r="A1313" s="11" t="str">
        <f t="shared" si="20"/>
        <v>DISTRIBUCION VOLUMEN POR CRITERIO (Consumiciones)ColasDE 35 A 49 AÑOS</v>
      </c>
      <c r="B1313" s="11" t="s">
        <v>209</v>
      </c>
      <c r="C1313" s="11" t="s">
        <v>133</v>
      </c>
      <c r="D1313" s="11" t="s">
        <v>37</v>
      </c>
      <c r="E1313" s="12">
        <v>32.440909134201753</v>
      </c>
      <c r="F1313" s="12">
        <v>31.42920357280564</v>
      </c>
      <c r="G1313" s="12">
        <v>32.00431506445841</v>
      </c>
      <c r="H1313" s="12">
        <v>33.913701467405623</v>
      </c>
      <c r="I1313" s="12">
        <v>32.523083325855488</v>
      </c>
      <c r="J1313" s="12">
        <v>32.715207151415015</v>
      </c>
      <c r="K1313" s="12">
        <v>31.257499276507652</v>
      </c>
      <c r="L1313" s="12">
        <v>31.803680689657288</v>
      </c>
      <c r="M1313" s="12">
        <v>28.879167235823967</v>
      </c>
      <c r="N1313" s="12"/>
      <c r="O1313" s="12"/>
    </row>
    <row r="1314" spans="1:15" x14ac:dyDescent="0.35">
      <c r="A1314" s="11" t="str">
        <f t="shared" si="20"/>
        <v>DISTRIBUCION VOLUMEN POR CRITERIO (Consumiciones)ColasDE 50 A 59 AÑOS</v>
      </c>
      <c r="B1314" s="11" t="s">
        <v>209</v>
      </c>
      <c r="C1314" s="11" t="s">
        <v>133</v>
      </c>
      <c r="D1314" s="11" t="s">
        <v>38</v>
      </c>
      <c r="E1314" s="12">
        <v>26.525377721195881</v>
      </c>
      <c r="F1314" s="12">
        <v>27.359583872906679</v>
      </c>
      <c r="G1314" s="12">
        <v>27.603133682909313</v>
      </c>
      <c r="H1314" s="12">
        <v>26.309180084250201</v>
      </c>
      <c r="I1314" s="12">
        <v>25.615227878221532</v>
      </c>
      <c r="J1314" s="12">
        <v>26.047710748458602</v>
      </c>
      <c r="K1314" s="12">
        <v>26.577565800701976</v>
      </c>
      <c r="L1314" s="12">
        <v>26.359435969385402</v>
      </c>
      <c r="M1314" s="12">
        <v>29.800422649514275</v>
      </c>
      <c r="N1314" s="12"/>
      <c r="O1314" s="12"/>
    </row>
    <row r="1315" spans="1:15" x14ac:dyDescent="0.35">
      <c r="A1315" s="11" t="str">
        <f t="shared" si="20"/>
        <v>DISTRIBUCION VOLUMEN POR CRITERIO (Consumiciones)ColasDE 60 A 75 AÑOS</v>
      </c>
      <c r="B1315" s="11" t="s">
        <v>209</v>
      </c>
      <c r="C1315" s="11" t="s">
        <v>133</v>
      </c>
      <c r="D1315" s="11" t="s">
        <v>39</v>
      </c>
      <c r="E1315" s="12">
        <v>21.24685298478321</v>
      </c>
      <c r="F1315" s="12">
        <v>24.186452151957404</v>
      </c>
      <c r="G1315" s="12">
        <v>23.931542644537345</v>
      </c>
      <c r="H1315" s="12">
        <v>23.048834568407724</v>
      </c>
      <c r="I1315" s="12">
        <v>25.278972513514269</v>
      </c>
      <c r="J1315" s="12">
        <v>26.389785490374145</v>
      </c>
      <c r="K1315" s="12">
        <v>27.408747208061563</v>
      </c>
      <c r="L1315" s="12">
        <v>25.580486112603495</v>
      </c>
      <c r="M1315" s="12">
        <v>24.114372494033891</v>
      </c>
      <c r="N1315" s="12"/>
      <c r="O1315" s="12"/>
    </row>
    <row r="1316" spans="1:15" x14ac:dyDescent="0.35">
      <c r="A1316" s="11" t="str">
        <f t="shared" si="20"/>
        <v>DISTRIBUCION VOLUMEN POR CRITERIO (Consumiciones)ColasNIVEL ALTO</v>
      </c>
      <c r="B1316" s="11" t="s">
        <v>209</v>
      </c>
      <c r="C1316" s="11" t="s">
        <v>133</v>
      </c>
      <c r="D1316" s="11" t="s">
        <v>171</v>
      </c>
      <c r="E1316" s="12">
        <v>21.498574517193099</v>
      </c>
      <c r="F1316" s="12">
        <v>22.986325839277956</v>
      </c>
      <c r="G1316" s="12">
        <v>23.868579396781328</v>
      </c>
      <c r="H1316" s="12">
        <v>22.920894979446583</v>
      </c>
      <c r="I1316" s="12">
        <v>22.434695228930273</v>
      </c>
      <c r="J1316" s="12">
        <v>22.222364310762678</v>
      </c>
      <c r="K1316" s="12">
        <v>22.505467932592776</v>
      </c>
      <c r="L1316" s="12">
        <v>24.22806522026114</v>
      </c>
      <c r="M1316" s="12">
        <v>25.156155335749236</v>
      </c>
      <c r="N1316" s="12"/>
      <c r="O1316" s="12"/>
    </row>
    <row r="1317" spans="1:15" x14ac:dyDescent="0.35">
      <c r="A1317" s="11" t="str">
        <f t="shared" si="20"/>
        <v>DISTRIBUCION VOLUMEN POR CRITERIO (Consumiciones)ColasNIVEL MEDIO ALTO</v>
      </c>
      <c r="B1317" s="11" t="s">
        <v>209</v>
      </c>
      <c r="C1317" s="11" t="s">
        <v>133</v>
      </c>
      <c r="D1317" s="11" t="s">
        <v>172</v>
      </c>
      <c r="E1317" s="12">
        <v>17.768841612668702</v>
      </c>
      <c r="F1317" s="12">
        <v>17.285266750829944</v>
      </c>
      <c r="G1317" s="12">
        <v>15.760210842791084</v>
      </c>
      <c r="H1317" s="12">
        <v>17.663167432700561</v>
      </c>
      <c r="I1317" s="12">
        <v>16.541732549036599</v>
      </c>
      <c r="J1317" s="12">
        <v>15.58892356761074</v>
      </c>
      <c r="K1317" s="12">
        <v>14.764252799358877</v>
      </c>
      <c r="L1317" s="12">
        <v>15.499206390627734</v>
      </c>
      <c r="M1317" s="12">
        <v>14.703036487670044</v>
      </c>
      <c r="N1317" s="12"/>
      <c r="O1317" s="12"/>
    </row>
    <row r="1318" spans="1:15" x14ac:dyDescent="0.35">
      <c r="A1318" s="11" t="str">
        <f t="shared" si="20"/>
        <v>DISTRIBUCION VOLUMEN POR CRITERIO (Consumiciones)ColasNIVEL MEDIO</v>
      </c>
      <c r="B1318" s="11" t="s">
        <v>209</v>
      </c>
      <c r="C1318" s="11" t="s">
        <v>133</v>
      </c>
      <c r="D1318" s="11" t="s">
        <v>173</v>
      </c>
      <c r="E1318" s="12">
        <v>25.357481879859421</v>
      </c>
      <c r="F1318" s="12">
        <v>25.703329192933811</v>
      </c>
      <c r="G1318" s="12">
        <v>24.804542778989646</v>
      </c>
      <c r="H1318" s="12">
        <v>23.866123494649326</v>
      </c>
      <c r="I1318" s="12">
        <v>26.370185687719111</v>
      </c>
      <c r="J1318" s="12">
        <v>24.437260994917636</v>
      </c>
      <c r="K1318" s="12">
        <v>25.35569388482002</v>
      </c>
      <c r="L1318" s="12">
        <v>25.600472174551079</v>
      </c>
      <c r="M1318" s="12">
        <v>22.697813632455627</v>
      </c>
      <c r="N1318" s="12"/>
      <c r="O1318" s="12"/>
    </row>
    <row r="1319" spans="1:15" x14ac:dyDescent="0.35">
      <c r="A1319" s="11" t="str">
        <f t="shared" si="20"/>
        <v>DISTRIBUCION VOLUMEN POR CRITERIO (Consumiciones)ColasNIVEL MEDIO BAJO</v>
      </c>
      <c r="B1319" s="11" t="s">
        <v>209</v>
      </c>
      <c r="C1319" s="11" t="s">
        <v>133</v>
      </c>
      <c r="D1319" s="11" t="s">
        <v>174</v>
      </c>
      <c r="E1319" s="12">
        <v>13.901203564659456</v>
      </c>
      <c r="F1319" s="12">
        <v>12.871858361743524</v>
      </c>
      <c r="G1319" s="12">
        <v>13.544239078673481</v>
      </c>
      <c r="H1319" s="12">
        <v>13.059592739046478</v>
      </c>
      <c r="I1319" s="12">
        <v>13.693247044189405</v>
      </c>
      <c r="J1319" s="12">
        <v>13.753802198162907</v>
      </c>
      <c r="K1319" s="12">
        <v>13.820341080266839</v>
      </c>
      <c r="L1319" s="12">
        <v>13.162917105428779</v>
      </c>
      <c r="M1319" s="12">
        <v>14.066675773183452</v>
      </c>
      <c r="N1319" s="12"/>
      <c r="O1319" s="12"/>
    </row>
    <row r="1320" spans="1:15" x14ac:dyDescent="0.35">
      <c r="A1320" s="11" t="str">
        <f t="shared" si="20"/>
        <v>DISTRIBUCION VOLUMEN POR CRITERIO (Consumiciones)ColasNIVEL BAJO</v>
      </c>
      <c r="B1320" s="11" t="s">
        <v>209</v>
      </c>
      <c r="C1320" s="11" t="s">
        <v>133</v>
      </c>
      <c r="D1320" s="11" t="s">
        <v>190</v>
      </c>
      <c r="E1320" s="12">
        <v>21.473882551645971</v>
      </c>
      <c r="F1320" s="12">
        <v>21.153240184508672</v>
      </c>
      <c r="G1320" s="12">
        <v>22.022423406032004</v>
      </c>
      <c r="H1320" s="12">
        <v>22.490191839285622</v>
      </c>
      <c r="I1320" s="12">
        <v>20.960185904318688</v>
      </c>
      <c r="J1320" s="12">
        <v>23.997635251574216</v>
      </c>
      <c r="K1320" s="12">
        <v>23.55423966519</v>
      </c>
      <c r="L1320" s="12">
        <v>21.509362134548258</v>
      </c>
      <c r="M1320" s="12">
        <v>23.376286630294167</v>
      </c>
      <c r="N1320" s="12"/>
      <c r="O1320" s="12"/>
    </row>
    <row r="1321" spans="1:15" x14ac:dyDescent="0.35">
      <c r="A1321" s="11" t="str">
        <f t="shared" si="20"/>
        <v>DISTRIBUCION VOLUMEN POR CRITERIO (Consumiciones)ColasHOMBRE</v>
      </c>
      <c r="B1321" s="11" t="s">
        <v>209</v>
      </c>
      <c r="C1321" s="11" t="s">
        <v>133</v>
      </c>
      <c r="D1321" s="11" t="s">
        <v>17</v>
      </c>
      <c r="E1321" s="12">
        <v>50.869131788901555</v>
      </c>
      <c r="F1321" s="12">
        <v>51.19241473385906</v>
      </c>
      <c r="G1321" s="12">
        <v>50.891050018504046</v>
      </c>
      <c r="H1321" s="12">
        <v>52.046266036720922</v>
      </c>
      <c r="I1321" s="12">
        <v>52.975776432109967</v>
      </c>
      <c r="J1321" s="12">
        <v>50.49736991832112</v>
      </c>
      <c r="K1321" s="12">
        <v>51.390125627954262</v>
      </c>
      <c r="L1321" s="12">
        <v>51.451982795408426</v>
      </c>
      <c r="M1321" s="12">
        <v>54.384755690903397</v>
      </c>
      <c r="N1321" s="12"/>
      <c r="O1321" s="12"/>
    </row>
    <row r="1322" spans="1:15" x14ac:dyDescent="0.35">
      <c r="A1322" s="11" t="str">
        <f t="shared" si="20"/>
        <v>DISTRIBUCION VOLUMEN POR CRITERIO (Consumiciones)ColasMUJER</v>
      </c>
      <c r="B1322" s="11" t="s">
        <v>209</v>
      </c>
      <c r="C1322" s="11" t="s">
        <v>133</v>
      </c>
      <c r="D1322" s="11" t="s">
        <v>18</v>
      </c>
      <c r="E1322" s="12">
        <v>49.130844400138422</v>
      </c>
      <c r="F1322" s="12">
        <v>48.807612371866156</v>
      </c>
      <c r="G1322" s="12">
        <v>49.108949981495947</v>
      </c>
      <c r="H1322" s="12">
        <v>47.953704448407635</v>
      </c>
      <c r="I1322" s="12">
        <v>47.024262246385106</v>
      </c>
      <c r="J1322" s="12">
        <v>49.502623243192964</v>
      </c>
      <c r="K1322" s="12">
        <v>48.609874372045745</v>
      </c>
      <c r="L1322" s="12">
        <v>48.54804023000856</v>
      </c>
      <c r="M1322" s="12">
        <v>45.615212168449133</v>
      </c>
      <c r="N1322" s="12"/>
      <c r="O1322" s="12"/>
    </row>
    <row r="1323" spans="1:15" x14ac:dyDescent="0.35">
      <c r="A1323" s="11" t="str">
        <f t="shared" si="20"/>
        <v>DISTRIBUCION VOLUMEN POR CRITERIO (Consumiciones)Cola RegularT.ESPAÑA</v>
      </c>
      <c r="B1323" s="11" t="s">
        <v>209</v>
      </c>
      <c r="C1323" s="11" t="s">
        <v>134</v>
      </c>
      <c r="D1323" s="11" t="s">
        <v>32</v>
      </c>
      <c r="E1323" s="12">
        <v>100</v>
      </c>
      <c r="F1323" s="12">
        <v>100</v>
      </c>
      <c r="G1323" s="12">
        <v>100</v>
      </c>
      <c r="H1323" s="12">
        <v>100</v>
      </c>
      <c r="I1323" s="12">
        <v>100</v>
      </c>
      <c r="J1323" s="12">
        <v>100</v>
      </c>
      <c r="K1323" s="12">
        <v>100</v>
      </c>
      <c r="L1323" s="12">
        <v>100</v>
      </c>
      <c r="M1323" s="12">
        <v>100</v>
      </c>
      <c r="N1323" s="12"/>
      <c r="O1323" s="12"/>
    </row>
    <row r="1324" spans="1:15" x14ac:dyDescent="0.35">
      <c r="A1324" s="11" t="str">
        <f t="shared" si="20"/>
        <v>DISTRIBUCION VOLUMEN POR CRITERIO (Consumiciones)Cola RegularBCN AM</v>
      </c>
      <c r="B1324" s="11" t="s">
        <v>209</v>
      </c>
      <c r="C1324" s="11" t="s">
        <v>134</v>
      </c>
      <c r="D1324" s="11" t="s">
        <v>1</v>
      </c>
      <c r="E1324" s="12">
        <v>6.3591165383545967</v>
      </c>
      <c r="F1324" s="12">
        <v>7.353409119937182</v>
      </c>
      <c r="G1324" s="12">
        <v>7.7100880598899062</v>
      </c>
      <c r="H1324" s="12">
        <v>7.4824409184967049</v>
      </c>
      <c r="I1324" s="12">
        <v>5.7523541780377512</v>
      </c>
      <c r="J1324" s="12">
        <v>7.3535731376323739</v>
      </c>
      <c r="K1324" s="12">
        <v>8.4186383629377364</v>
      </c>
      <c r="L1324" s="12">
        <v>5.5413244642176727</v>
      </c>
      <c r="M1324" s="12">
        <v>6.5395718974072743</v>
      </c>
      <c r="N1324" s="12"/>
      <c r="O1324" s="12"/>
    </row>
    <row r="1325" spans="1:15" x14ac:dyDescent="0.35">
      <c r="A1325" s="11" t="str">
        <f t="shared" si="20"/>
        <v>DISTRIBUCION VOLUMEN POR CRITERIO (Consumiciones)Cola RegularREST.CAT ARAGON</v>
      </c>
      <c r="B1325" s="11" t="s">
        <v>209</v>
      </c>
      <c r="C1325" s="11" t="s">
        <v>134</v>
      </c>
      <c r="D1325" s="11" t="s">
        <v>2</v>
      </c>
      <c r="E1325" s="12">
        <v>15.684459099998763</v>
      </c>
      <c r="F1325" s="12">
        <v>19.069811945094507</v>
      </c>
      <c r="G1325" s="12">
        <v>15.266962622363847</v>
      </c>
      <c r="H1325" s="12">
        <v>13.716192248694178</v>
      </c>
      <c r="I1325" s="12">
        <v>15.229673900130514</v>
      </c>
      <c r="J1325" s="12">
        <v>16.021683939054103</v>
      </c>
      <c r="K1325" s="12">
        <v>14.587011130196492</v>
      </c>
      <c r="L1325" s="12">
        <v>14.69111133445756</v>
      </c>
      <c r="M1325" s="12">
        <v>16.043683741643161</v>
      </c>
      <c r="N1325" s="12"/>
      <c r="O1325" s="12"/>
    </row>
    <row r="1326" spans="1:15" x14ac:dyDescent="0.35">
      <c r="A1326" s="11" t="str">
        <f t="shared" si="20"/>
        <v>DISTRIBUCION VOLUMEN POR CRITERIO (Consumiciones)Cola RegularLEVANTE</v>
      </c>
      <c r="B1326" s="11" t="s">
        <v>209</v>
      </c>
      <c r="C1326" s="11" t="s">
        <v>134</v>
      </c>
      <c r="D1326" s="11" t="s">
        <v>3</v>
      </c>
      <c r="E1326" s="12">
        <v>16.754492550346452</v>
      </c>
      <c r="F1326" s="12">
        <v>15.191872585894858</v>
      </c>
      <c r="G1326" s="12">
        <v>15.220570514855803</v>
      </c>
      <c r="H1326" s="12">
        <v>15.205060535757561</v>
      </c>
      <c r="I1326" s="12">
        <v>16.084237827850707</v>
      </c>
      <c r="J1326" s="12">
        <v>16.006005457514309</v>
      </c>
      <c r="K1326" s="12">
        <v>15.602698650674663</v>
      </c>
      <c r="L1326" s="12">
        <v>18.689581163921947</v>
      </c>
      <c r="M1326" s="12">
        <v>18.199638097007618</v>
      </c>
      <c r="N1326" s="12"/>
      <c r="O1326" s="12"/>
    </row>
    <row r="1327" spans="1:15" x14ac:dyDescent="0.35">
      <c r="A1327" s="11" t="str">
        <f t="shared" si="20"/>
        <v>DISTRIBUCION VOLUMEN POR CRITERIO (Consumiciones)Cola RegularANDALUCIA</v>
      </c>
      <c r="B1327" s="11" t="s">
        <v>209</v>
      </c>
      <c r="C1327" s="11" t="s">
        <v>134</v>
      </c>
      <c r="D1327" s="11" t="s">
        <v>4</v>
      </c>
      <c r="E1327" s="12">
        <v>21.349454877193534</v>
      </c>
      <c r="F1327" s="12">
        <v>20.621218034217225</v>
      </c>
      <c r="G1327" s="12">
        <v>20.779255431061195</v>
      </c>
      <c r="H1327" s="12">
        <v>21.688847045058218</v>
      </c>
      <c r="I1327" s="12">
        <v>21.014147083477678</v>
      </c>
      <c r="J1327" s="12">
        <v>18.6043667420393</v>
      </c>
      <c r="K1327" s="12">
        <v>19.550066026589356</v>
      </c>
      <c r="L1327" s="12">
        <v>18.229162359649553</v>
      </c>
      <c r="M1327" s="12">
        <v>17.168447744102235</v>
      </c>
      <c r="N1327" s="12"/>
      <c r="O1327" s="12"/>
    </row>
    <row r="1328" spans="1:15" x14ac:dyDescent="0.35">
      <c r="A1328" s="11" t="str">
        <f t="shared" si="20"/>
        <v>DISTRIBUCION VOLUMEN POR CRITERIO (Consumiciones)Cola RegularMDD AM</v>
      </c>
      <c r="B1328" s="11" t="s">
        <v>209</v>
      </c>
      <c r="C1328" s="11" t="s">
        <v>134</v>
      </c>
      <c r="D1328" s="11" t="s">
        <v>5</v>
      </c>
      <c r="E1328" s="12">
        <v>13.641962767685806</v>
      </c>
      <c r="F1328" s="12">
        <v>13.175108162689444</v>
      </c>
      <c r="G1328" s="12">
        <v>15.150814993898543</v>
      </c>
      <c r="H1328" s="12">
        <v>13.899296117192556</v>
      </c>
      <c r="I1328" s="12">
        <v>12.937171796220188</v>
      </c>
      <c r="J1328" s="12">
        <v>14.746525126848853</v>
      </c>
      <c r="K1328" s="12">
        <v>14.799855039367731</v>
      </c>
      <c r="L1328" s="12">
        <v>14.804481036508449</v>
      </c>
      <c r="M1328" s="12">
        <v>11.93806306764788</v>
      </c>
      <c r="N1328" s="12"/>
      <c r="O1328" s="12"/>
    </row>
    <row r="1329" spans="1:15" x14ac:dyDescent="0.35">
      <c r="A1329" s="11" t="str">
        <f t="shared" si="20"/>
        <v>DISTRIBUCION VOLUMEN POR CRITERIO (Consumiciones)Cola RegularRTO CENTRO</v>
      </c>
      <c r="B1329" s="11" t="s">
        <v>209</v>
      </c>
      <c r="C1329" s="11" t="s">
        <v>134</v>
      </c>
      <c r="D1329" s="11" t="s">
        <v>6</v>
      </c>
      <c r="E1329" s="12">
        <v>12.098079779437381</v>
      </c>
      <c r="F1329" s="12">
        <v>10.14357756299542</v>
      </c>
      <c r="G1329" s="12">
        <v>9.4342113819894191</v>
      </c>
      <c r="H1329" s="12">
        <v>9.881570281200144</v>
      </c>
      <c r="I1329" s="12">
        <v>9.0836820466042099</v>
      </c>
      <c r="J1329" s="12">
        <v>8.7307692026695793</v>
      </c>
      <c r="K1329" s="12">
        <v>9.165971980896968</v>
      </c>
      <c r="L1329" s="12">
        <v>10.587189823205032</v>
      </c>
      <c r="M1329" s="12">
        <v>11.780841792726335</v>
      </c>
      <c r="N1329" s="12"/>
      <c r="O1329" s="12"/>
    </row>
    <row r="1330" spans="1:15" x14ac:dyDescent="0.35">
      <c r="A1330" s="11" t="str">
        <f t="shared" si="20"/>
        <v>DISTRIBUCION VOLUMEN POR CRITERIO (Consumiciones)Cola RegularNORTE-CENTRO</v>
      </c>
      <c r="B1330" s="11" t="s">
        <v>209</v>
      </c>
      <c r="C1330" s="11" t="s">
        <v>134</v>
      </c>
      <c r="D1330" s="11" t="s">
        <v>7</v>
      </c>
      <c r="E1330" s="12">
        <v>7.8365806933475026</v>
      </c>
      <c r="F1330" s="12">
        <v>7.9526646021218061</v>
      </c>
      <c r="G1330" s="12">
        <v>10.127805426662025</v>
      </c>
      <c r="H1330" s="12">
        <v>11.271891176352804</v>
      </c>
      <c r="I1330" s="12">
        <v>12.967694072746697</v>
      </c>
      <c r="J1330" s="12">
        <v>11.543155641440579</v>
      </c>
      <c r="K1330" s="12">
        <v>10.409533643774139</v>
      </c>
      <c r="L1330" s="12">
        <v>10.920478204532055</v>
      </c>
      <c r="M1330" s="12">
        <v>11.597349425148668</v>
      </c>
      <c r="N1330" s="12"/>
      <c r="O1330" s="12"/>
    </row>
    <row r="1331" spans="1:15" x14ac:dyDescent="0.35">
      <c r="A1331" s="11" t="str">
        <f t="shared" si="20"/>
        <v>DISTRIBUCION VOLUMEN POR CRITERIO (Consumiciones)Cola RegularNOROESTE</v>
      </c>
      <c r="B1331" s="11" t="s">
        <v>209</v>
      </c>
      <c r="C1331" s="11" t="s">
        <v>134</v>
      </c>
      <c r="D1331" s="11" t="s">
        <v>8</v>
      </c>
      <c r="E1331" s="12">
        <v>6.2758602052862873</v>
      </c>
      <c r="F1331" s="12">
        <v>6.4923335573295109</v>
      </c>
      <c r="G1331" s="12">
        <v>6.3102590536813397</v>
      </c>
      <c r="H1331" s="12">
        <v>6.854706425833192</v>
      </c>
      <c r="I1331" s="12">
        <v>6.9310457410458159</v>
      </c>
      <c r="J1331" s="12">
        <v>6.9939441317109345</v>
      </c>
      <c r="K1331" s="12">
        <v>7.4662231798008278</v>
      </c>
      <c r="L1331" s="12">
        <v>6.536668432941255</v>
      </c>
      <c r="M1331" s="12">
        <v>6.7324097861115551</v>
      </c>
      <c r="N1331" s="12"/>
      <c r="O1331" s="12"/>
    </row>
    <row r="1332" spans="1:15" x14ac:dyDescent="0.35">
      <c r="A1332" s="11" t="str">
        <f t="shared" si="20"/>
        <v>DISTRIBUCION VOLUMEN POR CRITERIO (Consumiciones)Cola Regular&lt;2MIL</v>
      </c>
      <c r="B1332" s="11" t="s">
        <v>209</v>
      </c>
      <c r="C1332" s="11" t="s">
        <v>134</v>
      </c>
      <c r="D1332" s="11" t="s">
        <v>9</v>
      </c>
      <c r="E1332" s="12">
        <v>7.3491445970558216</v>
      </c>
      <c r="F1332" s="12">
        <v>9.0555689185443899</v>
      </c>
      <c r="G1332" s="12">
        <v>9.0759028816470497</v>
      </c>
      <c r="H1332" s="12">
        <v>7.4204623824190907</v>
      </c>
      <c r="I1332" s="12">
        <v>10.02669909970084</v>
      </c>
      <c r="J1332" s="12">
        <v>9.2958418416736368</v>
      </c>
      <c r="K1332" s="12">
        <v>7.378495189491348</v>
      </c>
      <c r="L1332" s="12">
        <v>9.9158167662926129</v>
      </c>
      <c r="M1332" s="12">
        <v>8.3908122978915394</v>
      </c>
      <c r="N1332" s="12"/>
      <c r="O1332" s="12"/>
    </row>
    <row r="1333" spans="1:15" x14ac:dyDescent="0.35">
      <c r="A1333" s="11" t="str">
        <f t="shared" si="20"/>
        <v>DISTRIBUCION VOLUMEN POR CRITERIO (Consumiciones)Cola Regular2-5MIL</v>
      </c>
      <c r="B1333" s="11" t="s">
        <v>209</v>
      </c>
      <c r="C1333" s="11" t="s">
        <v>134</v>
      </c>
      <c r="D1333" s="11" t="s">
        <v>10</v>
      </c>
      <c r="E1333" s="12">
        <v>6.3293062031934442</v>
      </c>
      <c r="F1333" s="12">
        <v>7.4132103406794343</v>
      </c>
      <c r="G1333" s="12">
        <v>6.0433251215509562</v>
      </c>
      <c r="H1333" s="12">
        <v>4.1965037432306946</v>
      </c>
      <c r="I1333" s="12">
        <v>4.8704813696975435</v>
      </c>
      <c r="J1333" s="12">
        <v>4.7471826586934833</v>
      </c>
      <c r="K1333" s="12">
        <v>5.4409503857342854</v>
      </c>
      <c r="L1333" s="12">
        <v>4.953605076693</v>
      </c>
      <c r="M1333" s="12">
        <v>6.0608702475249174</v>
      </c>
      <c r="N1333" s="12"/>
      <c r="O1333" s="12"/>
    </row>
    <row r="1334" spans="1:15" x14ac:dyDescent="0.35">
      <c r="A1334" s="11" t="str">
        <f t="shared" si="20"/>
        <v>DISTRIBUCION VOLUMEN POR CRITERIO (Consumiciones)Cola Regular5-10MIL</v>
      </c>
      <c r="B1334" s="11" t="s">
        <v>209</v>
      </c>
      <c r="C1334" s="11" t="s">
        <v>134</v>
      </c>
      <c r="D1334" s="11" t="s">
        <v>11</v>
      </c>
      <c r="E1334" s="12">
        <v>9.5577010358082166</v>
      </c>
      <c r="F1334" s="12">
        <v>9.5021304738604435</v>
      </c>
      <c r="G1334" s="12">
        <v>8.0769625076029108</v>
      </c>
      <c r="H1334" s="12">
        <v>10.637155686011507</v>
      </c>
      <c r="I1334" s="12">
        <v>10.368963978895266</v>
      </c>
      <c r="J1334" s="12">
        <v>10.694210432108012</v>
      </c>
      <c r="K1334" s="12">
        <v>9.0876068588222427</v>
      </c>
      <c r="L1334" s="12">
        <v>9.4712976138754126</v>
      </c>
      <c r="M1334" s="12">
        <v>9.5416956439508205</v>
      </c>
      <c r="N1334" s="12"/>
      <c r="O1334" s="12"/>
    </row>
    <row r="1335" spans="1:15" x14ac:dyDescent="0.35">
      <c r="A1335" s="11" t="str">
        <f t="shared" si="20"/>
        <v>DISTRIBUCION VOLUMEN POR CRITERIO (Consumiciones)Cola Regular10-30MIL</v>
      </c>
      <c r="B1335" s="11" t="s">
        <v>209</v>
      </c>
      <c r="C1335" s="11" t="s">
        <v>134</v>
      </c>
      <c r="D1335" s="11" t="s">
        <v>12</v>
      </c>
      <c r="E1335" s="12">
        <v>13.792150726472267</v>
      </c>
      <c r="F1335" s="12">
        <v>14.333516871400946</v>
      </c>
      <c r="G1335" s="12">
        <v>14.287688447016791</v>
      </c>
      <c r="H1335" s="12">
        <v>15.198203578502268</v>
      </c>
      <c r="I1335" s="12">
        <v>14.321524020300552</v>
      </c>
      <c r="J1335" s="12">
        <v>14.748819182395682</v>
      </c>
      <c r="K1335" s="12">
        <v>15.262974473028388</v>
      </c>
      <c r="L1335" s="12">
        <v>14.418218730101581</v>
      </c>
      <c r="M1335" s="12">
        <v>17.285383345874219</v>
      </c>
      <c r="N1335" s="12"/>
      <c r="O1335" s="12"/>
    </row>
    <row r="1336" spans="1:15" x14ac:dyDescent="0.35">
      <c r="A1336" s="11" t="str">
        <f t="shared" si="20"/>
        <v>DISTRIBUCION VOLUMEN POR CRITERIO (Consumiciones)Cola Regular30-100MIL</v>
      </c>
      <c r="B1336" s="11" t="s">
        <v>209</v>
      </c>
      <c r="C1336" s="11" t="s">
        <v>134</v>
      </c>
      <c r="D1336" s="11" t="s">
        <v>13</v>
      </c>
      <c r="E1336" s="12">
        <v>21.487632096966287</v>
      </c>
      <c r="F1336" s="12">
        <v>19.319116589788877</v>
      </c>
      <c r="G1336" s="12">
        <v>20.586619640186218</v>
      </c>
      <c r="H1336" s="12">
        <v>21.16624939791895</v>
      </c>
      <c r="I1336" s="12">
        <v>22.07848893962089</v>
      </c>
      <c r="J1336" s="12">
        <v>22.467906966549894</v>
      </c>
      <c r="K1336" s="12">
        <v>23.313512118113128</v>
      </c>
      <c r="L1336" s="12">
        <v>19.162245149159027</v>
      </c>
      <c r="M1336" s="12">
        <v>19.529622341014178</v>
      </c>
      <c r="N1336" s="12"/>
      <c r="O1336" s="12"/>
    </row>
    <row r="1337" spans="1:15" x14ac:dyDescent="0.35">
      <c r="A1337" s="11" t="str">
        <f t="shared" si="20"/>
        <v>DISTRIBUCION VOLUMEN POR CRITERIO (Consumiciones)Cola Regular100-200MIL</v>
      </c>
      <c r="B1337" s="11" t="s">
        <v>209</v>
      </c>
      <c r="C1337" s="11" t="s">
        <v>134</v>
      </c>
      <c r="D1337" s="11" t="s">
        <v>14</v>
      </c>
      <c r="E1337" s="12">
        <v>8.3549161983162179</v>
      </c>
      <c r="F1337" s="12">
        <v>8.7178943118998387</v>
      </c>
      <c r="G1337" s="12">
        <v>10.344942676913542</v>
      </c>
      <c r="H1337" s="12">
        <v>9.4193049938814468</v>
      </c>
      <c r="I1337" s="12">
        <v>8.0626080512681195</v>
      </c>
      <c r="J1337" s="12">
        <v>6.9248287677487932</v>
      </c>
      <c r="K1337" s="12">
        <v>9.7122928601924201</v>
      </c>
      <c r="L1337" s="12">
        <v>8.7561806358206855</v>
      </c>
      <c r="M1337" s="12">
        <v>8.2175426350076179</v>
      </c>
      <c r="N1337" s="12"/>
      <c r="O1337" s="12"/>
    </row>
    <row r="1338" spans="1:15" x14ac:dyDescent="0.35">
      <c r="A1338" s="11" t="str">
        <f t="shared" si="20"/>
        <v>DISTRIBUCION VOLUMEN POR CRITERIO (Consumiciones)Cola Regular200-500MIL</v>
      </c>
      <c r="B1338" s="11" t="s">
        <v>209</v>
      </c>
      <c r="C1338" s="11" t="s">
        <v>134</v>
      </c>
      <c r="D1338" s="11" t="s">
        <v>15</v>
      </c>
      <c r="E1338" s="12">
        <v>13.67742195949884</v>
      </c>
      <c r="F1338" s="12">
        <v>12.747533864102392</v>
      </c>
      <c r="G1338" s="12">
        <v>14.127128337152323</v>
      </c>
      <c r="H1338" s="12">
        <v>12.748009511733043</v>
      </c>
      <c r="I1338" s="12">
        <v>12.886523426304153</v>
      </c>
      <c r="J1338" s="12">
        <v>11.229454504275784</v>
      </c>
      <c r="K1338" s="12">
        <v>11.418171708847563</v>
      </c>
      <c r="L1338" s="12">
        <v>15.318101176364321</v>
      </c>
      <c r="M1338" s="12">
        <v>15.441165965721741</v>
      </c>
      <c r="N1338" s="12"/>
      <c r="O1338" s="12"/>
    </row>
    <row r="1339" spans="1:15" x14ac:dyDescent="0.35">
      <c r="A1339" s="11" t="str">
        <f t="shared" si="20"/>
        <v>DISTRIBUCION VOLUMEN POR CRITERIO (Consumiciones)Cola Regular&gt;500MIL</v>
      </c>
      <c r="B1339" s="11" t="s">
        <v>209</v>
      </c>
      <c r="C1339" s="11" t="s">
        <v>134</v>
      </c>
      <c r="D1339" s="11" t="s">
        <v>16</v>
      </c>
      <c r="E1339" s="12">
        <v>19.451732066426647</v>
      </c>
      <c r="F1339" s="12">
        <v>18.911021246856933</v>
      </c>
      <c r="G1339" s="12">
        <v>17.457395003308942</v>
      </c>
      <c r="H1339" s="12">
        <v>19.214121786335504</v>
      </c>
      <c r="I1339" s="12">
        <v>17.384721083382971</v>
      </c>
      <c r="J1339" s="12">
        <v>19.891770258373484</v>
      </c>
      <c r="K1339" s="12">
        <v>18.385992434246454</v>
      </c>
      <c r="L1339" s="12">
        <v>18.004534851693364</v>
      </c>
      <c r="M1339" s="12">
        <v>15.532918626604422</v>
      </c>
      <c r="N1339" s="12"/>
      <c r="O1339" s="12"/>
    </row>
    <row r="1340" spans="1:15" x14ac:dyDescent="0.35">
      <c r="A1340" s="11" t="str">
        <f t="shared" si="20"/>
        <v>DISTRIBUCION VOLUMEN POR CRITERIO (Consumiciones)Cola RegularDE 15 A 19 AÑOS</v>
      </c>
      <c r="B1340" s="11" t="s">
        <v>209</v>
      </c>
      <c r="C1340" s="11" t="s">
        <v>134</v>
      </c>
      <c r="D1340" s="11" t="s">
        <v>34</v>
      </c>
      <c r="E1340" s="12">
        <v>4.8088716677443442</v>
      </c>
      <c r="F1340" s="12">
        <v>3.9458454910691678</v>
      </c>
      <c r="G1340" s="12">
        <v>2.1856057273356719</v>
      </c>
      <c r="H1340" s="12">
        <v>3.7479998562761496</v>
      </c>
      <c r="I1340" s="12">
        <v>2.8179521496438928</v>
      </c>
      <c r="J1340" s="12">
        <v>2.5941486971737091</v>
      </c>
      <c r="K1340" s="12">
        <v>3.4764230467547681</v>
      </c>
      <c r="L1340" s="12">
        <v>2.5539074213430006</v>
      </c>
      <c r="M1340" s="12">
        <v>4.6530165306538649</v>
      </c>
      <c r="N1340" s="12"/>
      <c r="O1340" s="12"/>
    </row>
    <row r="1341" spans="1:15" x14ac:dyDescent="0.35">
      <c r="A1341" s="11" t="str">
        <f t="shared" si="20"/>
        <v>DISTRIBUCION VOLUMEN POR CRITERIO (Consumiciones)Cola RegularDE 20 A 24 AÑOS</v>
      </c>
      <c r="B1341" s="11" t="s">
        <v>209</v>
      </c>
      <c r="C1341" s="11" t="s">
        <v>134</v>
      </c>
      <c r="D1341" s="11" t="s">
        <v>35</v>
      </c>
      <c r="E1341" s="12">
        <v>9.3997332828029254</v>
      </c>
      <c r="F1341" s="12">
        <v>7.3648230319455168</v>
      </c>
      <c r="G1341" s="12">
        <v>7.6177982732304823</v>
      </c>
      <c r="H1341" s="12">
        <v>5.7409668847902973</v>
      </c>
      <c r="I1341" s="12">
        <v>6.7997883212830983</v>
      </c>
      <c r="J1341" s="12">
        <v>5.2222348046217189</v>
      </c>
      <c r="K1341" s="12">
        <v>4.8064795416861106</v>
      </c>
      <c r="L1341" s="12">
        <v>5.3999212491738477</v>
      </c>
      <c r="M1341" s="12">
        <v>5.9902033030217678</v>
      </c>
      <c r="N1341" s="12"/>
      <c r="O1341" s="12"/>
    </row>
    <row r="1342" spans="1:15" x14ac:dyDescent="0.35">
      <c r="A1342" s="11" t="str">
        <f t="shared" si="20"/>
        <v>DISTRIBUCION VOLUMEN POR CRITERIO (Consumiciones)Cola RegularDE 25 A 34 AÑOS</v>
      </c>
      <c r="B1342" s="11" t="s">
        <v>209</v>
      </c>
      <c r="C1342" s="11" t="s">
        <v>134</v>
      </c>
      <c r="D1342" s="11" t="s">
        <v>36</v>
      </c>
      <c r="E1342" s="12">
        <v>11.201044598944202</v>
      </c>
      <c r="F1342" s="12">
        <v>8.8431195447074664</v>
      </c>
      <c r="G1342" s="12">
        <v>10.567110281432065</v>
      </c>
      <c r="H1342" s="12">
        <v>9.7430762064058101</v>
      </c>
      <c r="I1342" s="12">
        <v>11.476553757504915</v>
      </c>
      <c r="J1342" s="12">
        <v>9.3804559618047048</v>
      </c>
      <c r="K1342" s="12">
        <v>9.9696674841387249</v>
      </c>
      <c r="L1342" s="12">
        <v>12.922218610512282</v>
      </c>
      <c r="M1342" s="12">
        <v>9.5453875874453935</v>
      </c>
      <c r="N1342" s="12"/>
      <c r="O1342" s="12"/>
    </row>
    <row r="1343" spans="1:15" x14ac:dyDescent="0.35">
      <c r="A1343" s="11" t="str">
        <f t="shared" si="20"/>
        <v>DISTRIBUCION VOLUMEN POR CRITERIO (Consumiciones)Cola RegularDE 35 A 49 AÑOS</v>
      </c>
      <c r="B1343" s="11" t="s">
        <v>209</v>
      </c>
      <c r="C1343" s="11" t="s">
        <v>134</v>
      </c>
      <c r="D1343" s="11" t="s">
        <v>37</v>
      </c>
      <c r="E1343" s="12">
        <v>28.542744751772638</v>
      </c>
      <c r="F1343" s="12">
        <v>30.236132133824206</v>
      </c>
      <c r="G1343" s="12">
        <v>29.972170473541865</v>
      </c>
      <c r="H1343" s="12">
        <v>32.387457339896301</v>
      </c>
      <c r="I1343" s="12">
        <v>30.800698838840884</v>
      </c>
      <c r="J1343" s="12">
        <v>31.594843489156204</v>
      </c>
      <c r="K1343" s="12">
        <v>30.562496897246742</v>
      </c>
      <c r="L1343" s="12">
        <v>31.786120262307676</v>
      </c>
      <c r="M1343" s="12">
        <v>30.39603912756877</v>
      </c>
      <c r="N1343" s="12"/>
      <c r="O1343" s="12"/>
    </row>
    <row r="1344" spans="1:15" x14ac:dyDescent="0.35">
      <c r="A1344" s="11" t="str">
        <f t="shared" si="20"/>
        <v>DISTRIBUCION VOLUMEN POR CRITERIO (Consumiciones)Cola RegularDE 50 A 59 AÑOS</v>
      </c>
      <c r="B1344" s="11" t="s">
        <v>209</v>
      </c>
      <c r="C1344" s="11" t="s">
        <v>134</v>
      </c>
      <c r="D1344" s="11" t="s">
        <v>38</v>
      </c>
      <c r="E1344" s="12">
        <v>27.311912608443397</v>
      </c>
      <c r="F1344" s="12">
        <v>28.956459838607586</v>
      </c>
      <c r="G1344" s="12">
        <v>28.368434240072222</v>
      </c>
      <c r="H1344" s="12">
        <v>27.829860086098186</v>
      </c>
      <c r="I1344" s="12">
        <v>25.797055937845549</v>
      </c>
      <c r="J1344" s="12">
        <v>25.157533671109878</v>
      </c>
      <c r="K1344" s="12">
        <v>26.783601576695094</v>
      </c>
      <c r="L1344" s="12">
        <v>25.208549744377873</v>
      </c>
      <c r="M1344" s="12">
        <v>29.333277568639616</v>
      </c>
      <c r="N1344" s="12"/>
      <c r="O1344" s="12"/>
    </row>
    <row r="1345" spans="1:15" x14ac:dyDescent="0.35">
      <c r="A1345" s="11" t="str">
        <f t="shared" si="20"/>
        <v>DISTRIBUCION VOLUMEN POR CRITERIO (Consumiciones)Cola RegularDE 60 A 75 AÑOS</v>
      </c>
      <c r="B1345" s="11" t="s">
        <v>209</v>
      </c>
      <c r="C1345" s="11" t="s">
        <v>134</v>
      </c>
      <c r="D1345" s="11" t="s">
        <v>39</v>
      </c>
      <c r="E1345" s="12">
        <v>18.735694718205078</v>
      </c>
      <c r="F1345" s="12">
        <v>20.653614053552658</v>
      </c>
      <c r="G1345" s="12">
        <v>21.288860921224273</v>
      </c>
      <c r="H1345" s="12">
        <v>20.550642792256831</v>
      </c>
      <c r="I1345" s="12">
        <v>22.307962625580391</v>
      </c>
      <c r="J1345" s="12">
        <v>26.050797987952556</v>
      </c>
      <c r="K1345" s="12">
        <v>24.401332446359604</v>
      </c>
      <c r="L1345" s="12">
        <v>22.129284302568561</v>
      </c>
      <c r="M1345" s="12">
        <v>20.082081434465319</v>
      </c>
      <c r="N1345" s="12"/>
      <c r="O1345" s="12"/>
    </row>
    <row r="1346" spans="1:15" x14ac:dyDescent="0.35">
      <c r="A1346" s="11" t="str">
        <f t="shared" si="20"/>
        <v>DISTRIBUCION VOLUMEN POR CRITERIO (Consumiciones)Cola RegularNIVEL ALTO</v>
      </c>
      <c r="B1346" s="11" t="s">
        <v>209</v>
      </c>
      <c r="C1346" s="11" t="s">
        <v>134</v>
      </c>
      <c r="D1346" s="11" t="s">
        <v>171</v>
      </c>
      <c r="E1346" s="12">
        <v>22.445691208425554</v>
      </c>
      <c r="F1346" s="12">
        <v>23.144268451666662</v>
      </c>
      <c r="G1346" s="12">
        <v>22.483608313282048</v>
      </c>
      <c r="H1346" s="12">
        <v>22.441244566233348</v>
      </c>
      <c r="I1346" s="12">
        <v>20.586835212106557</v>
      </c>
      <c r="J1346" s="12">
        <v>20.709476860358503</v>
      </c>
      <c r="K1346" s="12">
        <v>21.642979834586018</v>
      </c>
      <c r="L1346" s="12">
        <v>21.091433653065081</v>
      </c>
      <c r="M1346" s="12">
        <v>22.153382023806838</v>
      </c>
      <c r="N1346" s="12"/>
      <c r="O1346" s="12"/>
    </row>
    <row r="1347" spans="1:15" x14ac:dyDescent="0.35">
      <c r="A1347" s="11" t="str">
        <f t="shared" si="20"/>
        <v>DISTRIBUCION VOLUMEN POR CRITERIO (Consumiciones)Cola RegularNIVEL MEDIO ALTO</v>
      </c>
      <c r="B1347" s="11" t="s">
        <v>209</v>
      </c>
      <c r="C1347" s="11" t="s">
        <v>134</v>
      </c>
      <c r="D1347" s="11" t="s">
        <v>172</v>
      </c>
      <c r="E1347" s="12">
        <v>15.248235505554764</v>
      </c>
      <c r="F1347" s="12">
        <v>17.281666850500049</v>
      </c>
      <c r="G1347" s="12">
        <v>14.716817832318974</v>
      </c>
      <c r="H1347" s="12">
        <v>15.338894665455038</v>
      </c>
      <c r="I1347" s="12">
        <v>15.106265540482724</v>
      </c>
      <c r="J1347" s="12">
        <v>13.175579267290347</v>
      </c>
      <c r="K1347" s="12">
        <v>14.301478399872911</v>
      </c>
      <c r="L1347" s="12">
        <v>13.266890239286738</v>
      </c>
      <c r="M1347" s="12">
        <v>13.000078835485146</v>
      </c>
      <c r="N1347" s="12"/>
      <c r="O1347" s="12"/>
    </row>
    <row r="1348" spans="1:15" x14ac:dyDescent="0.35">
      <c r="A1348" s="11" t="str">
        <f t="shared" ref="A1348:A1411" si="21">B1348&amp;C1348&amp;D1348</f>
        <v>DISTRIBUCION VOLUMEN POR CRITERIO (Consumiciones)Cola RegularNIVEL MEDIO</v>
      </c>
      <c r="B1348" s="11" t="s">
        <v>209</v>
      </c>
      <c r="C1348" s="11" t="s">
        <v>134</v>
      </c>
      <c r="D1348" s="11" t="s">
        <v>173</v>
      </c>
      <c r="E1348" s="12">
        <v>25.493355186431803</v>
      </c>
      <c r="F1348" s="12">
        <v>25.978683891780761</v>
      </c>
      <c r="G1348" s="12">
        <v>26.528892977778462</v>
      </c>
      <c r="H1348" s="12">
        <v>25.575057643869076</v>
      </c>
      <c r="I1348" s="12">
        <v>29.61564694515544</v>
      </c>
      <c r="J1348" s="12">
        <v>27.016098571329415</v>
      </c>
      <c r="K1348" s="12">
        <v>26.755562616042972</v>
      </c>
      <c r="L1348" s="12">
        <v>29.837228149031169</v>
      </c>
      <c r="M1348" s="12">
        <v>26.880439139560647</v>
      </c>
      <c r="N1348" s="12"/>
      <c r="O1348" s="12"/>
    </row>
    <row r="1349" spans="1:15" x14ac:dyDescent="0.35">
      <c r="A1349" s="11" t="str">
        <f t="shared" si="21"/>
        <v>DISTRIBUCION VOLUMEN POR CRITERIO (Consumiciones)Cola RegularNIVEL MEDIO BAJO</v>
      </c>
      <c r="B1349" s="11" t="s">
        <v>209</v>
      </c>
      <c r="C1349" s="11" t="s">
        <v>134</v>
      </c>
      <c r="D1349" s="11" t="s">
        <v>174</v>
      </c>
      <c r="E1349" s="12">
        <v>14.561430583528519</v>
      </c>
      <c r="F1349" s="12">
        <v>13.265601437119312</v>
      </c>
      <c r="G1349" s="12">
        <v>12.946812132525928</v>
      </c>
      <c r="H1349" s="12">
        <v>12.337646262364723</v>
      </c>
      <c r="I1349" s="12">
        <v>11.078675861564777</v>
      </c>
      <c r="J1349" s="12">
        <v>12.169026597163116</v>
      </c>
      <c r="K1349" s="12">
        <v>13.030153797273551</v>
      </c>
      <c r="L1349" s="12">
        <v>11.672629698730381</v>
      </c>
      <c r="M1349" s="12">
        <v>12.628282544898289</v>
      </c>
      <c r="N1349" s="12"/>
      <c r="O1349" s="12"/>
    </row>
    <row r="1350" spans="1:15" x14ac:dyDescent="0.35">
      <c r="A1350" s="11" t="str">
        <f t="shared" si="21"/>
        <v>DISTRIBUCION VOLUMEN POR CRITERIO (Consumiciones)Cola RegularNIVEL BAJO</v>
      </c>
      <c r="B1350" s="11" t="s">
        <v>209</v>
      </c>
      <c r="C1350" s="11" t="s">
        <v>134</v>
      </c>
      <c r="D1350" s="11" t="s">
        <v>190</v>
      </c>
      <c r="E1350" s="12">
        <v>22.251285888146779</v>
      </c>
      <c r="F1350" s="12">
        <v>20.329786751799979</v>
      </c>
      <c r="G1350" s="12">
        <v>23.323840053861129</v>
      </c>
      <c r="H1350" s="12">
        <v>24.307169524972096</v>
      </c>
      <c r="I1350" s="12">
        <v>23.612578102218887</v>
      </c>
      <c r="J1350" s="12">
        <v>26.929815781494863</v>
      </c>
      <c r="K1350" s="12">
        <v>24.269825352224551</v>
      </c>
      <c r="L1350" s="12">
        <v>24.131832572435812</v>
      </c>
      <c r="M1350" s="12">
        <v>25.337817456249084</v>
      </c>
      <c r="N1350" s="12"/>
      <c r="O1350" s="12"/>
    </row>
    <row r="1351" spans="1:15" x14ac:dyDescent="0.35">
      <c r="A1351" s="11" t="str">
        <f t="shared" si="21"/>
        <v>DISTRIBUCION VOLUMEN POR CRITERIO (Consumiciones)Cola RegularHOMBRE</v>
      </c>
      <c r="B1351" s="11" t="s">
        <v>209</v>
      </c>
      <c r="C1351" s="11" t="s">
        <v>134</v>
      </c>
      <c r="D1351" s="11" t="s">
        <v>17</v>
      </c>
      <c r="E1351" s="12">
        <v>52.014216234976807</v>
      </c>
      <c r="F1351" s="12">
        <v>50.770557186430828</v>
      </c>
      <c r="G1351" s="12">
        <v>50.299832066500137</v>
      </c>
      <c r="H1351" s="12">
        <v>49.65795148243712</v>
      </c>
      <c r="I1351" s="12">
        <v>52.247175609427842</v>
      </c>
      <c r="J1351" s="12">
        <v>50.916738203696056</v>
      </c>
      <c r="K1351" s="12">
        <v>50.856757051937606</v>
      </c>
      <c r="L1351" s="12">
        <v>48.402576386074976</v>
      </c>
      <c r="M1351" s="12">
        <v>55.185468806501078</v>
      </c>
      <c r="N1351" s="12"/>
      <c r="O1351" s="12"/>
    </row>
    <row r="1352" spans="1:15" x14ac:dyDescent="0.35">
      <c r="A1352" s="11" t="str">
        <f t="shared" si="21"/>
        <v>DISTRIBUCION VOLUMEN POR CRITERIO (Consumiciones)Cola RegularMUJER</v>
      </c>
      <c r="B1352" s="11" t="s">
        <v>209</v>
      </c>
      <c r="C1352" s="11" t="s">
        <v>134</v>
      </c>
      <c r="D1352" s="11" t="s">
        <v>18</v>
      </c>
      <c r="E1352" s="12">
        <v>47.985783765023193</v>
      </c>
      <c r="F1352" s="12">
        <v>49.229442813569186</v>
      </c>
      <c r="G1352" s="12">
        <v>49.700139243266406</v>
      </c>
      <c r="H1352" s="12">
        <v>50.342048517562887</v>
      </c>
      <c r="I1352" s="12">
        <v>47.752824390572151</v>
      </c>
      <c r="J1352" s="12">
        <v>49.083261796303944</v>
      </c>
      <c r="K1352" s="12">
        <v>49.143242948062394</v>
      </c>
      <c r="L1352" s="12">
        <v>51.597423613925031</v>
      </c>
      <c r="M1352" s="12">
        <v>44.814531193498922</v>
      </c>
      <c r="N1352" s="12"/>
      <c r="O1352" s="12"/>
    </row>
    <row r="1353" spans="1:15" x14ac:dyDescent="0.35">
      <c r="A1353" s="11" t="str">
        <f t="shared" si="21"/>
        <v>DISTRIBUCION VOLUMEN POR CRITERIO (Consumiciones)Light/ZeroT.ESPAÑA</v>
      </c>
      <c r="B1353" s="11" t="s">
        <v>209</v>
      </c>
      <c r="C1353" s="11" t="s">
        <v>135</v>
      </c>
      <c r="D1353" s="11" t="s">
        <v>32</v>
      </c>
      <c r="E1353" s="12">
        <v>100</v>
      </c>
      <c r="F1353" s="12">
        <v>100</v>
      </c>
      <c r="G1353" s="12">
        <v>100</v>
      </c>
      <c r="H1353" s="12">
        <v>100</v>
      </c>
      <c r="I1353" s="12">
        <v>100</v>
      </c>
      <c r="J1353" s="12">
        <v>100</v>
      </c>
      <c r="K1353" s="12">
        <v>100</v>
      </c>
      <c r="L1353" s="12">
        <v>100</v>
      </c>
      <c r="M1353" s="12">
        <v>100</v>
      </c>
      <c r="N1353" s="12"/>
      <c r="O1353" s="12"/>
    </row>
    <row r="1354" spans="1:15" x14ac:dyDescent="0.35">
      <c r="A1354" s="11" t="str">
        <f t="shared" si="21"/>
        <v>DISTRIBUCION VOLUMEN POR CRITERIO (Consumiciones)Light/ZeroBCN AM</v>
      </c>
      <c r="B1354" s="11" t="s">
        <v>209</v>
      </c>
      <c r="C1354" s="11" t="s">
        <v>135</v>
      </c>
      <c r="D1354" s="11" t="s">
        <v>1</v>
      </c>
      <c r="E1354" s="12">
        <v>12.352240458385337</v>
      </c>
      <c r="F1354" s="12">
        <v>13.67888698703266</v>
      </c>
      <c r="G1354" s="12">
        <v>13.698578746122211</v>
      </c>
      <c r="H1354" s="12">
        <v>13.418875258040464</v>
      </c>
      <c r="I1354" s="12">
        <v>13.286364827249789</v>
      </c>
      <c r="J1354" s="12">
        <v>14.559582401806628</v>
      </c>
      <c r="K1354" s="12">
        <v>13.127860001148786</v>
      </c>
      <c r="L1354" s="12">
        <v>13.997688734211112</v>
      </c>
      <c r="M1354" s="12">
        <v>13.718519753500532</v>
      </c>
      <c r="N1354" s="12"/>
      <c r="O1354" s="12"/>
    </row>
    <row r="1355" spans="1:15" x14ac:dyDescent="0.35">
      <c r="A1355" s="11" t="str">
        <f t="shared" si="21"/>
        <v>DISTRIBUCION VOLUMEN POR CRITERIO (Consumiciones)Light/ZeroREST.CAT ARAGON</v>
      </c>
      <c r="B1355" s="11" t="s">
        <v>209</v>
      </c>
      <c r="C1355" s="11" t="s">
        <v>135</v>
      </c>
      <c r="D1355" s="11" t="s">
        <v>2</v>
      </c>
      <c r="E1355" s="12">
        <v>10.794205503312835</v>
      </c>
      <c r="F1355" s="12">
        <v>11.417275035922289</v>
      </c>
      <c r="G1355" s="12">
        <v>12.846700645484368</v>
      </c>
      <c r="H1355" s="12">
        <v>10.909670807062794</v>
      </c>
      <c r="I1355" s="12">
        <v>11.537419682624234</v>
      </c>
      <c r="J1355" s="12">
        <v>10.774636010439952</v>
      </c>
      <c r="K1355" s="12">
        <v>13.37511030966774</v>
      </c>
      <c r="L1355" s="12">
        <v>12.147146632605908</v>
      </c>
      <c r="M1355" s="12">
        <v>10.755145322721786</v>
      </c>
      <c r="N1355" s="12"/>
      <c r="O1355" s="12"/>
    </row>
    <row r="1356" spans="1:15" x14ac:dyDescent="0.35">
      <c r="A1356" s="11" t="str">
        <f t="shared" si="21"/>
        <v>DISTRIBUCION VOLUMEN POR CRITERIO (Consumiciones)Light/ZeroLEVANTE</v>
      </c>
      <c r="B1356" s="11" t="s">
        <v>209</v>
      </c>
      <c r="C1356" s="11" t="s">
        <v>135</v>
      </c>
      <c r="D1356" s="11" t="s">
        <v>3</v>
      </c>
      <c r="E1356" s="12">
        <v>16.37065040249972</v>
      </c>
      <c r="F1356" s="12">
        <v>16.614551742561332</v>
      </c>
      <c r="G1356" s="12">
        <v>16.221807271353818</v>
      </c>
      <c r="H1356" s="12">
        <v>14.825327254394205</v>
      </c>
      <c r="I1356" s="12">
        <v>16.697329243703074</v>
      </c>
      <c r="J1356" s="12">
        <v>14.957032366739407</v>
      </c>
      <c r="K1356" s="12">
        <v>16.417063665431431</v>
      </c>
      <c r="L1356" s="12">
        <v>18.127459335889377</v>
      </c>
      <c r="M1356" s="12">
        <v>15.166982454934491</v>
      </c>
      <c r="N1356" s="12"/>
      <c r="O1356" s="12"/>
    </row>
    <row r="1357" spans="1:15" x14ac:dyDescent="0.35">
      <c r="A1357" s="11" t="str">
        <f t="shared" si="21"/>
        <v>DISTRIBUCION VOLUMEN POR CRITERIO (Consumiciones)Light/ZeroANDALUCIA</v>
      </c>
      <c r="B1357" s="11" t="s">
        <v>209</v>
      </c>
      <c r="C1357" s="11" t="s">
        <v>135</v>
      </c>
      <c r="D1357" s="11" t="s">
        <v>4</v>
      </c>
      <c r="E1357" s="12">
        <v>19.968335305019732</v>
      </c>
      <c r="F1357" s="12">
        <v>18.043678347197737</v>
      </c>
      <c r="G1357" s="12">
        <v>20.51376481622156</v>
      </c>
      <c r="H1357" s="12">
        <v>22.13364128868534</v>
      </c>
      <c r="I1357" s="12">
        <v>21.935954537361781</v>
      </c>
      <c r="J1357" s="12">
        <v>20.817539370928962</v>
      </c>
      <c r="K1357" s="12">
        <v>19.591649710453439</v>
      </c>
      <c r="L1357" s="12">
        <v>16.875785782155042</v>
      </c>
      <c r="M1357" s="12">
        <v>18.951244014531845</v>
      </c>
      <c r="N1357" s="12"/>
      <c r="O1357" s="12"/>
    </row>
    <row r="1358" spans="1:15" x14ac:dyDescent="0.35">
      <c r="A1358" s="11" t="str">
        <f t="shared" si="21"/>
        <v>DISTRIBUCION VOLUMEN POR CRITERIO (Consumiciones)Light/ZeroMDD AM</v>
      </c>
      <c r="B1358" s="11" t="s">
        <v>209</v>
      </c>
      <c r="C1358" s="11" t="s">
        <v>135</v>
      </c>
      <c r="D1358" s="11" t="s">
        <v>5</v>
      </c>
      <c r="E1358" s="12">
        <v>21.609125330176155</v>
      </c>
      <c r="F1358" s="12">
        <v>20.590319085609458</v>
      </c>
      <c r="G1358" s="12">
        <v>17.701133523173354</v>
      </c>
      <c r="H1358" s="12">
        <v>17.11761807316428</v>
      </c>
      <c r="I1358" s="12">
        <v>17.056928174300463</v>
      </c>
      <c r="J1358" s="12">
        <v>19.601421405198177</v>
      </c>
      <c r="K1358" s="12">
        <v>17.241509854330321</v>
      </c>
      <c r="L1358" s="12">
        <v>18.936669388857119</v>
      </c>
      <c r="M1358" s="12">
        <v>18.843783222028737</v>
      </c>
      <c r="N1358" s="12"/>
      <c r="O1358" s="12"/>
    </row>
    <row r="1359" spans="1:15" x14ac:dyDescent="0.35">
      <c r="A1359" s="11" t="str">
        <f t="shared" si="21"/>
        <v>DISTRIBUCION VOLUMEN POR CRITERIO (Consumiciones)Light/ZeroRTO CENTRO</v>
      </c>
      <c r="B1359" s="11" t="s">
        <v>209</v>
      </c>
      <c r="C1359" s="11" t="s">
        <v>135</v>
      </c>
      <c r="D1359" s="11" t="s">
        <v>6</v>
      </c>
      <c r="E1359" s="12">
        <v>9.8079239799504432</v>
      </c>
      <c r="F1359" s="12">
        <v>10.237568658756354</v>
      </c>
      <c r="G1359" s="12">
        <v>9.669355831214963</v>
      </c>
      <c r="H1359" s="12">
        <v>10.721659088725835</v>
      </c>
      <c r="I1359" s="12">
        <v>9.2899994644302044</v>
      </c>
      <c r="J1359" s="12">
        <v>8.9429160093704567</v>
      </c>
      <c r="K1359" s="12">
        <v>9.9879377357406796</v>
      </c>
      <c r="L1359" s="12">
        <v>11.238029964863717</v>
      </c>
      <c r="M1359" s="12">
        <v>12.521126476538555</v>
      </c>
      <c r="N1359" s="12"/>
      <c r="O1359" s="12"/>
    </row>
    <row r="1360" spans="1:15" x14ac:dyDescent="0.35">
      <c r="A1360" s="11" t="str">
        <f t="shared" si="21"/>
        <v>DISTRIBUCION VOLUMEN POR CRITERIO (Consumiciones)Light/ZeroNORTE-CENTRO</v>
      </c>
      <c r="B1360" s="11" t="s">
        <v>209</v>
      </c>
      <c r="C1360" s="11" t="s">
        <v>135</v>
      </c>
      <c r="D1360" s="11" t="s">
        <v>7</v>
      </c>
      <c r="E1360" s="12">
        <v>4.9159500910878844</v>
      </c>
      <c r="F1360" s="12">
        <v>5.3777166211394265</v>
      </c>
      <c r="G1360" s="12">
        <v>5.9622249476949722</v>
      </c>
      <c r="H1360" s="12">
        <v>6.3049462909556082</v>
      </c>
      <c r="I1360" s="12">
        <v>4.9705262914107626</v>
      </c>
      <c r="J1360" s="12">
        <v>5.300197548790746</v>
      </c>
      <c r="K1360" s="12">
        <v>5.4923762312473565</v>
      </c>
      <c r="L1360" s="12">
        <v>4.5174728281630259</v>
      </c>
      <c r="M1360" s="12">
        <v>4.5910283942457699</v>
      </c>
      <c r="N1360" s="12"/>
      <c r="O1360" s="12"/>
    </row>
    <row r="1361" spans="1:15" x14ac:dyDescent="0.35">
      <c r="A1361" s="11" t="str">
        <f t="shared" si="21"/>
        <v>DISTRIBUCION VOLUMEN POR CRITERIO (Consumiciones)Light/ZeroNOROESTE</v>
      </c>
      <c r="B1361" s="11" t="s">
        <v>209</v>
      </c>
      <c r="C1361" s="11" t="s">
        <v>135</v>
      </c>
      <c r="D1361" s="11" t="s">
        <v>8</v>
      </c>
      <c r="E1361" s="12">
        <v>4.1815689295678933</v>
      </c>
      <c r="F1361" s="12">
        <v>4.0400060266034714</v>
      </c>
      <c r="G1361" s="12">
        <v>3.3864571353395267</v>
      </c>
      <c r="H1361" s="12">
        <v>4.5682729966142883</v>
      </c>
      <c r="I1361" s="12">
        <v>5.2254748839478147</v>
      </c>
      <c r="J1361" s="12">
        <v>5.0466671739930771</v>
      </c>
      <c r="K1361" s="12">
        <v>4.7664855296343545</v>
      </c>
      <c r="L1361" s="12">
        <v>4.1597473332547086</v>
      </c>
      <c r="M1361" s="12">
        <v>5.4521874029877706</v>
      </c>
      <c r="N1361" s="12"/>
      <c r="O1361" s="12"/>
    </row>
    <row r="1362" spans="1:15" x14ac:dyDescent="0.35">
      <c r="A1362" s="11" t="str">
        <f t="shared" si="21"/>
        <v>DISTRIBUCION VOLUMEN POR CRITERIO (Consumiciones)Light/Zero&lt;2MIL</v>
      </c>
      <c r="B1362" s="11" t="s">
        <v>209</v>
      </c>
      <c r="C1362" s="11" t="s">
        <v>135</v>
      </c>
      <c r="D1362" s="11" t="s">
        <v>9</v>
      </c>
      <c r="E1362" s="12">
        <v>4.1212752861423434</v>
      </c>
      <c r="F1362" s="12">
        <v>4.2137755981923704</v>
      </c>
      <c r="G1362" s="12">
        <v>4.7462155773499068</v>
      </c>
      <c r="H1362" s="12">
        <v>4.0738429386238622</v>
      </c>
      <c r="I1362" s="12">
        <v>3.5729033528116689</v>
      </c>
      <c r="J1362" s="12">
        <v>2.7480710455791644</v>
      </c>
      <c r="K1362" s="12">
        <v>3.8123108200076929</v>
      </c>
      <c r="L1362" s="12">
        <v>2.8442321086443272</v>
      </c>
      <c r="M1362" s="12">
        <v>2.0951247422829744</v>
      </c>
      <c r="N1362" s="12"/>
      <c r="O1362" s="12"/>
    </row>
    <row r="1363" spans="1:15" x14ac:dyDescent="0.35">
      <c r="A1363" s="11" t="str">
        <f t="shared" si="21"/>
        <v>DISTRIBUCION VOLUMEN POR CRITERIO (Consumiciones)Light/Zero2-5MIL</v>
      </c>
      <c r="B1363" s="11" t="s">
        <v>209</v>
      </c>
      <c r="C1363" s="11" t="s">
        <v>135</v>
      </c>
      <c r="D1363" s="11" t="s">
        <v>10</v>
      </c>
      <c r="E1363" s="12">
        <v>4.3092406575674813</v>
      </c>
      <c r="F1363" s="12">
        <v>4.8347624808114924</v>
      </c>
      <c r="G1363" s="12">
        <v>4.6659471984450658</v>
      </c>
      <c r="H1363" s="12">
        <v>3.9462819712736263</v>
      </c>
      <c r="I1363" s="12">
        <v>3.1362084263946164</v>
      </c>
      <c r="J1363" s="12">
        <v>2.6937399863021865</v>
      </c>
      <c r="K1363" s="12">
        <v>3.3996734659776262</v>
      </c>
      <c r="L1363" s="12">
        <v>3.6960329451801286</v>
      </c>
      <c r="M1363" s="12">
        <v>4.5081570509588813</v>
      </c>
      <c r="N1363" s="12"/>
      <c r="O1363" s="12"/>
    </row>
    <row r="1364" spans="1:15" x14ac:dyDescent="0.35">
      <c r="A1364" s="11" t="str">
        <f t="shared" si="21"/>
        <v>DISTRIBUCION VOLUMEN POR CRITERIO (Consumiciones)Light/Zero5-10MIL</v>
      </c>
      <c r="B1364" s="11" t="s">
        <v>209</v>
      </c>
      <c r="C1364" s="11" t="s">
        <v>135</v>
      </c>
      <c r="D1364" s="11" t="s">
        <v>11</v>
      </c>
      <c r="E1364" s="12">
        <v>6.2582565335925491</v>
      </c>
      <c r="F1364" s="12">
        <v>5.6584007934276457</v>
      </c>
      <c r="G1364" s="12">
        <v>5.9136213752509157</v>
      </c>
      <c r="H1364" s="12">
        <v>6.8847952573770037</v>
      </c>
      <c r="I1364" s="12">
        <v>6.9179984743498251</v>
      </c>
      <c r="J1364" s="12">
        <v>6.4686572543906014</v>
      </c>
      <c r="K1364" s="12">
        <v>5.1936785380466093</v>
      </c>
      <c r="L1364" s="12">
        <v>5.6828062149017304</v>
      </c>
      <c r="M1364" s="12">
        <v>6.4735165312388956</v>
      </c>
      <c r="N1364" s="12"/>
      <c r="O1364" s="12"/>
    </row>
    <row r="1365" spans="1:15" x14ac:dyDescent="0.35">
      <c r="A1365" s="11" t="str">
        <f t="shared" si="21"/>
        <v>DISTRIBUCION VOLUMEN POR CRITERIO (Consumiciones)Light/Zero10-30MIL</v>
      </c>
      <c r="B1365" s="11" t="s">
        <v>209</v>
      </c>
      <c r="C1365" s="11" t="s">
        <v>135</v>
      </c>
      <c r="D1365" s="11" t="s">
        <v>12</v>
      </c>
      <c r="E1365" s="12">
        <v>15.235011698466112</v>
      </c>
      <c r="F1365" s="12">
        <v>15.412850517064294</v>
      </c>
      <c r="G1365" s="12">
        <v>15.460195130645868</v>
      </c>
      <c r="H1365" s="12">
        <v>15.673531389537951</v>
      </c>
      <c r="I1365" s="12">
        <v>16.526974624124087</v>
      </c>
      <c r="J1365" s="12">
        <v>15.743152636006325</v>
      </c>
      <c r="K1365" s="12">
        <v>16.875386192623743</v>
      </c>
      <c r="L1365" s="12">
        <v>16.063045040754975</v>
      </c>
      <c r="M1365" s="12">
        <v>14.408153330233676</v>
      </c>
      <c r="N1365" s="12"/>
      <c r="O1365" s="12"/>
    </row>
    <row r="1366" spans="1:15" x14ac:dyDescent="0.35">
      <c r="A1366" s="11" t="str">
        <f t="shared" si="21"/>
        <v>DISTRIBUCION VOLUMEN POR CRITERIO (Consumiciones)Light/Zero30-100MIL</v>
      </c>
      <c r="B1366" s="11" t="s">
        <v>209</v>
      </c>
      <c r="C1366" s="11" t="s">
        <v>135</v>
      </c>
      <c r="D1366" s="11" t="s">
        <v>13</v>
      </c>
      <c r="E1366" s="12">
        <v>24.121143633869142</v>
      </c>
      <c r="F1366" s="12">
        <v>25.858650098433273</v>
      </c>
      <c r="G1366" s="12">
        <v>27.749046202421518</v>
      </c>
      <c r="H1366" s="12">
        <v>27.562722751030954</v>
      </c>
      <c r="I1366" s="12">
        <v>29.063520025244149</v>
      </c>
      <c r="J1366" s="12">
        <v>28.288953413038424</v>
      </c>
      <c r="K1366" s="12">
        <v>28.919017473747605</v>
      </c>
      <c r="L1366" s="12">
        <v>29.880320046522012</v>
      </c>
      <c r="M1366" s="12">
        <v>26.074742836822907</v>
      </c>
      <c r="N1366" s="12"/>
      <c r="O1366" s="12"/>
    </row>
    <row r="1367" spans="1:15" x14ac:dyDescent="0.35">
      <c r="A1367" s="11" t="str">
        <f t="shared" si="21"/>
        <v>DISTRIBUCION VOLUMEN POR CRITERIO (Consumiciones)Light/Zero100-200MIL</v>
      </c>
      <c r="B1367" s="11" t="s">
        <v>209</v>
      </c>
      <c r="C1367" s="11" t="s">
        <v>135</v>
      </c>
      <c r="D1367" s="11" t="s">
        <v>14</v>
      </c>
      <c r="E1367" s="12">
        <v>9.8806099744098965</v>
      </c>
      <c r="F1367" s="12">
        <v>10.79563564698381</v>
      </c>
      <c r="G1367" s="12">
        <v>9.140016211375972</v>
      </c>
      <c r="H1367" s="12">
        <v>9.9011736996730395</v>
      </c>
      <c r="I1367" s="12">
        <v>9.0918328501142796</v>
      </c>
      <c r="J1367" s="12">
        <v>9.0677594408988735</v>
      </c>
      <c r="K1367" s="12">
        <v>9.571859242253085</v>
      </c>
      <c r="L1367" s="12">
        <v>8.657001777953818</v>
      </c>
      <c r="M1367" s="12">
        <v>9.3216862326634793</v>
      </c>
      <c r="N1367" s="12"/>
      <c r="O1367" s="12"/>
    </row>
    <row r="1368" spans="1:15" x14ac:dyDescent="0.35">
      <c r="A1368" s="11" t="str">
        <f t="shared" si="21"/>
        <v>DISTRIBUCION VOLUMEN POR CRITERIO (Consumiciones)Light/Zero200-500MIL</v>
      </c>
      <c r="B1368" s="11" t="s">
        <v>209</v>
      </c>
      <c r="C1368" s="11" t="s">
        <v>135</v>
      </c>
      <c r="D1368" s="11" t="s">
        <v>15</v>
      </c>
      <c r="E1368" s="12">
        <v>11.215387455737732</v>
      </c>
      <c r="F1368" s="12">
        <v>11.103727589507649</v>
      </c>
      <c r="G1368" s="12">
        <v>10.887534640145647</v>
      </c>
      <c r="H1368" s="12">
        <v>10.632335450180827</v>
      </c>
      <c r="I1368" s="12">
        <v>10.184144818072731</v>
      </c>
      <c r="J1368" s="12">
        <v>13.688429255731588</v>
      </c>
      <c r="K1368" s="12">
        <v>11.475234065365985</v>
      </c>
      <c r="L1368" s="12">
        <v>11.776804118740909</v>
      </c>
      <c r="M1368" s="12">
        <v>15.411740847797059</v>
      </c>
      <c r="N1368" s="12"/>
      <c r="O1368" s="12"/>
    </row>
    <row r="1369" spans="1:15" x14ac:dyDescent="0.35">
      <c r="A1369" s="11" t="str">
        <f t="shared" si="21"/>
        <v>DISTRIBUCION VOLUMEN POR CRITERIO (Consumiciones)Light/Zero&gt;500MIL</v>
      </c>
      <c r="B1369" s="11" t="s">
        <v>209</v>
      </c>
      <c r="C1369" s="11" t="s">
        <v>135</v>
      </c>
      <c r="D1369" s="11" t="s">
        <v>16</v>
      </c>
      <c r="E1369" s="12">
        <v>24.859077857915292</v>
      </c>
      <c r="F1369" s="12">
        <v>22.122193518345384</v>
      </c>
      <c r="G1369" s="12">
        <v>21.43743130323336</v>
      </c>
      <c r="H1369" s="12">
        <v>21.325327599945542</v>
      </c>
      <c r="I1369" s="12">
        <v>21.506413086430832</v>
      </c>
      <c r="J1369" s="12">
        <v>21.301243395329994</v>
      </c>
      <c r="K1369" s="12">
        <v>20.752838461391178</v>
      </c>
      <c r="L1369" s="12">
        <v>21.399769615162381</v>
      </c>
      <c r="M1369" s="12">
        <v>21.70688126825037</v>
      </c>
      <c r="N1369" s="12"/>
      <c r="O1369" s="12"/>
    </row>
    <row r="1370" spans="1:15" x14ac:dyDescent="0.35">
      <c r="A1370" s="11" t="str">
        <f t="shared" si="21"/>
        <v>DISTRIBUCION VOLUMEN POR CRITERIO (Consumiciones)Light/ZeroDE 15 A 19 AÑOS</v>
      </c>
      <c r="B1370" s="11" t="s">
        <v>209</v>
      </c>
      <c r="C1370" s="11" t="s">
        <v>135</v>
      </c>
      <c r="D1370" s="11" t="s">
        <v>34</v>
      </c>
      <c r="E1370" s="12">
        <v>1.410318936150506</v>
      </c>
      <c r="F1370" s="12">
        <v>1.7906063386793347</v>
      </c>
      <c r="G1370" s="12">
        <v>1.5713788581589476</v>
      </c>
      <c r="H1370" s="12">
        <v>2.7136740884182942</v>
      </c>
      <c r="I1370" s="12">
        <v>2.5253939694841012</v>
      </c>
      <c r="J1370" s="12">
        <v>1.3360316756785662</v>
      </c>
      <c r="K1370" s="12">
        <v>1.1920493491076882</v>
      </c>
      <c r="L1370" s="12">
        <v>0.38347148264436698</v>
      </c>
      <c r="M1370" s="12">
        <v>3.085133032967613</v>
      </c>
      <c r="N1370" s="12"/>
      <c r="O1370" s="12"/>
    </row>
    <row r="1371" spans="1:15" x14ac:dyDescent="0.35">
      <c r="A1371" s="11" t="str">
        <f t="shared" si="21"/>
        <v>DISTRIBUCION VOLUMEN POR CRITERIO (Consumiciones)Light/ZeroDE 20 A 24 AÑOS</v>
      </c>
      <c r="B1371" s="11" t="s">
        <v>209</v>
      </c>
      <c r="C1371" s="11" t="s">
        <v>135</v>
      </c>
      <c r="D1371" s="11" t="s">
        <v>35</v>
      </c>
      <c r="E1371" s="12">
        <v>2.509701223684647</v>
      </c>
      <c r="F1371" s="12">
        <v>4.166891578873674</v>
      </c>
      <c r="G1371" s="12">
        <v>2.8584891167346385</v>
      </c>
      <c r="H1371" s="12">
        <v>2.2435086453489137</v>
      </c>
      <c r="I1371" s="12">
        <v>2.3793773784003251</v>
      </c>
      <c r="J1371" s="12">
        <v>2.8638160235618835</v>
      </c>
      <c r="K1371" s="12">
        <v>1.7778715760488339</v>
      </c>
      <c r="L1371" s="12">
        <v>3.3159053805169791</v>
      </c>
      <c r="M1371" s="12">
        <v>4.6267970605702819</v>
      </c>
      <c r="N1371" s="12"/>
      <c r="O1371" s="12"/>
    </row>
    <row r="1372" spans="1:15" x14ac:dyDescent="0.35">
      <c r="A1372" s="11" t="str">
        <f t="shared" si="21"/>
        <v>DISTRIBUCION VOLUMEN POR CRITERIO (Consumiciones)Light/ZeroDE 25 A 34 AÑOS</v>
      </c>
      <c r="B1372" s="11" t="s">
        <v>209</v>
      </c>
      <c r="C1372" s="11" t="s">
        <v>135</v>
      </c>
      <c r="D1372" s="11" t="s">
        <v>36</v>
      </c>
      <c r="E1372" s="12">
        <v>10.517103798679203</v>
      </c>
      <c r="F1372" s="12">
        <v>8.4132937454451362</v>
      </c>
      <c r="G1372" s="12">
        <v>8.5613974036335563</v>
      </c>
      <c r="H1372" s="12">
        <v>9.5846915228654783</v>
      </c>
      <c r="I1372" s="12">
        <v>7.7476076676224883</v>
      </c>
      <c r="J1372" s="12">
        <v>8.5804574267444664</v>
      </c>
      <c r="K1372" s="12">
        <v>8.7215740471594501</v>
      </c>
      <c r="L1372" s="12">
        <v>8.2476466403941924</v>
      </c>
      <c r="M1372" s="12">
        <v>7.2052837706226862</v>
      </c>
      <c r="N1372" s="12"/>
      <c r="O1372" s="12"/>
    </row>
    <row r="1373" spans="1:15" x14ac:dyDescent="0.35">
      <c r="A1373" s="11" t="str">
        <f t="shared" si="21"/>
        <v>DISTRIBUCION VOLUMEN POR CRITERIO (Consumiciones)Light/ZeroDE 35 A 49 AÑOS</v>
      </c>
      <c r="B1373" s="11" t="s">
        <v>209</v>
      </c>
      <c r="C1373" s="11" t="s">
        <v>135</v>
      </c>
      <c r="D1373" s="11" t="s">
        <v>37</v>
      </c>
      <c r="E1373" s="12">
        <v>36.149762669672683</v>
      </c>
      <c r="F1373" s="12">
        <v>32.441136352905474</v>
      </c>
      <c r="G1373" s="12">
        <v>33.807873975648981</v>
      </c>
      <c r="H1373" s="12">
        <v>35.246485224570364</v>
      </c>
      <c r="I1373" s="12">
        <v>34.023562176034552</v>
      </c>
      <c r="J1373" s="12">
        <v>33.700849326112845</v>
      </c>
      <c r="K1373" s="12">
        <v>31.866691963190075</v>
      </c>
      <c r="L1373" s="12">
        <v>31.820047634624189</v>
      </c>
      <c r="M1373" s="12">
        <v>27.715156615548821</v>
      </c>
      <c r="N1373" s="12"/>
      <c r="O1373" s="12"/>
    </row>
    <row r="1374" spans="1:15" x14ac:dyDescent="0.35">
      <c r="A1374" s="11" t="str">
        <f t="shared" si="21"/>
        <v>DISTRIBUCION VOLUMEN POR CRITERIO (Consumiciones)Light/ZeroDE 50 A 59 AÑOS</v>
      </c>
      <c r="B1374" s="11" t="s">
        <v>209</v>
      </c>
      <c r="C1374" s="11" t="s">
        <v>135</v>
      </c>
      <c r="D1374" s="11" t="s">
        <v>38</v>
      </c>
      <c r="E1374" s="12">
        <v>25.777050437689603</v>
      </c>
      <c r="F1374" s="12">
        <v>26.005132131277257</v>
      </c>
      <c r="G1374" s="12">
        <v>26.923921115953775</v>
      </c>
      <c r="H1374" s="12">
        <v>24.981288395072994</v>
      </c>
      <c r="I1374" s="12">
        <v>25.456819323358221</v>
      </c>
      <c r="J1374" s="12">
        <v>26.830848462286795</v>
      </c>
      <c r="K1374" s="12">
        <v>26.396968594598263</v>
      </c>
      <c r="L1374" s="12">
        <v>27.433018909210134</v>
      </c>
      <c r="M1374" s="12">
        <v>30.158934611520788</v>
      </c>
      <c r="N1374" s="12"/>
      <c r="O1374" s="12"/>
    </row>
    <row r="1375" spans="1:15" x14ac:dyDescent="0.35">
      <c r="A1375" s="11" t="str">
        <f t="shared" si="21"/>
        <v>DISTRIBUCION VOLUMEN POR CRITERIO (Consumiciones)Light/ZeroDE 60 A 75 AÑOS</v>
      </c>
      <c r="B1375" s="11" t="s">
        <v>209</v>
      </c>
      <c r="C1375" s="11" t="s">
        <v>135</v>
      </c>
      <c r="D1375" s="11" t="s">
        <v>39</v>
      </c>
      <c r="E1375" s="12">
        <v>23.636059216882714</v>
      </c>
      <c r="F1375" s="12">
        <v>27.1829373479964</v>
      </c>
      <c r="G1375" s="12">
        <v>26.276951412554055</v>
      </c>
      <c r="H1375" s="12">
        <v>25.230361799161422</v>
      </c>
      <c r="I1375" s="12">
        <v>27.8672308001847</v>
      </c>
      <c r="J1375" s="12">
        <v>26.688008654714331</v>
      </c>
      <c r="K1375" s="12">
        <v>30.044837507549797</v>
      </c>
      <c r="L1375" s="12">
        <v>28.799899716580661</v>
      </c>
      <c r="M1375" s="12">
        <v>27.208711950259296</v>
      </c>
      <c r="N1375" s="12"/>
      <c r="O1375" s="12"/>
    </row>
    <row r="1376" spans="1:15" x14ac:dyDescent="0.35">
      <c r="A1376" s="11" t="str">
        <f t="shared" si="21"/>
        <v>DISTRIBUCION VOLUMEN POR CRITERIO (Consumiciones)Light/ZeroNIVEL ALTO</v>
      </c>
      <c r="B1376" s="11" t="s">
        <v>209</v>
      </c>
      <c r="C1376" s="11" t="s">
        <v>135</v>
      </c>
      <c r="D1376" s="11" t="s">
        <v>171</v>
      </c>
      <c r="E1376" s="12">
        <v>20.597462797390868</v>
      </c>
      <c r="F1376" s="12">
        <v>22.852349342114575</v>
      </c>
      <c r="G1376" s="12">
        <v>25.097756294639634</v>
      </c>
      <c r="H1376" s="12">
        <v>23.339753677184561</v>
      </c>
      <c r="I1376" s="12">
        <v>24.044492822640994</v>
      </c>
      <c r="J1376" s="12">
        <v>23.553309893482023</v>
      </c>
      <c r="K1376" s="12">
        <v>23.261467418832101</v>
      </c>
      <c r="L1376" s="12">
        <v>27.154050018580616</v>
      </c>
      <c r="M1376" s="12">
        <v>27.460457353814547</v>
      </c>
      <c r="N1376" s="12"/>
      <c r="O1376" s="12"/>
    </row>
    <row r="1377" spans="1:15" x14ac:dyDescent="0.35">
      <c r="A1377" s="11" t="str">
        <f t="shared" si="21"/>
        <v>DISTRIBUCION VOLUMEN POR CRITERIO (Consumiciones)Light/ZeroNIVEL MEDIO ALTO</v>
      </c>
      <c r="B1377" s="11" t="s">
        <v>209</v>
      </c>
      <c r="C1377" s="11" t="s">
        <v>135</v>
      </c>
      <c r="D1377" s="11" t="s">
        <v>172</v>
      </c>
      <c r="E1377" s="12">
        <v>20.167037306536987</v>
      </c>
      <c r="F1377" s="12">
        <v>17.28832400683466</v>
      </c>
      <c r="G1377" s="12">
        <v>16.686241973883558</v>
      </c>
      <c r="H1377" s="12">
        <v>19.692818682993277</v>
      </c>
      <c r="I1377" s="12">
        <v>17.792265503659969</v>
      </c>
      <c r="J1377" s="12">
        <v>17.71203330255096</v>
      </c>
      <c r="K1377" s="12">
        <v>15.169898645649665</v>
      </c>
      <c r="L1377" s="12">
        <v>17.581597102461913</v>
      </c>
      <c r="M1377" s="12">
        <v>16.009882927807421</v>
      </c>
      <c r="N1377" s="12"/>
      <c r="O1377" s="12"/>
    </row>
    <row r="1378" spans="1:15" x14ac:dyDescent="0.35">
      <c r="A1378" s="11" t="str">
        <f t="shared" si="21"/>
        <v>DISTRIBUCION VOLUMEN POR CRITERIO (Consumiciones)Light/ZeroNIVEL MEDIO</v>
      </c>
      <c r="B1378" s="11" t="s">
        <v>209</v>
      </c>
      <c r="C1378" s="11" t="s">
        <v>135</v>
      </c>
      <c r="D1378" s="11" t="s">
        <v>173</v>
      </c>
      <c r="E1378" s="12">
        <v>25.228215343468392</v>
      </c>
      <c r="F1378" s="12">
        <v>25.469776370679696</v>
      </c>
      <c r="G1378" s="12">
        <v>23.274163225639438</v>
      </c>
      <c r="H1378" s="12">
        <v>22.373854756479609</v>
      </c>
      <c r="I1378" s="12">
        <v>23.542794197897383</v>
      </c>
      <c r="J1378" s="12">
        <v>22.168565884218513</v>
      </c>
      <c r="K1378" s="12">
        <v>24.1286711144453</v>
      </c>
      <c r="L1378" s="12">
        <v>21.648238104880733</v>
      </c>
      <c r="M1378" s="12">
        <v>19.488136141051271</v>
      </c>
      <c r="N1378" s="12"/>
      <c r="O1378" s="12"/>
    </row>
    <row r="1379" spans="1:15" x14ac:dyDescent="0.35">
      <c r="A1379" s="11" t="str">
        <f t="shared" si="21"/>
        <v>DISTRIBUCION VOLUMEN POR CRITERIO (Consumiciones)Light/ZeroNIVEL MEDIO BAJO</v>
      </c>
      <c r="B1379" s="11" t="s">
        <v>209</v>
      </c>
      <c r="C1379" s="11" t="s">
        <v>135</v>
      </c>
      <c r="D1379" s="11" t="s">
        <v>174</v>
      </c>
      <c r="E1379" s="12">
        <v>13.27303814105751</v>
      </c>
      <c r="F1379" s="12">
        <v>12.537890140228743</v>
      </c>
      <c r="G1379" s="12">
        <v>14.074461990264686</v>
      </c>
      <c r="H1379" s="12">
        <v>13.690021099364671</v>
      </c>
      <c r="I1379" s="12">
        <v>15.970995276853397</v>
      </c>
      <c r="J1379" s="12">
        <v>15.147986771121062</v>
      </c>
      <c r="K1379" s="12">
        <v>14.512966498932151</v>
      </c>
      <c r="L1379" s="12">
        <v>14.553114979539069</v>
      </c>
      <c r="M1379" s="12">
        <v>15.170490161522077</v>
      </c>
      <c r="N1379" s="12"/>
      <c r="O1379" s="12"/>
    </row>
    <row r="1380" spans="1:15" x14ac:dyDescent="0.35">
      <c r="A1380" s="11" t="str">
        <f t="shared" si="21"/>
        <v>DISTRIBUCION VOLUMEN POR CRITERIO (Consumiciones)Light/ZeroNIVEL BAJO</v>
      </c>
      <c r="B1380" s="11" t="s">
        <v>209</v>
      </c>
      <c r="C1380" s="11" t="s">
        <v>135</v>
      </c>
      <c r="D1380" s="11" t="s">
        <v>190</v>
      </c>
      <c r="E1380" s="12">
        <v>20.734241764995428</v>
      </c>
      <c r="F1380" s="12">
        <v>21.851660140142322</v>
      </c>
      <c r="G1380" s="12">
        <v>20.867393490835482</v>
      </c>
      <c r="H1380" s="12">
        <v>20.903561459415343</v>
      </c>
      <c r="I1380" s="12">
        <v>18.649466673807595</v>
      </c>
      <c r="J1380" s="12">
        <v>21.418091294073122</v>
      </c>
      <c r="K1380" s="12">
        <v>22.927005025073147</v>
      </c>
      <c r="L1380" s="12">
        <v>19.063002761502741</v>
      </c>
      <c r="M1380" s="12">
        <v>21.871047617045917</v>
      </c>
      <c r="N1380" s="12"/>
      <c r="O1380" s="12"/>
    </row>
    <row r="1381" spans="1:15" x14ac:dyDescent="0.35">
      <c r="A1381" s="11" t="str">
        <f t="shared" si="21"/>
        <v>DISTRIBUCION VOLUMEN POR CRITERIO (Consumiciones)Light/ZeroHOMBRE</v>
      </c>
      <c r="B1381" s="11" t="s">
        <v>209</v>
      </c>
      <c r="C1381" s="11" t="s">
        <v>135</v>
      </c>
      <c r="D1381" s="11" t="s">
        <v>17</v>
      </c>
      <c r="E1381" s="12">
        <v>49.779676048672314</v>
      </c>
      <c r="F1381" s="12">
        <v>51.550203473011855</v>
      </c>
      <c r="G1381" s="12">
        <v>51.415779355534156</v>
      </c>
      <c r="H1381" s="12">
        <v>54.131847186140902</v>
      </c>
      <c r="I1381" s="12">
        <v>53.61047864017381</v>
      </c>
      <c r="J1381" s="12">
        <v>50.128442706737218</v>
      </c>
      <c r="K1381" s="12">
        <v>51.857675725258865</v>
      </c>
      <c r="L1381" s="12">
        <v>54.296573377867489</v>
      </c>
      <c r="M1381" s="12">
        <v>53.77033014193573</v>
      </c>
      <c r="N1381" s="12"/>
      <c r="O1381" s="12"/>
    </row>
    <row r="1382" spans="1:15" x14ac:dyDescent="0.35">
      <c r="A1382" s="11" t="str">
        <f t="shared" si="21"/>
        <v>DISTRIBUCION VOLUMEN POR CRITERIO (Consumiciones)Light/ZeroMUJER</v>
      </c>
      <c r="B1382" s="11" t="s">
        <v>209</v>
      </c>
      <c r="C1382" s="11" t="s">
        <v>135</v>
      </c>
      <c r="D1382" s="11" t="s">
        <v>18</v>
      </c>
      <c r="E1382" s="12">
        <v>50.22030846282496</v>
      </c>
      <c r="F1382" s="12">
        <v>48.449796526988145</v>
      </c>
      <c r="G1382" s="12">
        <v>48.584237619728654</v>
      </c>
      <c r="H1382" s="12">
        <v>45.868152813859105</v>
      </c>
      <c r="I1382" s="12">
        <v>46.389521359826183</v>
      </c>
      <c r="J1382" s="12">
        <v>49.871557293262775</v>
      </c>
      <c r="K1382" s="12">
        <v>48.142324274741135</v>
      </c>
      <c r="L1382" s="12">
        <v>45.703426622132525</v>
      </c>
      <c r="M1382" s="12">
        <v>46.22966985806427</v>
      </c>
      <c r="N1382" s="12"/>
      <c r="O1382" s="12"/>
    </row>
    <row r="1383" spans="1:15" x14ac:dyDescent="0.35">
      <c r="A1383" s="11" t="str">
        <f t="shared" si="21"/>
        <v>DISTRIBUCION VOLUMEN POR CRITERIO (Consumiciones)Otra Variedad ColaT.ESPAÑA</v>
      </c>
      <c r="B1383" s="11" t="s">
        <v>209</v>
      </c>
      <c r="C1383" s="11" t="s">
        <v>136</v>
      </c>
      <c r="D1383" s="11" t="s">
        <v>32</v>
      </c>
      <c r="E1383" s="12" t="s">
        <v>222</v>
      </c>
      <c r="F1383" s="12" t="s">
        <v>222</v>
      </c>
      <c r="G1383" s="12" t="s">
        <v>222</v>
      </c>
      <c r="H1383" s="12" t="s">
        <v>222</v>
      </c>
      <c r="I1383" s="12" t="s">
        <v>222</v>
      </c>
      <c r="J1383" s="12" t="s">
        <v>222</v>
      </c>
      <c r="K1383" s="12" t="s">
        <v>222</v>
      </c>
      <c r="L1383" s="12" t="s">
        <v>222</v>
      </c>
      <c r="M1383" s="12" t="s">
        <v>222</v>
      </c>
      <c r="N1383" s="12"/>
      <c r="O1383" s="12"/>
    </row>
    <row r="1384" spans="1:15" x14ac:dyDescent="0.35">
      <c r="A1384" s="11" t="str">
        <f t="shared" si="21"/>
        <v>DISTRIBUCION VOLUMEN POR CRITERIO (Consumiciones)Otra Variedad ColaBCN AM</v>
      </c>
      <c r="B1384" s="11" t="s">
        <v>209</v>
      </c>
      <c r="C1384" s="11" t="s">
        <v>136</v>
      </c>
      <c r="D1384" s="11" t="s">
        <v>1</v>
      </c>
      <c r="E1384" s="12" t="s">
        <v>222</v>
      </c>
      <c r="F1384" s="12" t="s">
        <v>222</v>
      </c>
      <c r="G1384" s="12" t="s">
        <v>222</v>
      </c>
      <c r="H1384" s="12" t="s">
        <v>222</v>
      </c>
      <c r="I1384" s="12" t="s">
        <v>222</v>
      </c>
      <c r="J1384" s="12" t="s">
        <v>222</v>
      </c>
      <c r="K1384" s="12" t="s">
        <v>222</v>
      </c>
      <c r="L1384" s="12" t="s">
        <v>222</v>
      </c>
      <c r="M1384" s="12" t="s">
        <v>222</v>
      </c>
      <c r="N1384" s="12"/>
      <c r="O1384" s="12"/>
    </row>
    <row r="1385" spans="1:15" x14ac:dyDescent="0.35">
      <c r="A1385" s="11" t="str">
        <f t="shared" si="21"/>
        <v>DISTRIBUCION VOLUMEN POR CRITERIO (Consumiciones)Otra Variedad ColaREST.CAT ARAGON</v>
      </c>
      <c r="B1385" s="11" t="s">
        <v>209</v>
      </c>
      <c r="C1385" s="11" t="s">
        <v>136</v>
      </c>
      <c r="D1385" s="11" t="s">
        <v>2</v>
      </c>
      <c r="E1385" s="12" t="s">
        <v>222</v>
      </c>
      <c r="F1385" s="12" t="s">
        <v>222</v>
      </c>
      <c r="G1385" s="12" t="s">
        <v>222</v>
      </c>
      <c r="H1385" s="12" t="s">
        <v>222</v>
      </c>
      <c r="I1385" s="12" t="s">
        <v>222</v>
      </c>
      <c r="J1385" s="12" t="s">
        <v>222</v>
      </c>
      <c r="K1385" s="12" t="s">
        <v>222</v>
      </c>
      <c r="L1385" s="12" t="s">
        <v>222</v>
      </c>
      <c r="M1385" s="12" t="s">
        <v>222</v>
      </c>
      <c r="N1385" s="12"/>
      <c r="O1385" s="12"/>
    </row>
    <row r="1386" spans="1:15" x14ac:dyDescent="0.35">
      <c r="A1386" s="11" t="str">
        <f t="shared" si="21"/>
        <v>DISTRIBUCION VOLUMEN POR CRITERIO (Consumiciones)Otra Variedad ColaLEVANTE</v>
      </c>
      <c r="B1386" s="11" t="s">
        <v>209</v>
      </c>
      <c r="C1386" s="11" t="s">
        <v>136</v>
      </c>
      <c r="D1386" s="11" t="s">
        <v>3</v>
      </c>
      <c r="E1386" s="12" t="s">
        <v>222</v>
      </c>
      <c r="F1386" s="12" t="s">
        <v>222</v>
      </c>
      <c r="G1386" s="12" t="s">
        <v>222</v>
      </c>
      <c r="H1386" s="12" t="s">
        <v>222</v>
      </c>
      <c r="I1386" s="12" t="s">
        <v>222</v>
      </c>
      <c r="J1386" s="12" t="s">
        <v>222</v>
      </c>
      <c r="K1386" s="12" t="s">
        <v>222</v>
      </c>
      <c r="L1386" s="12" t="s">
        <v>222</v>
      </c>
      <c r="M1386" s="12" t="s">
        <v>222</v>
      </c>
      <c r="N1386" s="12"/>
      <c r="O1386" s="12"/>
    </row>
    <row r="1387" spans="1:15" x14ac:dyDescent="0.35">
      <c r="A1387" s="11" t="str">
        <f t="shared" si="21"/>
        <v>DISTRIBUCION VOLUMEN POR CRITERIO (Consumiciones)Otra Variedad ColaANDALUCIA</v>
      </c>
      <c r="B1387" s="11" t="s">
        <v>209</v>
      </c>
      <c r="C1387" s="11" t="s">
        <v>136</v>
      </c>
      <c r="D1387" s="11" t="s">
        <v>4</v>
      </c>
      <c r="E1387" s="12" t="s">
        <v>222</v>
      </c>
      <c r="F1387" s="12" t="s">
        <v>222</v>
      </c>
      <c r="G1387" s="12" t="s">
        <v>222</v>
      </c>
      <c r="H1387" s="12" t="s">
        <v>222</v>
      </c>
      <c r="I1387" s="12" t="s">
        <v>222</v>
      </c>
      <c r="J1387" s="12" t="s">
        <v>222</v>
      </c>
      <c r="K1387" s="12" t="s">
        <v>222</v>
      </c>
      <c r="L1387" s="12" t="s">
        <v>222</v>
      </c>
      <c r="M1387" s="12" t="s">
        <v>222</v>
      </c>
      <c r="N1387" s="12"/>
      <c r="O1387" s="12"/>
    </row>
    <row r="1388" spans="1:15" x14ac:dyDescent="0.35">
      <c r="A1388" s="11" t="str">
        <f t="shared" si="21"/>
        <v>DISTRIBUCION VOLUMEN POR CRITERIO (Consumiciones)Otra Variedad ColaMDD AM</v>
      </c>
      <c r="B1388" s="11" t="s">
        <v>209</v>
      </c>
      <c r="C1388" s="11" t="s">
        <v>136</v>
      </c>
      <c r="D1388" s="11" t="s">
        <v>5</v>
      </c>
      <c r="E1388" s="12" t="s">
        <v>222</v>
      </c>
      <c r="F1388" s="12" t="s">
        <v>222</v>
      </c>
      <c r="G1388" s="12" t="s">
        <v>222</v>
      </c>
      <c r="H1388" s="12" t="s">
        <v>222</v>
      </c>
      <c r="I1388" s="12" t="s">
        <v>222</v>
      </c>
      <c r="J1388" s="12" t="s">
        <v>222</v>
      </c>
      <c r="K1388" s="12" t="s">
        <v>222</v>
      </c>
      <c r="L1388" s="12" t="s">
        <v>222</v>
      </c>
      <c r="M1388" s="12" t="s">
        <v>222</v>
      </c>
      <c r="N1388" s="12"/>
      <c r="O1388" s="12"/>
    </row>
    <row r="1389" spans="1:15" x14ac:dyDescent="0.35">
      <c r="A1389" s="11" t="str">
        <f t="shared" si="21"/>
        <v>DISTRIBUCION VOLUMEN POR CRITERIO (Consumiciones)Otra Variedad ColaRTO CENTRO</v>
      </c>
      <c r="B1389" s="11" t="s">
        <v>209</v>
      </c>
      <c r="C1389" s="11" t="s">
        <v>136</v>
      </c>
      <c r="D1389" s="11" t="s">
        <v>6</v>
      </c>
      <c r="E1389" s="12" t="s">
        <v>222</v>
      </c>
      <c r="F1389" s="12" t="s">
        <v>222</v>
      </c>
      <c r="G1389" s="12" t="s">
        <v>222</v>
      </c>
      <c r="H1389" s="12" t="s">
        <v>222</v>
      </c>
      <c r="I1389" s="12" t="s">
        <v>222</v>
      </c>
      <c r="J1389" s="12" t="s">
        <v>222</v>
      </c>
      <c r="K1389" s="12" t="s">
        <v>222</v>
      </c>
      <c r="L1389" s="12" t="s">
        <v>222</v>
      </c>
      <c r="M1389" s="12" t="s">
        <v>222</v>
      </c>
      <c r="N1389" s="12"/>
      <c r="O1389" s="12"/>
    </row>
    <row r="1390" spans="1:15" x14ac:dyDescent="0.35">
      <c r="A1390" s="11" t="str">
        <f t="shared" si="21"/>
        <v>DISTRIBUCION VOLUMEN POR CRITERIO (Consumiciones)Otra Variedad ColaNORTE-CENTRO</v>
      </c>
      <c r="B1390" s="11" t="s">
        <v>209</v>
      </c>
      <c r="C1390" s="11" t="s">
        <v>136</v>
      </c>
      <c r="D1390" s="11" t="s">
        <v>7</v>
      </c>
      <c r="E1390" s="12" t="s">
        <v>222</v>
      </c>
      <c r="F1390" s="12" t="s">
        <v>222</v>
      </c>
      <c r="G1390" s="12" t="s">
        <v>222</v>
      </c>
      <c r="H1390" s="12" t="s">
        <v>222</v>
      </c>
      <c r="I1390" s="12" t="s">
        <v>222</v>
      </c>
      <c r="J1390" s="12" t="s">
        <v>222</v>
      </c>
      <c r="K1390" s="12" t="s">
        <v>222</v>
      </c>
      <c r="L1390" s="12" t="s">
        <v>222</v>
      </c>
      <c r="M1390" s="12" t="s">
        <v>222</v>
      </c>
      <c r="N1390" s="12"/>
      <c r="O1390" s="12"/>
    </row>
    <row r="1391" spans="1:15" x14ac:dyDescent="0.35">
      <c r="A1391" s="11" t="str">
        <f t="shared" si="21"/>
        <v>DISTRIBUCION VOLUMEN POR CRITERIO (Consumiciones)Otra Variedad ColaNOROESTE</v>
      </c>
      <c r="B1391" s="11" t="s">
        <v>209</v>
      </c>
      <c r="C1391" s="11" t="s">
        <v>136</v>
      </c>
      <c r="D1391" s="11" t="s">
        <v>8</v>
      </c>
      <c r="E1391" s="12" t="s">
        <v>222</v>
      </c>
      <c r="F1391" s="12" t="s">
        <v>222</v>
      </c>
      <c r="G1391" s="12" t="s">
        <v>222</v>
      </c>
      <c r="H1391" s="12" t="s">
        <v>222</v>
      </c>
      <c r="I1391" s="12" t="s">
        <v>222</v>
      </c>
      <c r="J1391" s="12" t="s">
        <v>222</v>
      </c>
      <c r="K1391" s="12" t="s">
        <v>222</v>
      </c>
      <c r="L1391" s="12" t="s">
        <v>222</v>
      </c>
      <c r="M1391" s="12" t="s">
        <v>222</v>
      </c>
      <c r="N1391" s="12"/>
      <c r="O1391" s="12"/>
    </row>
    <row r="1392" spans="1:15" x14ac:dyDescent="0.35">
      <c r="A1392" s="11" t="str">
        <f t="shared" si="21"/>
        <v>DISTRIBUCION VOLUMEN POR CRITERIO (Consumiciones)Otra Variedad Cola&lt;2MIL</v>
      </c>
      <c r="B1392" s="11" t="s">
        <v>209</v>
      </c>
      <c r="C1392" s="11" t="s">
        <v>136</v>
      </c>
      <c r="D1392" s="11" t="s">
        <v>9</v>
      </c>
      <c r="E1392" s="12" t="s">
        <v>222</v>
      </c>
      <c r="F1392" s="12" t="s">
        <v>222</v>
      </c>
      <c r="G1392" s="12" t="s">
        <v>222</v>
      </c>
      <c r="H1392" s="12" t="s">
        <v>222</v>
      </c>
      <c r="I1392" s="12" t="s">
        <v>222</v>
      </c>
      <c r="J1392" s="12" t="s">
        <v>222</v>
      </c>
      <c r="K1392" s="12" t="s">
        <v>222</v>
      </c>
      <c r="L1392" s="12" t="s">
        <v>222</v>
      </c>
      <c r="M1392" s="12" t="s">
        <v>222</v>
      </c>
      <c r="N1392" s="12"/>
      <c r="O1392" s="12"/>
    </row>
    <row r="1393" spans="1:15" x14ac:dyDescent="0.35">
      <c r="A1393" s="11" t="str">
        <f t="shared" si="21"/>
        <v>DISTRIBUCION VOLUMEN POR CRITERIO (Consumiciones)Otra Variedad Cola2-5MIL</v>
      </c>
      <c r="B1393" s="11" t="s">
        <v>209</v>
      </c>
      <c r="C1393" s="11" t="s">
        <v>136</v>
      </c>
      <c r="D1393" s="11" t="s">
        <v>10</v>
      </c>
      <c r="E1393" s="12" t="s">
        <v>222</v>
      </c>
      <c r="F1393" s="12" t="s">
        <v>222</v>
      </c>
      <c r="G1393" s="12" t="s">
        <v>222</v>
      </c>
      <c r="H1393" s="12" t="s">
        <v>222</v>
      </c>
      <c r="I1393" s="12" t="s">
        <v>222</v>
      </c>
      <c r="J1393" s="12" t="s">
        <v>222</v>
      </c>
      <c r="K1393" s="12" t="s">
        <v>222</v>
      </c>
      <c r="L1393" s="12" t="s">
        <v>222</v>
      </c>
      <c r="M1393" s="12" t="s">
        <v>222</v>
      </c>
      <c r="N1393" s="12"/>
      <c r="O1393" s="12"/>
    </row>
    <row r="1394" spans="1:15" x14ac:dyDescent="0.35">
      <c r="A1394" s="11" t="str">
        <f t="shared" si="21"/>
        <v>DISTRIBUCION VOLUMEN POR CRITERIO (Consumiciones)Otra Variedad Cola5-10MIL</v>
      </c>
      <c r="B1394" s="11" t="s">
        <v>209</v>
      </c>
      <c r="C1394" s="11" t="s">
        <v>136</v>
      </c>
      <c r="D1394" s="11" t="s">
        <v>11</v>
      </c>
      <c r="E1394" s="12" t="s">
        <v>222</v>
      </c>
      <c r="F1394" s="12" t="s">
        <v>222</v>
      </c>
      <c r="G1394" s="12" t="s">
        <v>222</v>
      </c>
      <c r="H1394" s="12" t="s">
        <v>222</v>
      </c>
      <c r="I1394" s="12" t="s">
        <v>222</v>
      </c>
      <c r="J1394" s="12" t="s">
        <v>222</v>
      </c>
      <c r="K1394" s="12" t="s">
        <v>222</v>
      </c>
      <c r="L1394" s="12" t="s">
        <v>222</v>
      </c>
      <c r="M1394" s="12" t="s">
        <v>222</v>
      </c>
      <c r="N1394" s="12"/>
      <c r="O1394" s="12"/>
    </row>
    <row r="1395" spans="1:15" x14ac:dyDescent="0.35">
      <c r="A1395" s="11" t="str">
        <f t="shared" si="21"/>
        <v>DISTRIBUCION VOLUMEN POR CRITERIO (Consumiciones)Otra Variedad Cola10-30MIL</v>
      </c>
      <c r="B1395" s="11" t="s">
        <v>209</v>
      </c>
      <c r="C1395" s="11" t="s">
        <v>136</v>
      </c>
      <c r="D1395" s="11" t="s">
        <v>12</v>
      </c>
      <c r="E1395" s="12" t="s">
        <v>222</v>
      </c>
      <c r="F1395" s="12" t="s">
        <v>222</v>
      </c>
      <c r="G1395" s="12" t="s">
        <v>222</v>
      </c>
      <c r="H1395" s="12" t="s">
        <v>222</v>
      </c>
      <c r="I1395" s="12" t="s">
        <v>222</v>
      </c>
      <c r="J1395" s="12" t="s">
        <v>222</v>
      </c>
      <c r="K1395" s="12" t="s">
        <v>222</v>
      </c>
      <c r="L1395" s="12" t="s">
        <v>222</v>
      </c>
      <c r="M1395" s="12" t="s">
        <v>222</v>
      </c>
      <c r="N1395" s="12"/>
      <c r="O1395" s="12"/>
    </row>
    <row r="1396" spans="1:15" x14ac:dyDescent="0.35">
      <c r="A1396" s="11" t="str">
        <f t="shared" si="21"/>
        <v>DISTRIBUCION VOLUMEN POR CRITERIO (Consumiciones)Otra Variedad Cola30-100MIL</v>
      </c>
      <c r="B1396" s="11" t="s">
        <v>209</v>
      </c>
      <c r="C1396" s="11" t="s">
        <v>136</v>
      </c>
      <c r="D1396" s="11" t="s">
        <v>13</v>
      </c>
      <c r="E1396" s="12" t="s">
        <v>222</v>
      </c>
      <c r="F1396" s="12" t="s">
        <v>222</v>
      </c>
      <c r="G1396" s="12" t="s">
        <v>222</v>
      </c>
      <c r="H1396" s="12" t="s">
        <v>222</v>
      </c>
      <c r="I1396" s="12" t="s">
        <v>222</v>
      </c>
      <c r="J1396" s="12" t="s">
        <v>222</v>
      </c>
      <c r="K1396" s="12" t="s">
        <v>222</v>
      </c>
      <c r="L1396" s="12" t="s">
        <v>222</v>
      </c>
      <c r="M1396" s="12" t="s">
        <v>222</v>
      </c>
      <c r="N1396" s="12"/>
      <c r="O1396" s="12"/>
    </row>
    <row r="1397" spans="1:15" x14ac:dyDescent="0.35">
      <c r="A1397" s="11" t="str">
        <f t="shared" si="21"/>
        <v>DISTRIBUCION VOLUMEN POR CRITERIO (Consumiciones)Otra Variedad Cola100-200MIL</v>
      </c>
      <c r="B1397" s="11" t="s">
        <v>209</v>
      </c>
      <c r="C1397" s="11" t="s">
        <v>136</v>
      </c>
      <c r="D1397" s="11" t="s">
        <v>14</v>
      </c>
      <c r="E1397" s="12" t="s">
        <v>222</v>
      </c>
      <c r="F1397" s="12" t="s">
        <v>222</v>
      </c>
      <c r="G1397" s="12" t="s">
        <v>222</v>
      </c>
      <c r="H1397" s="12" t="s">
        <v>222</v>
      </c>
      <c r="I1397" s="12" t="s">
        <v>222</v>
      </c>
      <c r="J1397" s="12" t="s">
        <v>222</v>
      </c>
      <c r="K1397" s="12" t="s">
        <v>222</v>
      </c>
      <c r="L1397" s="12" t="s">
        <v>222</v>
      </c>
      <c r="M1397" s="12" t="s">
        <v>222</v>
      </c>
      <c r="N1397" s="12"/>
      <c r="O1397" s="12"/>
    </row>
    <row r="1398" spans="1:15" x14ac:dyDescent="0.35">
      <c r="A1398" s="11" t="str">
        <f t="shared" si="21"/>
        <v>DISTRIBUCION VOLUMEN POR CRITERIO (Consumiciones)Otra Variedad Cola200-500MIL</v>
      </c>
      <c r="B1398" s="11" t="s">
        <v>209</v>
      </c>
      <c r="C1398" s="11" t="s">
        <v>136</v>
      </c>
      <c r="D1398" s="11" t="s">
        <v>15</v>
      </c>
      <c r="E1398" s="12" t="s">
        <v>222</v>
      </c>
      <c r="F1398" s="12" t="s">
        <v>222</v>
      </c>
      <c r="G1398" s="12" t="s">
        <v>222</v>
      </c>
      <c r="H1398" s="12" t="s">
        <v>222</v>
      </c>
      <c r="I1398" s="12" t="s">
        <v>222</v>
      </c>
      <c r="J1398" s="12" t="s">
        <v>222</v>
      </c>
      <c r="K1398" s="12" t="s">
        <v>222</v>
      </c>
      <c r="L1398" s="12" t="s">
        <v>222</v>
      </c>
      <c r="M1398" s="12" t="s">
        <v>222</v>
      </c>
      <c r="N1398" s="12"/>
      <c r="O1398" s="12"/>
    </row>
    <row r="1399" spans="1:15" x14ac:dyDescent="0.35">
      <c r="A1399" s="11" t="str">
        <f t="shared" si="21"/>
        <v>DISTRIBUCION VOLUMEN POR CRITERIO (Consumiciones)Otra Variedad Cola&gt;500MIL</v>
      </c>
      <c r="B1399" s="11" t="s">
        <v>209</v>
      </c>
      <c r="C1399" s="11" t="s">
        <v>136</v>
      </c>
      <c r="D1399" s="11" t="s">
        <v>16</v>
      </c>
      <c r="E1399" s="12" t="s">
        <v>222</v>
      </c>
      <c r="F1399" s="12" t="s">
        <v>222</v>
      </c>
      <c r="G1399" s="12" t="s">
        <v>222</v>
      </c>
      <c r="H1399" s="12" t="s">
        <v>222</v>
      </c>
      <c r="I1399" s="12" t="s">
        <v>222</v>
      </c>
      <c r="J1399" s="12" t="s">
        <v>222</v>
      </c>
      <c r="K1399" s="12" t="s">
        <v>222</v>
      </c>
      <c r="L1399" s="12" t="s">
        <v>222</v>
      </c>
      <c r="M1399" s="12" t="s">
        <v>222</v>
      </c>
      <c r="N1399" s="12"/>
      <c r="O1399" s="12"/>
    </row>
    <row r="1400" spans="1:15" x14ac:dyDescent="0.35">
      <c r="A1400" s="11" t="str">
        <f t="shared" si="21"/>
        <v>DISTRIBUCION VOLUMEN POR CRITERIO (Consumiciones)Otra Variedad ColaDE 15 A 19 AÑOS</v>
      </c>
      <c r="B1400" s="11" t="s">
        <v>209</v>
      </c>
      <c r="C1400" s="11" t="s">
        <v>136</v>
      </c>
      <c r="D1400" s="11" t="s">
        <v>34</v>
      </c>
      <c r="E1400" s="12" t="s">
        <v>222</v>
      </c>
      <c r="F1400" s="12" t="s">
        <v>222</v>
      </c>
      <c r="G1400" s="12" t="s">
        <v>222</v>
      </c>
      <c r="H1400" s="12" t="s">
        <v>222</v>
      </c>
      <c r="I1400" s="12" t="s">
        <v>222</v>
      </c>
      <c r="J1400" s="12" t="s">
        <v>222</v>
      </c>
      <c r="K1400" s="12" t="s">
        <v>222</v>
      </c>
      <c r="L1400" s="12" t="s">
        <v>222</v>
      </c>
      <c r="M1400" s="12" t="s">
        <v>222</v>
      </c>
      <c r="N1400" s="12"/>
      <c r="O1400" s="12"/>
    </row>
    <row r="1401" spans="1:15" x14ac:dyDescent="0.35">
      <c r="A1401" s="11" t="str">
        <f t="shared" si="21"/>
        <v>DISTRIBUCION VOLUMEN POR CRITERIO (Consumiciones)Otra Variedad ColaDE 20 A 24 AÑOS</v>
      </c>
      <c r="B1401" s="11" t="s">
        <v>209</v>
      </c>
      <c r="C1401" s="11" t="s">
        <v>136</v>
      </c>
      <c r="D1401" s="11" t="s">
        <v>35</v>
      </c>
      <c r="E1401" s="12" t="s">
        <v>222</v>
      </c>
      <c r="F1401" s="12" t="s">
        <v>222</v>
      </c>
      <c r="G1401" s="12" t="s">
        <v>222</v>
      </c>
      <c r="H1401" s="12" t="s">
        <v>222</v>
      </c>
      <c r="I1401" s="12" t="s">
        <v>222</v>
      </c>
      <c r="J1401" s="12" t="s">
        <v>222</v>
      </c>
      <c r="K1401" s="12" t="s">
        <v>222</v>
      </c>
      <c r="L1401" s="12" t="s">
        <v>222</v>
      </c>
      <c r="M1401" s="12" t="s">
        <v>222</v>
      </c>
      <c r="N1401" s="12"/>
      <c r="O1401" s="12"/>
    </row>
    <row r="1402" spans="1:15" x14ac:dyDescent="0.35">
      <c r="A1402" s="11" t="str">
        <f t="shared" si="21"/>
        <v>DISTRIBUCION VOLUMEN POR CRITERIO (Consumiciones)Otra Variedad ColaDE 25 A 34 AÑOS</v>
      </c>
      <c r="B1402" s="11" t="s">
        <v>209</v>
      </c>
      <c r="C1402" s="11" t="s">
        <v>136</v>
      </c>
      <c r="D1402" s="11" t="s">
        <v>36</v>
      </c>
      <c r="E1402" s="12" t="s">
        <v>222</v>
      </c>
      <c r="F1402" s="12" t="s">
        <v>222</v>
      </c>
      <c r="G1402" s="12" t="s">
        <v>222</v>
      </c>
      <c r="H1402" s="12" t="s">
        <v>222</v>
      </c>
      <c r="I1402" s="12" t="s">
        <v>222</v>
      </c>
      <c r="J1402" s="12" t="s">
        <v>222</v>
      </c>
      <c r="K1402" s="12" t="s">
        <v>222</v>
      </c>
      <c r="L1402" s="12" t="s">
        <v>222</v>
      </c>
      <c r="M1402" s="12" t="s">
        <v>222</v>
      </c>
      <c r="N1402" s="12"/>
      <c r="O1402" s="12"/>
    </row>
    <row r="1403" spans="1:15" x14ac:dyDescent="0.35">
      <c r="A1403" s="11" t="str">
        <f t="shared" si="21"/>
        <v>DISTRIBUCION VOLUMEN POR CRITERIO (Consumiciones)Otra Variedad ColaDE 35 A 49 AÑOS</v>
      </c>
      <c r="B1403" s="11" t="s">
        <v>209</v>
      </c>
      <c r="C1403" s="11" t="s">
        <v>136</v>
      </c>
      <c r="D1403" s="11" t="s">
        <v>37</v>
      </c>
      <c r="E1403" s="12" t="s">
        <v>222</v>
      </c>
      <c r="F1403" s="12" t="s">
        <v>222</v>
      </c>
      <c r="G1403" s="12" t="s">
        <v>222</v>
      </c>
      <c r="H1403" s="12" t="s">
        <v>222</v>
      </c>
      <c r="I1403" s="12" t="s">
        <v>222</v>
      </c>
      <c r="J1403" s="12" t="s">
        <v>222</v>
      </c>
      <c r="K1403" s="12" t="s">
        <v>222</v>
      </c>
      <c r="L1403" s="12" t="s">
        <v>222</v>
      </c>
      <c r="M1403" s="12" t="s">
        <v>222</v>
      </c>
      <c r="N1403" s="12"/>
      <c r="O1403" s="12"/>
    </row>
    <row r="1404" spans="1:15" x14ac:dyDescent="0.35">
      <c r="A1404" s="11" t="str">
        <f t="shared" si="21"/>
        <v>DISTRIBUCION VOLUMEN POR CRITERIO (Consumiciones)Otra Variedad ColaDE 50 A 59 AÑOS</v>
      </c>
      <c r="B1404" s="11" t="s">
        <v>209</v>
      </c>
      <c r="C1404" s="11" t="s">
        <v>136</v>
      </c>
      <c r="D1404" s="11" t="s">
        <v>38</v>
      </c>
      <c r="E1404" s="12" t="s">
        <v>222</v>
      </c>
      <c r="F1404" s="12" t="s">
        <v>222</v>
      </c>
      <c r="G1404" s="12" t="s">
        <v>222</v>
      </c>
      <c r="H1404" s="12" t="s">
        <v>222</v>
      </c>
      <c r="I1404" s="12" t="s">
        <v>222</v>
      </c>
      <c r="J1404" s="12" t="s">
        <v>222</v>
      </c>
      <c r="K1404" s="12" t="s">
        <v>222</v>
      </c>
      <c r="L1404" s="12" t="s">
        <v>222</v>
      </c>
      <c r="M1404" s="12" t="s">
        <v>222</v>
      </c>
      <c r="N1404" s="12"/>
      <c r="O1404" s="12"/>
    </row>
    <row r="1405" spans="1:15" x14ac:dyDescent="0.35">
      <c r="A1405" s="11" t="str">
        <f t="shared" si="21"/>
        <v>DISTRIBUCION VOLUMEN POR CRITERIO (Consumiciones)Otra Variedad ColaDE 60 A 75 AÑOS</v>
      </c>
      <c r="B1405" s="11" t="s">
        <v>209</v>
      </c>
      <c r="C1405" s="11" t="s">
        <v>136</v>
      </c>
      <c r="D1405" s="11" t="s">
        <v>39</v>
      </c>
      <c r="E1405" s="12" t="s">
        <v>222</v>
      </c>
      <c r="F1405" s="12" t="s">
        <v>222</v>
      </c>
      <c r="G1405" s="12" t="s">
        <v>222</v>
      </c>
      <c r="H1405" s="12" t="s">
        <v>222</v>
      </c>
      <c r="I1405" s="12" t="s">
        <v>222</v>
      </c>
      <c r="J1405" s="12" t="s">
        <v>222</v>
      </c>
      <c r="K1405" s="12" t="s">
        <v>222</v>
      </c>
      <c r="L1405" s="12" t="s">
        <v>222</v>
      </c>
      <c r="M1405" s="12" t="s">
        <v>222</v>
      </c>
      <c r="N1405" s="12"/>
      <c r="O1405" s="12"/>
    </row>
    <row r="1406" spans="1:15" x14ac:dyDescent="0.35">
      <c r="A1406" s="11" t="str">
        <f t="shared" si="21"/>
        <v>DISTRIBUCION VOLUMEN POR CRITERIO (Consumiciones)Otra Variedad ColaNIVEL ALTO</v>
      </c>
      <c r="B1406" s="11" t="s">
        <v>209</v>
      </c>
      <c r="C1406" s="11" t="s">
        <v>136</v>
      </c>
      <c r="D1406" s="11" t="s">
        <v>171</v>
      </c>
      <c r="E1406" s="12" t="s">
        <v>222</v>
      </c>
      <c r="F1406" s="12" t="s">
        <v>222</v>
      </c>
      <c r="G1406" s="12" t="s">
        <v>222</v>
      </c>
      <c r="H1406" s="12" t="s">
        <v>222</v>
      </c>
      <c r="I1406" s="12" t="s">
        <v>222</v>
      </c>
      <c r="J1406" s="12" t="s">
        <v>222</v>
      </c>
      <c r="K1406" s="12" t="s">
        <v>222</v>
      </c>
      <c r="L1406" s="12" t="s">
        <v>222</v>
      </c>
      <c r="M1406" s="12" t="s">
        <v>222</v>
      </c>
      <c r="N1406" s="12"/>
      <c r="O1406" s="12"/>
    </row>
    <row r="1407" spans="1:15" x14ac:dyDescent="0.35">
      <c r="A1407" s="11" t="str">
        <f t="shared" si="21"/>
        <v>DISTRIBUCION VOLUMEN POR CRITERIO (Consumiciones)Otra Variedad ColaNIVEL MEDIO ALTO</v>
      </c>
      <c r="B1407" s="11" t="s">
        <v>209</v>
      </c>
      <c r="C1407" s="11" t="s">
        <v>136</v>
      </c>
      <c r="D1407" s="11" t="s">
        <v>172</v>
      </c>
      <c r="E1407" s="12" t="s">
        <v>222</v>
      </c>
      <c r="F1407" s="12" t="s">
        <v>222</v>
      </c>
      <c r="G1407" s="12" t="s">
        <v>222</v>
      </c>
      <c r="H1407" s="12" t="s">
        <v>222</v>
      </c>
      <c r="I1407" s="12" t="s">
        <v>222</v>
      </c>
      <c r="J1407" s="12" t="s">
        <v>222</v>
      </c>
      <c r="K1407" s="12" t="s">
        <v>222</v>
      </c>
      <c r="L1407" s="12" t="s">
        <v>222</v>
      </c>
      <c r="M1407" s="12" t="s">
        <v>222</v>
      </c>
      <c r="N1407" s="12"/>
      <c r="O1407" s="12"/>
    </row>
    <row r="1408" spans="1:15" x14ac:dyDescent="0.35">
      <c r="A1408" s="11" t="str">
        <f t="shared" si="21"/>
        <v>DISTRIBUCION VOLUMEN POR CRITERIO (Consumiciones)Otra Variedad ColaNIVEL MEDIO</v>
      </c>
      <c r="B1408" s="11" t="s">
        <v>209</v>
      </c>
      <c r="C1408" s="11" t="s">
        <v>136</v>
      </c>
      <c r="D1408" s="11" t="s">
        <v>173</v>
      </c>
      <c r="E1408" s="12" t="s">
        <v>222</v>
      </c>
      <c r="F1408" s="12" t="s">
        <v>222</v>
      </c>
      <c r="G1408" s="12" t="s">
        <v>222</v>
      </c>
      <c r="H1408" s="12" t="s">
        <v>222</v>
      </c>
      <c r="I1408" s="12" t="s">
        <v>222</v>
      </c>
      <c r="J1408" s="12" t="s">
        <v>222</v>
      </c>
      <c r="K1408" s="12" t="s">
        <v>222</v>
      </c>
      <c r="L1408" s="12" t="s">
        <v>222</v>
      </c>
      <c r="M1408" s="12" t="s">
        <v>222</v>
      </c>
      <c r="N1408" s="12"/>
      <c r="O1408" s="12"/>
    </row>
    <row r="1409" spans="1:15" x14ac:dyDescent="0.35">
      <c r="A1409" s="11" t="str">
        <f t="shared" si="21"/>
        <v>DISTRIBUCION VOLUMEN POR CRITERIO (Consumiciones)Otra Variedad ColaNIVEL MEDIO BAJO</v>
      </c>
      <c r="B1409" s="11" t="s">
        <v>209</v>
      </c>
      <c r="C1409" s="11" t="s">
        <v>136</v>
      </c>
      <c r="D1409" s="11" t="s">
        <v>174</v>
      </c>
      <c r="E1409" s="12" t="s">
        <v>222</v>
      </c>
      <c r="F1409" s="12" t="s">
        <v>222</v>
      </c>
      <c r="G1409" s="12" t="s">
        <v>222</v>
      </c>
      <c r="H1409" s="12" t="s">
        <v>222</v>
      </c>
      <c r="I1409" s="12" t="s">
        <v>222</v>
      </c>
      <c r="J1409" s="12" t="s">
        <v>222</v>
      </c>
      <c r="K1409" s="12" t="s">
        <v>222</v>
      </c>
      <c r="L1409" s="12" t="s">
        <v>222</v>
      </c>
      <c r="M1409" s="12" t="s">
        <v>222</v>
      </c>
      <c r="N1409" s="12"/>
      <c r="O1409" s="12"/>
    </row>
    <row r="1410" spans="1:15" x14ac:dyDescent="0.35">
      <c r="A1410" s="11" t="str">
        <f t="shared" si="21"/>
        <v>DISTRIBUCION VOLUMEN POR CRITERIO (Consumiciones)Otra Variedad ColaNIVEL BAJO</v>
      </c>
      <c r="B1410" s="11" t="s">
        <v>209</v>
      </c>
      <c r="C1410" s="11" t="s">
        <v>136</v>
      </c>
      <c r="D1410" s="11" t="s">
        <v>190</v>
      </c>
      <c r="E1410" s="12" t="s">
        <v>222</v>
      </c>
      <c r="F1410" s="12" t="s">
        <v>222</v>
      </c>
      <c r="G1410" s="12" t="s">
        <v>222</v>
      </c>
      <c r="H1410" s="12" t="s">
        <v>222</v>
      </c>
      <c r="I1410" s="12" t="s">
        <v>222</v>
      </c>
      <c r="J1410" s="12" t="s">
        <v>222</v>
      </c>
      <c r="K1410" s="12" t="s">
        <v>222</v>
      </c>
      <c r="L1410" s="12" t="s">
        <v>222</v>
      </c>
      <c r="M1410" s="12" t="s">
        <v>222</v>
      </c>
      <c r="N1410" s="12"/>
      <c r="O1410" s="12"/>
    </row>
    <row r="1411" spans="1:15" x14ac:dyDescent="0.35">
      <c r="A1411" s="11" t="str">
        <f t="shared" si="21"/>
        <v>DISTRIBUCION VOLUMEN POR CRITERIO (Consumiciones)Otra Variedad ColaHOMBRE</v>
      </c>
      <c r="B1411" s="11" t="s">
        <v>209</v>
      </c>
      <c r="C1411" s="11" t="s">
        <v>136</v>
      </c>
      <c r="D1411" s="11" t="s">
        <v>17</v>
      </c>
      <c r="E1411" s="12" t="s">
        <v>222</v>
      </c>
      <c r="F1411" s="12" t="s">
        <v>222</v>
      </c>
      <c r="G1411" s="12" t="s">
        <v>222</v>
      </c>
      <c r="H1411" s="12" t="s">
        <v>222</v>
      </c>
      <c r="I1411" s="12" t="s">
        <v>222</v>
      </c>
      <c r="J1411" s="12" t="s">
        <v>222</v>
      </c>
      <c r="K1411" s="12" t="s">
        <v>222</v>
      </c>
      <c r="L1411" s="12" t="s">
        <v>222</v>
      </c>
      <c r="M1411" s="12" t="s">
        <v>222</v>
      </c>
      <c r="N1411" s="12"/>
      <c r="O1411" s="12"/>
    </row>
    <row r="1412" spans="1:15" x14ac:dyDescent="0.35">
      <c r="A1412" s="11" t="str">
        <f t="shared" ref="A1412:A1475" si="22">B1412&amp;C1412&amp;D1412</f>
        <v>DISTRIBUCION VOLUMEN POR CRITERIO (Consumiciones)Otra Variedad ColaMUJER</v>
      </c>
      <c r="B1412" s="11" t="s">
        <v>209</v>
      </c>
      <c r="C1412" s="11" t="s">
        <v>136</v>
      </c>
      <c r="D1412" s="11" t="s">
        <v>18</v>
      </c>
      <c r="E1412" s="12" t="s">
        <v>222</v>
      </c>
      <c r="F1412" s="12" t="s">
        <v>222</v>
      </c>
      <c r="G1412" s="12" t="s">
        <v>222</v>
      </c>
      <c r="H1412" s="12" t="s">
        <v>222</v>
      </c>
      <c r="I1412" s="12" t="s">
        <v>222</v>
      </c>
      <c r="J1412" s="12" t="s">
        <v>222</v>
      </c>
      <c r="K1412" s="12" t="s">
        <v>222</v>
      </c>
      <c r="L1412" s="12" t="s">
        <v>222</v>
      </c>
      <c r="M1412" s="12" t="s">
        <v>222</v>
      </c>
      <c r="N1412" s="12"/>
      <c r="O1412" s="12"/>
    </row>
    <row r="1413" spans="1:15" x14ac:dyDescent="0.35">
      <c r="A1413" s="11" t="str">
        <f t="shared" si="22"/>
        <v>DISTRIBUCION VOLUMEN POR CRITERIO (Consumiciones)Con CafeinaT.ESPAÑA</v>
      </c>
      <c r="B1413" s="11" t="s">
        <v>209</v>
      </c>
      <c r="C1413" s="11" t="s">
        <v>137</v>
      </c>
      <c r="D1413" s="11" t="s">
        <v>32</v>
      </c>
      <c r="E1413" s="12">
        <v>100</v>
      </c>
      <c r="F1413" s="12">
        <v>100</v>
      </c>
      <c r="G1413" s="12">
        <v>100</v>
      </c>
      <c r="H1413" s="12">
        <v>100</v>
      </c>
      <c r="I1413" s="12">
        <v>100</v>
      </c>
      <c r="J1413" s="12">
        <v>100</v>
      </c>
      <c r="K1413" s="12">
        <v>100</v>
      </c>
      <c r="L1413" s="12">
        <v>100</v>
      </c>
      <c r="M1413" s="12">
        <v>100</v>
      </c>
      <c r="N1413" s="12"/>
      <c r="O1413" s="12"/>
    </row>
    <row r="1414" spans="1:15" x14ac:dyDescent="0.35">
      <c r="A1414" s="11" t="str">
        <f t="shared" si="22"/>
        <v>DISTRIBUCION VOLUMEN POR CRITERIO (Consumiciones)Con CafeinaBCN AM</v>
      </c>
      <c r="B1414" s="11" t="s">
        <v>209</v>
      </c>
      <c r="C1414" s="11" t="s">
        <v>137</v>
      </c>
      <c r="D1414" s="11" t="s">
        <v>1</v>
      </c>
      <c r="E1414" s="12">
        <v>10.326552306191703</v>
      </c>
      <c r="F1414" s="12">
        <v>10.680991950684488</v>
      </c>
      <c r="G1414" s="12">
        <v>10.582712363898015</v>
      </c>
      <c r="H1414" s="12">
        <v>11.599053892077235</v>
      </c>
      <c r="I1414" s="12">
        <v>10.293181553543409</v>
      </c>
      <c r="J1414" s="12">
        <v>11.764654395079914</v>
      </c>
      <c r="K1414" s="12">
        <v>11.691840684549653</v>
      </c>
      <c r="L1414" s="12">
        <v>10.746689943792267</v>
      </c>
      <c r="M1414" s="12">
        <v>11.727387652103458</v>
      </c>
      <c r="N1414" s="12"/>
      <c r="O1414" s="12"/>
    </row>
    <row r="1415" spans="1:15" x14ac:dyDescent="0.35">
      <c r="A1415" s="11" t="str">
        <f t="shared" si="22"/>
        <v>DISTRIBUCION VOLUMEN POR CRITERIO (Consumiciones)Con CafeinaREST.CAT ARAGON</v>
      </c>
      <c r="B1415" s="11" t="s">
        <v>209</v>
      </c>
      <c r="C1415" s="11" t="s">
        <v>137</v>
      </c>
      <c r="D1415" s="11" t="s">
        <v>2</v>
      </c>
      <c r="E1415" s="12">
        <v>14.194872274106912</v>
      </c>
      <c r="F1415" s="12">
        <v>16.707123231207348</v>
      </c>
      <c r="G1415" s="12">
        <v>15.126034167478448</v>
      </c>
      <c r="H1415" s="12">
        <v>12.347747973482678</v>
      </c>
      <c r="I1415" s="12">
        <v>13.722772698120497</v>
      </c>
      <c r="J1415" s="12">
        <v>13.334269171188964</v>
      </c>
      <c r="K1415" s="12">
        <v>14.175035145090014</v>
      </c>
      <c r="L1415" s="12">
        <v>13.923500923199084</v>
      </c>
      <c r="M1415" s="12">
        <v>13.703558720598211</v>
      </c>
      <c r="N1415" s="12"/>
      <c r="O1415" s="12"/>
    </row>
    <row r="1416" spans="1:15" x14ac:dyDescent="0.35">
      <c r="A1416" s="11" t="str">
        <f t="shared" si="22"/>
        <v>DISTRIBUCION VOLUMEN POR CRITERIO (Consumiciones)Con CafeinaLEVANTE</v>
      </c>
      <c r="B1416" s="11" t="s">
        <v>209</v>
      </c>
      <c r="C1416" s="11" t="s">
        <v>137</v>
      </c>
      <c r="D1416" s="11" t="s">
        <v>3</v>
      </c>
      <c r="E1416" s="12">
        <v>17.167066753108699</v>
      </c>
      <c r="F1416" s="12">
        <v>15.803784271335445</v>
      </c>
      <c r="G1416" s="12">
        <v>16.152763125042</v>
      </c>
      <c r="H1416" s="12">
        <v>15.175107267917895</v>
      </c>
      <c r="I1416" s="12">
        <v>16.571795056621703</v>
      </c>
      <c r="J1416" s="12">
        <v>16.259186349538741</v>
      </c>
      <c r="K1416" s="12">
        <v>17.000280488890457</v>
      </c>
      <c r="L1416" s="12">
        <v>18.395464586228247</v>
      </c>
      <c r="M1416" s="12">
        <v>16.849202204249377</v>
      </c>
      <c r="N1416" s="12"/>
      <c r="O1416" s="12"/>
    </row>
    <row r="1417" spans="1:15" x14ac:dyDescent="0.35">
      <c r="A1417" s="11" t="str">
        <f t="shared" si="22"/>
        <v>DISTRIBUCION VOLUMEN POR CRITERIO (Consumiciones)Con CafeinaANDALUCIA</v>
      </c>
      <c r="B1417" s="11" t="s">
        <v>209</v>
      </c>
      <c r="C1417" s="11" t="s">
        <v>137</v>
      </c>
      <c r="D1417" s="11" t="s">
        <v>4</v>
      </c>
      <c r="E1417" s="12">
        <v>19.380907602421157</v>
      </c>
      <c r="F1417" s="12">
        <v>18.040220711613895</v>
      </c>
      <c r="G1417" s="12">
        <v>19.221651531931002</v>
      </c>
      <c r="H1417" s="12">
        <v>21.470003634092226</v>
      </c>
      <c r="I1417" s="12">
        <v>20.559794250776736</v>
      </c>
      <c r="J1417" s="12">
        <v>18.877060632384172</v>
      </c>
      <c r="K1417" s="12">
        <v>18.571482957640576</v>
      </c>
      <c r="L1417" s="12">
        <v>16.995202265350169</v>
      </c>
      <c r="M1417" s="12">
        <v>17.866954318932823</v>
      </c>
      <c r="N1417" s="12"/>
      <c r="O1417" s="12"/>
    </row>
    <row r="1418" spans="1:15" x14ac:dyDescent="0.35">
      <c r="A1418" s="11" t="str">
        <f t="shared" si="22"/>
        <v>DISTRIBUCION VOLUMEN POR CRITERIO (Consumiciones)Con CafeinaMDD AM</v>
      </c>
      <c r="B1418" s="11" t="s">
        <v>209</v>
      </c>
      <c r="C1418" s="11" t="s">
        <v>137</v>
      </c>
      <c r="D1418" s="11" t="s">
        <v>5</v>
      </c>
      <c r="E1418" s="12">
        <v>16.566985762373964</v>
      </c>
      <c r="F1418" s="12">
        <v>17.152634947229298</v>
      </c>
      <c r="G1418" s="12">
        <v>16.847389305903775</v>
      </c>
      <c r="H1418" s="12">
        <v>14.857821694908626</v>
      </c>
      <c r="I1418" s="12">
        <v>15.134276689455813</v>
      </c>
      <c r="J1418" s="12">
        <v>17.275729210362034</v>
      </c>
      <c r="K1418" s="12">
        <v>15.760855507911634</v>
      </c>
      <c r="L1418" s="12">
        <v>16.373064884987613</v>
      </c>
      <c r="M1418" s="12">
        <v>14.058971968546983</v>
      </c>
      <c r="N1418" s="12"/>
      <c r="O1418" s="12"/>
    </row>
    <row r="1419" spans="1:15" x14ac:dyDescent="0.35">
      <c r="A1419" s="11" t="str">
        <f t="shared" si="22"/>
        <v>DISTRIBUCION VOLUMEN POR CRITERIO (Consumiciones)Con CafeinaRTO CENTRO</v>
      </c>
      <c r="B1419" s="11" t="s">
        <v>209</v>
      </c>
      <c r="C1419" s="11" t="s">
        <v>137</v>
      </c>
      <c r="D1419" s="11" t="s">
        <v>6</v>
      </c>
      <c r="E1419" s="12">
        <v>10.960489760318042</v>
      </c>
      <c r="F1419" s="12">
        <v>10.037689186449249</v>
      </c>
      <c r="G1419" s="12">
        <v>9.2711396862982056</v>
      </c>
      <c r="H1419" s="12">
        <v>10.142786948899687</v>
      </c>
      <c r="I1419" s="12">
        <v>9.0862725419418275</v>
      </c>
      <c r="J1419" s="12">
        <v>8.449377227431718</v>
      </c>
      <c r="K1419" s="12">
        <v>9.1936028378085588</v>
      </c>
      <c r="L1419" s="12">
        <v>10.430518052009148</v>
      </c>
      <c r="M1419" s="12">
        <v>12.161814161667731</v>
      </c>
      <c r="N1419" s="12"/>
      <c r="O1419" s="12"/>
    </row>
    <row r="1420" spans="1:15" x14ac:dyDescent="0.35">
      <c r="A1420" s="11" t="str">
        <f t="shared" si="22"/>
        <v>DISTRIBUCION VOLUMEN POR CRITERIO (Consumiciones)Con CafeinaNORTE-CENTRO</v>
      </c>
      <c r="B1420" s="11" t="s">
        <v>209</v>
      </c>
      <c r="C1420" s="11" t="s">
        <v>137</v>
      </c>
      <c r="D1420" s="11" t="s">
        <v>7</v>
      </c>
      <c r="E1420" s="12">
        <v>6.1980642046262062</v>
      </c>
      <c r="F1420" s="12">
        <v>6.4869923495206869</v>
      </c>
      <c r="G1420" s="12">
        <v>8.0093447272278269</v>
      </c>
      <c r="H1420" s="12">
        <v>8.9193684676303668</v>
      </c>
      <c r="I1420" s="12">
        <v>8.8338841172763196</v>
      </c>
      <c r="J1420" s="12">
        <v>8.2794896270631089</v>
      </c>
      <c r="K1420" s="12">
        <v>7.5496020248946483</v>
      </c>
      <c r="L1420" s="12">
        <v>7.9471868487866066</v>
      </c>
      <c r="M1420" s="12">
        <v>7.703235599896523</v>
      </c>
      <c r="N1420" s="12"/>
      <c r="O1420" s="12"/>
    </row>
    <row r="1421" spans="1:15" x14ac:dyDescent="0.35">
      <c r="A1421" s="11" t="str">
        <f t="shared" si="22"/>
        <v>DISTRIBUCION VOLUMEN POR CRITERIO (Consumiciones)Con CafeinaNOROESTE</v>
      </c>
      <c r="B1421" s="11" t="s">
        <v>209</v>
      </c>
      <c r="C1421" s="11" t="s">
        <v>137</v>
      </c>
      <c r="D1421" s="11" t="s">
        <v>8</v>
      </c>
      <c r="E1421" s="12">
        <v>5.2050671775313013</v>
      </c>
      <c r="F1421" s="12">
        <v>5.0906109119247853</v>
      </c>
      <c r="G1421" s="12">
        <v>4.7889492481439211</v>
      </c>
      <c r="H1421" s="12">
        <v>5.488121671895672</v>
      </c>
      <c r="I1421" s="12">
        <v>5.7980166233247763</v>
      </c>
      <c r="J1421" s="12">
        <v>5.7602160464263648</v>
      </c>
      <c r="K1421" s="12">
        <v>6.0573227475370439</v>
      </c>
      <c r="L1421" s="12">
        <v>5.1883824663782416</v>
      </c>
      <c r="M1421" s="12">
        <v>5.9288704930275236</v>
      </c>
      <c r="N1421" s="12"/>
      <c r="O1421" s="12"/>
    </row>
    <row r="1422" spans="1:15" x14ac:dyDescent="0.35">
      <c r="A1422" s="11" t="str">
        <f t="shared" si="22"/>
        <v>DISTRIBUCION VOLUMEN POR CRITERIO (Consumiciones)Con Cafeina&lt;2MIL</v>
      </c>
      <c r="B1422" s="11" t="s">
        <v>209</v>
      </c>
      <c r="C1422" s="11" t="s">
        <v>137</v>
      </c>
      <c r="D1422" s="11" t="s">
        <v>9</v>
      </c>
      <c r="E1422" s="12">
        <v>5.8137913982388403</v>
      </c>
      <c r="F1422" s="12">
        <v>6.9869677351527395</v>
      </c>
      <c r="G1422" s="12">
        <v>7.468854096267517</v>
      </c>
      <c r="H1422" s="12">
        <v>6.3849170067519472</v>
      </c>
      <c r="I1422" s="12">
        <v>7.4115733013952578</v>
      </c>
      <c r="J1422" s="12">
        <v>6.2992347048312354</v>
      </c>
      <c r="K1422" s="12">
        <v>6.0999055519444711</v>
      </c>
      <c r="L1422" s="12">
        <v>7.013670779140142</v>
      </c>
      <c r="M1422" s="12">
        <v>5.205775172420525</v>
      </c>
      <c r="N1422" s="12"/>
      <c r="O1422" s="12"/>
    </row>
    <row r="1423" spans="1:15" x14ac:dyDescent="0.35">
      <c r="A1423" s="11" t="str">
        <f t="shared" si="22"/>
        <v>DISTRIBUCION VOLUMEN POR CRITERIO (Consumiciones)Con Cafeina2-5MIL</v>
      </c>
      <c r="B1423" s="11" t="s">
        <v>209</v>
      </c>
      <c r="C1423" s="11" t="s">
        <v>137</v>
      </c>
      <c r="D1423" s="11" t="s">
        <v>10</v>
      </c>
      <c r="E1423" s="12">
        <v>4.7409600906473219</v>
      </c>
      <c r="F1423" s="12">
        <v>5.7252152088424815</v>
      </c>
      <c r="G1423" s="12">
        <v>5.1673336658768294</v>
      </c>
      <c r="H1423" s="12">
        <v>3.6079400916786395</v>
      </c>
      <c r="I1423" s="12">
        <v>3.2808425146059403</v>
      </c>
      <c r="J1423" s="12">
        <v>3.4633759855198356</v>
      </c>
      <c r="K1423" s="12">
        <v>3.7680743177989515</v>
      </c>
      <c r="L1423" s="12">
        <v>3.7377761099463482</v>
      </c>
      <c r="M1423" s="12">
        <v>4.8908125363022688</v>
      </c>
      <c r="N1423" s="12"/>
      <c r="O1423" s="12"/>
    </row>
    <row r="1424" spans="1:15" x14ac:dyDescent="0.35">
      <c r="A1424" s="11" t="str">
        <f t="shared" si="22"/>
        <v>DISTRIBUCION VOLUMEN POR CRITERIO (Consumiciones)Con Cafeina5-10MIL</v>
      </c>
      <c r="B1424" s="11" t="s">
        <v>209</v>
      </c>
      <c r="C1424" s="11" t="s">
        <v>137</v>
      </c>
      <c r="D1424" s="11" t="s">
        <v>11</v>
      </c>
      <c r="E1424" s="12">
        <v>8.6963061605524494</v>
      </c>
      <c r="F1424" s="12">
        <v>8.1619875726645343</v>
      </c>
      <c r="G1424" s="12">
        <v>7.0492209904514853</v>
      </c>
      <c r="H1424" s="12">
        <v>9.5269193826841274</v>
      </c>
      <c r="I1424" s="12">
        <v>8.865998702515677</v>
      </c>
      <c r="J1424" s="12">
        <v>8.7262971538418341</v>
      </c>
      <c r="K1424" s="12">
        <v>7.5049925342927049</v>
      </c>
      <c r="L1424" s="12">
        <v>7.8448001276253621</v>
      </c>
      <c r="M1424" s="12">
        <v>8.1815499055530889</v>
      </c>
      <c r="N1424" s="12"/>
      <c r="O1424" s="12"/>
    </row>
    <row r="1425" spans="1:15" x14ac:dyDescent="0.35">
      <c r="A1425" s="11" t="str">
        <f t="shared" si="22"/>
        <v>DISTRIBUCION VOLUMEN POR CRITERIO (Consumiciones)Con Cafeina10-30MIL</v>
      </c>
      <c r="B1425" s="11" t="s">
        <v>209</v>
      </c>
      <c r="C1425" s="11" t="s">
        <v>137</v>
      </c>
      <c r="D1425" s="11" t="s">
        <v>12</v>
      </c>
      <c r="E1425" s="12">
        <v>14.780234756317178</v>
      </c>
      <c r="F1425" s="12">
        <v>14.776230363783672</v>
      </c>
      <c r="G1425" s="12">
        <v>14.540502650604777</v>
      </c>
      <c r="H1425" s="12">
        <v>14.600103247314635</v>
      </c>
      <c r="I1425" s="12">
        <v>14.660916704094099</v>
      </c>
      <c r="J1425" s="12">
        <v>14.644816504216227</v>
      </c>
      <c r="K1425" s="12">
        <v>15.728882013831852</v>
      </c>
      <c r="L1425" s="12">
        <v>14.025256768993563</v>
      </c>
      <c r="M1425" s="12">
        <v>15.663427324687495</v>
      </c>
      <c r="N1425" s="12"/>
      <c r="O1425" s="12"/>
    </row>
    <row r="1426" spans="1:15" x14ac:dyDescent="0.35">
      <c r="A1426" s="11" t="str">
        <f t="shared" si="22"/>
        <v>DISTRIBUCION VOLUMEN POR CRITERIO (Consumiciones)Con Cafeina30-100MIL</v>
      </c>
      <c r="B1426" s="11" t="s">
        <v>209</v>
      </c>
      <c r="C1426" s="11" t="s">
        <v>137</v>
      </c>
      <c r="D1426" s="11" t="s">
        <v>13</v>
      </c>
      <c r="E1426" s="12">
        <v>22.830879275132922</v>
      </c>
      <c r="F1426" s="12">
        <v>22.743025164227898</v>
      </c>
      <c r="G1426" s="12">
        <v>24.023772671371443</v>
      </c>
      <c r="H1426" s="12">
        <v>24.807824049516061</v>
      </c>
      <c r="I1426" s="12">
        <v>26.120374015566117</v>
      </c>
      <c r="J1426" s="12">
        <v>25.835227028758844</v>
      </c>
      <c r="K1426" s="12">
        <v>26.711634466430066</v>
      </c>
      <c r="L1426" s="12">
        <v>26.059358483143573</v>
      </c>
      <c r="M1426" s="12">
        <v>24.373560721798935</v>
      </c>
      <c r="N1426" s="12"/>
      <c r="O1426" s="12"/>
    </row>
    <row r="1427" spans="1:15" x14ac:dyDescent="0.35">
      <c r="A1427" s="11" t="str">
        <f t="shared" si="22"/>
        <v>DISTRIBUCION VOLUMEN POR CRITERIO (Consumiciones)Con Cafeina100-200MIL</v>
      </c>
      <c r="B1427" s="11" t="s">
        <v>209</v>
      </c>
      <c r="C1427" s="11" t="s">
        <v>137</v>
      </c>
      <c r="D1427" s="11" t="s">
        <v>14</v>
      </c>
      <c r="E1427" s="12">
        <v>9.2486045646845358</v>
      </c>
      <c r="F1427" s="12">
        <v>9.8990143405810826</v>
      </c>
      <c r="G1427" s="12">
        <v>9.9393226493263267</v>
      </c>
      <c r="H1427" s="12">
        <v>9.631766053313644</v>
      </c>
      <c r="I1427" s="12">
        <v>8.5827275634094633</v>
      </c>
      <c r="J1427" s="12">
        <v>8.5316208601560977</v>
      </c>
      <c r="K1427" s="12">
        <v>9.569099641858795</v>
      </c>
      <c r="L1427" s="12">
        <v>8.7872989198072204</v>
      </c>
      <c r="M1427" s="12">
        <v>8.4294586508002372</v>
      </c>
      <c r="N1427" s="12"/>
      <c r="O1427" s="12"/>
    </row>
    <row r="1428" spans="1:15" x14ac:dyDescent="0.35">
      <c r="A1428" s="11" t="str">
        <f t="shared" si="22"/>
        <v>DISTRIBUCION VOLUMEN POR CRITERIO (Consumiciones)Con Cafeina200-500MIL</v>
      </c>
      <c r="B1428" s="11" t="s">
        <v>209</v>
      </c>
      <c r="C1428" s="11" t="s">
        <v>137</v>
      </c>
      <c r="D1428" s="11" t="s">
        <v>15</v>
      </c>
      <c r="E1428" s="12">
        <v>12.338821623747418</v>
      </c>
      <c r="F1428" s="12">
        <v>11.406898864985603</v>
      </c>
      <c r="G1428" s="12">
        <v>12.738244377947886</v>
      </c>
      <c r="H1428" s="12">
        <v>11.849486384593581</v>
      </c>
      <c r="I1428" s="12">
        <v>11.550983555957247</v>
      </c>
      <c r="J1428" s="12">
        <v>12.469290756013859</v>
      </c>
      <c r="K1428" s="12">
        <v>11.470741537605385</v>
      </c>
      <c r="L1428" s="12">
        <v>13.862869812160486</v>
      </c>
      <c r="M1428" s="12">
        <v>15.359791484646887</v>
      </c>
      <c r="N1428" s="12"/>
      <c r="O1428" s="12"/>
    </row>
    <row r="1429" spans="1:15" x14ac:dyDescent="0.35">
      <c r="A1429" s="11" t="str">
        <f t="shared" si="22"/>
        <v>DISTRIBUCION VOLUMEN POR CRITERIO (Consumiciones)Con Cafeina&gt;500MIL</v>
      </c>
      <c r="B1429" s="11" t="s">
        <v>209</v>
      </c>
      <c r="C1429" s="11" t="s">
        <v>137</v>
      </c>
      <c r="D1429" s="11" t="s">
        <v>16</v>
      </c>
      <c r="E1429" s="12">
        <v>21.550407971357313</v>
      </c>
      <c r="F1429" s="12">
        <v>20.300704137800412</v>
      </c>
      <c r="G1429" s="12">
        <v>19.072733600424403</v>
      </c>
      <c r="H1429" s="12">
        <v>19.591062443300608</v>
      </c>
      <c r="I1429" s="12">
        <v>19.526593807931661</v>
      </c>
      <c r="J1429" s="12">
        <v>20.030106454308541</v>
      </c>
      <c r="K1429" s="12">
        <v>19.146681133399056</v>
      </c>
      <c r="L1429" s="12">
        <v>18.668979876344803</v>
      </c>
      <c r="M1429" s="12">
        <v>17.895595894121836</v>
      </c>
      <c r="N1429" s="12"/>
      <c r="O1429" s="12"/>
    </row>
    <row r="1430" spans="1:15" x14ac:dyDescent="0.35">
      <c r="A1430" s="11" t="str">
        <f t="shared" si="22"/>
        <v>DISTRIBUCION VOLUMEN POR CRITERIO (Consumiciones)Con CafeinaDE 15 A 19 AÑOS</v>
      </c>
      <c r="B1430" s="11" t="s">
        <v>209</v>
      </c>
      <c r="C1430" s="11" t="s">
        <v>137</v>
      </c>
      <c r="D1430" s="11" t="s">
        <v>34</v>
      </c>
      <c r="E1430" s="12">
        <v>2.5731982968582994</v>
      </c>
      <c r="F1430" s="12">
        <v>2.3750745731910317</v>
      </c>
      <c r="G1430" s="12">
        <v>1.7868102977757645</v>
      </c>
      <c r="H1430" s="12">
        <v>3.0546260039290849</v>
      </c>
      <c r="I1430" s="12">
        <v>2.5477176659329044</v>
      </c>
      <c r="J1430" s="12">
        <v>1.8338496956324997</v>
      </c>
      <c r="K1430" s="12">
        <v>2.2187231093173261</v>
      </c>
      <c r="L1430" s="12">
        <v>1.5579285896219188</v>
      </c>
      <c r="M1430" s="12">
        <v>3.2038081385416617</v>
      </c>
      <c r="N1430" s="12"/>
      <c r="O1430" s="12"/>
    </row>
    <row r="1431" spans="1:15" x14ac:dyDescent="0.35">
      <c r="A1431" s="11" t="str">
        <f t="shared" si="22"/>
        <v>DISTRIBUCION VOLUMEN POR CRITERIO (Consumiciones)Con CafeinaDE 20 A 24 AÑOS</v>
      </c>
      <c r="B1431" s="11" t="s">
        <v>209</v>
      </c>
      <c r="C1431" s="11" t="s">
        <v>137</v>
      </c>
      <c r="D1431" s="11" t="s">
        <v>35</v>
      </c>
      <c r="E1431" s="12">
        <v>6.1931677695813594</v>
      </c>
      <c r="F1431" s="12">
        <v>4.7756713255963561</v>
      </c>
      <c r="G1431" s="12">
        <v>5.1849386205928187</v>
      </c>
      <c r="H1431" s="12">
        <v>4.008328202066191</v>
      </c>
      <c r="I1431" s="12">
        <v>4.761285063959324</v>
      </c>
      <c r="J1431" s="12">
        <v>4.0389748942227977</v>
      </c>
      <c r="K1431" s="12">
        <v>3.3201391583205826</v>
      </c>
      <c r="L1431" s="12">
        <v>4.5219088693281266</v>
      </c>
      <c r="M1431" s="12">
        <v>5.870154287694568</v>
      </c>
      <c r="N1431" s="12"/>
      <c r="O1431" s="12"/>
    </row>
    <row r="1432" spans="1:15" x14ac:dyDescent="0.35">
      <c r="A1432" s="11" t="str">
        <f t="shared" si="22"/>
        <v>DISTRIBUCION VOLUMEN POR CRITERIO (Consumiciones)Con CafeinaDE 25 A 34 AÑOS</v>
      </c>
      <c r="B1432" s="11" t="s">
        <v>209</v>
      </c>
      <c r="C1432" s="11" t="s">
        <v>137</v>
      </c>
      <c r="D1432" s="11" t="s">
        <v>36</v>
      </c>
      <c r="E1432" s="12">
        <v>10.866649534011241</v>
      </c>
      <c r="F1432" s="12">
        <v>9.0842036667898771</v>
      </c>
      <c r="G1432" s="12">
        <v>10.492592347747982</v>
      </c>
      <c r="H1432" s="12">
        <v>9.9104005231671159</v>
      </c>
      <c r="I1432" s="12">
        <v>9.888725009102723</v>
      </c>
      <c r="J1432" s="12">
        <v>9.0906546130750865</v>
      </c>
      <c r="K1432" s="12">
        <v>9.6330298342764138</v>
      </c>
      <c r="L1432" s="12">
        <v>11.039702545890291</v>
      </c>
      <c r="M1432" s="12">
        <v>8.6260771096804447</v>
      </c>
      <c r="N1432" s="12"/>
      <c r="O1432" s="12"/>
    </row>
    <row r="1433" spans="1:15" x14ac:dyDescent="0.35">
      <c r="A1433" s="11" t="str">
        <f t="shared" si="22"/>
        <v>DISTRIBUCION VOLUMEN POR CRITERIO (Consumiciones)Con CafeinaDE 35 A 49 AÑOS</v>
      </c>
      <c r="B1433" s="11" t="s">
        <v>209</v>
      </c>
      <c r="C1433" s="11" t="s">
        <v>137</v>
      </c>
      <c r="D1433" s="11" t="s">
        <v>37</v>
      </c>
      <c r="E1433" s="12">
        <v>32.060386769696223</v>
      </c>
      <c r="F1433" s="12">
        <v>31.618665867881752</v>
      </c>
      <c r="G1433" s="12">
        <v>31.942975528550203</v>
      </c>
      <c r="H1433" s="12">
        <v>35.455829785872886</v>
      </c>
      <c r="I1433" s="12">
        <v>33.833659552682114</v>
      </c>
      <c r="J1433" s="12">
        <v>33.744669852919316</v>
      </c>
      <c r="K1433" s="12">
        <v>31.75930358135605</v>
      </c>
      <c r="L1433" s="12">
        <v>33.06379727146404</v>
      </c>
      <c r="M1433" s="12">
        <v>30.299643200554478</v>
      </c>
      <c r="N1433" s="12"/>
      <c r="O1433" s="12"/>
    </row>
    <row r="1434" spans="1:15" x14ac:dyDescent="0.35">
      <c r="A1434" s="11" t="str">
        <f t="shared" si="22"/>
        <v>DISTRIBUCION VOLUMEN POR CRITERIO (Consumiciones)Con CafeinaDE 50 A 59 AÑOS</v>
      </c>
      <c r="B1434" s="11" t="s">
        <v>209</v>
      </c>
      <c r="C1434" s="11" t="s">
        <v>137</v>
      </c>
      <c r="D1434" s="11" t="s">
        <v>38</v>
      </c>
      <c r="E1434" s="12">
        <v>27.893267450485652</v>
      </c>
      <c r="F1434" s="12">
        <v>28.68632701063925</v>
      </c>
      <c r="G1434" s="12">
        <v>27.304228674828735</v>
      </c>
      <c r="H1434" s="12">
        <v>27.093037203685981</v>
      </c>
      <c r="I1434" s="12">
        <v>25.735481390710973</v>
      </c>
      <c r="J1434" s="12">
        <v>26.711856625236575</v>
      </c>
      <c r="K1434" s="12">
        <v>26.536085371636581</v>
      </c>
      <c r="L1434" s="12">
        <v>25.247342120266964</v>
      </c>
      <c r="M1434" s="12">
        <v>29.737159368792003</v>
      </c>
      <c r="N1434" s="12"/>
      <c r="O1434" s="12"/>
    </row>
    <row r="1435" spans="1:15" x14ac:dyDescent="0.35">
      <c r="A1435" s="11" t="str">
        <f t="shared" si="22"/>
        <v>DISTRIBUCION VOLUMEN POR CRITERIO (Consumiciones)Con CafeinaDE 60 A 75 AÑOS</v>
      </c>
      <c r="B1435" s="11" t="s">
        <v>209</v>
      </c>
      <c r="C1435" s="11" t="s">
        <v>137</v>
      </c>
      <c r="D1435" s="11" t="s">
        <v>39</v>
      </c>
      <c r="E1435" s="12">
        <v>20.413335046598874</v>
      </c>
      <c r="F1435" s="12">
        <v>23.460095937628026</v>
      </c>
      <c r="G1435" s="12">
        <v>23.288432676605456</v>
      </c>
      <c r="H1435" s="12">
        <v>20.477798717494199</v>
      </c>
      <c r="I1435" s="12">
        <v>23.233120228002374</v>
      </c>
      <c r="J1435" s="12">
        <v>24.579971198213759</v>
      </c>
      <c r="K1435" s="12">
        <v>26.532731821828527</v>
      </c>
      <c r="L1435" s="12">
        <v>24.569314258417794</v>
      </c>
      <c r="M1435" s="12">
        <v>22.263133489850006</v>
      </c>
      <c r="N1435" s="12"/>
      <c r="O1435" s="12"/>
    </row>
    <row r="1436" spans="1:15" x14ac:dyDescent="0.35">
      <c r="A1436" s="11" t="str">
        <f t="shared" si="22"/>
        <v>DISTRIBUCION VOLUMEN POR CRITERIO (Consumiciones)Con CafeinaNIVEL ALTO</v>
      </c>
      <c r="B1436" s="11" t="s">
        <v>209</v>
      </c>
      <c r="C1436" s="11" t="s">
        <v>137</v>
      </c>
      <c r="D1436" s="11" t="s">
        <v>171</v>
      </c>
      <c r="E1436" s="12">
        <v>21.571843259565568</v>
      </c>
      <c r="F1436" s="12">
        <v>23.184431704307183</v>
      </c>
      <c r="G1436" s="12">
        <v>22.803412704873473</v>
      </c>
      <c r="H1436" s="12">
        <v>22.731042522433189</v>
      </c>
      <c r="I1436" s="12">
        <v>22.020683970154163</v>
      </c>
      <c r="J1436" s="12">
        <v>22.258884128960659</v>
      </c>
      <c r="K1436" s="12">
        <v>22.400357861275008</v>
      </c>
      <c r="L1436" s="12">
        <v>24.135478672152384</v>
      </c>
      <c r="M1436" s="12">
        <v>25.034620772463477</v>
      </c>
      <c r="N1436" s="12"/>
      <c r="O1436" s="12"/>
    </row>
    <row r="1437" spans="1:15" x14ac:dyDescent="0.35">
      <c r="A1437" s="11" t="str">
        <f t="shared" si="22"/>
        <v>DISTRIBUCION VOLUMEN POR CRITERIO (Consumiciones)Con CafeinaNIVEL MEDIO ALTO</v>
      </c>
      <c r="B1437" s="11" t="s">
        <v>209</v>
      </c>
      <c r="C1437" s="11" t="s">
        <v>137</v>
      </c>
      <c r="D1437" s="11" t="s">
        <v>172</v>
      </c>
      <c r="E1437" s="12">
        <v>18.892568516020003</v>
      </c>
      <c r="F1437" s="12">
        <v>17.199902877544773</v>
      </c>
      <c r="G1437" s="12">
        <v>15.268969594123924</v>
      </c>
      <c r="H1437" s="12">
        <v>17.150169753867996</v>
      </c>
      <c r="I1437" s="12">
        <v>17.062214558069815</v>
      </c>
      <c r="J1437" s="12">
        <v>14.943478145984098</v>
      </c>
      <c r="K1437" s="12">
        <v>14.192038034517488</v>
      </c>
      <c r="L1437" s="12">
        <v>14.241694154160198</v>
      </c>
      <c r="M1437" s="12">
        <v>14.034928274037595</v>
      </c>
      <c r="N1437" s="12"/>
      <c r="O1437" s="12"/>
    </row>
    <row r="1438" spans="1:15" x14ac:dyDescent="0.35">
      <c r="A1438" s="11" t="str">
        <f t="shared" si="22"/>
        <v>DISTRIBUCION VOLUMEN POR CRITERIO (Consumiciones)Con CafeinaNIVEL MEDIO</v>
      </c>
      <c r="B1438" s="11" t="s">
        <v>209</v>
      </c>
      <c r="C1438" s="11" t="s">
        <v>137</v>
      </c>
      <c r="D1438" s="11" t="s">
        <v>173</v>
      </c>
      <c r="E1438" s="12">
        <v>24.210671308058775</v>
      </c>
      <c r="F1438" s="12">
        <v>25.580703003036326</v>
      </c>
      <c r="G1438" s="12">
        <v>24.988043185489882</v>
      </c>
      <c r="H1438" s="12">
        <v>23.405535371090576</v>
      </c>
      <c r="I1438" s="12">
        <v>26.075387165994822</v>
      </c>
      <c r="J1438" s="12">
        <v>23.867449027113974</v>
      </c>
      <c r="K1438" s="12">
        <v>25.743751844032499</v>
      </c>
      <c r="L1438" s="12">
        <v>26.636283128888017</v>
      </c>
      <c r="M1438" s="12">
        <v>23.560760846751954</v>
      </c>
      <c r="N1438" s="12"/>
      <c r="O1438" s="12"/>
    </row>
    <row r="1439" spans="1:15" x14ac:dyDescent="0.35">
      <c r="A1439" s="11" t="str">
        <f t="shared" si="22"/>
        <v>DISTRIBUCION VOLUMEN POR CRITERIO (Consumiciones)Con CafeinaNIVEL MEDIO BAJO</v>
      </c>
      <c r="B1439" s="11" t="s">
        <v>209</v>
      </c>
      <c r="C1439" s="11" t="s">
        <v>137</v>
      </c>
      <c r="D1439" s="11" t="s">
        <v>174</v>
      </c>
      <c r="E1439" s="12">
        <v>13.067134699662603</v>
      </c>
      <c r="F1439" s="12">
        <v>13.385777234129364</v>
      </c>
      <c r="G1439" s="12">
        <v>13.428723781467566</v>
      </c>
      <c r="H1439" s="12">
        <v>13.618978313621271</v>
      </c>
      <c r="I1439" s="12">
        <v>13.627023160649628</v>
      </c>
      <c r="J1439" s="12">
        <v>14.026998371642129</v>
      </c>
      <c r="K1439" s="12">
        <v>13.606084985334519</v>
      </c>
      <c r="L1439" s="12">
        <v>12.738089734769483</v>
      </c>
      <c r="M1439" s="12">
        <v>14.072628943219593</v>
      </c>
      <c r="N1439" s="12"/>
      <c r="O1439" s="12"/>
    </row>
    <row r="1440" spans="1:15" x14ac:dyDescent="0.35">
      <c r="A1440" s="11" t="str">
        <f t="shared" si="22"/>
        <v>DISTRIBUCION VOLUMEN POR CRITERIO (Consumiciones)Con CafeinaNIVEL BAJO</v>
      </c>
      <c r="B1440" s="11" t="s">
        <v>209</v>
      </c>
      <c r="C1440" s="11" t="s">
        <v>137</v>
      </c>
      <c r="D1440" s="11" t="s">
        <v>190</v>
      </c>
      <c r="E1440" s="12">
        <v>22.257782216693048</v>
      </c>
      <c r="F1440" s="12">
        <v>20.649226900250067</v>
      </c>
      <c r="G1440" s="12">
        <v>23.510828880146111</v>
      </c>
      <c r="H1440" s="12">
        <v>23.094282924298039</v>
      </c>
      <c r="I1440" s="12">
        <v>21.214681903790243</v>
      </c>
      <c r="J1440" s="12">
        <v>24.903165554120605</v>
      </c>
      <c r="K1440" s="12">
        <v>24.057789669163075</v>
      </c>
      <c r="L1440" s="12">
        <v>22.24846337433117</v>
      </c>
      <c r="M1440" s="12">
        <v>23.297041639617916</v>
      </c>
      <c r="N1440" s="12"/>
      <c r="O1440" s="12"/>
    </row>
    <row r="1441" spans="1:15" x14ac:dyDescent="0.35">
      <c r="A1441" s="11" t="str">
        <f t="shared" si="22"/>
        <v>DISTRIBUCION VOLUMEN POR CRITERIO (Consumiciones)Con CafeinaHOMBRE</v>
      </c>
      <c r="B1441" s="11" t="s">
        <v>209</v>
      </c>
      <c r="C1441" s="11" t="s">
        <v>137</v>
      </c>
      <c r="D1441" s="11" t="s">
        <v>17</v>
      </c>
      <c r="E1441" s="12">
        <v>51.055176884932806</v>
      </c>
      <c r="F1441" s="12">
        <v>51.927146477183314</v>
      </c>
      <c r="G1441" s="12">
        <v>51.183394096278448</v>
      </c>
      <c r="H1441" s="12">
        <v>51.591545804222825</v>
      </c>
      <c r="I1441" s="12">
        <v>54.129373233748645</v>
      </c>
      <c r="J1441" s="12">
        <v>50.93750309652232</v>
      </c>
      <c r="K1441" s="12">
        <v>51.713983071011839</v>
      </c>
      <c r="L1441" s="12">
        <v>51.180353308333991</v>
      </c>
      <c r="M1441" s="12">
        <v>54.939597905084511</v>
      </c>
      <c r="N1441" s="12"/>
      <c r="O1441" s="12"/>
    </row>
    <row r="1442" spans="1:15" x14ac:dyDescent="0.35">
      <c r="A1442" s="11" t="str">
        <f t="shared" si="22"/>
        <v>DISTRIBUCION VOLUMEN POR CRITERIO (Consumiciones)Con CafeinaMUJER</v>
      </c>
      <c r="B1442" s="11" t="s">
        <v>209</v>
      </c>
      <c r="C1442" s="11" t="s">
        <v>137</v>
      </c>
      <c r="D1442" s="11" t="s">
        <v>18</v>
      </c>
      <c r="E1442" s="12">
        <v>48.944823115067202</v>
      </c>
      <c r="F1442" s="12">
        <v>48.072895242084392</v>
      </c>
      <c r="G1442" s="12">
        <v>48.816594976772038</v>
      </c>
      <c r="H1442" s="12">
        <v>48.408471966399311</v>
      </c>
      <c r="I1442" s="12">
        <v>45.870617524910038</v>
      </c>
      <c r="J1442" s="12">
        <v>49.062472131299153</v>
      </c>
      <c r="K1442" s="12">
        <v>48.286033724730103</v>
      </c>
      <c r="L1442" s="12">
        <v>48.819646691666016</v>
      </c>
      <c r="M1442" s="12">
        <v>45.06037280905128</v>
      </c>
      <c r="N1442" s="12"/>
      <c r="O1442" s="12"/>
    </row>
    <row r="1443" spans="1:15" x14ac:dyDescent="0.35">
      <c r="A1443" s="11" t="str">
        <f t="shared" si="22"/>
        <v>DISTRIBUCION VOLUMEN POR CRITERIO (Consumiciones)Sin CafeinaT.ESPAÑA</v>
      </c>
      <c r="B1443" s="11" t="s">
        <v>209</v>
      </c>
      <c r="C1443" s="11" t="s">
        <v>138</v>
      </c>
      <c r="D1443" s="11" t="s">
        <v>32</v>
      </c>
      <c r="E1443" s="12">
        <v>100</v>
      </c>
      <c r="F1443" s="12">
        <v>100</v>
      </c>
      <c r="G1443" s="12">
        <v>100</v>
      </c>
      <c r="H1443" s="12">
        <v>100</v>
      </c>
      <c r="I1443" s="12">
        <v>100</v>
      </c>
      <c r="J1443" s="12">
        <v>100</v>
      </c>
      <c r="K1443" s="12">
        <v>100</v>
      </c>
      <c r="L1443" s="12">
        <v>100</v>
      </c>
      <c r="M1443" s="12">
        <v>100</v>
      </c>
      <c r="N1443" s="12"/>
      <c r="O1443" s="12"/>
    </row>
    <row r="1444" spans="1:15" x14ac:dyDescent="0.35">
      <c r="A1444" s="11" t="str">
        <f t="shared" si="22"/>
        <v>DISTRIBUCION VOLUMEN POR CRITERIO (Consumiciones)Sin CafeinaBCN AM</v>
      </c>
      <c r="B1444" s="11" t="s">
        <v>209</v>
      </c>
      <c r="C1444" s="11" t="s">
        <v>138</v>
      </c>
      <c r="D1444" s="11" t="s">
        <v>1</v>
      </c>
      <c r="E1444" s="12">
        <v>4.762835255676646</v>
      </c>
      <c r="F1444" s="12">
        <v>9.9221856607788261</v>
      </c>
      <c r="G1444" s="12">
        <v>7.6999189609640073</v>
      </c>
      <c r="H1444" s="12">
        <v>5.1716494563953672</v>
      </c>
      <c r="I1444" s="12">
        <v>5.6720255994445523</v>
      </c>
      <c r="J1444" s="12">
        <v>7.4340266469641803</v>
      </c>
      <c r="K1444" s="12">
        <v>6.610616058458155</v>
      </c>
      <c r="L1444" s="12">
        <v>4.5533951719403234</v>
      </c>
      <c r="M1444" s="12">
        <v>4.1402459418451203</v>
      </c>
      <c r="N1444" s="12"/>
      <c r="O1444" s="12"/>
    </row>
    <row r="1445" spans="1:15" x14ac:dyDescent="0.35">
      <c r="A1445" s="11" t="str">
        <f t="shared" si="22"/>
        <v>DISTRIBUCION VOLUMEN POR CRITERIO (Consumiciones)Sin CafeinaREST.CAT ARAGON</v>
      </c>
      <c r="B1445" s="11" t="s">
        <v>209</v>
      </c>
      <c r="C1445" s="11" t="s">
        <v>138</v>
      </c>
      <c r="D1445" s="11" t="s">
        <v>2</v>
      </c>
      <c r="E1445" s="12">
        <v>8.1476712281325891</v>
      </c>
      <c r="F1445" s="12">
        <v>7.3269803329375822</v>
      </c>
      <c r="G1445" s="12">
        <v>9.2707617822229516</v>
      </c>
      <c r="H1445" s="12">
        <v>12.401788223685676</v>
      </c>
      <c r="I1445" s="12">
        <v>11.38641692957742</v>
      </c>
      <c r="J1445" s="12">
        <v>13.191970647773726</v>
      </c>
      <c r="K1445" s="12">
        <v>12.813262188625208</v>
      </c>
      <c r="L1445" s="12">
        <v>9.9758726763277501</v>
      </c>
      <c r="M1445" s="12">
        <v>10.916698006280408</v>
      </c>
      <c r="N1445" s="12"/>
      <c r="O1445" s="12"/>
    </row>
    <row r="1446" spans="1:15" x14ac:dyDescent="0.35">
      <c r="A1446" s="11" t="str">
        <f t="shared" si="22"/>
        <v>DISTRIBUCION VOLUMEN POR CRITERIO (Consumiciones)Sin CafeinaLEVANTE</v>
      </c>
      <c r="B1446" s="11" t="s">
        <v>209</v>
      </c>
      <c r="C1446" s="11" t="s">
        <v>138</v>
      </c>
      <c r="D1446" s="11" t="s">
        <v>3</v>
      </c>
      <c r="E1446" s="12">
        <v>12.367885139003235</v>
      </c>
      <c r="F1446" s="12">
        <v>13.77645394439258</v>
      </c>
      <c r="G1446" s="12">
        <v>14.094403293162303</v>
      </c>
      <c r="H1446" s="12">
        <v>13.142064100256992</v>
      </c>
      <c r="I1446" s="12">
        <v>14.863149796716282</v>
      </c>
      <c r="J1446" s="12">
        <v>11.431782719994768</v>
      </c>
      <c r="K1446" s="12">
        <v>11.133451731960443</v>
      </c>
      <c r="L1446" s="12">
        <v>16.684549204903991</v>
      </c>
      <c r="M1446" s="12">
        <v>14.954363800639484</v>
      </c>
      <c r="N1446" s="12"/>
      <c r="O1446" s="12"/>
    </row>
    <row r="1447" spans="1:15" x14ac:dyDescent="0.35">
      <c r="A1447" s="11" t="str">
        <f t="shared" si="22"/>
        <v>DISTRIBUCION VOLUMEN POR CRITERIO (Consumiciones)Sin CafeinaANDALUCIA</v>
      </c>
      <c r="B1447" s="11" t="s">
        <v>209</v>
      </c>
      <c r="C1447" s="11" t="s">
        <v>138</v>
      </c>
      <c r="D1447" s="11" t="s">
        <v>4</v>
      </c>
      <c r="E1447" s="12">
        <v>24.432146554605623</v>
      </c>
      <c r="F1447" s="12">
        <v>24.684079382174794</v>
      </c>
      <c r="G1447" s="12">
        <v>28.833909104831985</v>
      </c>
      <c r="H1447" s="12">
        <v>22.603615471248702</v>
      </c>
      <c r="I1447" s="12">
        <v>26.981811343922622</v>
      </c>
      <c r="J1447" s="12">
        <v>24.313752956809044</v>
      </c>
      <c r="K1447" s="12">
        <v>24.69817482651171</v>
      </c>
      <c r="L1447" s="12">
        <v>20.826900978688187</v>
      </c>
      <c r="M1447" s="12">
        <v>20.352241653649674</v>
      </c>
      <c r="N1447" s="12"/>
      <c r="O1447" s="12"/>
    </row>
    <row r="1448" spans="1:15" x14ac:dyDescent="0.35">
      <c r="A1448" s="11" t="str">
        <f t="shared" si="22"/>
        <v>DISTRIBUCION VOLUMEN POR CRITERIO (Consumiciones)Sin CafeinaMDD AM</v>
      </c>
      <c r="B1448" s="11" t="s">
        <v>209</v>
      </c>
      <c r="C1448" s="11" t="s">
        <v>138</v>
      </c>
      <c r="D1448" s="11" t="s">
        <v>5</v>
      </c>
      <c r="E1448" s="12">
        <v>25.908696170058249</v>
      </c>
      <c r="F1448" s="12">
        <v>19.648164398758677</v>
      </c>
      <c r="G1448" s="12">
        <v>15.507646435031361</v>
      </c>
      <c r="H1448" s="12">
        <v>21.341946219839901</v>
      </c>
      <c r="I1448" s="12">
        <v>16.218992469207432</v>
      </c>
      <c r="J1448" s="12">
        <v>17.417844566298584</v>
      </c>
      <c r="K1448" s="12">
        <v>17.696544968139523</v>
      </c>
      <c r="L1448" s="12">
        <v>21.416844222783705</v>
      </c>
      <c r="M1448" s="12">
        <v>22.783316610203347</v>
      </c>
      <c r="N1448" s="12"/>
      <c r="O1448" s="12"/>
    </row>
    <row r="1449" spans="1:15" x14ac:dyDescent="0.35">
      <c r="A1449" s="11" t="str">
        <f t="shared" si="22"/>
        <v>DISTRIBUCION VOLUMEN POR CRITERIO (Consumiciones)Sin CafeinaRTO CENTRO</v>
      </c>
      <c r="B1449" s="11" t="s">
        <v>209</v>
      </c>
      <c r="C1449" s="11" t="s">
        <v>138</v>
      </c>
      <c r="D1449" s="11" t="s">
        <v>6</v>
      </c>
      <c r="E1449" s="12">
        <v>12.095141695093838</v>
      </c>
      <c r="F1449" s="12">
        <v>11.864105751909268</v>
      </c>
      <c r="G1449" s="12">
        <v>12.118924708896838</v>
      </c>
      <c r="H1449" s="12">
        <v>11.727301953822419</v>
      </c>
      <c r="I1449" s="12">
        <v>9.5181942812692384</v>
      </c>
      <c r="J1449" s="12">
        <v>11.069709769831777</v>
      </c>
      <c r="K1449" s="12">
        <v>12.511756654899861</v>
      </c>
      <c r="L1449" s="12">
        <v>14.521715437481911</v>
      </c>
      <c r="M1449" s="12">
        <v>12.903483872712792</v>
      </c>
      <c r="N1449" s="12"/>
      <c r="O1449" s="12"/>
    </row>
    <row r="1450" spans="1:15" x14ac:dyDescent="0.35">
      <c r="A1450" s="11" t="str">
        <f t="shared" si="22"/>
        <v>DISTRIBUCION VOLUMEN POR CRITERIO (Consumiciones)Sin CafeinaNORTE-CENTRO</v>
      </c>
      <c r="B1450" s="11" t="s">
        <v>209</v>
      </c>
      <c r="C1450" s="11" t="s">
        <v>138</v>
      </c>
      <c r="D1450" s="11" t="s">
        <v>7</v>
      </c>
      <c r="E1450" s="12">
        <v>7.0214094525663686</v>
      </c>
      <c r="F1450" s="12">
        <v>7.2586062536691465</v>
      </c>
      <c r="G1450" s="12">
        <v>7.542273427725009</v>
      </c>
      <c r="H1450" s="12">
        <v>7.0424045987516406</v>
      </c>
      <c r="I1450" s="12">
        <v>7.9291365116203076</v>
      </c>
      <c r="J1450" s="12">
        <v>7.9572133767742494</v>
      </c>
      <c r="K1450" s="12">
        <v>9.0434430012286331</v>
      </c>
      <c r="L1450" s="12">
        <v>5.8666515483062645</v>
      </c>
      <c r="M1450" s="12">
        <v>7.5734660364413395</v>
      </c>
      <c r="N1450" s="12"/>
      <c r="O1450" s="12"/>
    </row>
    <row r="1451" spans="1:15" x14ac:dyDescent="0.35">
      <c r="A1451" s="11" t="str">
        <f t="shared" si="22"/>
        <v>DISTRIBUCION VOLUMEN POR CRITERIO (Consumiciones)Sin CafeinaNOROESTE</v>
      </c>
      <c r="B1451" s="11" t="s">
        <v>209</v>
      </c>
      <c r="C1451" s="11" t="s">
        <v>138</v>
      </c>
      <c r="D1451" s="11" t="s">
        <v>8</v>
      </c>
      <c r="E1451" s="12">
        <v>5.2642244747072926</v>
      </c>
      <c r="F1451" s="12">
        <v>5.5194155262966795</v>
      </c>
      <c r="G1451" s="12">
        <v>4.932165344088812</v>
      </c>
      <c r="H1451" s="12">
        <v>6.5692552505312714</v>
      </c>
      <c r="I1451" s="12">
        <v>7.4302516389398292</v>
      </c>
      <c r="J1451" s="12">
        <v>7.1837081533912777</v>
      </c>
      <c r="K1451" s="12">
        <v>5.4927383934235792</v>
      </c>
      <c r="L1451" s="12">
        <v>6.1540527077942473</v>
      </c>
      <c r="M1451" s="12">
        <v>6.3761783564726313</v>
      </c>
      <c r="N1451" s="12"/>
      <c r="O1451" s="12"/>
    </row>
    <row r="1452" spans="1:15" x14ac:dyDescent="0.35">
      <c r="A1452" s="11" t="str">
        <f t="shared" si="22"/>
        <v>DISTRIBUCION VOLUMEN POR CRITERIO (Consumiciones)Sin Cafeina&lt;2MIL</v>
      </c>
      <c r="B1452" s="11" t="s">
        <v>209</v>
      </c>
      <c r="C1452" s="11" t="s">
        <v>138</v>
      </c>
      <c r="D1452" s="11" t="s">
        <v>9</v>
      </c>
      <c r="E1452" s="12">
        <v>4.7042960057132452</v>
      </c>
      <c r="F1452" s="12">
        <v>4.5834299377852741</v>
      </c>
      <c r="G1452" s="12">
        <v>3.742031747370969</v>
      </c>
      <c r="H1452" s="12">
        <v>1.9023119119880139</v>
      </c>
      <c r="I1452" s="12">
        <v>2.4316450793232414</v>
      </c>
      <c r="J1452" s="12">
        <v>3.6285920838604735</v>
      </c>
      <c r="K1452" s="12">
        <v>2.4516211519938826</v>
      </c>
      <c r="L1452" s="12">
        <v>2.2886422189240125</v>
      </c>
      <c r="M1452" s="12">
        <v>2.6153045508240109</v>
      </c>
      <c r="N1452" s="12"/>
      <c r="O1452" s="12"/>
    </row>
    <row r="1453" spans="1:15" x14ac:dyDescent="0.35">
      <c r="A1453" s="11" t="str">
        <f t="shared" si="22"/>
        <v>DISTRIBUCION VOLUMEN POR CRITERIO (Consumiciones)Sin Cafeina2-5MIL</v>
      </c>
      <c r="B1453" s="11" t="s">
        <v>209</v>
      </c>
      <c r="C1453" s="11" t="s">
        <v>138</v>
      </c>
      <c r="D1453" s="11" t="s">
        <v>10</v>
      </c>
      <c r="E1453" s="12">
        <v>7.1121770098549284</v>
      </c>
      <c r="F1453" s="12">
        <v>8.0503019745804156</v>
      </c>
      <c r="G1453" s="12">
        <v>6.6248082162760982</v>
      </c>
      <c r="H1453" s="12">
        <v>7.0247124263752889</v>
      </c>
      <c r="I1453" s="12">
        <v>7.5904303164625802</v>
      </c>
      <c r="J1453" s="12">
        <v>4.9611113050525475</v>
      </c>
      <c r="K1453" s="12">
        <v>7.5632734521216163</v>
      </c>
      <c r="L1453" s="12">
        <v>7.4911250147375803</v>
      </c>
      <c r="M1453" s="12">
        <v>6.9235630722080304</v>
      </c>
      <c r="N1453" s="12"/>
      <c r="O1453" s="12"/>
    </row>
    <row r="1454" spans="1:15" x14ac:dyDescent="0.35">
      <c r="A1454" s="11" t="str">
        <f t="shared" si="22"/>
        <v>DISTRIBUCION VOLUMEN POR CRITERIO (Consumiciones)Sin Cafeina5-10MIL</v>
      </c>
      <c r="B1454" s="11" t="s">
        <v>209</v>
      </c>
      <c r="C1454" s="11" t="s">
        <v>138</v>
      </c>
      <c r="D1454" s="11" t="s">
        <v>11</v>
      </c>
      <c r="E1454" s="12">
        <v>3.9515759437113114</v>
      </c>
      <c r="F1454" s="12">
        <v>3.7802589203457289</v>
      </c>
      <c r="G1454" s="12">
        <v>6.9410560997388462</v>
      </c>
      <c r="H1454" s="12">
        <v>3.3603046288788825</v>
      </c>
      <c r="I1454" s="12">
        <v>5.6175523129449605</v>
      </c>
      <c r="J1454" s="12">
        <v>7.036558157169452</v>
      </c>
      <c r="K1454" s="12">
        <v>4.3940452025420189</v>
      </c>
      <c r="L1454" s="12">
        <v>4.4679369474112347</v>
      </c>
      <c r="M1454" s="12">
        <v>6.226283974872131</v>
      </c>
      <c r="N1454" s="12"/>
      <c r="O1454" s="12"/>
    </row>
    <row r="1455" spans="1:15" x14ac:dyDescent="0.35">
      <c r="A1455" s="11" t="str">
        <f t="shared" si="22"/>
        <v>DISTRIBUCION VOLUMEN POR CRITERIO (Consumiciones)Sin Cafeina10-30MIL</v>
      </c>
      <c r="B1455" s="11" t="s">
        <v>209</v>
      </c>
      <c r="C1455" s="11" t="s">
        <v>138</v>
      </c>
      <c r="D1455" s="11" t="s">
        <v>12</v>
      </c>
      <c r="E1455" s="12">
        <v>12.315391287510881</v>
      </c>
      <c r="F1455" s="12">
        <v>16.887815765321609</v>
      </c>
      <c r="G1455" s="12">
        <v>17.233065638562231</v>
      </c>
      <c r="H1455" s="12">
        <v>18.930002689210202</v>
      </c>
      <c r="I1455" s="12">
        <v>20.535962923021124</v>
      </c>
      <c r="J1455" s="12">
        <v>17.916961445375314</v>
      </c>
      <c r="K1455" s="12">
        <v>17.835560867325754</v>
      </c>
      <c r="L1455" s="12">
        <v>21.546190821914173</v>
      </c>
      <c r="M1455" s="12">
        <v>16.878241569383825</v>
      </c>
      <c r="N1455" s="12"/>
      <c r="O1455" s="12"/>
    </row>
    <row r="1456" spans="1:15" x14ac:dyDescent="0.35">
      <c r="A1456" s="11" t="str">
        <f t="shared" si="22"/>
        <v>DISTRIBUCION VOLUMEN POR CRITERIO (Consumiciones)Sin Cafeina30-100MIL</v>
      </c>
      <c r="B1456" s="11" t="s">
        <v>209</v>
      </c>
      <c r="C1456" s="11" t="s">
        <v>138</v>
      </c>
      <c r="D1456" s="11" t="s">
        <v>13</v>
      </c>
      <c r="E1456" s="12">
        <v>21.190787654394835</v>
      </c>
      <c r="F1456" s="12">
        <v>18.871718328540297</v>
      </c>
      <c r="G1456" s="12">
        <v>23.547596142529656</v>
      </c>
      <c r="H1456" s="12">
        <v>23.786948838281415</v>
      </c>
      <c r="I1456" s="12">
        <v>24.855290600090115</v>
      </c>
      <c r="J1456" s="12">
        <v>25.494576440004117</v>
      </c>
      <c r="K1456" s="12">
        <v>24.437914998958885</v>
      </c>
      <c r="L1456" s="12">
        <v>17.556951935460397</v>
      </c>
      <c r="M1456" s="12">
        <v>18.083133982180374</v>
      </c>
      <c r="N1456" s="12"/>
      <c r="O1456" s="12"/>
    </row>
    <row r="1457" spans="1:15" x14ac:dyDescent="0.35">
      <c r="A1457" s="11" t="str">
        <f t="shared" si="22"/>
        <v>DISTRIBUCION VOLUMEN POR CRITERIO (Consumiciones)Sin Cafeina100-200MIL</v>
      </c>
      <c r="B1457" s="11" t="s">
        <v>209</v>
      </c>
      <c r="C1457" s="11" t="s">
        <v>138</v>
      </c>
      <c r="D1457" s="11" t="s">
        <v>14</v>
      </c>
      <c r="E1457" s="12">
        <v>8.5687029810357824</v>
      </c>
      <c r="F1457" s="12">
        <v>10.333860611368383</v>
      </c>
      <c r="G1457" s="12">
        <v>9.1288655176914837</v>
      </c>
      <c r="H1457" s="12">
        <v>10.657936506331778</v>
      </c>
      <c r="I1457" s="12">
        <v>9.3147016264304732</v>
      </c>
      <c r="J1457" s="12">
        <v>5.5716777353217877</v>
      </c>
      <c r="K1457" s="12">
        <v>10.321177077993319</v>
      </c>
      <c r="L1457" s="12">
        <v>8.3060328463303268</v>
      </c>
      <c r="M1457" s="12">
        <v>11.208835222292791</v>
      </c>
      <c r="N1457" s="12"/>
      <c r="O1457" s="12"/>
    </row>
    <row r="1458" spans="1:15" x14ac:dyDescent="0.35">
      <c r="A1458" s="11" t="str">
        <f t="shared" si="22"/>
        <v>DISTRIBUCION VOLUMEN POR CRITERIO (Consumiciones)Sin Cafeina200-500MIL</v>
      </c>
      <c r="B1458" s="11" t="s">
        <v>209</v>
      </c>
      <c r="C1458" s="11" t="s">
        <v>138</v>
      </c>
      <c r="D1458" s="11" t="s">
        <v>15</v>
      </c>
      <c r="E1458" s="12">
        <v>12.963651523523319</v>
      </c>
      <c r="F1458" s="12">
        <v>14.177507508900003</v>
      </c>
      <c r="G1458" s="12">
        <v>11.803269868549242</v>
      </c>
      <c r="H1458" s="12">
        <v>10.444240338557412</v>
      </c>
      <c r="I1458" s="12">
        <v>11.315646658662821</v>
      </c>
      <c r="J1458" s="12">
        <v>13.620278771911758</v>
      </c>
      <c r="K1458" s="12">
        <v>11.550557269095279</v>
      </c>
      <c r="L1458" s="12">
        <v>12.176333109378517</v>
      </c>
      <c r="M1458" s="12">
        <v>15.792210818590712</v>
      </c>
      <c r="N1458" s="12"/>
      <c r="O1458" s="12"/>
    </row>
    <row r="1459" spans="1:15" x14ac:dyDescent="0.35">
      <c r="A1459" s="11" t="str">
        <f t="shared" si="22"/>
        <v>DISTRIBUCION VOLUMEN POR CRITERIO (Consumiciones)Sin Cafeina&gt;500MIL</v>
      </c>
      <c r="B1459" s="11" t="s">
        <v>209</v>
      </c>
      <c r="C1459" s="11" t="s">
        <v>138</v>
      </c>
      <c r="D1459" s="11" t="s">
        <v>16</v>
      </c>
      <c r="E1459" s="12">
        <v>29.19342913828541</v>
      </c>
      <c r="F1459" s="12">
        <v>23.315106078250043</v>
      </c>
      <c r="G1459" s="12">
        <v>20.97931594005129</v>
      </c>
      <c r="H1459" s="12">
        <v>23.893561869021308</v>
      </c>
      <c r="I1459" s="12">
        <v>18.3387576254833</v>
      </c>
      <c r="J1459" s="12">
        <v>21.7702586437366</v>
      </c>
      <c r="K1459" s="12">
        <v>21.44584328275516</v>
      </c>
      <c r="L1459" s="12">
        <v>26.166779208192796</v>
      </c>
      <c r="M1459" s="12">
        <v>22.272431491084205</v>
      </c>
      <c r="N1459" s="12"/>
      <c r="O1459" s="12"/>
    </row>
    <row r="1460" spans="1:15" x14ac:dyDescent="0.35">
      <c r="A1460" s="11" t="str">
        <f t="shared" si="22"/>
        <v>DISTRIBUCION VOLUMEN POR CRITERIO (Consumiciones)Sin CafeinaDE 15 A 19 AÑOS</v>
      </c>
      <c r="B1460" s="11" t="s">
        <v>209</v>
      </c>
      <c r="C1460" s="11" t="s">
        <v>138</v>
      </c>
      <c r="D1460" s="11" t="s">
        <v>34</v>
      </c>
      <c r="E1460" s="12">
        <v>1.7879099376779815</v>
      </c>
      <c r="F1460" s="12">
        <v>1.4985616508468673</v>
      </c>
      <c r="G1460" s="12">
        <v>0.97129885307295682</v>
      </c>
      <c r="H1460" s="12">
        <v>2.9226932945655713</v>
      </c>
      <c r="I1460" s="12">
        <v>3.264112936709092</v>
      </c>
      <c r="J1460" s="12">
        <v>2.624235913702051</v>
      </c>
      <c r="K1460" s="12">
        <v>2.05088147514055</v>
      </c>
      <c r="L1460" s="12">
        <v>0.42314778930646779</v>
      </c>
      <c r="M1460" s="12">
        <v>7.0599020955668363</v>
      </c>
      <c r="N1460" s="12"/>
      <c r="O1460" s="12"/>
    </row>
    <row r="1461" spans="1:15" x14ac:dyDescent="0.35">
      <c r="A1461" s="11" t="str">
        <f t="shared" si="22"/>
        <v>DISTRIBUCION VOLUMEN POR CRITERIO (Consumiciones)Sin CafeinaDE 20 A 24 AÑOS</v>
      </c>
      <c r="B1461" s="11" t="s">
        <v>209</v>
      </c>
      <c r="C1461" s="11" t="s">
        <v>138</v>
      </c>
      <c r="D1461" s="11" t="s">
        <v>35</v>
      </c>
      <c r="E1461" s="12">
        <v>2.7822916683064438</v>
      </c>
      <c r="F1461" s="12">
        <v>6.2159081066373165</v>
      </c>
      <c r="G1461" s="12">
        <v>4.1605734543508115</v>
      </c>
      <c r="H1461" s="12">
        <v>0.77800670887176515</v>
      </c>
      <c r="I1461" s="12">
        <v>1.5178658772111691</v>
      </c>
      <c r="J1461" s="12">
        <v>3.9338050381860867</v>
      </c>
      <c r="K1461" s="12">
        <v>2.292867040817693</v>
      </c>
      <c r="L1461" s="12">
        <v>3.3351193306853641</v>
      </c>
      <c r="M1461" s="12">
        <v>2.5052226621038272</v>
      </c>
      <c r="N1461" s="12"/>
      <c r="O1461" s="12"/>
    </row>
    <row r="1462" spans="1:15" x14ac:dyDescent="0.35">
      <c r="A1462" s="11" t="str">
        <f t="shared" si="22"/>
        <v>DISTRIBUCION VOLUMEN POR CRITERIO (Consumiciones)Sin CafeinaDE 25 A 34 AÑOS</v>
      </c>
      <c r="B1462" s="11" t="s">
        <v>209</v>
      </c>
      <c r="C1462" s="11" t="s">
        <v>138</v>
      </c>
      <c r="D1462" s="11" t="s">
        <v>36</v>
      </c>
      <c r="E1462" s="12">
        <v>9.4439923032805506</v>
      </c>
      <c r="F1462" s="12">
        <v>6.5503374083642969</v>
      </c>
      <c r="G1462" s="12">
        <v>4.7349907359940184</v>
      </c>
      <c r="H1462" s="12">
        <v>8.4684240217239672</v>
      </c>
      <c r="I1462" s="12">
        <v>7.3013275988520325</v>
      </c>
      <c r="J1462" s="12">
        <v>8.5919291983153325</v>
      </c>
      <c r="K1462" s="12">
        <v>6.8945444494098531</v>
      </c>
      <c r="L1462" s="12">
        <v>7.2766530206540487</v>
      </c>
      <c r="M1462" s="12">
        <v>5.5442819639352576</v>
      </c>
      <c r="N1462" s="12"/>
      <c r="O1462" s="12"/>
    </row>
    <row r="1463" spans="1:15" x14ac:dyDescent="0.35">
      <c r="A1463" s="11" t="str">
        <f t="shared" si="22"/>
        <v>DISTRIBUCION VOLUMEN POR CRITERIO (Consumiciones)Sin CafeinaDE 35 A 49 AÑOS</v>
      </c>
      <c r="B1463" s="11" t="s">
        <v>209</v>
      </c>
      <c r="C1463" s="11" t="s">
        <v>138</v>
      </c>
      <c r="D1463" s="11" t="s">
        <v>37</v>
      </c>
      <c r="E1463" s="12">
        <v>36.140547512340305</v>
      </c>
      <c r="F1463" s="12">
        <v>33.919260842519137</v>
      </c>
      <c r="G1463" s="12">
        <v>31.833759621283885</v>
      </c>
      <c r="H1463" s="12">
        <v>27.741993533763743</v>
      </c>
      <c r="I1463" s="12">
        <v>26.582208428894628</v>
      </c>
      <c r="J1463" s="12">
        <v>29.53056057962074</v>
      </c>
      <c r="K1463" s="12">
        <v>30.538748254158055</v>
      </c>
      <c r="L1463" s="12">
        <v>26.126766323739375</v>
      </c>
      <c r="M1463" s="12">
        <v>22.593281515037557</v>
      </c>
      <c r="N1463" s="12"/>
      <c r="O1463" s="12"/>
    </row>
    <row r="1464" spans="1:15" x14ac:dyDescent="0.35">
      <c r="A1464" s="11" t="str">
        <f t="shared" si="22"/>
        <v>DISTRIBUCION VOLUMEN POR CRITERIO (Consumiciones)Sin CafeinaDE 50 A 59 AÑOS</v>
      </c>
      <c r="B1464" s="11" t="s">
        <v>209</v>
      </c>
      <c r="C1464" s="11" t="s">
        <v>138</v>
      </c>
      <c r="D1464" s="11" t="s">
        <v>38</v>
      </c>
      <c r="E1464" s="12">
        <v>22.379717769462577</v>
      </c>
      <c r="F1464" s="12">
        <v>22.379308595011096</v>
      </c>
      <c r="G1464" s="12">
        <v>30.111476821032117</v>
      </c>
      <c r="H1464" s="12">
        <v>22.952368628037746</v>
      </c>
      <c r="I1464" s="12">
        <v>25.214086766173633</v>
      </c>
      <c r="J1464" s="12">
        <v>21.146254281379957</v>
      </c>
      <c r="K1464" s="12">
        <v>27.147114657522735</v>
      </c>
      <c r="L1464" s="12">
        <v>31.07039119885777</v>
      </c>
      <c r="M1464" s="12">
        <v>30.286004534751083</v>
      </c>
      <c r="N1464" s="12"/>
      <c r="O1464" s="12"/>
    </row>
    <row r="1465" spans="1:15" x14ac:dyDescent="0.35">
      <c r="A1465" s="11" t="str">
        <f t="shared" si="22"/>
        <v>DISTRIBUCION VOLUMEN POR CRITERIO (Consumiciones)Sin CafeinaDE 60 A 75 AÑOS</v>
      </c>
      <c r="B1465" s="11" t="s">
        <v>209</v>
      </c>
      <c r="C1465" s="11" t="s">
        <v>138</v>
      </c>
      <c r="D1465" s="11" t="s">
        <v>39</v>
      </c>
      <c r="E1465" s="12">
        <v>27.465550254047361</v>
      </c>
      <c r="F1465" s="12">
        <v>29.436615959901204</v>
      </c>
      <c r="G1465" s="12">
        <v>28.187898680112237</v>
      </c>
      <c r="H1465" s="12">
        <v>37.136547175419409</v>
      </c>
      <c r="I1465" s="12">
        <v>36.120380177252478</v>
      </c>
      <c r="J1465" s="12">
        <v>34.173222500957799</v>
      </c>
      <c r="K1465" s="12">
        <v>31.075834381548805</v>
      </c>
      <c r="L1465" s="12">
        <v>31.767906090160714</v>
      </c>
      <c r="M1465" s="12">
        <v>32.011306188286319</v>
      </c>
      <c r="N1465" s="12"/>
      <c r="O1465" s="12"/>
    </row>
    <row r="1466" spans="1:15" x14ac:dyDescent="0.35">
      <c r="A1466" s="11" t="str">
        <f t="shared" si="22"/>
        <v>DISTRIBUCION VOLUMEN POR CRITERIO (Consumiciones)Sin CafeinaNIVEL ALTO</v>
      </c>
      <c r="B1466" s="11" t="s">
        <v>209</v>
      </c>
      <c r="C1466" s="11" t="s">
        <v>138</v>
      </c>
      <c r="D1466" s="11" t="s">
        <v>171</v>
      </c>
      <c r="E1466" s="12">
        <v>23.016869500516069</v>
      </c>
      <c r="F1466" s="12">
        <v>24.06484994886161</v>
      </c>
      <c r="G1466" s="12">
        <v>26.513389476786188</v>
      </c>
      <c r="H1466" s="12">
        <v>24.385793488876175</v>
      </c>
      <c r="I1466" s="12">
        <v>25.093418364804943</v>
      </c>
      <c r="J1466" s="12">
        <v>22.571731204239331</v>
      </c>
      <c r="K1466" s="12">
        <v>23.98640404657851</v>
      </c>
      <c r="L1466" s="12">
        <v>25.141393337428823</v>
      </c>
      <c r="M1466" s="12">
        <v>26.818948580666607</v>
      </c>
      <c r="N1466" s="12"/>
      <c r="O1466" s="12"/>
    </row>
    <row r="1467" spans="1:15" x14ac:dyDescent="0.35">
      <c r="A1467" s="11" t="str">
        <f t="shared" si="22"/>
        <v>DISTRIBUCION VOLUMEN POR CRITERIO (Consumiciones)Sin CafeinaNIVEL MEDIO ALTO</v>
      </c>
      <c r="B1467" s="11" t="s">
        <v>209</v>
      </c>
      <c r="C1467" s="11" t="s">
        <v>138</v>
      </c>
      <c r="D1467" s="11" t="s">
        <v>172</v>
      </c>
      <c r="E1467" s="12">
        <v>12.569921400899489</v>
      </c>
      <c r="F1467" s="12">
        <v>17.166657771766186</v>
      </c>
      <c r="G1467" s="12">
        <v>17.882548728121218</v>
      </c>
      <c r="H1467" s="12">
        <v>19.849606424988224</v>
      </c>
      <c r="I1467" s="12">
        <v>12.630055775116617</v>
      </c>
      <c r="J1467" s="12">
        <v>17.989891281340629</v>
      </c>
      <c r="K1467" s="12">
        <v>17.252726679387312</v>
      </c>
      <c r="L1467" s="12">
        <v>23.257566654763774</v>
      </c>
      <c r="M1467" s="12">
        <v>17.767698819289805</v>
      </c>
      <c r="N1467" s="12"/>
      <c r="O1467" s="12"/>
    </row>
    <row r="1468" spans="1:15" x14ac:dyDescent="0.35">
      <c r="A1468" s="11" t="str">
        <f t="shared" si="22"/>
        <v>DISTRIBUCION VOLUMEN POR CRITERIO (Consumiciones)Sin CafeinaNIVEL MEDIO</v>
      </c>
      <c r="B1468" s="11" t="s">
        <v>209</v>
      </c>
      <c r="C1468" s="11" t="s">
        <v>138</v>
      </c>
      <c r="D1468" s="11" t="s">
        <v>173</v>
      </c>
      <c r="E1468" s="12">
        <v>32.342598466638009</v>
      </c>
      <c r="F1468" s="12">
        <v>27.422266589791395</v>
      </c>
      <c r="G1468" s="12">
        <v>26.021194260443139</v>
      </c>
      <c r="H1468" s="12">
        <v>27.671290558041449</v>
      </c>
      <c r="I1468" s="12">
        <v>28.811766615611354</v>
      </c>
      <c r="J1468" s="12">
        <v>28.166992709225863</v>
      </c>
      <c r="K1468" s="12">
        <v>23.096536079109924</v>
      </c>
      <c r="L1468" s="12">
        <v>20.018006644180929</v>
      </c>
      <c r="M1468" s="12">
        <v>18.409367657622656</v>
      </c>
      <c r="N1468" s="12"/>
      <c r="O1468" s="12"/>
    </row>
    <row r="1469" spans="1:15" x14ac:dyDescent="0.35">
      <c r="A1469" s="11" t="str">
        <f t="shared" si="22"/>
        <v>DISTRIBUCION VOLUMEN POR CRITERIO (Consumiciones)Sin CafeinaNIVEL MEDIO BAJO</v>
      </c>
      <c r="B1469" s="11" t="s">
        <v>209</v>
      </c>
      <c r="C1469" s="11" t="s">
        <v>138</v>
      </c>
      <c r="D1469" s="11" t="s">
        <v>174</v>
      </c>
      <c r="E1469" s="12">
        <v>17.097731230850684</v>
      </c>
      <c r="F1469" s="12">
        <v>10.074647171377901</v>
      </c>
      <c r="G1469" s="12">
        <v>14.830495132919609</v>
      </c>
      <c r="H1469" s="12">
        <v>9.0034302594784545</v>
      </c>
      <c r="I1469" s="12">
        <v>13.658887294191643</v>
      </c>
      <c r="J1469" s="12">
        <v>11.680165727130879</v>
      </c>
      <c r="K1469" s="12">
        <v>15.136400941506531</v>
      </c>
      <c r="L1469" s="12">
        <v>15.113210005872466</v>
      </c>
      <c r="M1469" s="12">
        <v>13.834220985629553</v>
      </c>
      <c r="N1469" s="12"/>
      <c r="O1469" s="12"/>
    </row>
    <row r="1470" spans="1:15" x14ac:dyDescent="0.35">
      <c r="A1470" s="11" t="str">
        <f t="shared" si="22"/>
        <v>DISTRIBUCION VOLUMEN POR CRITERIO (Consumiciones)Sin CafeinaNIVEL BAJO</v>
      </c>
      <c r="B1470" s="11" t="s">
        <v>209</v>
      </c>
      <c r="C1470" s="11" t="s">
        <v>138</v>
      </c>
      <c r="D1470" s="11" t="s">
        <v>190</v>
      </c>
      <c r="E1470" s="12">
        <v>14.972889895668207</v>
      </c>
      <c r="F1470" s="12">
        <v>21.271574143661681</v>
      </c>
      <c r="G1470" s="12">
        <v>14.752375458653127</v>
      </c>
      <c r="H1470" s="12">
        <v>19.089909598054064</v>
      </c>
      <c r="I1470" s="12">
        <v>19.805855878298708</v>
      </c>
      <c r="J1470" s="12">
        <v>19.591232334819708</v>
      </c>
      <c r="K1470" s="12">
        <v>20.527926165041272</v>
      </c>
      <c r="L1470" s="12">
        <v>16.469806434216235</v>
      </c>
      <c r="M1470" s="12">
        <v>23.169763956791385</v>
      </c>
      <c r="N1470" s="12"/>
      <c r="O1470" s="12"/>
    </row>
    <row r="1471" spans="1:15" x14ac:dyDescent="0.35">
      <c r="A1471" s="11" t="str">
        <f t="shared" si="22"/>
        <v>DISTRIBUCION VOLUMEN POR CRITERIO (Consumiciones)Sin CafeinaHOMBRE</v>
      </c>
      <c r="B1471" s="11" t="s">
        <v>209</v>
      </c>
      <c r="C1471" s="11" t="s">
        <v>138</v>
      </c>
      <c r="D1471" s="11" t="s">
        <v>17</v>
      </c>
      <c r="E1471" s="12">
        <v>53.796175462954942</v>
      </c>
      <c r="F1471" s="12">
        <v>48.245721479959784</v>
      </c>
      <c r="G1471" s="12">
        <v>50.321267351478618</v>
      </c>
      <c r="H1471" s="12">
        <v>54.099933477431861</v>
      </c>
      <c r="I1471" s="12">
        <v>47.052897697046454</v>
      </c>
      <c r="J1471" s="12">
        <v>46.268819622827607</v>
      </c>
      <c r="K1471" s="12">
        <v>49.939359770687389</v>
      </c>
      <c r="L1471" s="12">
        <v>52.76112031563526</v>
      </c>
      <c r="M1471" s="12">
        <v>49.268525612917017</v>
      </c>
      <c r="N1471" s="12"/>
      <c r="O1471" s="12"/>
    </row>
    <row r="1472" spans="1:15" x14ac:dyDescent="0.35">
      <c r="A1472" s="11" t="str">
        <f t="shared" si="22"/>
        <v>DISTRIBUCION VOLUMEN POR CRITERIO (Consumiciones)Sin CafeinaMUJER</v>
      </c>
      <c r="B1472" s="11" t="s">
        <v>209</v>
      </c>
      <c r="C1472" s="11" t="s">
        <v>138</v>
      </c>
      <c r="D1472" s="11" t="s">
        <v>18</v>
      </c>
      <c r="E1472" s="12">
        <v>46.20382978433129</v>
      </c>
      <c r="F1472" s="12">
        <v>51.754278520040209</v>
      </c>
      <c r="G1472" s="12">
        <v>49.678732648521375</v>
      </c>
      <c r="H1472" s="12">
        <v>45.900112016725672</v>
      </c>
      <c r="I1472" s="12">
        <v>52.947080873651231</v>
      </c>
      <c r="J1472" s="12">
        <v>53.731180377172393</v>
      </c>
      <c r="K1472" s="12">
        <v>50.060640229312604</v>
      </c>
      <c r="L1472" s="12">
        <v>47.238868402006226</v>
      </c>
      <c r="M1472" s="12">
        <v>50.731469185487342</v>
      </c>
      <c r="N1472" s="12"/>
      <c r="O1472" s="12"/>
    </row>
    <row r="1473" spans="1:15" x14ac:dyDescent="0.35">
      <c r="A1473" s="11" t="str">
        <f t="shared" si="22"/>
        <v>DISTRIBUCION VOLUMEN POR CRITERIO (Consumiciones)Frutas con gasT.ESPAÑA</v>
      </c>
      <c r="B1473" s="11" t="s">
        <v>209</v>
      </c>
      <c r="C1473" s="11" t="s">
        <v>139</v>
      </c>
      <c r="D1473" s="11" t="s">
        <v>32</v>
      </c>
      <c r="E1473" s="12">
        <v>100</v>
      </c>
      <c r="F1473" s="12">
        <v>100</v>
      </c>
      <c r="G1473" s="12">
        <v>100</v>
      </c>
      <c r="H1473" s="12">
        <v>100</v>
      </c>
      <c r="I1473" s="12">
        <v>100</v>
      </c>
      <c r="J1473" s="12">
        <v>100</v>
      </c>
      <c r="K1473" s="12">
        <v>100</v>
      </c>
      <c r="L1473" s="12">
        <v>100</v>
      </c>
      <c r="M1473" s="12">
        <v>100</v>
      </c>
      <c r="N1473" s="12"/>
      <c r="O1473" s="12"/>
    </row>
    <row r="1474" spans="1:15" x14ac:dyDescent="0.35">
      <c r="A1474" s="11" t="str">
        <f t="shared" si="22"/>
        <v>DISTRIBUCION VOLUMEN POR CRITERIO (Consumiciones)Frutas con gasBCN AM</v>
      </c>
      <c r="B1474" s="11" t="s">
        <v>209</v>
      </c>
      <c r="C1474" s="11" t="s">
        <v>139</v>
      </c>
      <c r="D1474" s="11" t="s">
        <v>1</v>
      </c>
      <c r="E1474" s="12">
        <v>7.9059735222971312</v>
      </c>
      <c r="F1474" s="12">
        <v>5.4445611298847592</v>
      </c>
      <c r="G1474" s="12">
        <v>6.5208157277542895</v>
      </c>
      <c r="H1474" s="12">
        <v>8.2041411124633736</v>
      </c>
      <c r="I1474" s="12">
        <v>8.0963308829728717</v>
      </c>
      <c r="J1474" s="12">
        <v>5.2671073298665902</v>
      </c>
      <c r="K1474" s="12">
        <v>13.902422353291891</v>
      </c>
      <c r="L1474" s="12">
        <v>9.9230432660826242</v>
      </c>
      <c r="M1474" s="12">
        <v>9.630564374300528</v>
      </c>
      <c r="N1474" s="12"/>
      <c r="O1474" s="12"/>
    </row>
    <row r="1475" spans="1:15" x14ac:dyDescent="0.35">
      <c r="A1475" s="11" t="str">
        <f t="shared" si="22"/>
        <v>DISTRIBUCION VOLUMEN POR CRITERIO (Consumiciones)Frutas con gasREST.CAT ARAGON</v>
      </c>
      <c r="B1475" s="11" t="s">
        <v>209</v>
      </c>
      <c r="C1475" s="11" t="s">
        <v>139</v>
      </c>
      <c r="D1475" s="11" t="s">
        <v>2</v>
      </c>
      <c r="E1475" s="12">
        <v>12.153967724708517</v>
      </c>
      <c r="F1475" s="12">
        <v>12.173919071137682</v>
      </c>
      <c r="G1475" s="12">
        <v>12.643749764188355</v>
      </c>
      <c r="H1475" s="12">
        <v>10.186548250478353</v>
      </c>
      <c r="I1475" s="12">
        <v>10.184375238378184</v>
      </c>
      <c r="J1475" s="12">
        <v>10.587296681289168</v>
      </c>
      <c r="K1475" s="12">
        <v>15.285878363583469</v>
      </c>
      <c r="L1475" s="12">
        <v>14.02040660083736</v>
      </c>
      <c r="M1475" s="12">
        <v>13.362432907749582</v>
      </c>
      <c r="N1475" s="12"/>
      <c r="O1475" s="12"/>
    </row>
    <row r="1476" spans="1:15" x14ac:dyDescent="0.35">
      <c r="A1476" s="11" t="str">
        <f t="shared" ref="A1476:A1539" si="23">B1476&amp;C1476&amp;D1476</f>
        <v>DISTRIBUCION VOLUMEN POR CRITERIO (Consumiciones)Frutas con gasLEVANTE</v>
      </c>
      <c r="B1476" s="11" t="s">
        <v>209</v>
      </c>
      <c r="C1476" s="11" t="s">
        <v>139</v>
      </c>
      <c r="D1476" s="11" t="s">
        <v>3</v>
      </c>
      <c r="E1476" s="12">
        <v>13.935768392840844</v>
      </c>
      <c r="F1476" s="12">
        <v>16.685146867689109</v>
      </c>
      <c r="G1476" s="12">
        <v>16.787758566200289</v>
      </c>
      <c r="H1476" s="12">
        <v>15.244072155516896</v>
      </c>
      <c r="I1476" s="12">
        <v>13.492654940801913</v>
      </c>
      <c r="J1476" s="12">
        <v>15.84887674263498</v>
      </c>
      <c r="K1476" s="12">
        <v>10.831991285543081</v>
      </c>
      <c r="L1476" s="12">
        <v>14.686324215687577</v>
      </c>
      <c r="M1476" s="12">
        <v>14.897174702510107</v>
      </c>
      <c r="N1476" s="12"/>
      <c r="O1476" s="12"/>
    </row>
    <row r="1477" spans="1:15" x14ac:dyDescent="0.35">
      <c r="A1477" s="11" t="str">
        <f t="shared" si="23"/>
        <v>DISTRIBUCION VOLUMEN POR CRITERIO (Consumiciones)Frutas con gasANDALUCIA</v>
      </c>
      <c r="B1477" s="11" t="s">
        <v>209</v>
      </c>
      <c r="C1477" s="11" t="s">
        <v>139</v>
      </c>
      <c r="D1477" s="11" t="s">
        <v>4</v>
      </c>
      <c r="E1477" s="12">
        <v>24.814009092165932</v>
      </c>
      <c r="F1477" s="12">
        <v>26.32089420327528</v>
      </c>
      <c r="G1477" s="12">
        <v>25.634155830825783</v>
      </c>
      <c r="H1477" s="12">
        <v>25.177089858886809</v>
      </c>
      <c r="I1477" s="12">
        <v>26.648216027846587</v>
      </c>
      <c r="J1477" s="12">
        <v>22.572898309465582</v>
      </c>
      <c r="K1477" s="12">
        <v>21.639649435932213</v>
      </c>
      <c r="L1477" s="12">
        <v>23.893994483477165</v>
      </c>
      <c r="M1477" s="12">
        <v>24.837265605371947</v>
      </c>
      <c r="N1477" s="12"/>
      <c r="O1477" s="12"/>
    </row>
    <row r="1478" spans="1:15" x14ac:dyDescent="0.35">
      <c r="A1478" s="11" t="str">
        <f t="shared" si="23"/>
        <v>DISTRIBUCION VOLUMEN POR CRITERIO (Consumiciones)Frutas con gasMDD AM</v>
      </c>
      <c r="B1478" s="11" t="s">
        <v>209</v>
      </c>
      <c r="C1478" s="11" t="s">
        <v>139</v>
      </c>
      <c r="D1478" s="11" t="s">
        <v>5</v>
      </c>
      <c r="E1478" s="12">
        <v>14.032238243301734</v>
      </c>
      <c r="F1478" s="12">
        <v>16.516232562169655</v>
      </c>
      <c r="G1478" s="12">
        <v>16.694551604918836</v>
      </c>
      <c r="H1478" s="12">
        <v>18.980689373811359</v>
      </c>
      <c r="I1478" s="12">
        <v>20.304108335106534</v>
      </c>
      <c r="J1478" s="12">
        <v>18.58753888337608</v>
      </c>
      <c r="K1478" s="12">
        <v>12.890433979283017</v>
      </c>
      <c r="L1478" s="12">
        <v>13.997182287761644</v>
      </c>
      <c r="M1478" s="12">
        <v>13.190347851905992</v>
      </c>
      <c r="N1478" s="12"/>
      <c r="O1478" s="12"/>
    </row>
    <row r="1479" spans="1:15" x14ac:dyDescent="0.35">
      <c r="A1479" s="11" t="str">
        <f t="shared" si="23"/>
        <v>DISTRIBUCION VOLUMEN POR CRITERIO (Consumiciones)Frutas con gasRTO CENTRO</v>
      </c>
      <c r="B1479" s="11" t="s">
        <v>209</v>
      </c>
      <c r="C1479" s="11" t="s">
        <v>139</v>
      </c>
      <c r="D1479" s="11" t="s">
        <v>6</v>
      </c>
      <c r="E1479" s="12">
        <v>11.385710425990837</v>
      </c>
      <c r="F1479" s="12">
        <v>10.780968720214887</v>
      </c>
      <c r="G1479" s="12">
        <v>8.1540360202540398</v>
      </c>
      <c r="H1479" s="12">
        <v>10.827186254408087</v>
      </c>
      <c r="I1479" s="12">
        <v>10.551146423423893</v>
      </c>
      <c r="J1479" s="12">
        <v>9.4117164355805727</v>
      </c>
      <c r="K1479" s="12">
        <v>10.389711491902267</v>
      </c>
      <c r="L1479" s="12">
        <v>13.201105870789846</v>
      </c>
      <c r="M1479" s="12">
        <v>12.099038439577004</v>
      </c>
      <c r="N1479" s="12"/>
      <c r="O1479" s="12"/>
    </row>
    <row r="1480" spans="1:15" x14ac:dyDescent="0.35">
      <c r="A1480" s="11" t="str">
        <f t="shared" si="23"/>
        <v>DISTRIBUCION VOLUMEN POR CRITERIO (Consumiciones)Frutas con gasNORTE-CENTRO</v>
      </c>
      <c r="B1480" s="11" t="s">
        <v>209</v>
      </c>
      <c r="C1480" s="11" t="s">
        <v>139</v>
      </c>
      <c r="D1480" s="11" t="s">
        <v>7</v>
      </c>
      <c r="E1480" s="12">
        <v>7.2389526388696872</v>
      </c>
      <c r="F1480" s="12">
        <v>5.6625214452820378</v>
      </c>
      <c r="G1480" s="12">
        <v>6.8595183316422501</v>
      </c>
      <c r="H1480" s="12">
        <v>5.4073775092092946</v>
      </c>
      <c r="I1480" s="12">
        <v>4.607951694040846</v>
      </c>
      <c r="J1480" s="12">
        <v>8.6583125021463818</v>
      </c>
      <c r="K1480" s="12">
        <v>6.6663988566832062</v>
      </c>
      <c r="L1480" s="12">
        <v>5.2604266686968337</v>
      </c>
      <c r="M1480" s="12">
        <v>5.7922938126670171</v>
      </c>
      <c r="N1480" s="12"/>
      <c r="O1480" s="12"/>
    </row>
    <row r="1481" spans="1:15" x14ac:dyDescent="0.35">
      <c r="A1481" s="11" t="str">
        <f t="shared" si="23"/>
        <v>DISTRIBUCION VOLUMEN POR CRITERIO (Consumiciones)Frutas con gasNOROESTE</v>
      </c>
      <c r="B1481" s="11" t="s">
        <v>209</v>
      </c>
      <c r="C1481" s="11" t="s">
        <v>139</v>
      </c>
      <c r="D1481" s="11" t="s">
        <v>8</v>
      </c>
      <c r="E1481" s="12">
        <v>8.5333709236834565</v>
      </c>
      <c r="F1481" s="12">
        <v>6.4157594662507575</v>
      </c>
      <c r="G1481" s="12">
        <v>6.7054121257288868</v>
      </c>
      <c r="H1481" s="12">
        <v>5.9729063548579822</v>
      </c>
      <c r="I1481" s="12">
        <v>6.1152124426386809</v>
      </c>
      <c r="J1481" s="12">
        <v>9.0662458857276107</v>
      </c>
      <c r="K1481" s="12">
        <v>8.3935214286759248</v>
      </c>
      <c r="L1481" s="12">
        <v>5.0175080525921629</v>
      </c>
      <c r="M1481" s="12">
        <v>6.1908686019688002</v>
      </c>
      <c r="N1481" s="12"/>
      <c r="O1481" s="12"/>
    </row>
    <row r="1482" spans="1:15" s="24" customFormat="1" x14ac:dyDescent="0.35">
      <c r="A1482" s="24" t="str">
        <f t="shared" si="23"/>
        <v>DISTRIBUCION VOLUMEN POR CRITERIO (Consumiciones)Frutas con gas&lt;2MIL</v>
      </c>
      <c r="B1482" s="11" t="s">
        <v>209</v>
      </c>
      <c r="C1482" s="11" t="s">
        <v>139</v>
      </c>
      <c r="D1482" s="11" t="s">
        <v>9</v>
      </c>
      <c r="E1482" s="12">
        <v>4.6336341464957389</v>
      </c>
      <c r="F1482" s="12">
        <v>3.8296438783467641</v>
      </c>
      <c r="G1482" s="12">
        <v>3.922282973161896</v>
      </c>
      <c r="H1482" s="12">
        <v>3.2112320981687201</v>
      </c>
      <c r="I1482" s="12">
        <v>3.9668603133945455</v>
      </c>
      <c r="J1482" s="12">
        <v>5.1616048237979824</v>
      </c>
      <c r="K1482" s="12">
        <v>3.8791612575045749</v>
      </c>
      <c r="L1482" s="12">
        <v>2.4002686834893954</v>
      </c>
      <c r="M1482" s="12">
        <v>3.1262430623758082</v>
      </c>
      <c r="N1482" s="25"/>
      <c r="O1482" s="25"/>
    </row>
    <row r="1483" spans="1:15" x14ac:dyDescent="0.35">
      <c r="A1483" s="11" t="str">
        <f t="shared" si="23"/>
        <v>DISTRIBUCION VOLUMEN POR CRITERIO (Consumiciones)Frutas con gas2-5MIL</v>
      </c>
      <c r="B1483" s="11" t="s">
        <v>209</v>
      </c>
      <c r="C1483" s="11" t="s">
        <v>139</v>
      </c>
      <c r="D1483" s="11" t="s">
        <v>10</v>
      </c>
      <c r="E1483" s="12">
        <v>7.262288475214314</v>
      </c>
      <c r="F1483" s="12">
        <v>4.9639823238887448</v>
      </c>
      <c r="G1483" s="12">
        <v>4.7606831295988341</v>
      </c>
      <c r="H1483" s="12">
        <v>4.7672322619378455</v>
      </c>
      <c r="I1483" s="12">
        <v>5.1237358428450408</v>
      </c>
      <c r="J1483" s="12">
        <v>4.3599231460243608</v>
      </c>
      <c r="K1483" s="12">
        <v>4.4793881844953365</v>
      </c>
      <c r="L1483" s="12">
        <v>5.9268575280349118</v>
      </c>
      <c r="M1483" s="12">
        <v>2.934390516867277</v>
      </c>
      <c r="N1483" s="12"/>
      <c r="O1483" s="12"/>
    </row>
    <row r="1484" spans="1:15" x14ac:dyDescent="0.35">
      <c r="A1484" s="11" t="str">
        <f t="shared" si="23"/>
        <v>DISTRIBUCION VOLUMEN POR CRITERIO (Consumiciones)Frutas con gas5-10MIL</v>
      </c>
      <c r="B1484" s="11" t="s">
        <v>209</v>
      </c>
      <c r="C1484" s="11" t="s">
        <v>139</v>
      </c>
      <c r="D1484" s="11" t="s">
        <v>11</v>
      </c>
      <c r="E1484" s="12">
        <v>6.9365129709298268</v>
      </c>
      <c r="F1484" s="12">
        <v>6.9655939693267488</v>
      </c>
      <c r="G1484" s="12">
        <v>8.0123563273183276</v>
      </c>
      <c r="H1484" s="12">
        <v>6.4765869934706117</v>
      </c>
      <c r="I1484" s="12">
        <v>6.9757707394039636</v>
      </c>
      <c r="J1484" s="12">
        <v>7.5322824654726466</v>
      </c>
      <c r="K1484" s="12">
        <v>5.4789725593896614</v>
      </c>
      <c r="L1484" s="12">
        <v>4.4050705133770762</v>
      </c>
      <c r="M1484" s="12">
        <v>6.4660530342827123</v>
      </c>
      <c r="N1484" s="12"/>
      <c r="O1484" s="12"/>
    </row>
    <row r="1485" spans="1:15" x14ac:dyDescent="0.35">
      <c r="A1485" s="11" t="str">
        <f t="shared" si="23"/>
        <v>DISTRIBUCION VOLUMEN POR CRITERIO (Consumiciones)Frutas con gas10-30MIL</v>
      </c>
      <c r="B1485" s="11" t="s">
        <v>209</v>
      </c>
      <c r="C1485" s="11" t="s">
        <v>139</v>
      </c>
      <c r="D1485" s="11" t="s">
        <v>12</v>
      </c>
      <c r="E1485" s="12">
        <v>16.477870036786133</v>
      </c>
      <c r="F1485" s="12">
        <v>20.250616064465817</v>
      </c>
      <c r="G1485" s="12">
        <v>18.436681378608625</v>
      </c>
      <c r="H1485" s="12">
        <v>20.398274192268577</v>
      </c>
      <c r="I1485" s="12">
        <v>18.880740648549256</v>
      </c>
      <c r="J1485" s="12">
        <v>19.184740545533092</v>
      </c>
      <c r="K1485" s="12">
        <v>18.442106156839596</v>
      </c>
      <c r="L1485" s="12">
        <v>24.846619023321402</v>
      </c>
      <c r="M1485" s="12">
        <v>20.919772514446247</v>
      </c>
      <c r="N1485" s="12"/>
      <c r="O1485" s="12"/>
    </row>
    <row r="1486" spans="1:15" x14ac:dyDescent="0.35">
      <c r="A1486" s="11" t="str">
        <f t="shared" si="23"/>
        <v>DISTRIBUCION VOLUMEN POR CRITERIO (Consumiciones)Frutas con gas30-100MIL</v>
      </c>
      <c r="B1486" s="11" t="s">
        <v>209</v>
      </c>
      <c r="C1486" s="11" t="s">
        <v>139</v>
      </c>
      <c r="D1486" s="11" t="s">
        <v>13</v>
      </c>
      <c r="E1486" s="12">
        <v>23.477089314129724</v>
      </c>
      <c r="F1486" s="12">
        <v>21.342989342344683</v>
      </c>
      <c r="G1486" s="12">
        <v>19.908766756826164</v>
      </c>
      <c r="H1486" s="12">
        <v>20.463633290494904</v>
      </c>
      <c r="I1486" s="12">
        <v>20.424214807350278</v>
      </c>
      <c r="J1486" s="12">
        <v>19.568247667901176</v>
      </c>
      <c r="K1486" s="12">
        <v>21.17912099007512</v>
      </c>
      <c r="L1486" s="12">
        <v>24.053241416948275</v>
      </c>
      <c r="M1486" s="12">
        <v>26.10188429299043</v>
      </c>
      <c r="N1486" s="12"/>
      <c r="O1486" s="12"/>
    </row>
    <row r="1487" spans="1:15" x14ac:dyDescent="0.35">
      <c r="A1487" s="11" t="str">
        <f t="shared" si="23"/>
        <v>DISTRIBUCION VOLUMEN POR CRITERIO (Consumiciones)Frutas con gas100-200MIL</v>
      </c>
      <c r="B1487" s="11" t="s">
        <v>209</v>
      </c>
      <c r="C1487" s="11" t="s">
        <v>139</v>
      </c>
      <c r="D1487" s="11" t="s">
        <v>14</v>
      </c>
      <c r="E1487" s="12">
        <v>9.0278105337920085</v>
      </c>
      <c r="F1487" s="12">
        <v>8.27334546399792</v>
      </c>
      <c r="G1487" s="12">
        <v>8.4390465947581443</v>
      </c>
      <c r="H1487" s="12">
        <v>8.4922805683948059</v>
      </c>
      <c r="I1487" s="12">
        <v>8.4833687304028036</v>
      </c>
      <c r="J1487" s="12">
        <v>7.4513327440954225</v>
      </c>
      <c r="K1487" s="12">
        <v>10.1544336262535</v>
      </c>
      <c r="L1487" s="12">
        <v>8.9719071352531827</v>
      </c>
      <c r="M1487" s="12">
        <v>8.4470684969051906</v>
      </c>
      <c r="N1487" s="12"/>
      <c r="O1487" s="12"/>
    </row>
    <row r="1488" spans="1:15" x14ac:dyDescent="0.35">
      <c r="A1488" s="11" t="str">
        <f t="shared" si="23"/>
        <v>DISTRIBUCION VOLUMEN POR CRITERIO (Consumiciones)Frutas con gas200-500MIL</v>
      </c>
      <c r="B1488" s="11" t="s">
        <v>209</v>
      </c>
      <c r="C1488" s="11" t="s">
        <v>139</v>
      </c>
      <c r="D1488" s="11" t="s">
        <v>15</v>
      </c>
      <c r="E1488" s="12">
        <v>14.00635421495355</v>
      </c>
      <c r="F1488" s="12">
        <v>13.188611038904774</v>
      </c>
      <c r="G1488" s="12">
        <v>14.0911099111482</v>
      </c>
      <c r="H1488" s="12">
        <v>12.062932996326428</v>
      </c>
      <c r="I1488" s="12">
        <v>11.420742013578021</v>
      </c>
      <c r="J1488" s="12">
        <v>16.017131278953546</v>
      </c>
      <c r="K1488" s="12">
        <v>17.885636183415144</v>
      </c>
      <c r="L1488" s="12">
        <v>12.669093742822598</v>
      </c>
      <c r="M1488" s="12">
        <v>16.208574104104333</v>
      </c>
      <c r="N1488" s="12"/>
      <c r="O1488" s="12"/>
    </row>
    <row r="1489" spans="1:15" x14ac:dyDescent="0.35">
      <c r="A1489" s="11" t="str">
        <f t="shared" si="23"/>
        <v>DISTRIBUCION VOLUMEN POR CRITERIO (Consumiciones)Frutas con gas&gt;500MIL</v>
      </c>
      <c r="B1489" s="11" t="s">
        <v>209</v>
      </c>
      <c r="C1489" s="11" t="s">
        <v>139</v>
      </c>
      <c r="D1489" s="11" t="s">
        <v>16</v>
      </c>
      <c r="E1489" s="12">
        <v>18.178435789627773</v>
      </c>
      <c r="F1489" s="12">
        <v>21.185217918724547</v>
      </c>
      <c r="G1489" s="12">
        <v>22.429064814630749</v>
      </c>
      <c r="H1489" s="12">
        <v>24.127833396075264</v>
      </c>
      <c r="I1489" s="12">
        <v>24.724565298559892</v>
      </c>
      <c r="J1489" s="12">
        <v>20.724730098308743</v>
      </c>
      <c r="K1489" s="12">
        <v>18.501185838623776</v>
      </c>
      <c r="L1489" s="12">
        <v>16.72693297497463</v>
      </c>
      <c r="M1489" s="12">
        <v>15.795998446885779</v>
      </c>
      <c r="N1489" s="12"/>
      <c r="O1489" s="12"/>
    </row>
    <row r="1490" spans="1:15" x14ac:dyDescent="0.35">
      <c r="A1490" s="11" t="str">
        <f t="shared" si="23"/>
        <v>DISTRIBUCION VOLUMEN POR CRITERIO (Consumiciones)Frutas con gasDE 15 A 19 AÑOS</v>
      </c>
      <c r="B1490" s="11" t="s">
        <v>209</v>
      </c>
      <c r="C1490" s="11" t="s">
        <v>139</v>
      </c>
      <c r="D1490" s="11" t="s">
        <v>34</v>
      </c>
      <c r="E1490" s="12">
        <v>6.1014831019629217</v>
      </c>
      <c r="F1490" s="12">
        <v>5.2564491811801402</v>
      </c>
      <c r="G1490" s="12">
        <v>4.1833898537501257</v>
      </c>
      <c r="H1490" s="12">
        <v>5.1663760247798622</v>
      </c>
      <c r="I1490" s="12">
        <v>2.6906194420244183</v>
      </c>
      <c r="J1490" s="12">
        <v>3.2156708365190143</v>
      </c>
      <c r="K1490" s="12">
        <v>2.6831730350681577</v>
      </c>
      <c r="L1490" s="12">
        <v>4.0248825204752476</v>
      </c>
      <c r="M1490" s="12">
        <v>3.2422807939154468</v>
      </c>
      <c r="N1490" s="12"/>
      <c r="O1490" s="12"/>
    </row>
    <row r="1491" spans="1:15" x14ac:dyDescent="0.35">
      <c r="A1491" s="11" t="str">
        <f t="shared" si="23"/>
        <v>DISTRIBUCION VOLUMEN POR CRITERIO (Consumiciones)Frutas con gasDE 20 A 24 AÑOS</v>
      </c>
      <c r="B1491" s="11" t="s">
        <v>209</v>
      </c>
      <c r="C1491" s="11" t="s">
        <v>139</v>
      </c>
      <c r="D1491" s="11" t="s">
        <v>35</v>
      </c>
      <c r="E1491" s="12">
        <v>5.4772709405810422</v>
      </c>
      <c r="F1491" s="12">
        <v>2.7771451347370246</v>
      </c>
      <c r="G1491" s="12">
        <v>3.0158980660808123</v>
      </c>
      <c r="H1491" s="12">
        <v>4.2317869349195254</v>
      </c>
      <c r="I1491" s="12">
        <v>5.1571509440779835</v>
      </c>
      <c r="J1491" s="12">
        <v>2.7408314761494208</v>
      </c>
      <c r="K1491" s="12">
        <v>3.7448013885188183</v>
      </c>
      <c r="L1491" s="12">
        <v>4.5678075093656432</v>
      </c>
      <c r="M1491" s="12">
        <v>6.1093757851220793</v>
      </c>
      <c r="N1491" s="12"/>
      <c r="O1491" s="12"/>
    </row>
    <row r="1492" spans="1:15" x14ac:dyDescent="0.35">
      <c r="A1492" s="11" t="str">
        <f t="shared" si="23"/>
        <v>DISTRIBUCION VOLUMEN POR CRITERIO (Consumiciones)Frutas con gasDE 25 A 34 AÑOS</v>
      </c>
      <c r="B1492" s="11" t="s">
        <v>209</v>
      </c>
      <c r="C1492" s="11" t="s">
        <v>139</v>
      </c>
      <c r="D1492" s="11" t="s">
        <v>36</v>
      </c>
      <c r="E1492" s="12">
        <v>6.91685484432083</v>
      </c>
      <c r="F1492" s="12">
        <v>6.8110285070617795</v>
      </c>
      <c r="G1492" s="12">
        <v>7.1230999666922399</v>
      </c>
      <c r="H1492" s="12">
        <v>8.6086979521250662</v>
      </c>
      <c r="I1492" s="12">
        <v>7.4738576917363559</v>
      </c>
      <c r="J1492" s="12">
        <v>10.625380248239065</v>
      </c>
      <c r="K1492" s="12">
        <v>7.5137920142900203</v>
      </c>
      <c r="L1492" s="12">
        <v>9.7032420371186987</v>
      </c>
      <c r="M1492" s="12">
        <v>8.843098919672018</v>
      </c>
      <c r="N1492" s="12"/>
      <c r="O1492" s="12"/>
    </row>
    <row r="1493" spans="1:15" x14ac:dyDescent="0.35">
      <c r="A1493" s="11" t="str">
        <f t="shared" si="23"/>
        <v>DISTRIBUCION VOLUMEN POR CRITERIO (Consumiciones)Frutas con gasDE 35 A 49 AÑOS</v>
      </c>
      <c r="B1493" s="11" t="s">
        <v>209</v>
      </c>
      <c r="C1493" s="11" t="s">
        <v>139</v>
      </c>
      <c r="D1493" s="11" t="s">
        <v>37</v>
      </c>
      <c r="E1493" s="12">
        <v>36.396571868502448</v>
      </c>
      <c r="F1493" s="12">
        <v>32.91950784160818</v>
      </c>
      <c r="G1493" s="12">
        <v>33.236337834005639</v>
      </c>
      <c r="H1493" s="12">
        <v>33.417448585734036</v>
      </c>
      <c r="I1493" s="12">
        <v>29.969925204453201</v>
      </c>
      <c r="J1493" s="12">
        <v>31.145937602235492</v>
      </c>
      <c r="K1493" s="12">
        <v>30.601015967150985</v>
      </c>
      <c r="L1493" s="12">
        <v>34.999835334060151</v>
      </c>
      <c r="M1493" s="12">
        <v>28.576566247173563</v>
      </c>
      <c r="N1493" s="12"/>
      <c r="O1493" s="12"/>
    </row>
    <row r="1494" spans="1:15" x14ac:dyDescent="0.35">
      <c r="A1494" s="11" t="str">
        <f t="shared" si="23"/>
        <v>DISTRIBUCION VOLUMEN POR CRITERIO (Consumiciones)Frutas con gasDE 50 A 59 AÑOS</v>
      </c>
      <c r="B1494" s="11" t="s">
        <v>209</v>
      </c>
      <c r="C1494" s="11" t="s">
        <v>139</v>
      </c>
      <c r="D1494" s="11" t="s">
        <v>38</v>
      </c>
      <c r="E1494" s="12">
        <v>21.80956873205761</v>
      </c>
      <c r="F1494" s="12">
        <v>23.040155965687546</v>
      </c>
      <c r="G1494" s="12">
        <v>20.582127160998194</v>
      </c>
      <c r="H1494" s="12">
        <v>17.681659633410785</v>
      </c>
      <c r="I1494" s="12">
        <v>21.662038951497316</v>
      </c>
      <c r="J1494" s="12">
        <v>21.400853491234635</v>
      </c>
      <c r="K1494" s="12">
        <v>23.836277284541069</v>
      </c>
      <c r="L1494" s="12">
        <v>19.642871654234035</v>
      </c>
      <c r="M1494" s="12">
        <v>26.049978302080717</v>
      </c>
      <c r="N1494" s="12"/>
      <c r="O1494" s="12"/>
    </row>
    <row r="1495" spans="1:15" x14ac:dyDescent="0.35">
      <c r="A1495" s="11" t="str">
        <f t="shared" si="23"/>
        <v>DISTRIBUCION VOLUMEN POR CRITERIO (Consumiciones)Frutas con gasDE 60 A 75 AÑOS</v>
      </c>
      <c r="B1495" s="11" t="s">
        <v>209</v>
      </c>
      <c r="C1495" s="11" t="s">
        <v>139</v>
      </c>
      <c r="D1495" s="11" t="s">
        <v>39</v>
      </c>
      <c r="E1495" s="12">
        <v>23.298250512575144</v>
      </c>
      <c r="F1495" s="12">
        <v>29.195719608352828</v>
      </c>
      <c r="G1495" s="12">
        <v>31.859136976036666</v>
      </c>
      <c r="H1495" s="12">
        <v>30.894034492241435</v>
      </c>
      <c r="I1495" s="12">
        <v>33.046402948462131</v>
      </c>
      <c r="J1495" s="12">
        <v>30.871320200196294</v>
      </c>
      <c r="K1495" s="12">
        <v>31.620940310430939</v>
      </c>
      <c r="L1495" s="12">
        <v>27.061350252152742</v>
      </c>
      <c r="M1495" s="12">
        <v>27.17868579128886</v>
      </c>
      <c r="N1495" s="12"/>
      <c r="O1495" s="12"/>
    </row>
    <row r="1496" spans="1:15" x14ac:dyDescent="0.35">
      <c r="A1496" s="11" t="str">
        <f t="shared" si="23"/>
        <v>DISTRIBUCION VOLUMEN POR CRITERIO (Consumiciones)Frutas con gasNIVEL ALTO</v>
      </c>
      <c r="B1496" s="11" t="s">
        <v>209</v>
      </c>
      <c r="C1496" s="11" t="s">
        <v>139</v>
      </c>
      <c r="D1496" s="11" t="s">
        <v>171</v>
      </c>
      <c r="E1496" s="12">
        <v>25.609790478978773</v>
      </c>
      <c r="F1496" s="12">
        <v>23.707165756866821</v>
      </c>
      <c r="G1496" s="12">
        <v>23.092217870891652</v>
      </c>
      <c r="H1496" s="12">
        <v>21.372345409373896</v>
      </c>
      <c r="I1496" s="12">
        <v>19.486773272736762</v>
      </c>
      <c r="J1496" s="12">
        <v>18.628369817282024</v>
      </c>
      <c r="K1496" s="12">
        <v>23.651641887048303</v>
      </c>
      <c r="L1496" s="12">
        <v>22.503260171757265</v>
      </c>
      <c r="M1496" s="12">
        <v>27.273507982550306</v>
      </c>
      <c r="N1496" s="12"/>
      <c r="O1496" s="12"/>
    </row>
    <row r="1497" spans="1:15" x14ac:dyDescent="0.35">
      <c r="A1497" s="11" t="str">
        <f t="shared" si="23"/>
        <v>DISTRIBUCION VOLUMEN POR CRITERIO (Consumiciones)Frutas con gasNIVEL MEDIO ALTO</v>
      </c>
      <c r="B1497" s="11" t="s">
        <v>209</v>
      </c>
      <c r="C1497" s="11" t="s">
        <v>139</v>
      </c>
      <c r="D1497" s="11" t="s">
        <v>172</v>
      </c>
      <c r="E1497" s="12">
        <v>12.546289895695814</v>
      </c>
      <c r="F1497" s="12">
        <v>14.54365826184906</v>
      </c>
      <c r="G1497" s="12">
        <v>12.907319228314762</v>
      </c>
      <c r="H1497" s="12">
        <v>12.091838971471926</v>
      </c>
      <c r="I1497" s="12">
        <v>11.370336318999193</v>
      </c>
      <c r="J1497" s="12">
        <v>13.299898600469584</v>
      </c>
      <c r="K1497" s="12">
        <v>13.664911671870572</v>
      </c>
      <c r="L1497" s="12">
        <v>19.12628252312701</v>
      </c>
      <c r="M1497" s="12">
        <v>10.417093392412582</v>
      </c>
      <c r="N1497" s="12"/>
      <c r="O1497" s="12"/>
    </row>
    <row r="1498" spans="1:15" x14ac:dyDescent="0.35">
      <c r="A1498" s="11" t="str">
        <f t="shared" si="23"/>
        <v>DISTRIBUCION VOLUMEN POR CRITERIO (Consumiciones)Frutas con gasNIVEL MEDIO</v>
      </c>
      <c r="B1498" s="11" t="s">
        <v>209</v>
      </c>
      <c r="C1498" s="11" t="s">
        <v>139</v>
      </c>
      <c r="D1498" s="11" t="s">
        <v>173</v>
      </c>
      <c r="E1498" s="12">
        <v>31.175254164080069</v>
      </c>
      <c r="F1498" s="12">
        <v>29.693160038124944</v>
      </c>
      <c r="G1498" s="12">
        <v>29.868704133367359</v>
      </c>
      <c r="H1498" s="12">
        <v>35.987384704905793</v>
      </c>
      <c r="I1498" s="12">
        <v>35.60598444670164</v>
      </c>
      <c r="J1498" s="12">
        <v>31.982984399655141</v>
      </c>
      <c r="K1498" s="12">
        <v>27.242055216982443</v>
      </c>
      <c r="L1498" s="12">
        <v>27.991101195987966</v>
      </c>
      <c r="M1498" s="12">
        <v>26.781700660073543</v>
      </c>
      <c r="N1498" s="12"/>
      <c r="O1498" s="12"/>
    </row>
    <row r="1499" spans="1:15" x14ac:dyDescent="0.35">
      <c r="A1499" s="11" t="str">
        <f t="shared" si="23"/>
        <v>DISTRIBUCION VOLUMEN POR CRITERIO (Consumiciones)Frutas con gasNIVEL MEDIO BAJO</v>
      </c>
      <c r="B1499" s="11" t="s">
        <v>209</v>
      </c>
      <c r="C1499" s="11" t="s">
        <v>139</v>
      </c>
      <c r="D1499" s="11" t="s">
        <v>174</v>
      </c>
      <c r="E1499" s="12">
        <v>15.009605418793548</v>
      </c>
      <c r="F1499" s="12">
        <v>10.57273719781648</v>
      </c>
      <c r="G1499" s="12">
        <v>10.255272951217721</v>
      </c>
      <c r="H1499" s="12">
        <v>13.024920805671631</v>
      </c>
      <c r="I1499" s="12">
        <v>15.975702487965664</v>
      </c>
      <c r="J1499" s="12">
        <v>15.0652336979017</v>
      </c>
      <c r="K1499" s="12">
        <v>12.654784377388555</v>
      </c>
      <c r="L1499" s="12">
        <v>13.37926586363864</v>
      </c>
      <c r="M1499" s="12">
        <v>13.434186784825162</v>
      </c>
      <c r="N1499" s="12"/>
      <c r="O1499" s="12"/>
    </row>
    <row r="1500" spans="1:15" x14ac:dyDescent="0.35">
      <c r="A1500" s="11" t="str">
        <f t="shared" si="23"/>
        <v>DISTRIBUCION VOLUMEN POR CRITERIO (Consumiciones)Frutas con gasNIVEL BAJO</v>
      </c>
      <c r="B1500" s="11" t="s">
        <v>209</v>
      </c>
      <c r="C1500" s="11" t="s">
        <v>139</v>
      </c>
      <c r="D1500" s="11" t="s">
        <v>190</v>
      </c>
      <c r="E1500" s="12">
        <v>15.659051006309937</v>
      </c>
      <c r="F1500" s="12">
        <v>21.483282211246859</v>
      </c>
      <c r="G1500" s="12">
        <v>23.876471616797659</v>
      </c>
      <c r="H1500" s="12">
        <v>17.523517354998202</v>
      </c>
      <c r="I1500" s="12">
        <v>17.561199458806243</v>
      </c>
      <c r="J1500" s="12">
        <v>21.023502639821999</v>
      </c>
      <c r="K1500" s="12">
        <v>22.786609245008478</v>
      </c>
      <c r="L1500" s="12">
        <v>17.000081691414319</v>
      </c>
      <c r="M1500" s="12">
        <v>22.093502044172396</v>
      </c>
      <c r="N1500" s="12"/>
      <c r="O1500" s="12"/>
    </row>
    <row r="1501" spans="1:15" x14ac:dyDescent="0.35">
      <c r="A1501" s="11" t="str">
        <f t="shared" si="23"/>
        <v>DISTRIBUCION VOLUMEN POR CRITERIO (Consumiciones)Frutas con gasHOMBRE</v>
      </c>
      <c r="B1501" s="11" t="s">
        <v>209</v>
      </c>
      <c r="C1501" s="11" t="s">
        <v>139</v>
      </c>
      <c r="D1501" s="11" t="s">
        <v>17</v>
      </c>
      <c r="E1501" s="12">
        <v>57.054154501760692</v>
      </c>
      <c r="F1501" s="12">
        <v>55.556918811194869</v>
      </c>
      <c r="G1501" s="12">
        <v>51.710278466674595</v>
      </c>
      <c r="H1501" s="12">
        <v>57.077887798584257</v>
      </c>
      <c r="I1501" s="12">
        <v>58.708803231103381</v>
      </c>
      <c r="J1501" s="12">
        <v>54.734201284394061</v>
      </c>
      <c r="K1501" s="12">
        <v>53.387536475120164</v>
      </c>
      <c r="L1501" s="12">
        <v>58.011425677707273</v>
      </c>
      <c r="M1501" s="12">
        <v>58.607678779434949</v>
      </c>
      <c r="N1501" s="12"/>
      <c r="O1501" s="12"/>
    </row>
    <row r="1502" spans="1:15" x14ac:dyDescent="0.35">
      <c r="A1502" s="11" t="str">
        <f t="shared" si="23"/>
        <v>DISTRIBUCION VOLUMEN POR CRITERIO (Consumiciones)Frutas con gasMUJER</v>
      </c>
      <c r="B1502" s="11" t="s">
        <v>209</v>
      </c>
      <c r="C1502" s="11" t="s">
        <v>139</v>
      </c>
      <c r="D1502" s="11" t="s">
        <v>18</v>
      </c>
      <c r="E1502" s="12">
        <v>42.945827425955592</v>
      </c>
      <c r="F1502" s="12">
        <v>44.443081188805131</v>
      </c>
      <c r="G1502" s="12">
        <v>48.289701248452772</v>
      </c>
      <c r="H1502" s="12">
        <v>42.922112201415729</v>
      </c>
      <c r="I1502" s="12">
        <v>41.291196768896619</v>
      </c>
      <c r="J1502" s="12">
        <v>45.265798715605946</v>
      </c>
      <c r="K1502" s="12">
        <v>46.612463524879821</v>
      </c>
      <c r="L1502" s="12">
        <v>41.988582876367531</v>
      </c>
      <c r="M1502" s="12">
        <v>41.39229381266702</v>
      </c>
      <c r="N1502" s="12"/>
      <c r="O1502" s="12"/>
    </row>
    <row r="1503" spans="1:15" x14ac:dyDescent="0.35">
      <c r="A1503" s="11" t="str">
        <f t="shared" si="23"/>
        <v>DISTRIBUCION VOLUMEN POR CRITERIO (Consumiciones)Frutas sin gasT.ESPAÑA</v>
      </c>
      <c r="B1503" s="11" t="s">
        <v>209</v>
      </c>
      <c r="C1503" s="11" t="s">
        <v>140</v>
      </c>
      <c r="D1503" s="11" t="s">
        <v>32</v>
      </c>
      <c r="E1503" s="12">
        <v>100</v>
      </c>
      <c r="F1503" s="12">
        <v>100</v>
      </c>
      <c r="G1503" s="12">
        <v>100</v>
      </c>
      <c r="H1503" s="12">
        <v>100</v>
      </c>
      <c r="I1503" s="12">
        <v>100</v>
      </c>
      <c r="J1503" s="12">
        <v>100</v>
      </c>
      <c r="K1503" s="12">
        <v>100</v>
      </c>
      <c r="L1503" s="12">
        <v>100</v>
      </c>
      <c r="M1503" s="12">
        <v>100</v>
      </c>
      <c r="N1503" s="12"/>
      <c r="O1503" s="12"/>
    </row>
    <row r="1504" spans="1:15" x14ac:dyDescent="0.35">
      <c r="A1504" s="11" t="str">
        <f t="shared" si="23"/>
        <v>DISTRIBUCION VOLUMEN POR CRITERIO (Consumiciones)Frutas sin gasBCN AM</v>
      </c>
      <c r="B1504" s="11" t="s">
        <v>209</v>
      </c>
      <c r="C1504" s="11" t="s">
        <v>140</v>
      </c>
      <c r="D1504" s="11" t="s">
        <v>1</v>
      </c>
      <c r="E1504" s="12">
        <v>14.554941924970171</v>
      </c>
      <c r="F1504" s="12">
        <v>5.5741016926976048</v>
      </c>
      <c r="G1504" s="12">
        <v>9.6795332868998862</v>
      </c>
      <c r="H1504" s="12">
        <v>8.8941965335799384</v>
      </c>
      <c r="I1504" s="12">
        <v>8.7319130409020005</v>
      </c>
      <c r="J1504" s="12">
        <v>8.1260151001751719</v>
      </c>
      <c r="K1504" s="12">
        <v>9.4404188002191329</v>
      </c>
      <c r="L1504" s="12">
        <v>7.6869976411273164</v>
      </c>
      <c r="M1504" s="12">
        <v>10.139649383034389</v>
      </c>
      <c r="N1504" s="12"/>
      <c r="O1504" s="12"/>
    </row>
    <row r="1505" spans="1:15" x14ac:dyDescent="0.35">
      <c r="A1505" s="11" t="str">
        <f t="shared" si="23"/>
        <v>DISTRIBUCION VOLUMEN POR CRITERIO (Consumiciones)Frutas sin gasREST.CAT ARAGON</v>
      </c>
      <c r="B1505" s="11" t="s">
        <v>209</v>
      </c>
      <c r="C1505" s="11" t="s">
        <v>140</v>
      </c>
      <c r="D1505" s="11" t="s">
        <v>2</v>
      </c>
      <c r="E1505" s="12">
        <v>13.35379428592651</v>
      </c>
      <c r="F1505" s="12">
        <v>11.542578814139624</v>
      </c>
      <c r="G1505" s="12">
        <v>10.100708078471266</v>
      </c>
      <c r="H1505" s="12">
        <v>11.068450357500749</v>
      </c>
      <c r="I1505" s="12">
        <v>13.23063070722216</v>
      </c>
      <c r="J1505" s="12">
        <v>11.655875396322575</v>
      </c>
      <c r="K1505" s="12">
        <v>12.211838880410305</v>
      </c>
      <c r="L1505" s="12">
        <v>10.053702112001144</v>
      </c>
      <c r="M1505" s="12">
        <v>8.3835137137864191</v>
      </c>
      <c r="N1505" s="12"/>
      <c r="O1505" s="12"/>
    </row>
    <row r="1506" spans="1:15" x14ac:dyDescent="0.35">
      <c r="A1506" s="11" t="str">
        <f t="shared" si="23"/>
        <v>DISTRIBUCION VOLUMEN POR CRITERIO (Consumiciones)Frutas sin gasLEVANTE</v>
      </c>
      <c r="B1506" s="11" t="s">
        <v>209</v>
      </c>
      <c r="C1506" s="11" t="s">
        <v>140</v>
      </c>
      <c r="D1506" s="11" t="s">
        <v>3</v>
      </c>
      <c r="E1506" s="12">
        <v>10.772694353883757</v>
      </c>
      <c r="F1506" s="12">
        <v>17.081285466401404</v>
      </c>
      <c r="G1506" s="12">
        <v>9.426643374029025</v>
      </c>
      <c r="H1506" s="12">
        <v>8.8552726124459884</v>
      </c>
      <c r="I1506" s="12">
        <v>8.9755371181176802</v>
      </c>
      <c r="J1506" s="12">
        <v>10.176660597983323</v>
      </c>
      <c r="K1506" s="12">
        <v>8.1825927628964976</v>
      </c>
      <c r="L1506" s="12">
        <v>9.4333707713980512</v>
      </c>
      <c r="M1506" s="12">
        <v>9.9124766001119493</v>
      </c>
      <c r="N1506" s="12"/>
      <c r="O1506" s="12"/>
    </row>
    <row r="1507" spans="1:15" x14ac:dyDescent="0.35">
      <c r="A1507" s="11" t="str">
        <f t="shared" si="23"/>
        <v>DISTRIBUCION VOLUMEN POR CRITERIO (Consumiciones)Frutas sin gasANDALUCIA</v>
      </c>
      <c r="B1507" s="11" t="s">
        <v>209</v>
      </c>
      <c r="C1507" s="11" t="s">
        <v>140</v>
      </c>
      <c r="D1507" s="11" t="s">
        <v>4</v>
      </c>
      <c r="E1507" s="12">
        <v>10.059418981474101</v>
      </c>
      <c r="F1507" s="12">
        <v>12.514924085815846</v>
      </c>
      <c r="G1507" s="12">
        <v>21.42234859627381</v>
      </c>
      <c r="H1507" s="12">
        <v>25.42568205471904</v>
      </c>
      <c r="I1507" s="12">
        <v>24.149499110546053</v>
      </c>
      <c r="J1507" s="12">
        <v>23.568059950088145</v>
      </c>
      <c r="K1507" s="12">
        <v>22.346373061786235</v>
      </c>
      <c r="L1507" s="12">
        <v>25.462100138127237</v>
      </c>
      <c r="M1507" s="12">
        <v>29.694609521049848</v>
      </c>
      <c r="N1507" s="12"/>
      <c r="O1507" s="12"/>
    </row>
    <row r="1508" spans="1:15" x14ac:dyDescent="0.35">
      <c r="A1508" s="11" t="str">
        <f t="shared" si="23"/>
        <v>DISTRIBUCION VOLUMEN POR CRITERIO (Consumiciones)Frutas sin gasMDD AM</v>
      </c>
      <c r="B1508" s="11" t="s">
        <v>209</v>
      </c>
      <c r="C1508" s="11" t="s">
        <v>140</v>
      </c>
      <c r="D1508" s="11" t="s">
        <v>5</v>
      </c>
      <c r="E1508" s="12">
        <v>19.504199075158692</v>
      </c>
      <c r="F1508" s="12">
        <v>19.420567450078952</v>
      </c>
      <c r="G1508" s="12">
        <v>14.142164165649751</v>
      </c>
      <c r="H1508" s="12">
        <v>14.352632036835949</v>
      </c>
      <c r="I1508" s="12">
        <v>16.679676782353646</v>
      </c>
      <c r="J1508" s="12">
        <v>16.896401477152594</v>
      </c>
      <c r="K1508" s="12">
        <v>18.267024999314415</v>
      </c>
      <c r="L1508" s="12">
        <v>20.215879414648079</v>
      </c>
      <c r="M1508" s="12">
        <v>17.058842301508633</v>
      </c>
      <c r="N1508" s="12"/>
      <c r="O1508" s="12"/>
    </row>
    <row r="1509" spans="1:15" x14ac:dyDescent="0.35">
      <c r="A1509" s="11" t="str">
        <f t="shared" si="23"/>
        <v>DISTRIBUCION VOLUMEN POR CRITERIO (Consumiciones)Frutas sin gasRTO CENTRO</v>
      </c>
      <c r="B1509" s="11" t="s">
        <v>209</v>
      </c>
      <c r="C1509" s="11" t="s">
        <v>140</v>
      </c>
      <c r="D1509" s="11" t="s">
        <v>6</v>
      </c>
      <c r="E1509" s="12">
        <v>8.5737324885351462</v>
      </c>
      <c r="F1509" s="12">
        <v>10.697286925405338</v>
      </c>
      <c r="G1509" s="12">
        <v>12.385091446692947</v>
      </c>
      <c r="H1509" s="12">
        <v>12.601458358170964</v>
      </c>
      <c r="I1509" s="12">
        <v>11.710604790041208</v>
      </c>
      <c r="J1509" s="12">
        <v>11.252740101304031</v>
      </c>
      <c r="K1509" s="12">
        <v>11.016181091490258</v>
      </c>
      <c r="L1509" s="12">
        <v>10.756695601073165</v>
      </c>
      <c r="M1509" s="12">
        <v>9.0092871945728223</v>
      </c>
      <c r="N1509" s="12"/>
      <c r="O1509" s="12"/>
    </row>
    <row r="1510" spans="1:15" x14ac:dyDescent="0.35">
      <c r="A1510" s="11" t="str">
        <f t="shared" si="23"/>
        <v>DISTRIBUCION VOLUMEN POR CRITERIO (Consumiciones)Frutas sin gasNORTE-CENTRO</v>
      </c>
      <c r="B1510" s="11" t="s">
        <v>209</v>
      </c>
      <c r="C1510" s="11" t="s">
        <v>140</v>
      </c>
      <c r="D1510" s="11" t="s">
        <v>7</v>
      </c>
      <c r="E1510" s="12">
        <v>9.9750829676778245</v>
      </c>
      <c r="F1510" s="12">
        <v>9.5766882770823756</v>
      </c>
      <c r="G1510" s="12">
        <v>8.1010696141152625</v>
      </c>
      <c r="H1510" s="12">
        <v>6.7428838178953372</v>
      </c>
      <c r="I1510" s="12">
        <v>7.8829707890699581</v>
      </c>
      <c r="J1510" s="12">
        <v>8.3507068984217856</v>
      </c>
      <c r="K1510" s="12">
        <v>8.4802388770939849</v>
      </c>
      <c r="L1510" s="12">
        <v>9.8161397419245002</v>
      </c>
      <c r="M1510" s="12">
        <v>9.7303324459512854</v>
      </c>
      <c r="N1510" s="12"/>
      <c r="O1510" s="12"/>
    </row>
    <row r="1511" spans="1:15" x14ac:dyDescent="0.35">
      <c r="A1511" s="11" t="str">
        <f t="shared" si="23"/>
        <v>DISTRIBUCION VOLUMEN POR CRITERIO (Consumiciones)Frutas sin gasNOROESTE</v>
      </c>
      <c r="B1511" s="11" t="s">
        <v>209</v>
      </c>
      <c r="C1511" s="11" t="s">
        <v>140</v>
      </c>
      <c r="D1511" s="11" t="s">
        <v>8</v>
      </c>
      <c r="E1511" s="12">
        <v>13.206147176679279</v>
      </c>
      <c r="F1511" s="12">
        <v>13.592573460138302</v>
      </c>
      <c r="G1511" s="12">
        <v>14.742431948743546</v>
      </c>
      <c r="H1511" s="12">
        <v>12.059447589649073</v>
      </c>
      <c r="I1511" s="12">
        <v>8.6391547804446365</v>
      </c>
      <c r="J1511" s="12">
        <v>9.9735358234641573</v>
      </c>
      <c r="K1511" s="12">
        <v>10.055350659405626</v>
      </c>
      <c r="L1511" s="12">
        <v>6.5751365482470483</v>
      </c>
      <c r="M1511" s="12">
        <v>6.0712709689484363</v>
      </c>
      <c r="N1511" s="12"/>
      <c r="O1511" s="12"/>
    </row>
    <row r="1512" spans="1:15" x14ac:dyDescent="0.35">
      <c r="A1512" s="11" t="str">
        <f t="shared" si="23"/>
        <v>DISTRIBUCION VOLUMEN POR CRITERIO (Consumiciones)Frutas sin gas&lt;2MIL</v>
      </c>
      <c r="B1512" s="11" t="s">
        <v>209</v>
      </c>
      <c r="C1512" s="11" t="s">
        <v>140</v>
      </c>
      <c r="D1512" s="11" t="s">
        <v>9</v>
      </c>
      <c r="E1512" s="12">
        <v>3.490815455087537</v>
      </c>
      <c r="F1512" s="12">
        <v>3.8792748306083471</v>
      </c>
      <c r="G1512" s="12">
        <v>5.9259867266126305</v>
      </c>
      <c r="H1512" s="12">
        <v>2.9919139420458909</v>
      </c>
      <c r="I1512" s="12">
        <v>3.6816282997066927</v>
      </c>
      <c r="J1512" s="12">
        <v>4.3380804371314046</v>
      </c>
      <c r="K1512" s="12">
        <v>3.9922755249830515</v>
      </c>
      <c r="L1512" s="12">
        <v>3.1489676156163418</v>
      </c>
      <c r="M1512" s="12">
        <v>5.7802334850882158</v>
      </c>
      <c r="N1512" s="12"/>
      <c r="O1512" s="12"/>
    </row>
    <row r="1513" spans="1:15" x14ac:dyDescent="0.35">
      <c r="A1513" s="11" t="str">
        <f t="shared" si="23"/>
        <v>DISTRIBUCION VOLUMEN POR CRITERIO (Consumiciones)Frutas sin gas2-5MIL</v>
      </c>
      <c r="B1513" s="11" t="s">
        <v>209</v>
      </c>
      <c r="C1513" s="11" t="s">
        <v>140</v>
      </c>
      <c r="D1513" s="11" t="s">
        <v>10</v>
      </c>
      <c r="E1513" s="12">
        <v>3.5092143688219721</v>
      </c>
      <c r="F1513" s="12">
        <v>5.7599133114667893</v>
      </c>
      <c r="G1513" s="12">
        <v>4.9122350873663692</v>
      </c>
      <c r="H1513" s="12">
        <v>4.0532658394259364</v>
      </c>
      <c r="I1513" s="12">
        <v>6.6092740226633637</v>
      </c>
      <c r="J1513" s="12">
        <v>4.9149305903070823</v>
      </c>
      <c r="K1513" s="12">
        <v>5.571526329987889</v>
      </c>
      <c r="L1513" s="12">
        <v>4.9714848265995171</v>
      </c>
      <c r="M1513" s="12">
        <v>7.3578757975747724</v>
      </c>
      <c r="N1513" s="12"/>
      <c r="O1513" s="12"/>
    </row>
    <row r="1514" spans="1:15" x14ac:dyDescent="0.35">
      <c r="A1514" s="11" t="str">
        <f t="shared" si="23"/>
        <v>DISTRIBUCION VOLUMEN POR CRITERIO (Consumiciones)Frutas sin gas5-10MIL</v>
      </c>
      <c r="B1514" s="11" t="s">
        <v>209</v>
      </c>
      <c r="C1514" s="11" t="s">
        <v>140</v>
      </c>
      <c r="D1514" s="11" t="s">
        <v>11</v>
      </c>
      <c r="E1514" s="12">
        <v>8.6165101036465277</v>
      </c>
      <c r="F1514" s="12">
        <v>6.7604018062271205</v>
      </c>
      <c r="G1514" s="12">
        <v>6.9552008942550954</v>
      </c>
      <c r="H1514" s="12">
        <v>9.4493699029157501</v>
      </c>
      <c r="I1514" s="12">
        <v>9.5677099233691312</v>
      </c>
      <c r="J1514" s="12">
        <v>7.9179745524947318</v>
      </c>
      <c r="K1514" s="12">
        <v>6.1669014663875004</v>
      </c>
      <c r="L1514" s="12">
        <v>7.9169424176934688</v>
      </c>
      <c r="M1514" s="12">
        <v>8.8486904040832766</v>
      </c>
      <c r="N1514" s="12"/>
      <c r="O1514" s="12"/>
    </row>
    <row r="1515" spans="1:15" x14ac:dyDescent="0.35">
      <c r="A1515" s="11" t="str">
        <f t="shared" si="23"/>
        <v>DISTRIBUCION VOLUMEN POR CRITERIO (Consumiciones)Frutas sin gas10-30MIL</v>
      </c>
      <c r="B1515" s="11" t="s">
        <v>209</v>
      </c>
      <c r="C1515" s="11" t="s">
        <v>140</v>
      </c>
      <c r="D1515" s="11" t="s">
        <v>12</v>
      </c>
      <c r="E1515" s="12">
        <v>16.193825775473229</v>
      </c>
      <c r="F1515" s="12">
        <v>18.327008822838721</v>
      </c>
      <c r="G1515" s="12">
        <v>16.47164459812609</v>
      </c>
      <c r="H1515" s="12">
        <v>20.947070878269301</v>
      </c>
      <c r="I1515" s="12">
        <v>18.256419075148234</v>
      </c>
      <c r="J1515" s="12">
        <v>20.584879249339096</v>
      </c>
      <c r="K1515" s="12">
        <v>19.614860430751726</v>
      </c>
      <c r="L1515" s="12">
        <v>20.388673017407328</v>
      </c>
      <c r="M1515" s="12">
        <v>21.398210726323587</v>
      </c>
      <c r="N1515" s="12"/>
      <c r="O1515" s="12"/>
    </row>
    <row r="1516" spans="1:15" x14ac:dyDescent="0.35">
      <c r="A1516" s="11" t="str">
        <f t="shared" si="23"/>
        <v>DISTRIBUCION VOLUMEN POR CRITERIO (Consumiciones)Frutas sin gas30-100MIL</v>
      </c>
      <c r="B1516" s="11" t="s">
        <v>209</v>
      </c>
      <c r="C1516" s="11" t="s">
        <v>140</v>
      </c>
      <c r="D1516" s="11" t="s">
        <v>13</v>
      </c>
      <c r="E1516" s="12">
        <v>26.373433236552561</v>
      </c>
      <c r="F1516" s="12">
        <v>24.994021108034488</v>
      </c>
      <c r="G1516" s="12">
        <v>26.494057910229092</v>
      </c>
      <c r="H1516" s="12">
        <v>22.397703875314569</v>
      </c>
      <c r="I1516" s="12">
        <v>26.465067839380463</v>
      </c>
      <c r="J1516" s="12">
        <v>23.697895015657391</v>
      </c>
      <c r="K1516" s="12">
        <v>23.131244009099472</v>
      </c>
      <c r="L1516" s="12">
        <v>28.203121181248747</v>
      </c>
      <c r="M1516" s="12">
        <v>20.842772538089243</v>
      </c>
      <c r="N1516" s="12"/>
      <c r="O1516" s="12"/>
    </row>
    <row r="1517" spans="1:15" x14ac:dyDescent="0.35">
      <c r="A1517" s="11" t="str">
        <f t="shared" si="23"/>
        <v>DISTRIBUCION VOLUMEN POR CRITERIO (Consumiciones)Frutas sin gas100-200MIL</v>
      </c>
      <c r="B1517" s="11" t="s">
        <v>209</v>
      </c>
      <c r="C1517" s="11" t="s">
        <v>140</v>
      </c>
      <c r="D1517" s="11" t="s">
        <v>14</v>
      </c>
      <c r="E1517" s="12">
        <v>4.9952122308790763</v>
      </c>
      <c r="F1517" s="12">
        <v>10.868446787244331</v>
      </c>
      <c r="G1517" s="12">
        <v>5.9033788874570856</v>
      </c>
      <c r="H1517" s="12">
        <v>9.6028906166928198</v>
      </c>
      <c r="I1517" s="12">
        <v>6.5320506132144143</v>
      </c>
      <c r="J1517" s="12">
        <v>5.9455019511802281</v>
      </c>
      <c r="K1517" s="12">
        <v>8.7687778658586737</v>
      </c>
      <c r="L1517" s="12">
        <v>6.6246206993137591</v>
      </c>
      <c r="M1517" s="12">
        <v>9.2146700783325812</v>
      </c>
      <c r="N1517" s="12"/>
      <c r="O1517" s="12"/>
    </row>
    <row r="1518" spans="1:15" x14ac:dyDescent="0.35">
      <c r="A1518" s="11" t="str">
        <f t="shared" si="23"/>
        <v>DISTRIBUCION VOLUMEN POR CRITERIO (Consumiciones)Frutas sin gas200-500MIL</v>
      </c>
      <c r="B1518" s="11" t="s">
        <v>209</v>
      </c>
      <c r="C1518" s="11" t="s">
        <v>140</v>
      </c>
      <c r="D1518" s="11" t="s">
        <v>15</v>
      </c>
      <c r="E1518" s="12">
        <v>17.276878235730059</v>
      </c>
      <c r="F1518" s="12">
        <v>11.521651920790404</v>
      </c>
      <c r="G1518" s="12">
        <v>16.695934289710564</v>
      </c>
      <c r="H1518" s="12">
        <v>18.009208987301395</v>
      </c>
      <c r="I1518" s="12">
        <v>13.2298707103652</v>
      </c>
      <c r="J1518" s="12">
        <v>18.738601434605091</v>
      </c>
      <c r="K1518" s="12">
        <v>17.524523231141774</v>
      </c>
      <c r="L1518" s="12">
        <v>15.411116633759617</v>
      </c>
      <c r="M1518" s="12">
        <v>11.446928447562231</v>
      </c>
      <c r="N1518" s="12"/>
      <c r="O1518" s="12"/>
    </row>
    <row r="1519" spans="1:15" x14ac:dyDescent="0.35">
      <c r="A1519" s="11" t="str">
        <f t="shared" si="23"/>
        <v>DISTRIBUCION VOLUMEN POR CRITERIO (Consumiciones)Frutas sin gas&gt;500MIL</v>
      </c>
      <c r="B1519" s="11" t="s">
        <v>209</v>
      </c>
      <c r="C1519" s="11" t="s">
        <v>140</v>
      </c>
      <c r="D1519" s="11" t="s">
        <v>16</v>
      </c>
      <c r="E1519" s="12">
        <v>19.544114345244203</v>
      </c>
      <c r="F1519" s="12">
        <v>17.889276783970214</v>
      </c>
      <c r="G1519" s="12">
        <v>16.641547372556314</v>
      </c>
      <c r="H1519" s="12">
        <v>12.548598513286654</v>
      </c>
      <c r="I1519" s="12">
        <v>15.657970499240648</v>
      </c>
      <c r="J1519" s="12">
        <v>13.862135838267339</v>
      </c>
      <c r="K1519" s="12">
        <v>15.229910274406363</v>
      </c>
      <c r="L1519" s="12">
        <v>13.335099970617071</v>
      </c>
      <c r="M1519" s="12">
        <v>15.110599375407286</v>
      </c>
      <c r="N1519" s="12"/>
      <c r="O1519" s="12"/>
    </row>
    <row r="1520" spans="1:15" x14ac:dyDescent="0.35">
      <c r="A1520" s="11" t="str">
        <f t="shared" si="23"/>
        <v>DISTRIBUCION VOLUMEN POR CRITERIO (Consumiciones)Frutas sin gasDE 15 A 19 AÑOS</v>
      </c>
      <c r="B1520" s="11" t="s">
        <v>209</v>
      </c>
      <c r="C1520" s="11" t="s">
        <v>140</v>
      </c>
      <c r="D1520" s="11" t="s">
        <v>34</v>
      </c>
      <c r="E1520" s="12" t="s">
        <v>222</v>
      </c>
      <c r="F1520" s="12">
        <v>0.95683733741656951</v>
      </c>
      <c r="G1520" s="12">
        <v>7.3362272000060731</v>
      </c>
      <c r="H1520" s="12">
        <v>3.93480162655591</v>
      </c>
      <c r="I1520" s="12">
        <v>1.5631995352426</v>
      </c>
      <c r="J1520" s="12">
        <v>1.7498676791173209</v>
      </c>
      <c r="K1520" s="12">
        <v>4.2917264826661681</v>
      </c>
      <c r="L1520" s="12">
        <v>3.8533039320952236</v>
      </c>
      <c r="M1520" s="12">
        <v>3.9421737945507385</v>
      </c>
      <c r="N1520" s="12"/>
      <c r="O1520" s="12"/>
    </row>
    <row r="1521" spans="1:15" x14ac:dyDescent="0.35">
      <c r="A1521" s="11" t="str">
        <f t="shared" si="23"/>
        <v>DISTRIBUCION VOLUMEN POR CRITERIO (Consumiciones)Frutas sin gasDE 20 A 24 AÑOS</v>
      </c>
      <c r="B1521" s="11" t="s">
        <v>209</v>
      </c>
      <c r="C1521" s="11" t="s">
        <v>140</v>
      </c>
      <c r="D1521" s="11" t="s">
        <v>35</v>
      </c>
      <c r="E1521" s="12">
        <v>1.0958864950772731</v>
      </c>
      <c r="F1521" s="12">
        <v>1.8797960356937538</v>
      </c>
      <c r="G1521" s="12">
        <v>4.3429350621252985</v>
      </c>
      <c r="H1521" s="12">
        <v>2.7810448881742813</v>
      </c>
      <c r="I1521" s="12">
        <v>4.2623927792569809</v>
      </c>
      <c r="J1521" s="12">
        <v>6.1629457770668941</v>
      </c>
      <c r="K1521" s="12">
        <v>3.2451978727081521</v>
      </c>
      <c r="L1521" s="12">
        <v>5.5169940437778209</v>
      </c>
      <c r="M1521" s="12">
        <v>7.8676407232408359</v>
      </c>
      <c r="N1521" s="12"/>
      <c r="O1521" s="12"/>
    </row>
    <row r="1522" spans="1:15" x14ac:dyDescent="0.35">
      <c r="A1522" s="11" t="str">
        <f t="shared" si="23"/>
        <v>DISTRIBUCION VOLUMEN POR CRITERIO (Consumiciones)Frutas sin gasDE 25 A 34 AÑOS</v>
      </c>
      <c r="B1522" s="11" t="s">
        <v>209</v>
      </c>
      <c r="C1522" s="11" t="s">
        <v>140</v>
      </c>
      <c r="D1522" s="11" t="s">
        <v>36</v>
      </c>
      <c r="E1522" s="12">
        <v>4.1979534795780316</v>
      </c>
      <c r="F1522" s="12">
        <v>6.7328973602459072</v>
      </c>
      <c r="G1522" s="12">
        <v>7.263763500651903</v>
      </c>
      <c r="H1522" s="12">
        <v>13.083810484325712</v>
      </c>
      <c r="I1522" s="12">
        <v>16.676475778642544</v>
      </c>
      <c r="J1522" s="12">
        <v>11.054870921386268</v>
      </c>
      <c r="K1522" s="12">
        <v>12.954809397686102</v>
      </c>
      <c r="L1522" s="12">
        <v>11.169198999332707</v>
      </c>
      <c r="M1522" s="12">
        <v>12.368352692558819</v>
      </c>
      <c r="N1522" s="12"/>
      <c r="O1522" s="12"/>
    </row>
    <row r="1523" spans="1:15" x14ac:dyDescent="0.35">
      <c r="A1523" s="11" t="str">
        <f t="shared" si="23"/>
        <v>DISTRIBUCION VOLUMEN POR CRITERIO (Consumiciones)Frutas sin gasDE 35 A 49 AÑOS</v>
      </c>
      <c r="B1523" s="11" t="s">
        <v>209</v>
      </c>
      <c r="C1523" s="11" t="s">
        <v>140</v>
      </c>
      <c r="D1523" s="11" t="s">
        <v>37</v>
      </c>
      <c r="E1523" s="12">
        <v>37.990277405499945</v>
      </c>
      <c r="F1523" s="12">
        <v>26.409267267117144</v>
      </c>
      <c r="G1523" s="12">
        <v>27.299727282561459</v>
      </c>
      <c r="H1523" s="12">
        <v>29.143190408217844</v>
      </c>
      <c r="I1523" s="12">
        <v>30.032911728297261</v>
      </c>
      <c r="J1523" s="12">
        <v>27.278858870293881</v>
      </c>
      <c r="K1523" s="12">
        <v>30.27422779165601</v>
      </c>
      <c r="L1523" s="12">
        <v>32.817032214127423</v>
      </c>
      <c r="M1523" s="12">
        <v>28.721780516868662</v>
      </c>
      <c r="N1523" s="12"/>
      <c r="O1523" s="12"/>
    </row>
    <row r="1524" spans="1:15" x14ac:dyDescent="0.35">
      <c r="A1524" s="11" t="str">
        <f t="shared" si="23"/>
        <v>DISTRIBUCION VOLUMEN POR CRITERIO (Consumiciones)Frutas sin gasDE 50 A 59 AÑOS</v>
      </c>
      <c r="B1524" s="11" t="s">
        <v>209</v>
      </c>
      <c r="C1524" s="11" t="s">
        <v>140</v>
      </c>
      <c r="D1524" s="11" t="s">
        <v>38</v>
      </c>
      <c r="E1524" s="12">
        <v>17.808242765873121</v>
      </c>
      <c r="F1524" s="12">
        <v>23.499529557636055</v>
      </c>
      <c r="G1524" s="12">
        <v>22.936072717058977</v>
      </c>
      <c r="H1524" s="12">
        <v>23.380468440368748</v>
      </c>
      <c r="I1524" s="12">
        <v>22.364556322851818</v>
      </c>
      <c r="J1524" s="12">
        <v>21.752268308112839</v>
      </c>
      <c r="K1524" s="12">
        <v>21.158167426975584</v>
      </c>
      <c r="L1524" s="12">
        <v>19.375977943579279</v>
      </c>
      <c r="M1524" s="12">
        <v>24.467088891172413</v>
      </c>
      <c r="N1524" s="12"/>
      <c r="O1524" s="12"/>
    </row>
    <row r="1525" spans="1:15" x14ac:dyDescent="0.35">
      <c r="A1525" s="11" t="str">
        <f t="shared" si="23"/>
        <v>DISTRIBUCION VOLUMEN POR CRITERIO (Consumiciones)Frutas sin gasDE 60 A 75 AÑOS</v>
      </c>
      <c r="B1525" s="11" t="s">
        <v>209</v>
      </c>
      <c r="C1525" s="11" t="s">
        <v>140</v>
      </c>
      <c r="D1525" s="11" t="s">
        <v>39</v>
      </c>
      <c r="E1525" s="12">
        <v>38.907653359138209</v>
      </c>
      <c r="F1525" s="12">
        <v>40.521674139124421</v>
      </c>
      <c r="G1525" s="12">
        <v>30.821264748471776</v>
      </c>
      <c r="H1525" s="12">
        <v>27.676704290975646</v>
      </c>
      <c r="I1525" s="12">
        <v>25.100454838796939</v>
      </c>
      <c r="J1525" s="12">
        <v>32.001180530372828</v>
      </c>
      <c r="K1525" s="12">
        <v>28.075886972155029</v>
      </c>
      <c r="L1525" s="12">
        <v>27.267513737206762</v>
      </c>
      <c r="M1525" s="12">
        <v>22.63293976631067</v>
      </c>
      <c r="N1525" s="12"/>
      <c r="O1525" s="12"/>
    </row>
    <row r="1526" spans="1:15" x14ac:dyDescent="0.35">
      <c r="A1526" s="11" t="str">
        <f t="shared" si="23"/>
        <v>DISTRIBUCION VOLUMEN POR CRITERIO (Consumiciones)Frutas sin gasNIVEL ALTO</v>
      </c>
      <c r="B1526" s="11" t="s">
        <v>209</v>
      </c>
      <c r="C1526" s="11" t="s">
        <v>140</v>
      </c>
      <c r="D1526" s="11" t="s">
        <v>171</v>
      </c>
      <c r="E1526" s="12">
        <v>29.199258041154373</v>
      </c>
      <c r="F1526" s="12">
        <v>27.21901753612871</v>
      </c>
      <c r="G1526" s="12">
        <v>21.724823929294637</v>
      </c>
      <c r="H1526" s="12">
        <v>19.678080161366722</v>
      </c>
      <c r="I1526" s="12">
        <v>21.528192663067632</v>
      </c>
      <c r="J1526" s="12">
        <v>23.017786626583252</v>
      </c>
      <c r="K1526" s="12">
        <v>22.215499587692115</v>
      </c>
      <c r="L1526" s="12">
        <v>17.665007126047282</v>
      </c>
      <c r="M1526" s="12">
        <v>22.099827608325604</v>
      </c>
      <c r="N1526" s="12"/>
      <c r="O1526" s="12"/>
    </row>
    <row r="1527" spans="1:15" x14ac:dyDescent="0.35">
      <c r="A1527" s="11" t="str">
        <f t="shared" si="23"/>
        <v>DISTRIBUCION VOLUMEN POR CRITERIO (Consumiciones)Frutas sin gasNIVEL MEDIO ALTO</v>
      </c>
      <c r="B1527" s="11" t="s">
        <v>209</v>
      </c>
      <c r="C1527" s="11" t="s">
        <v>140</v>
      </c>
      <c r="D1527" s="11" t="s">
        <v>172</v>
      </c>
      <c r="E1527" s="12">
        <v>15.779586678128551</v>
      </c>
      <c r="F1527" s="12">
        <v>11.237116837886703</v>
      </c>
      <c r="G1527" s="12">
        <v>16.825949529244532</v>
      </c>
      <c r="H1527" s="12">
        <v>14.620185661948323</v>
      </c>
      <c r="I1527" s="12">
        <v>15.849689367386343</v>
      </c>
      <c r="J1527" s="12">
        <v>16.480967439054421</v>
      </c>
      <c r="K1527" s="12">
        <v>13.056993513405269</v>
      </c>
      <c r="L1527" s="12">
        <v>15.802222667695528</v>
      </c>
      <c r="M1527" s="12">
        <v>17.186607445456641</v>
      </c>
      <c r="N1527" s="12"/>
      <c r="O1527" s="12"/>
    </row>
    <row r="1528" spans="1:15" x14ac:dyDescent="0.35">
      <c r="A1528" s="11" t="str">
        <f t="shared" si="23"/>
        <v>DISTRIBUCION VOLUMEN POR CRITERIO (Consumiciones)Frutas sin gasNIVEL MEDIO</v>
      </c>
      <c r="B1528" s="11" t="s">
        <v>209</v>
      </c>
      <c r="C1528" s="11" t="s">
        <v>140</v>
      </c>
      <c r="D1528" s="11" t="s">
        <v>173</v>
      </c>
      <c r="E1528" s="12">
        <v>27.280905401372614</v>
      </c>
      <c r="F1528" s="12">
        <v>25.532800278469786</v>
      </c>
      <c r="G1528" s="12">
        <v>22.682793750083029</v>
      </c>
      <c r="H1528" s="12">
        <v>26.771006189805675</v>
      </c>
      <c r="I1528" s="12">
        <v>25.530819160680085</v>
      </c>
      <c r="J1528" s="12">
        <v>23.129206163150602</v>
      </c>
      <c r="K1528" s="12">
        <v>27.794376031168312</v>
      </c>
      <c r="L1528" s="12">
        <v>30.657650409026875</v>
      </c>
      <c r="M1528" s="12">
        <v>25.401450489889783</v>
      </c>
      <c r="N1528" s="12"/>
      <c r="O1528" s="12"/>
    </row>
    <row r="1529" spans="1:15" x14ac:dyDescent="0.35">
      <c r="A1529" s="11" t="str">
        <f t="shared" si="23"/>
        <v>DISTRIBUCION VOLUMEN POR CRITERIO (Consumiciones)Frutas sin gasNIVEL MEDIO BAJO</v>
      </c>
      <c r="B1529" s="11" t="s">
        <v>209</v>
      </c>
      <c r="C1529" s="11" t="s">
        <v>140</v>
      </c>
      <c r="D1529" s="11" t="s">
        <v>174</v>
      </c>
      <c r="E1529" s="12">
        <v>5.5280548264745528</v>
      </c>
      <c r="F1529" s="12">
        <v>7.6325254191627572</v>
      </c>
      <c r="G1529" s="12">
        <v>13.416962569199441</v>
      </c>
      <c r="H1529" s="12">
        <v>17.490252908822008</v>
      </c>
      <c r="I1529" s="12">
        <v>18.606320339963339</v>
      </c>
      <c r="J1529" s="12">
        <v>13.124160047519142</v>
      </c>
      <c r="K1529" s="12">
        <v>14.760584003984686</v>
      </c>
      <c r="L1529" s="12">
        <v>15.503829392267624</v>
      </c>
      <c r="M1529" s="12">
        <v>19.371073557823333</v>
      </c>
      <c r="N1529" s="12"/>
      <c r="O1529" s="12"/>
    </row>
    <row r="1530" spans="1:15" x14ac:dyDescent="0.35">
      <c r="A1530" s="11" t="str">
        <f t="shared" si="23"/>
        <v>DISTRIBUCION VOLUMEN POR CRITERIO (Consumiciones)Frutas sin gasNIVEL BAJO</v>
      </c>
      <c r="B1530" s="11" t="s">
        <v>209</v>
      </c>
      <c r="C1530" s="11" t="s">
        <v>140</v>
      </c>
      <c r="D1530" s="11" t="s">
        <v>190</v>
      </c>
      <c r="E1530" s="12">
        <v>22.212210058610552</v>
      </c>
      <c r="F1530" s="12">
        <v>28.378552271870937</v>
      </c>
      <c r="G1530" s="12">
        <v>25.349451243929334</v>
      </c>
      <c r="H1530" s="12">
        <v>21.440499244399046</v>
      </c>
      <c r="I1530" s="12">
        <v>18.484965587599941</v>
      </c>
      <c r="J1530" s="12">
        <v>24.247875068604362</v>
      </c>
      <c r="K1530" s="12">
        <v>22.17256280759667</v>
      </c>
      <c r="L1530" s="12">
        <v>20.371306881372597</v>
      </c>
      <c r="M1530" s="12">
        <v>15.941015368452899</v>
      </c>
      <c r="N1530" s="12"/>
      <c r="O1530" s="12"/>
    </row>
    <row r="1531" spans="1:15" x14ac:dyDescent="0.35">
      <c r="A1531" s="11" t="str">
        <f t="shared" si="23"/>
        <v>DISTRIBUCION VOLUMEN POR CRITERIO (Consumiciones)Frutas sin gasHOMBRE</v>
      </c>
      <c r="B1531" s="11" t="s">
        <v>209</v>
      </c>
      <c r="C1531" s="11" t="s">
        <v>140</v>
      </c>
      <c r="D1531" s="11" t="s">
        <v>17</v>
      </c>
      <c r="E1531" s="12">
        <v>49.804934750350434</v>
      </c>
      <c r="F1531" s="12">
        <v>52.344157673641675</v>
      </c>
      <c r="G1531" s="12">
        <v>48.231891429232959</v>
      </c>
      <c r="H1531" s="12">
        <v>41.655378299913977</v>
      </c>
      <c r="I1531" s="12">
        <v>42.496557471864016</v>
      </c>
      <c r="J1531" s="12">
        <v>51.025446108741932</v>
      </c>
      <c r="K1531" s="12">
        <v>45.164900832460141</v>
      </c>
      <c r="L1531" s="12">
        <v>45.213844578025409</v>
      </c>
      <c r="M1531" s="12">
        <v>46.581896257358238</v>
      </c>
      <c r="N1531" s="12"/>
      <c r="O1531" s="12"/>
    </row>
    <row r="1532" spans="1:15" x14ac:dyDescent="0.35">
      <c r="A1532" s="11" t="str">
        <f t="shared" si="23"/>
        <v>DISTRIBUCION VOLUMEN POR CRITERIO (Consumiciones)Frutas sin gasMUJER</v>
      </c>
      <c r="B1532" s="11" t="s">
        <v>209</v>
      </c>
      <c r="C1532" s="11" t="s">
        <v>140</v>
      </c>
      <c r="D1532" s="11" t="s">
        <v>18</v>
      </c>
      <c r="E1532" s="12">
        <v>50.195084006825361</v>
      </c>
      <c r="F1532" s="12">
        <v>47.655842326358325</v>
      </c>
      <c r="G1532" s="12">
        <v>51.768108570767055</v>
      </c>
      <c r="H1532" s="12">
        <v>58.344637810980551</v>
      </c>
      <c r="I1532" s="12">
        <v>57.503429646833325</v>
      </c>
      <c r="J1532" s="12">
        <v>48.974553891258068</v>
      </c>
      <c r="K1532" s="12">
        <v>54.835099167539859</v>
      </c>
      <c r="L1532" s="12">
        <v>54.786177390521132</v>
      </c>
      <c r="M1532" s="12">
        <v>53.418078212590018</v>
      </c>
      <c r="N1532" s="12"/>
      <c r="O1532" s="12"/>
    </row>
    <row r="1533" spans="1:15" x14ac:dyDescent="0.35">
      <c r="A1533" s="11" t="str">
        <f t="shared" si="23"/>
        <v>DISTRIBUCION VOLUMEN POR CRITERIO (Consumiciones)MixersT.ESPAÑA</v>
      </c>
      <c r="B1533" s="11" t="s">
        <v>209</v>
      </c>
      <c r="C1533" s="11" t="s">
        <v>141</v>
      </c>
      <c r="D1533" s="11" t="s">
        <v>32</v>
      </c>
      <c r="E1533" s="12">
        <v>100</v>
      </c>
      <c r="F1533" s="12">
        <v>100</v>
      </c>
      <c r="G1533" s="12">
        <v>100</v>
      </c>
      <c r="H1533" s="12">
        <v>100</v>
      </c>
      <c r="I1533" s="12">
        <v>100</v>
      </c>
      <c r="J1533" s="12">
        <v>100</v>
      </c>
      <c r="K1533" s="12">
        <v>100</v>
      </c>
      <c r="L1533" s="12">
        <v>100</v>
      </c>
      <c r="M1533" s="12">
        <v>100</v>
      </c>
      <c r="N1533" s="12"/>
      <c r="O1533" s="12"/>
    </row>
    <row r="1534" spans="1:15" x14ac:dyDescent="0.35">
      <c r="A1534" s="11" t="str">
        <f t="shared" si="23"/>
        <v>DISTRIBUCION VOLUMEN POR CRITERIO (Consumiciones)MixersBCN AM</v>
      </c>
      <c r="B1534" s="11" t="s">
        <v>209</v>
      </c>
      <c r="C1534" s="11" t="s">
        <v>141</v>
      </c>
      <c r="D1534" s="11" t="s">
        <v>1</v>
      </c>
      <c r="E1534" s="12">
        <v>3.6930291483412514</v>
      </c>
      <c r="F1534" s="12">
        <v>7.484120254230259</v>
      </c>
      <c r="G1534" s="12">
        <v>12.223055176728591</v>
      </c>
      <c r="H1534" s="12">
        <v>10.572962627662772</v>
      </c>
      <c r="I1534" s="12">
        <v>5.9037472497471315</v>
      </c>
      <c r="J1534" s="12">
        <v>10.669246958664923</v>
      </c>
      <c r="K1534" s="12">
        <v>12.366032864093102</v>
      </c>
      <c r="L1534" s="12">
        <v>9.4499500162047934</v>
      </c>
      <c r="M1534" s="12">
        <v>14.106306182213268</v>
      </c>
      <c r="N1534" s="12"/>
      <c r="O1534" s="12"/>
    </row>
    <row r="1535" spans="1:15" x14ac:dyDescent="0.35">
      <c r="A1535" s="11" t="str">
        <f t="shared" si="23"/>
        <v>DISTRIBUCION VOLUMEN POR CRITERIO (Consumiciones)MixersREST.CAT ARAGON</v>
      </c>
      <c r="B1535" s="11" t="s">
        <v>209</v>
      </c>
      <c r="C1535" s="11" t="s">
        <v>141</v>
      </c>
      <c r="D1535" s="11" t="s">
        <v>2</v>
      </c>
      <c r="E1535" s="12">
        <v>20.060371561426841</v>
      </c>
      <c r="F1535" s="12">
        <v>17.088824886411832</v>
      </c>
      <c r="G1535" s="12">
        <v>19.995110110821994</v>
      </c>
      <c r="H1535" s="12">
        <v>27.229198057267489</v>
      </c>
      <c r="I1535" s="12">
        <v>28.693897488712398</v>
      </c>
      <c r="J1535" s="12">
        <v>17.099249521668156</v>
      </c>
      <c r="K1535" s="12">
        <v>26.894410581747312</v>
      </c>
      <c r="L1535" s="12">
        <v>24.944241821144743</v>
      </c>
      <c r="M1535" s="12">
        <v>14.938075262643391</v>
      </c>
      <c r="N1535" s="12"/>
      <c r="O1535" s="12"/>
    </row>
    <row r="1536" spans="1:15" x14ac:dyDescent="0.35">
      <c r="A1536" s="11" t="str">
        <f t="shared" si="23"/>
        <v>DISTRIBUCION VOLUMEN POR CRITERIO (Consumiciones)MixersLEVANTE</v>
      </c>
      <c r="B1536" s="11" t="s">
        <v>209</v>
      </c>
      <c r="C1536" s="11" t="s">
        <v>141</v>
      </c>
      <c r="D1536" s="11" t="s">
        <v>3</v>
      </c>
      <c r="E1536" s="12">
        <v>20.628158051768438</v>
      </c>
      <c r="F1536" s="12">
        <v>19.375519300549872</v>
      </c>
      <c r="G1536" s="12">
        <v>7.0586944739604114</v>
      </c>
      <c r="H1536" s="12">
        <v>15.947799409676062</v>
      </c>
      <c r="I1536" s="12">
        <v>10.790728488407158</v>
      </c>
      <c r="J1536" s="12">
        <v>7.9561547946178965</v>
      </c>
      <c r="K1536" s="12">
        <v>6.8722680923553243</v>
      </c>
      <c r="L1536" s="12">
        <v>21.309872141908333</v>
      </c>
      <c r="M1536" s="12">
        <v>10.358086830267258</v>
      </c>
      <c r="N1536" s="12"/>
      <c r="O1536" s="12"/>
    </row>
    <row r="1537" spans="1:15" x14ac:dyDescent="0.35">
      <c r="A1537" s="11" t="str">
        <f t="shared" si="23"/>
        <v>DISTRIBUCION VOLUMEN POR CRITERIO (Consumiciones)MixersANDALUCIA</v>
      </c>
      <c r="B1537" s="11" t="s">
        <v>209</v>
      </c>
      <c r="C1537" s="11" t="s">
        <v>141</v>
      </c>
      <c r="D1537" s="11" t="s">
        <v>4</v>
      </c>
      <c r="E1537" s="12">
        <v>13.873188940601519</v>
      </c>
      <c r="F1537" s="12">
        <v>13.321225162104447</v>
      </c>
      <c r="G1537" s="12">
        <v>19.261887032404349</v>
      </c>
      <c r="H1537" s="12">
        <v>12.081796400907912</v>
      </c>
      <c r="I1537" s="12">
        <v>16.11980352409887</v>
      </c>
      <c r="J1537" s="12">
        <v>10.352744686820206</v>
      </c>
      <c r="K1537" s="12">
        <v>7.4335142223327946</v>
      </c>
      <c r="L1537" s="12">
        <v>7.8957354769306152</v>
      </c>
      <c r="M1537" s="12">
        <v>9.1301582571821509</v>
      </c>
      <c r="N1537" s="12"/>
      <c r="O1537" s="12"/>
    </row>
    <row r="1538" spans="1:15" x14ac:dyDescent="0.35">
      <c r="A1538" s="11" t="str">
        <f t="shared" si="23"/>
        <v>DISTRIBUCION VOLUMEN POR CRITERIO (Consumiciones)MixersMDD AM</v>
      </c>
      <c r="B1538" s="11" t="s">
        <v>209</v>
      </c>
      <c r="C1538" s="11" t="s">
        <v>141</v>
      </c>
      <c r="D1538" s="11" t="s">
        <v>5</v>
      </c>
      <c r="E1538" s="12">
        <v>9.2202834455302316</v>
      </c>
      <c r="F1538" s="12">
        <v>8.4718929395518305</v>
      </c>
      <c r="G1538" s="12">
        <v>8.1099462762936145</v>
      </c>
      <c r="H1538" s="12">
        <v>3.9622489063951494</v>
      </c>
      <c r="I1538" s="12">
        <v>6.2059562454853046</v>
      </c>
      <c r="J1538" s="12">
        <v>6.5348937229322779</v>
      </c>
      <c r="K1538" s="12">
        <v>9.1355920270625148</v>
      </c>
      <c r="L1538" s="12">
        <v>3.7223217586992345</v>
      </c>
      <c r="M1538" s="12">
        <v>25.348940255260779</v>
      </c>
      <c r="N1538" s="12"/>
      <c r="O1538" s="12"/>
    </row>
    <row r="1539" spans="1:15" x14ac:dyDescent="0.35">
      <c r="A1539" s="11" t="str">
        <f t="shared" si="23"/>
        <v>DISTRIBUCION VOLUMEN POR CRITERIO (Consumiciones)MixersRTO CENTRO</v>
      </c>
      <c r="B1539" s="11" t="s">
        <v>209</v>
      </c>
      <c r="C1539" s="11" t="s">
        <v>141</v>
      </c>
      <c r="D1539" s="11" t="s">
        <v>6</v>
      </c>
      <c r="E1539" s="12">
        <v>2.9342341731019856</v>
      </c>
      <c r="F1539" s="12">
        <v>9.4517371197617646</v>
      </c>
      <c r="G1539" s="12">
        <v>5.246116674986915</v>
      </c>
      <c r="H1539" s="12">
        <v>6.5908181728965713</v>
      </c>
      <c r="I1539" s="12">
        <v>6.6816308659975983</v>
      </c>
      <c r="J1539" s="12">
        <v>10.335867933596326</v>
      </c>
      <c r="K1539" s="12">
        <v>8.0107630682367894</v>
      </c>
      <c r="L1539" s="12">
        <v>4.0241443793716813</v>
      </c>
      <c r="M1539" s="12">
        <v>6.6265231700349352</v>
      </c>
      <c r="N1539" s="12"/>
      <c r="O1539" s="12"/>
    </row>
    <row r="1540" spans="1:15" x14ac:dyDescent="0.35">
      <c r="A1540" s="11" t="str">
        <f t="shared" ref="A1540:A1603" si="24">B1540&amp;C1540&amp;D1540</f>
        <v>DISTRIBUCION VOLUMEN POR CRITERIO (Consumiciones)MixersNORTE-CENTRO</v>
      </c>
      <c r="B1540" s="11" t="s">
        <v>209</v>
      </c>
      <c r="C1540" s="11" t="s">
        <v>141</v>
      </c>
      <c r="D1540" s="11" t="s">
        <v>7</v>
      </c>
      <c r="E1540" s="12">
        <v>13.350187935341568</v>
      </c>
      <c r="F1540" s="12">
        <v>8.5385149802448748</v>
      </c>
      <c r="G1540" s="12">
        <v>14.943306104273631</v>
      </c>
      <c r="H1540" s="12">
        <v>9.6694335720037152</v>
      </c>
      <c r="I1540" s="12">
        <v>15.568123170814241</v>
      </c>
      <c r="J1540" s="12">
        <v>14.902142785213259</v>
      </c>
      <c r="K1540" s="12">
        <v>11.04945638277287</v>
      </c>
      <c r="L1540" s="12">
        <v>13.32810291336294</v>
      </c>
      <c r="M1540" s="12">
        <v>13.738594892113987</v>
      </c>
      <c r="N1540" s="12"/>
      <c r="O1540" s="12"/>
    </row>
    <row r="1541" spans="1:15" x14ac:dyDescent="0.35">
      <c r="A1541" s="11" t="str">
        <f t="shared" si="24"/>
        <v>DISTRIBUCION VOLUMEN POR CRITERIO (Consumiciones)MixersNOROESTE</v>
      </c>
      <c r="B1541" s="11" t="s">
        <v>209</v>
      </c>
      <c r="C1541" s="11" t="s">
        <v>141</v>
      </c>
      <c r="D1541" s="11" t="s">
        <v>8</v>
      </c>
      <c r="E1541" s="12">
        <v>16.240541147451417</v>
      </c>
      <c r="F1541" s="12">
        <v>16.26816811296893</v>
      </c>
      <c r="G1541" s="12">
        <v>13.161876713436691</v>
      </c>
      <c r="H1541" s="12">
        <v>13.945731029369975</v>
      </c>
      <c r="I1541" s="12">
        <v>10.036122174530966</v>
      </c>
      <c r="J1541" s="12">
        <v>22.149689492663445</v>
      </c>
      <c r="K1541" s="12">
        <v>18.237960601788501</v>
      </c>
      <c r="L1541" s="12">
        <v>15.325617417793014</v>
      </c>
      <c r="M1541" s="12">
        <v>5.7532975809891802</v>
      </c>
      <c r="N1541" s="12"/>
      <c r="O1541" s="12"/>
    </row>
    <row r="1542" spans="1:15" x14ac:dyDescent="0.35">
      <c r="A1542" s="11" t="str">
        <f t="shared" si="24"/>
        <v>DISTRIBUCION VOLUMEN POR CRITERIO (Consumiciones)Mixers&lt;2MIL</v>
      </c>
      <c r="B1542" s="11" t="s">
        <v>209</v>
      </c>
      <c r="C1542" s="11" t="s">
        <v>141</v>
      </c>
      <c r="D1542" s="11" t="s">
        <v>9</v>
      </c>
      <c r="E1542" s="12">
        <v>10.317090608409627</v>
      </c>
      <c r="F1542" s="12">
        <v>6.5486503490664232</v>
      </c>
      <c r="G1542" s="12">
        <v>6.6533895949479822</v>
      </c>
      <c r="H1542" s="12">
        <v>3.7406259766968271</v>
      </c>
      <c r="I1542" s="12">
        <v>1.096871053597186</v>
      </c>
      <c r="J1542" s="12">
        <v>3.0177022356056722</v>
      </c>
      <c r="K1542" s="12">
        <v>8.8549311688850185</v>
      </c>
      <c r="L1542" s="12">
        <v>10.993049437549166</v>
      </c>
      <c r="M1542" s="12">
        <v>5.5652182774079249</v>
      </c>
      <c r="N1542" s="12"/>
      <c r="O1542" s="12"/>
    </row>
    <row r="1543" spans="1:15" x14ac:dyDescent="0.35">
      <c r="A1543" s="11" t="str">
        <f t="shared" si="24"/>
        <v>DISTRIBUCION VOLUMEN POR CRITERIO (Consumiciones)Mixers2-5MIL</v>
      </c>
      <c r="B1543" s="11" t="s">
        <v>209</v>
      </c>
      <c r="C1543" s="11" t="s">
        <v>141</v>
      </c>
      <c r="D1543" s="11" t="s">
        <v>10</v>
      </c>
      <c r="E1543" s="12">
        <v>4.0741045176536099</v>
      </c>
      <c r="F1543" s="12">
        <v>3.0942637802902926</v>
      </c>
      <c r="G1543" s="12">
        <v>2.8937880744341533</v>
      </c>
      <c r="H1543" s="12">
        <v>4.7808238128588778</v>
      </c>
      <c r="I1543" s="12">
        <v>2.9706644297866602</v>
      </c>
      <c r="J1543" s="12">
        <v>1.2954691424177709</v>
      </c>
      <c r="K1543" s="12">
        <v>2.0410716938950397</v>
      </c>
      <c r="L1543" s="12">
        <v>3.7198613691451632</v>
      </c>
      <c r="M1543" s="12">
        <v>2.3993504280231668</v>
      </c>
      <c r="N1543" s="12"/>
      <c r="O1543" s="12"/>
    </row>
    <row r="1544" spans="1:15" x14ac:dyDescent="0.35">
      <c r="A1544" s="11" t="str">
        <f t="shared" si="24"/>
        <v>DISTRIBUCION VOLUMEN POR CRITERIO (Consumiciones)Mixers5-10MIL</v>
      </c>
      <c r="B1544" s="11" t="s">
        <v>209</v>
      </c>
      <c r="C1544" s="11" t="s">
        <v>141</v>
      </c>
      <c r="D1544" s="11" t="s">
        <v>11</v>
      </c>
      <c r="E1544" s="12">
        <v>4.5546390613096639</v>
      </c>
      <c r="F1544" s="12">
        <v>5.7055115649524248</v>
      </c>
      <c r="G1544" s="12">
        <v>14.734861098328606</v>
      </c>
      <c r="H1544" s="12">
        <v>10.506055569590869</v>
      </c>
      <c r="I1544" s="12">
        <v>9.7259208138952982</v>
      </c>
      <c r="J1544" s="12">
        <v>6.0298507362151028</v>
      </c>
      <c r="K1544" s="12">
        <v>6.6804752180343057</v>
      </c>
      <c r="L1544" s="12">
        <v>9.4823443845450406</v>
      </c>
      <c r="M1544" s="12">
        <v>4.4516377042694097</v>
      </c>
      <c r="N1544" s="12"/>
      <c r="O1544" s="12"/>
    </row>
    <row r="1545" spans="1:15" x14ac:dyDescent="0.35">
      <c r="A1545" s="11" t="str">
        <f t="shared" si="24"/>
        <v>DISTRIBUCION VOLUMEN POR CRITERIO (Consumiciones)Mixers10-30MIL</v>
      </c>
      <c r="B1545" s="11" t="s">
        <v>209</v>
      </c>
      <c r="C1545" s="11" t="s">
        <v>141</v>
      </c>
      <c r="D1545" s="11" t="s">
        <v>12</v>
      </c>
      <c r="E1545" s="12">
        <v>30.619445099305274</v>
      </c>
      <c r="F1545" s="12">
        <v>18.261378314257065</v>
      </c>
      <c r="G1545" s="12">
        <v>11.56544503104522</v>
      </c>
      <c r="H1545" s="12">
        <v>17.337890496446743</v>
      </c>
      <c r="I1545" s="12">
        <v>15.851870540262691</v>
      </c>
      <c r="J1545" s="12">
        <v>22.920035309495272</v>
      </c>
      <c r="K1545" s="12">
        <v>14.641089964202292</v>
      </c>
      <c r="L1545" s="12">
        <v>10.583418161235402</v>
      </c>
      <c r="M1545" s="12">
        <v>15.177590434432444</v>
      </c>
      <c r="N1545" s="12"/>
      <c r="O1545" s="12"/>
    </row>
    <row r="1546" spans="1:15" x14ac:dyDescent="0.35">
      <c r="A1546" s="11" t="str">
        <f t="shared" si="24"/>
        <v>DISTRIBUCION VOLUMEN POR CRITERIO (Consumiciones)Mixers30-100MIL</v>
      </c>
      <c r="B1546" s="11" t="s">
        <v>209</v>
      </c>
      <c r="C1546" s="11" t="s">
        <v>141</v>
      </c>
      <c r="D1546" s="11" t="s">
        <v>13</v>
      </c>
      <c r="E1546" s="12">
        <v>20.923964711668077</v>
      </c>
      <c r="F1546" s="12">
        <v>31.076460607289867</v>
      </c>
      <c r="G1546" s="12">
        <v>22.514927641725443</v>
      </c>
      <c r="H1546" s="12">
        <v>24.009004233321807</v>
      </c>
      <c r="I1546" s="12">
        <v>15.077955483079991</v>
      </c>
      <c r="J1546" s="12">
        <v>21.807957973482853</v>
      </c>
      <c r="K1546" s="12">
        <v>17.185536913795247</v>
      </c>
      <c r="L1546" s="12">
        <v>17.217983363080158</v>
      </c>
      <c r="M1546" s="12">
        <v>17.625228664375161</v>
      </c>
      <c r="N1546" s="12"/>
      <c r="O1546" s="12"/>
    </row>
    <row r="1547" spans="1:15" x14ac:dyDescent="0.35">
      <c r="A1547" s="11" t="str">
        <f t="shared" si="24"/>
        <v>DISTRIBUCION VOLUMEN POR CRITERIO (Consumiciones)Mixers100-200MIL</v>
      </c>
      <c r="B1547" s="11" t="s">
        <v>209</v>
      </c>
      <c r="C1547" s="11" t="s">
        <v>141</v>
      </c>
      <c r="D1547" s="11" t="s">
        <v>14</v>
      </c>
      <c r="E1547" s="12">
        <v>13.39272785017779</v>
      </c>
      <c r="F1547" s="12">
        <v>10.49345230041015</v>
      </c>
      <c r="G1547" s="12">
        <v>10.348974471245873</v>
      </c>
      <c r="H1547" s="12">
        <v>12.40814566631366</v>
      </c>
      <c r="I1547" s="12">
        <v>19.90145819224308</v>
      </c>
      <c r="J1547" s="12">
        <v>12.126925578267082</v>
      </c>
      <c r="K1547" s="12">
        <v>11.214267079929789</v>
      </c>
      <c r="L1547" s="12">
        <v>13.096404818529154</v>
      </c>
      <c r="M1547" s="12">
        <v>8.9196640469676467</v>
      </c>
      <c r="N1547" s="12"/>
      <c r="O1547" s="12"/>
    </row>
    <row r="1548" spans="1:15" x14ac:dyDescent="0.35">
      <c r="A1548" s="11" t="str">
        <f t="shared" si="24"/>
        <v>DISTRIBUCION VOLUMEN POR CRITERIO (Consumiciones)Mixers200-500MIL</v>
      </c>
      <c r="B1548" s="11" t="s">
        <v>209</v>
      </c>
      <c r="C1548" s="11" t="s">
        <v>141</v>
      </c>
      <c r="D1548" s="11" t="s">
        <v>15</v>
      </c>
      <c r="E1548" s="12">
        <v>7.2009246712618076</v>
      </c>
      <c r="F1548" s="12">
        <v>13.16245388473326</v>
      </c>
      <c r="G1548" s="12">
        <v>12.532800837416765</v>
      </c>
      <c r="H1548" s="12">
        <v>12.084693236893001</v>
      </c>
      <c r="I1548" s="12">
        <v>18.714108595797654</v>
      </c>
      <c r="J1548" s="12">
        <v>19.223191104054902</v>
      </c>
      <c r="K1548" s="12">
        <v>24.304670115133174</v>
      </c>
      <c r="L1548" s="12">
        <v>21.339851007207709</v>
      </c>
      <c r="M1548" s="12">
        <v>14.983368905299393</v>
      </c>
      <c r="N1548" s="12"/>
      <c r="O1548" s="12"/>
    </row>
    <row r="1549" spans="1:15" x14ac:dyDescent="0.35">
      <c r="A1549" s="11" t="str">
        <f t="shared" si="24"/>
        <v>DISTRIBUCION VOLUMEN POR CRITERIO (Consumiciones)Mixers&gt;500MIL</v>
      </c>
      <c r="B1549" s="11" t="s">
        <v>209</v>
      </c>
      <c r="C1549" s="11" t="s">
        <v>141</v>
      </c>
      <c r="D1549" s="11" t="s">
        <v>16</v>
      </c>
      <c r="E1549" s="12">
        <v>8.9170999824411794</v>
      </c>
      <c r="F1549" s="12">
        <v>11.657845733943399</v>
      </c>
      <c r="G1549" s="12">
        <v>18.755811391582512</v>
      </c>
      <c r="H1549" s="12">
        <v>15.13275194294928</v>
      </c>
      <c r="I1549" s="12">
        <v>16.661161940689837</v>
      </c>
      <c r="J1549" s="12">
        <v>13.578858490226068</v>
      </c>
      <c r="K1549" s="12">
        <v>15.077968428217991</v>
      </c>
      <c r="L1549" s="12">
        <v>13.567070340970128</v>
      </c>
      <c r="M1549" s="12">
        <v>30.8779236185439</v>
      </c>
      <c r="N1549" s="12"/>
      <c r="O1549" s="12"/>
    </row>
    <row r="1550" spans="1:15" x14ac:dyDescent="0.35">
      <c r="A1550" s="11" t="str">
        <f t="shared" si="24"/>
        <v>DISTRIBUCION VOLUMEN POR CRITERIO (Consumiciones)MixersDE 15 A 19 AÑOS</v>
      </c>
      <c r="B1550" s="11" t="s">
        <v>209</v>
      </c>
      <c r="C1550" s="11" t="s">
        <v>141</v>
      </c>
      <c r="D1550" s="11" t="s">
        <v>34</v>
      </c>
      <c r="E1550" s="12">
        <v>4.9157841202506365</v>
      </c>
      <c r="F1550" s="12" t="s">
        <v>222</v>
      </c>
      <c r="G1550" s="12">
        <v>10.206191566521552</v>
      </c>
      <c r="H1550" s="12" t="s">
        <v>222</v>
      </c>
      <c r="I1550" s="12" t="s">
        <v>222</v>
      </c>
      <c r="J1550" s="12" t="s">
        <v>222</v>
      </c>
      <c r="K1550" s="12" t="s">
        <v>222</v>
      </c>
      <c r="L1550" s="12">
        <v>8.2155975307853009</v>
      </c>
      <c r="M1550" s="12">
        <v>19.903744860102734</v>
      </c>
      <c r="N1550" s="12"/>
      <c r="O1550" s="12"/>
    </row>
    <row r="1551" spans="1:15" x14ac:dyDescent="0.35">
      <c r="A1551" s="11" t="str">
        <f t="shared" si="24"/>
        <v>DISTRIBUCION VOLUMEN POR CRITERIO (Consumiciones)MixersDE 20 A 24 AÑOS</v>
      </c>
      <c r="B1551" s="11" t="s">
        <v>209</v>
      </c>
      <c r="C1551" s="11" t="s">
        <v>141</v>
      </c>
      <c r="D1551" s="11" t="s">
        <v>35</v>
      </c>
      <c r="E1551" s="12" t="s">
        <v>222</v>
      </c>
      <c r="F1551" s="12" t="s">
        <v>222</v>
      </c>
      <c r="G1551" s="12">
        <v>0.25364989323122206</v>
      </c>
      <c r="H1551" s="12" t="s">
        <v>222</v>
      </c>
      <c r="I1551" s="12" t="s">
        <v>222</v>
      </c>
      <c r="J1551" s="12" t="s">
        <v>222</v>
      </c>
      <c r="K1551" s="12">
        <v>1.2893360147060857</v>
      </c>
      <c r="L1551" s="12">
        <v>1.6026037220809692</v>
      </c>
      <c r="M1551" s="12" t="s">
        <v>222</v>
      </c>
      <c r="N1551" s="12"/>
      <c r="O1551" s="12"/>
    </row>
    <row r="1552" spans="1:15" x14ac:dyDescent="0.35">
      <c r="A1552" s="11" t="str">
        <f t="shared" si="24"/>
        <v>DISTRIBUCION VOLUMEN POR CRITERIO (Consumiciones)MixersDE 25 A 34 AÑOS</v>
      </c>
      <c r="B1552" s="11" t="s">
        <v>209</v>
      </c>
      <c r="C1552" s="11" t="s">
        <v>141</v>
      </c>
      <c r="D1552" s="11" t="s">
        <v>36</v>
      </c>
      <c r="E1552" s="12">
        <v>5.4299532487665099</v>
      </c>
      <c r="F1552" s="12">
        <v>1.3868884516927509</v>
      </c>
      <c r="G1552" s="12">
        <v>1.7323832445995078</v>
      </c>
      <c r="H1552" s="12">
        <v>2.2544159013042067</v>
      </c>
      <c r="I1552" s="12">
        <v>4.2743227322470299</v>
      </c>
      <c r="J1552" s="12">
        <v>4.2700745291702438</v>
      </c>
      <c r="K1552" s="12">
        <v>0.60532205843734033</v>
      </c>
      <c r="L1552" s="12">
        <v>5.9835167594067675</v>
      </c>
      <c r="M1552" s="12">
        <v>6.8610451481688939</v>
      </c>
      <c r="N1552" s="12"/>
      <c r="O1552" s="12"/>
    </row>
    <row r="1553" spans="1:15" x14ac:dyDescent="0.35">
      <c r="A1553" s="11" t="str">
        <f t="shared" si="24"/>
        <v>DISTRIBUCION VOLUMEN POR CRITERIO (Consumiciones)MixersDE 35 A 49 AÑOS</v>
      </c>
      <c r="B1553" s="11" t="s">
        <v>209</v>
      </c>
      <c r="C1553" s="11" t="s">
        <v>141</v>
      </c>
      <c r="D1553" s="11" t="s">
        <v>37</v>
      </c>
      <c r="E1553" s="12">
        <v>12.212554766380244</v>
      </c>
      <c r="F1553" s="12">
        <v>12.893909877396153</v>
      </c>
      <c r="G1553" s="12">
        <v>8.5601804982666927</v>
      </c>
      <c r="H1553" s="12">
        <v>14.711461341428183</v>
      </c>
      <c r="I1553" s="12">
        <v>6.2879010051687958</v>
      </c>
      <c r="J1553" s="12">
        <v>9.0807575038571358</v>
      </c>
      <c r="K1553" s="12">
        <v>19.482503265331509</v>
      </c>
      <c r="L1553" s="12">
        <v>7.0809007125543779</v>
      </c>
      <c r="M1553" s="12">
        <v>6.1401629165592011</v>
      </c>
      <c r="N1553" s="12"/>
      <c r="O1553" s="12"/>
    </row>
    <row r="1554" spans="1:15" x14ac:dyDescent="0.35">
      <c r="A1554" s="11" t="str">
        <f t="shared" si="24"/>
        <v>DISTRIBUCION VOLUMEN POR CRITERIO (Consumiciones)MixersDE 50 A 59 AÑOS</v>
      </c>
      <c r="B1554" s="11" t="s">
        <v>209</v>
      </c>
      <c r="C1554" s="11" t="s">
        <v>141</v>
      </c>
      <c r="D1554" s="11" t="s">
        <v>38</v>
      </c>
      <c r="E1554" s="12">
        <v>33.035185497393812</v>
      </c>
      <c r="F1554" s="12">
        <v>26.999376357070986</v>
      </c>
      <c r="G1554" s="12">
        <v>23.665371682707548</v>
      </c>
      <c r="H1554" s="12">
        <v>21.272980087504152</v>
      </c>
      <c r="I1554" s="12">
        <v>25.933207585564571</v>
      </c>
      <c r="J1554" s="12">
        <v>23.651275961353548</v>
      </c>
      <c r="K1554" s="12">
        <v>29.104534664344651</v>
      </c>
      <c r="L1554" s="12">
        <v>18.608449619834055</v>
      </c>
      <c r="M1554" s="12">
        <v>20.882909784480976</v>
      </c>
      <c r="N1554" s="12"/>
      <c r="O1554" s="12"/>
    </row>
    <row r="1555" spans="1:15" x14ac:dyDescent="0.35">
      <c r="A1555" s="11" t="str">
        <f t="shared" si="24"/>
        <v>DISTRIBUCION VOLUMEN POR CRITERIO (Consumiciones)MixersDE 60 A 75 AÑOS</v>
      </c>
      <c r="B1555" s="11" t="s">
        <v>209</v>
      </c>
      <c r="C1555" s="11" t="s">
        <v>141</v>
      </c>
      <c r="D1555" s="11" t="s">
        <v>39</v>
      </c>
      <c r="E1555" s="12">
        <v>44.40653635830067</v>
      </c>
      <c r="F1555" s="12">
        <v>58.719826140587251</v>
      </c>
      <c r="G1555" s="12">
        <v>55.582217536853129</v>
      </c>
      <c r="H1555" s="12">
        <v>61.761134393089215</v>
      </c>
      <c r="I1555" s="12">
        <v>63.504587552996604</v>
      </c>
      <c r="J1555" s="12">
        <v>62.997878533854376</v>
      </c>
      <c r="K1555" s="12">
        <v>49.51829881411453</v>
      </c>
      <c r="L1555" s="12">
        <v>58.50892328666658</v>
      </c>
      <c r="M1555" s="12">
        <v>46.212130262970177</v>
      </c>
      <c r="N1555" s="12"/>
      <c r="O1555" s="12"/>
    </row>
    <row r="1556" spans="1:15" x14ac:dyDescent="0.35">
      <c r="A1556" s="11" t="str">
        <f t="shared" si="24"/>
        <v>DISTRIBUCION VOLUMEN POR CRITERIO (Consumiciones)MixersNIVEL ALTO</v>
      </c>
      <c r="B1556" s="11" t="s">
        <v>209</v>
      </c>
      <c r="C1556" s="11" t="s">
        <v>141</v>
      </c>
      <c r="D1556" s="11" t="s">
        <v>171</v>
      </c>
      <c r="E1556" s="12">
        <v>14.650236694296742</v>
      </c>
      <c r="F1556" s="12">
        <v>26.294031519459281</v>
      </c>
      <c r="G1556" s="12">
        <v>31.414767651244922</v>
      </c>
      <c r="H1556" s="12">
        <v>21.836814725858812</v>
      </c>
      <c r="I1556" s="12">
        <v>23.011362877766999</v>
      </c>
      <c r="J1556" s="12">
        <v>24.644229218034791</v>
      </c>
      <c r="K1556" s="12">
        <v>25.643348053240452</v>
      </c>
      <c r="L1556" s="12">
        <v>15.016916129169692</v>
      </c>
      <c r="M1556" s="12">
        <v>33.638885628808588</v>
      </c>
      <c r="N1556" s="12"/>
      <c r="O1556" s="12"/>
    </row>
    <row r="1557" spans="1:15" x14ac:dyDescent="0.35">
      <c r="A1557" s="11" t="str">
        <f t="shared" si="24"/>
        <v>DISTRIBUCION VOLUMEN POR CRITERIO (Consumiciones)MixersNIVEL MEDIO ALTO</v>
      </c>
      <c r="B1557" s="11" t="s">
        <v>209</v>
      </c>
      <c r="C1557" s="11" t="s">
        <v>141</v>
      </c>
      <c r="D1557" s="11" t="s">
        <v>172</v>
      </c>
      <c r="E1557" s="12">
        <v>15.844530287565906</v>
      </c>
      <c r="F1557" s="12">
        <v>6.1627964336332868</v>
      </c>
      <c r="G1557" s="12">
        <v>10.705332117368496</v>
      </c>
      <c r="H1557" s="12">
        <v>10.276712867587793</v>
      </c>
      <c r="I1557" s="12">
        <v>12.254182985562641</v>
      </c>
      <c r="J1557" s="12">
        <v>7.5750655148756909</v>
      </c>
      <c r="K1557" s="12">
        <v>14.538998683501264</v>
      </c>
      <c r="L1557" s="12">
        <v>6.0552819253423165</v>
      </c>
      <c r="M1557" s="12">
        <v>10.256827955137862</v>
      </c>
      <c r="N1557" s="12"/>
      <c r="O1557" s="12"/>
    </row>
    <row r="1558" spans="1:15" x14ac:dyDescent="0.35">
      <c r="A1558" s="11" t="str">
        <f t="shared" si="24"/>
        <v>DISTRIBUCION VOLUMEN POR CRITERIO (Consumiciones)MixersNIVEL MEDIO</v>
      </c>
      <c r="B1558" s="11" t="s">
        <v>209</v>
      </c>
      <c r="C1558" s="11" t="s">
        <v>141</v>
      </c>
      <c r="D1558" s="11" t="s">
        <v>173</v>
      </c>
      <c r="E1558" s="12">
        <v>23.977649930289381</v>
      </c>
      <c r="F1558" s="12">
        <v>25.844253514846589</v>
      </c>
      <c r="G1558" s="12">
        <v>15.128266627250071</v>
      </c>
      <c r="H1558" s="12">
        <v>36.786474810730191</v>
      </c>
      <c r="I1558" s="12">
        <v>25.20379379514409</v>
      </c>
      <c r="J1558" s="12">
        <v>23.742843545997488</v>
      </c>
      <c r="K1558" s="12">
        <v>19.416004529999586</v>
      </c>
      <c r="L1558" s="12">
        <v>19.034650866614019</v>
      </c>
      <c r="M1558" s="12">
        <v>18.371783149921608</v>
      </c>
      <c r="N1558" s="12"/>
      <c r="O1558" s="12"/>
    </row>
    <row r="1559" spans="1:15" x14ac:dyDescent="0.35">
      <c r="A1559" s="11" t="str">
        <f t="shared" si="24"/>
        <v>DISTRIBUCION VOLUMEN POR CRITERIO (Consumiciones)MixersNIVEL MEDIO BAJO</v>
      </c>
      <c r="B1559" s="11" t="s">
        <v>209</v>
      </c>
      <c r="C1559" s="11" t="s">
        <v>141</v>
      </c>
      <c r="D1559" s="11" t="s">
        <v>174</v>
      </c>
      <c r="E1559" s="12">
        <v>10.859311876128469</v>
      </c>
      <c r="F1559" s="12">
        <v>10.735581736494188</v>
      </c>
      <c r="G1559" s="12">
        <v>13.964229438062489</v>
      </c>
      <c r="H1559" s="12">
        <v>14.072155257796727</v>
      </c>
      <c r="I1559" s="12">
        <v>19.878678110726483</v>
      </c>
      <c r="J1559" s="12">
        <v>9.5340419706093247</v>
      </c>
      <c r="K1559" s="12">
        <v>15.254419427513097</v>
      </c>
      <c r="L1559" s="12">
        <v>24.270833808826058</v>
      </c>
      <c r="M1559" s="12">
        <v>12.020244044536057</v>
      </c>
      <c r="N1559" s="12"/>
      <c r="O1559" s="12"/>
    </row>
    <row r="1560" spans="1:15" x14ac:dyDescent="0.35">
      <c r="A1560" s="11" t="str">
        <f t="shared" si="24"/>
        <v>DISTRIBUCION VOLUMEN POR CRITERIO (Consumiciones)MixersNIVEL BAJO</v>
      </c>
      <c r="B1560" s="11" t="s">
        <v>209</v>
      </c>
      <c r="C1560" s="11" t="s">
        <v>141</v>
      </c>
      <c r="D1560" s="11" t="s">
        <v>190</v>
      </c>
      <c r="E1560" s="12">
        <v>34.668264216173561</v>
      </c>
      <c r="F1560" s="12">
        <v>30.963334039742836</v>
      </c>
      <c r="G1560" s="12">
        <v>28.787409743894383</v>
      </c>
      <c r="H1560" s="12">
        <v>17.027830514206123</v>
      </c>
      <c r="I1560" s="12">
        <v>19.651996042490286</v>
      </c>
      <c r="J1560" s="12">
        <v>34.503816382541544</v>
      </c>
      <c r="K1560" s="12">
        <v>25.147220667302456</v>
      </c>
      <c r="L1560" s="12">
        <v>35.622294446397134</v>
      </c>
      <c r="M1560" s="12">
        <v>25.71223813844183</v>
      </c>
      <c r="N1560" s="12"/>
      <c r="O1560" s="12"/>
    </row>
    <row r="1561" spans="1:15" x14ac:dyDescent="0.35">
      <c r="A1561" s="11" t="str">
        <f t="shared" si="24"/>
        <v>DISTRIBUCION VOLUMEN POR CRITERIO (Consumiciones)MixersHOMBRE</v>
      </c>
      <c r="B1561" s="11" t="s">
        <v>209</v>
      </c>
      <c r="C1561" s="11" t="s">
        <v>141</v>
      </c>
      <c r="D1561" s="11" t="s">
        <v>17</v>
      </c>
      <c r="E1561" s="12">
        <v>48.145865527418692</v>
      </c>
      <c r="F1561" s="12">
        <v>45.806559356724577</v>
      </c>
      <c r="G1561" s="12">
        <v>42.191172355578608</v>
      </c>
      <c r="H1561" s="12">
        <v>42.369911372583942</v>
      </c>
      <c r="I1561" s="12">
        <v>53.806064529138766</v>
      </c>
      <c r="J1561" s="12">
        <v>43.144909373754921</v>
      </c>
      <c r="K1561" s="12">
        <v>45.973384092825256</v>
      </c>
      <c r="L1561" s="12">
        <v>44.684485851618888</v>
      </c>
      <c r="M1561" s="12">
        <v>58.774281644233028</v>
      </c>
      <c r="N1561" s="12"/>
      <c r="O1561" s="12"/>
    </row>
    <row r="1562" spans="1:15" x14ac:dyDescent="0.35">
      <c r="A1562" s="11" t="str">
        <f t="shared" si="24"/>
        <v>DISTRIBUCION VOLUMEN POR CRITERIO (Consumiciones)MixersMUJER</v>
      </c>
      <c r="B1562" s="11" t="s">
        <v>209</v>
      </c>
      <c r="C1562" s="11" t="s">
        <v>141</v>
      </c>
      <c r="D1562" s="11" t="s">
        <v>18</v>
      </c>
      <c r="E1562" s="12">
        <v>51.8541344725813</v>
      </c>
      <c r="F1562" s="12">
        <v>54.193440643275416</v>
      </c>
      <c r="G1562" s="12">
        <v>57.808827644421392</v>
      </c>
      <c r="H1562" s="12">
        <v>57.630049214681556</v>
      </c>
      <c r="I1562" s="12">
        <v>46.193935470861248</v>
      </c>
      <c r="J1562" s="12">
        <v>56.855090626245087</v>
      </c>
      <c r="K1562" s="12">
        <v>54.026637503282615</v>
      </c>
      <c r="L1562" s="12">
        <v>55.315514148381119</v>
      </c>
      <c r="M1562" s="12">
        <v>41.225683217176872</v>
      </c>
      <c r="N1562" s="12"/>
      <c r="O1562" s="12"/>
    </row>
    <row r="1563" spans="1:15" x14ac:dyDescent="0.35">
      <c r="A1563" s="11" t="str">
        <f t="shared" si="24"/>
        <v>DISTRIBUCION VOLUMEN POR CRITERIO (Consumiciones)IsotonicasT.ESPAÑA</v>
      </c>
      <c r="B1563" s="11" t="s">
        <v>209</v>
      </c>
      <c r="C1563" s="11" t="s">
        <v>155</v>
      </c>
      <c r="D1563" s="11" t="s">
        <v>32</v>
      </c>
      <c r="E1563" s="12">
        <v>100</v>
      </c>
      <c r="F1563" s="12">
        <v>100</v>
      </c>
      <c r="G1563" s="12">
        <v>100</v>
      </c>
      <c r="H1563" s="12">
        <v>100</v>
      </c>
      <c r="I1563" s="12">
        <v>100</v>
      </c>
      <c r="J1563" s="12">
        <v>100</v>
      </c>
      <c r="K1563" s="12">
        <v>100</v>
      </c>
      <c r="L1563" s="12">
        <v>100</v>
      </c>
      <c r="M1563" s="12">
        <v>100</v>
      </c>
      <c r="N1563" s="12"/>
      <c r="O1563" s="12"/>
    </row>
    <row r="1564" spans="1:15" x14ac:dyDescent="0.35">
      <c r="A1564" s="11" t="str">
        <f t="shared" si="24"/>
        <v>DISTRIBUCION VOLUMEN POR CRITERIO (Consumiciones)IsotonicasBCN AM</v>
      </c>
      <c r="B1564" s="11" t="s">
        <v>209</v>
      </c>
      <c r="C1564" s="11" t="s">
        <v>155</v>
      </c>
      <c r="D1564" s="11" t="s">
        <v>1</v>
      </c>
      <c r="E1564" s="12">
        <v>13.869690388357014</v>
      </c>
      <c r="F1564" s="12">
        <v>13.219986713637363</v>
      </c>
      <c r="G1564" s="12">
        <v>11.649005092927945</v>
      </c>
      <c r="H1564" s="12">
        <v>13.187368027133708</v>
      </c>
      <c r="I1564" s="12">
        <v>12.411261224860437</v>
      </c>
      <c r="J1564" s="12">
        <v>13.126256220732904</v>
      </c>
      <c r="K1564" s="12">
        <v>12.299756041788163</v>
      </c>
      <c r="L1564" s="12">
        <v>12.638036109693529</v>
      </c>
      <c r="M1564" s="12">
        <v>8.4737806507541293</v>
      </c>
      <c r="N1564" s="12"/>
      <c r="O1564" s="12"/>
    </row>
    <row r="1565" spans="1:15" x14ac:dyDescent="0.35">
      <c r="A1565" s="11" t="str">
        <f t="shared" si="24"/>
        <v>DISTRIBUCION VOLUMEN POR CRITERIO (Consumiciones)IsotonicasREST.CAT ARAGON</v>
      </c>
      <c r="B1565" s="11" t="s">
        <v>209</v>
      </c>
      <c r="C1565" s="11" t="s">
        <v>155</v>
      </c>
      <c r="D1565" s="11" t="s">
        <v>2</v>
      </c>
      <c r="E1565" s="12">
        <v>6.7608334651273143</v>
      </c>
      <c r="F1565" s="12">
        <v>11.422946282852605</v>
      </c>
      <c r="G1565" s="12">
        <v>10.960386853963232</v>
      </c>
      <c r="H1565" s="12">
        <v>14.01628885950044</v>
      </c>
      <c r="I1565" s="12">
        <v>13.324499791310693</v>
      </c>
      <c r="J1565" s="12">
        <v>12.358750920133692</v>
      </c>
      <c r="K1565" s="12">
        <v>13.241162966057123</v>
      </c>
      <c r="L1565" s="12">
        <v>10.806614107294868</v>
      </c>
      <c r="M1565" s="12">
        <v>12.366296065753282</v>
      </c>
      <c r="N1565" s="12"/>
      <c r="O1565" s="12"/>
    </row>
    <row r="1566" spans="1:15" x14ac:dyDescent="0.35">
      <c r="A1566" s="11" t="str">
        <f t="shared" si="24"/>
        <v>DISTRIBUCION VOLUMEN POR CRITERIO (Consumiciones)IsotonicasLEVANTE</v>
      </c>
      <c r="B1566" s="11" t="s">
        <v>209</v>
      </c>
      <c r="C1566" s="11" t="s">
        <v>155</v>
      </c>
      <c r="D1566" s="11" t="s">
        <v>3</v>
      </c>
      <c r="E1566" s="12">
        <v>11.275557304635347</v>
      </c>
      <c r="F1566" s="12">
        <v>13.149526673331138</v>
      </c>
      <c r="G1566" s="12">
        <v>13.466825729994239</v>
      </c>
      <c r="H1566" s="12">
        <v>13.130709652074229</v>
      </c>
      <c r="I1566" s="12">
        <v>15.917062454336198</v>
      </c>
      <c r="J1566" s="12">
        <v>13.590717872669412</v>
      </c>
      <c r="K1566" s="12">
        <v>12.069477350313438</v>
      </c>
      <c r="L1566" s="12">
        <v>11.264784329333073</v>
      </c>
      <c r="M1566" s="12">
        <v>13.890722973237215</v>
      </c>
      <c r="N1566" s="12"/>
      <c r="O1566" s="12"/>
    </row>
    <row r="1567" spans="1:15" x14ac:dyDescent="0.35">
      <c r="A1567" s="11" t="str">
        <f t="shared" si="24"/>
        <v>DISTRIBUCION VOLUMEN POR CRITERIO (Consumiciones)IsotonicasANDALUCIA</v>
      </c>
      <c r="B1567" s="11" t="s">
        <v>209</v>
      </c>
      <c r="C1567" s="11" t="s">
        <v>155</v>
      </c>
      <c r="D1567" s="11" t="s">
        <v>4</v>
      </c>
      <c r="E1567" s="12">
        <v>18.561044212895705</v>
      </c>
      <c r="F1567" s="12">
        <v>17.475838621795383</v>
      </c>
      <c r="G1567" s="12">
        <v>18.108329968642664</v>
      </c>
      <c r="H1567" s="12">
        <v>18.406301169912474</v>
      </c>
      <c r="I1567" s="12">
        <v>17.922766628705485</v>
      </c>
      <c r="J1567" s="12">
        <v>17.573881785442403</v>
      </c>
      <c r="K1567" s="12">
        <v>14.090700419663793</v>
      </c>
      <c r="L1567" s="12">
        <v>16.373307057213683</v>
      </c>
      <c r="M1567" s="12">
        <v>15.5487764140736</v>
      </c>
      <c r="N1567" s="12"/>
      <c r="O1567" s="12"/>
    </row>
    <row r="1568" spans="1:15" x14ac:dyDescent="0.35">
      <c r="A1568" s="11" t="str">
        <f t="shared" si="24"/>
        <v>DISTRIBUCION VOLUMEN POR CRITERIO (Consumiciones)IsotonicasMDD AM</v>
      </c>
      <c r="B1568" s="11" t="s">
        <v>209</v>
      </c>
      <c r="C1568" s="11" t="s">
        <v>155</v>
      </c>
      <c r="D1568" s="11" t="s">
        <v>5</v>
      </c>
      <c r="E1568" s="12">
        <v>20.044664366708474</v>
      </c>
      <c r="F1568" s="12">
        <v>16.921823649086718</v>
      </c>
      <c r="G1568" s="12">
        <v>13.27972235592409</v>
      </c>
      <c r="H1568" s="12">
        <v>13.253407376425985</v>
      </c>
      <c r="I1568" s="12">
        <v>12.854303206817349</v>
      </c>
      <c r="J1568" s="12">
        <v>18.66586258670722</v>
      </c>
      <c r="K1568" s="12">
        <v>19.785936865447219</v>
      </c>
      <c r="L1568" s="12">
        <v>22.237232562560024</v>
      </c>
      <c r="M1568" s="12">
        <v>21.997383035027571</v>
      </c>
      <c r="N1568" s="12"/>
      <c r="O1568" s="12"/>
    </row>
    <row r="1569" spans="1:15" x14ac:dyDescent="0.35">
      <c r="A1569" s="11" t="str">
        <f t="shared" si="24"/>
        <v>DISTRIBUCION VOLUMEN POR CRITERIO (Consumiciones)IsotonicasRTO CENTRO</v>
      </c>
      <c r="B1569" s="11" t="s">
        <v>209</v>
      </c>
      <c r="C1569" s="11" t="s">
        <v>155</v>
      </c>
      <c r="D1569" s="11" t="s">
        <v>6</v>
      </c>
      <c r="E1569" s="12">
        <v>15.447324091816879</v>
      </c>
      <c r="F1569" s="12">
        <v>13.971568461496695</v>
      </c>
      <c r="G1569" s="12">
        <v>12.857341999225225</v>
      </c>
      <c r="H1569" s="12">
        <v>12.332700315126228</v>
      </c>
      <c r="I1569" s="12">
        <v>12.251378557402889</v>
      </c>
      <c r="J1569" s="12">
        <v>9.4106629292615658</v>
      </c>
      <c r="K1569" s="12">
        <v>9.4258950595031106</v>
      </c>
      <c r="L1569" s="12">
        <v>12.703869058763576</v>
      </c>
      <c r="M1569" s="12">
        <v>12.643541995280987</v>
      </c>
      <c r="N1569" s="12"/>
      <c r="O1569" s="12"/>
    </row>
    <row r="1570" spans="1:15" x14ac:dyDescent="0.35">
      <c r="A1570" s="11" t="str">
        <f t="shared" si="24"/>
        <v>DISTRIBUCION VOLUMEN POR CRITERIO (Consumiciones)IsotonicasNORTE-CENTRO</v>
      </c>
      <c r="B1570" s="11" t="s">
        <v>209</v>
      </c>
      <c r="C1570" s="11" t="s">
        <v>155</v>
      </c>
      <c r="D1570" s="11" t="s">
        <v>7</v>
      </c>
      <c r="E1570" s="12">
        <v>6.8265864010680826</v>
      </c>
      <c r="F1570" s="12">
        <v>5.8889167462464425</v>
      </c>
      <c r="G1570" s="12">
        <v>7.6648436291431477</v>
      </c>
      <c r="H1570" s="12">
        <v>5.3366694493503593</v>
      </c>
      <c r="I1570" s="12">
        <v>7.1481752390346474</v>
      </c>
      <c r="J1570" s="12">
        <v>5.6575204113316806</v>
      </c>
      <c r="K1570" s="12">
        <v>8.584060430349167</v>
      </c>
      <c r="L1570" s="12">
        <v>6.3609749695709841</v>
      </c>
      <c r="M1570" s="12">
        <v>5.6457882507071995</v>
      </c>
      <c r="N1570" s="12"/>
      <c r="O1570" s="12"/>
    </row>
    <row r="1571" spans="1:15" x14ac:dyDescent="0.35">
      <c r="A1571" s="11" t="str">
        <f t="shared" si="24"/>
        <v>DISTRIBUCION VOLUMEN POR CRITERIO (Consumiciones)IsotonicasNOROESTE</v>
      </c>
      <c r="B1571" s="11" t="s">
        <v>209</v>
      </c>
      <c r="C1571" s="11" t="s">
        <v>155</v>
      </c>
      <c r="D1571" s="11" t="s">
        <v>8</v>
      </c>
      <c r="E1571" s="12">
        <v>7.2143089643199989</v>
      </c>
      <c r="F1571" s="12">
        <v>7.9494128130359654</v>
      </c>
      <c r="G1571" s="12">
        <v>12.013555142935077</v>
      </c>
      <c r="H1571" s="12">
        <v>10.336546683893342</v>
      </c>
      <c r="I1571" s="12">
        <v>8.1705778902635817</v>
      </c>
      <c r="J1571" s="12">
        <v>9.6163509746107874</v>
      </c>
      <c r="K1571" s="12">
        <v>10.503026330515537</v>
      </c>
      <c r="L1571" s="12">
        <v>7.6151960705646475</v>
      </c>
      <c r="M1571" s="12">
        <v>9.4337309838223966</v>
      </c>
      <c r="N1571" s="12"/>
      <c r="O1571" s="12"/>
    </row>
    <row r="1572" spans="1:15" x14ac:dyDescent="0.35">
      <c r="A1572" s="11" t="str">
        <f t="shared" si="24"/>
        <v>DISTRIBUCION VOLUMEN POR CRITERIO (Consumiciones)Isotonicas&lt;2MIL</v>
      </c>
      <c r="B1572" s="11" t="s">
        <v>209</v>
      </c>
      <c r="C1572" s="11" t="s">
        <v>155</v>
      </c>
      <c r="D1572" s="11" t="s">
        <v>9</v>
      </c>
      <c r="E1572" s="12">
        <v>5.617186609241271</v>
      </c>
      <c r="F1572" s="12">
        <v>7.6677682743378366</v>
      </c>
      <c r="G1572" s="12">
        <v>7.4996692764026234</v>
      </c>
      <c r="H1572" s="12">
        <v>6.5504980890921622</v>
      </c>
      <c r="I1572" s="12">
        <v>6.0580631133112117</v>
      </c>
      <c r="J1572" s="12">
        <v>4.154563215451363</v>
      </c>
      <c r="K1572" s="12">
        <v>5.0756200870332187</v>
      </c>
      <c r="L1572" s="12">
        <v>4.4816261522994996</v>
      </c>
      <c r="M1572" s="12">
        <v>6.0289552671715922</v>
      </c>
      <c r="N1572" s="12"/>
      <c r="O1572" s="12"/>
    </row>
    <row r="1573" spans="1:15" x14ac:dyDescent="0.35">
      <c r="A1573" s="11" t="str">
        <f t="shared" si="24"/>
        <v>DISTRIBUCION VOLUMEN POR CRITERIO (Consumiciones)Isotonicas2-5MIL</v>
      </c>
      <c r="B1573" s="11" t="s">
        <v>209</v>
      </c>
      <c r="C1573" s="11" t="s">
        <v>155</v>
      </c>
      <c r="D1573" s="11" t="s">
        <v>10</v>
      </c>
      <c r="E1573" s="12">
        <v>7.0864121019975066</v>
      </c>
      <c r="F1573" s="12">
        <v>6.0735125501831657</v>
      </c>
      <c r="G1573" s="12">
        <v>6.4980486230479233</v>
      </c>
      <c r="H1573" s="12">
        <v>5.5413152329072384</v>
      </c>
      <c r="I1573" s="12">
        <v>4.507880624718311</v>
      </c>
      <c r="J1573" s="12">
        <v>4.1694074838650463</v>
      </c>
      <c r="K1573" s="12">
        <v>4.3525114010500197</v>
      </c>
      <c r="L1573" s="12">
        <v>4.851884780213882</v>
      </c>
      <c r="M1573" s="12">
        <v>7.18893395340955</v>
      </c>
      <c r="N1573" s="12"/>
      <c r="O1573" s="12"/>
    </row>
    <row r="1574" spans="1:15" x14ac:dyDescent="0.35">
      <c r="A1574" s="11" t="str">
        <f t="shared" si="24"/>
        <v>DISTRIBUCION VOLUMEN POR CRITERIO (Consumiciones)Isotonicas5-10MIL</v>
      </c>
      <c r="B1574" s="11" t="s">
        <v>209</v>
      </c>
      <c r="C1574" s="11" t="s">
        <v>155</v>
      </c>
      <c r="D1574" s="11" t="s">
        <v>11</v>
      </c>
      <c r="E1574" s="12">
        <v>5.5302991294241401</v>
      </c>
      <c r="F1574" s="12">
        <v>6.6684964692130064</v>
      </c>
      <c r="G1574" s="12">
        <v>9.1609466925270251</v>
      </c>
      <c r="H1574" s="12">
        <v>6.8170091964027195</v>
      </c>
      <c r="I1574" s="12">
        <v>8.3081045595905856</v>
      </c>
      <c r="J1574" s="12">
        <v>7.4364714533726772</v>
      </c>
      <c r="K1574" s="12">
        <v>8.8957841678253118</v>
      </c>
      <c r="L1574" s="12">
        <v>8.7608177693329008</v>
      </c>
      <c r="M1574" s="12">
        <v>8.1607306970317168</v>
      </c>
      <c r="N1574" s="12"/>
      <c r="O1574" s="12"/>
    </row>
    <row r="1575" spans="1:15" x14ac:dyDescent="0.35">
      <c r="A1575" s="11" t="str">
        <f t="shared" si="24"/>
        <v>DISTRIBUCION VOLUMEN POR CRITERIO (Consumiciones)Isotonicas10-30MIL</v>
      </c>
      <c r="B1575" s="11" t="s">
        <v>209</v>
      </c>
      <c r="C1575" s="11" t="s">
        <v>155</v>
      </c>
      <c r="D1575" s="11" t="s">
        <v>12</v>
      </c>
      <c r="E1575" s="12">
        <v>17.794320476370874</v>
      </c>
      <c r="F1575" s="12">
        <v>16.243931709373591</v>
      </c>
      <c r="G1575" s="12">
        <v>14.506222128188037</v>
      </c>
      <c r="H1575" s="12">
        <v>17.179853087847576</v>
      </c>
      <c r="I1575" s="12">
        <v>15.485013108687557</v>
      </c>
      <c r="J1575" s="12">
        <v>17.227145433490758</v>
      </c>
      <c r="K1575" s="12">
        <v>14.894784443657946</v>
      </c>
      <c r="L1575" s="12">
        <v>16.596058510727456</v>
      </c>
      <c r="M1575" s="12">
        <v>14.959767829907053</v>
      </c>
      <c r="N1575" s="12"/>
      <c r="O1575" s="12"/>
    </row>
    <row r="1576" spans="1:15" x14ac:dyDescent="0.35">
      <c r="A1576" s="11" t="str">
        <f t="shared" si="24"/>
        <v>DISTRIBUCION VOLUMEN POR CRITERIO (Consumiciones)Isotonicas30-100MIL</v>
      </c>
      <c r="B1576" s="11" t="s">
        <v>209</v>
      </c>
      <c r="C1576" s="11" t="s">
        <v>155</v>
      </c>
      <c r="D1576" s="11" t="s">
        <v>13</v>
      </c>
      <c r="E1576" s="12">
        <v>15.560775720974368</v>
      </c>
      <c r="F1576" s="12">
        <v>17.219940402998375</v>
      </c>
      <c r="G1576" s="12">
        <v>16.29934083662944</v>
      </c>
      <c r="H1576" s="12">
        <v>19.5377541879954</v>
      </c>
      <c r="I1576" s="12">
        <v>20.571733720776209</v>
      </c>
      <c r="J1576" s="12">
        <v>16.33910585765712</v>
      </c>
      <c r="K1576" s="12">
        <v>17.314868848057582</v>
      </c>
      <c r="L1576" s="12">
        <v>14.347695686301362</v>
      </c>
      <c r="M1576" s="12">
        <v>16.922320462515156</v>
      </c>
      <c r="N1576" s="12"/>
      <c r="O1576" s="12"/>
    </row>
    <row r="1577" spans="1:15" x14ac:dyDescent="0.35">
      <c r="A1577" s="11" t="str">
        <f t="shared" si="24"/>
        <v>DISTRIBUCION VOLUMEN POR CRITERIO (Consumiciones)Isotonicas100-200MIL</v>
      </c>
      <c r="B1577" s="11" t="s">
        <v>209</v>
      </c>
      <c r="C1577" s="11" t="s">
        <v>155</v>
      </c>
      <c r="D1577" s="11" t="s">
        <v>14</v>
      </c>
      <c r="E1577" s="12">
        <v>10.108872554608684</v>
      </c>
      <c r="F1577" s="12">
        <v>10.601575200493127</v>
      </c>
      <c r="G1577" s="12">
        <v>10.293223635081091</v>
      </c>
      <c r="H1577" s="12">
        <v>11.270173751221305</v>
      </c>
      <c r="I1577" s="12">
        <v>12.917205745995538</v>
      </c>
      <c r="J1577" s="12">
        <v>10.810280183253253</v>
      </c>
      <c r="K1577" s="12">
        <v>10.362933506165255</v>
      </c>
      <c r="L1577" s="12">
        <v>10.562354608502579</v>
      </c>
      <c r="M1577" s="12">
        <v>7.1484940230214704</v>
      </c>
      <c r="N1577" s="12"/>
      <c r="O1577" s="12"/>
    </row>
    <row r="1578" spans="1:15" x14ac:dyDescent="0.35">
      <c r="A1578" s="11" t="str">
        <f t="shared" si="24"/>
        <v>DISTRIBUCION VOLUMEN POR CRITERIO (Consumiciones)Isotonicas200-500MIL</v>
      </c>
      <c r="B1578" s="11" t="s">
        <v>209</v>
      </c>
      <c r="C1578" s="11" t="s">
        <v>155</v>
      </c>
      <c r="D1578" s="11" t="s">
        <v>15</v>
      </c>
      <c r="E1578" s="12">
        <v>11.760461070510393</v>
      </c>
      <c r="F1578" s="12">
        <v>12.14859008058051</v>
      </c>
      <c r="G1578" s="12">
        <v>17.768007846013369</v>
      </c>
      <c r="H1578" s="12">
        <v>13.93452706512665</v>
      </c>
      <c r="I1578" s="12">
        <v>12.404125800079811</v>
      </c>
      <c r="J1578" s="12">
        <v>15.457594651178198</v>
      </c>
      <c r="K1578" s="12">
        <v>13.843135314367055</v>
      </c>
      <c r="L1578" s="12">
        <v>14.132793545945944</v>
      </c>
      <c r="M1578" s="12">
        <v>11.712225919359675</v>
      </c>
      <c r="N1578" s="12"/>
      <c r="O1578" s="12"/>
    </row>
    <row r="1579" spans="1:15" x14ac:dyDescent="0.35">
      <c r="A1579" s="11" t="str">
        <f t="shared" si="24"/>
        <v>DISTRIBUCION VOLUMEN POR CRITERIO (Consumiciones)Isotonicas&gt;500MIL</v>
      </c>
      <c r="B1579" s="11" t="s">
        <v>209</v>
      </c>
      <c r="C1579" s="11" t="s">
        <v>155</v>
      </c>
      <c r="D1579" s="11" t="s">
        <v>16</v>
      </c>
      <c r="E1579" s="12">
        <v>26.541676934337175</v>
      </c>
      <c r="F1579" s="12">
        <v>23.376205274302706</v>
      </c>
      <c r="G1579" s="12">
        <v>17.974553889417233</v>
      </c>
      <c r="H1579" s="12">
        <v>19.168860922823711</v>
      </c>
      <c r="I1579" s="12">
        <v>19.747889988661633</v>
      </c>
      <c r="J1579" s="12">
        <v>24.405428020841928</v>
      </c>
      <c r="K1579" s="12">
        <v>25.260373829571776</v>
      </c>
      <c r="L1579" s="12">
        <v>26.266783211670763</v>
      </c>
      <c r="M1579" s="12">
        <v>27.878579995046344</v>
      </c>
      <c r="N1579" s="12"/>
      <c r="O1579" s="12"/>
    </row>
    <row r="1580" spans="1:15" x14ac:dyDescent="0.35">
      <c r="A1580" s="11" t="str">
        <f t="shared" si="24"/>
        <v>DISTRIBUCION VOLUMEN POR CRITERIO (Consumiciones)IsotonicasDE 15 A 19 AÑOS</v>
      </c>
      <c r="B1580" s="11" t="s">
        <v>209</v>
      </c>
      <c r="C1580" s="11" t="s">
        <v>155</v>
      </c>
      <c r="D1580" s="11" t="s">
        <v>34</v>
      </c>
      <c r="E1580" s="12">
        <v>2.8044988028202686</v>
      </c>
      <c r="F1580" s="12">
        <v>3.0094034550930524</v>
      </c>
      <c r="G1580" s="12">
        <v>5.8651492306744313</v>
      </c>
      <c r="H1580" s="12">
        <v>3.723732848818996</v>
      </c>
      <c r="I1580" s="12">
        <v>5.8539724696734039</v>
      </c>
      <c r="J1580" s="12">
        <v>1.7437048792159147</v>
      </c>
      <c r="K1580" s="12">
        <v>5.2049386219231479</v>
      </c>
      <c r="L1580" s="12">
        <v>6.6283009642779582</v>
      </c>
      <c r="M1580" s="12">
        <v>5.1765392186257513</v>
      </c>
      <c r="N1580" s="12"/>
      <c r="O1580" s="12"/>
    </row>
    <row r="1581" spans="1:15" x14ac:dyDescent="0.35">
      <c r="A1581" s="11" t="str">
        <f t="shared" si="24"/>
        <v>DISTRIBUCION VOLUMEN POR CRITERIO (Consumiciones)IsotonicasDE 20 A 24 AÑOS</v>
      </c>
      <c r="B1581" s="11" t="s">
        <v>209</v>
      </c>
      <c r="C1581" s="11" t="s">
        <v>155</v>
      </c>
      <c r="D1581" s="11" t="s">
        <v>35</v>
      </c>
      <c r="E1581" s="12">
        <v>5.1059163849953482</v>
      </c>
      <c r="F1581" s="12">
        <v>5.3266297352628369</v>
      </c>
      <c r="G1581" s="12">
        <v>7.1690534065823268</v>
      </c>
      <c r="H1581" s="12">
        <v>4.4586890003843829</v>
      </c>
      <c r="I1581" s="12">
        <v>2.6752536137406699</v>
      </c>
      <c r="J1581" s="12">
        <v>7.5221951604946327</v>
      </c>
      <c r="K1581" s="12">
        <v>4.7023356084854395</v>
      </c>
      <c r="L1581" s="12">
        <v>6.6928892925882302</v>
      </c>
      <c r="M1581" s="12">
        <v>4.466096778819205</v>
      </c>
      <c r="N1581" s="12"/>
      <c r="O1581" s="12"/>
    </row>
    <row r="1582" spans="1:15" x14ac:dyDescent="0.35">
      <c r="A1582" s="11" t="str">
        <f t="shared" si="24"/>
        <v>DISTRIBUCION VOLUMEN POR CRITERIO (Consumiciones)IsotonicasDE 25 A 34 AÑOS</v>
      </c>
      <c r="B1582" s="11" t="s">
        <v>209</v>
      </c>
      <c r="C1582" s="11" t="s">
        <v>155</v>
      </c>
      <c r="D1582" s="11" t="s">
        <v>36</v>
      </c>
      <c r="E1582" s="12">
        <v>9.1525723732846878</v>
      </c>
      <c r="F1582" s="12">
        <v>8.9235970271763616</v>
      </c>
      <c r="G1582" s="12">
        <v>7.4571082735194043</v>
      </c>
      <c r="H1582" s="12">
        <v>9.1836435771652862</v>
      </c>
      <c r="I1582" s="12">
        <v>9.6626064586216174</v>
      </c>
      <c r="J1582" s="12">
        <v>8.1659427109682916</v>
      </c>
      <c r="K1582" s="12">
        <v>8.7971222943708316</v>
      </c>
      <c r="L1582" s="12">
        <v>9.7584865126261242</v>
      </c>
      <c r="M1582" s="12">
        <v>10.017496675835277</v>
      </c>
      <c r="N1582" s="12"/>
      <c r="O1582" s="12"/>
    </row>
    <row r="1583" spans="1:15" x14ac:dyDescent="0.35">
      <c r="A1583" s="11" t="str">
        <f t="shared" si="24"/>
        <v>DISTRIBUCION VOLUMEN POR CRITERIO (Consumiciones)IsotonicasDE 35 A 49 AÑOS</v>
      </c>
      <c r="B1583" s="11" t="s">
        <v>209</v>
      </c>
      <c r="C1583" s="11" t="s">
        <v>155</v>
      </c>
      <c r="D1583" s="11" t="s">
        <v>37</v>
      </c>
      <c r="E1583" s="12">
        <v>27.92769751626583</v>
      </c>
      <c r="F1583" s="12">
        <v>25.704249080973351</v>
      </c>
      <c r="G1583" s="12">
        <v>26.00638005678535</v>
      </c>
      <c r="H1583" s="12">
        <v>28.003147875649599</v>
      </c>
      <c r="I1583" s="12">
        <v>24.858578630048427</v>
      </c>
      <c r="J1583" s="12">
        <v>27.89732473789374</v>
      </c>
      <c r="K1583" s="12">
        <v>22.751340649051393</v>
      </c>
      <c r="L1583" s="12">
        <v>24.007040487976926</v>
      </c>
      <c r="M1583" s="12">
        <v>25.465847466465046</v>
      </c>
      <c r="N1583" s="12"/>
      <c r="O1583" s="12"/>
    </row>
    <row r="1584" spans="1:15" x14ac:dyDescent="0.35">
      <c r="A1584" s="11" t="str">
        <f t="shared" si="24"/>
        <v>DISTRIBUCION VOLUMEN POR CRITERIO (Consumiciones)IsotonicasDE 50 A 59 AÑOS</v>
      </c>
      <c r="B1584" s="11" t="s">
        <v>209</v>
      </c>
      <c r="C1584" s="11" t="s">
        <v>155</v>
      </c>
      <c r="D1584" s="11" t="s">
        <v>38</v>
      </c>
      <c r="E1584" s="12">
        <v>29.406756985387421</v>
      </c>
      <c r="F1584" s="12">
        <v>31.32576979460433</v>
      </c>
      <c r="G1584" s="12">
        <v>26.3187037875716</v>
      </c>
      <c r="H1584" s="12">
        <v>26.547903081328307</v>
      </c>
      <c r="I1584" s="12">
        <v>28.613674023138273</v>
      </c>
      <c r="J1584" s="12">
        <v>28.657890870386332</v>
      </c>
      <c r="K1584" s="12">
        <v>27.06855629740209</v>
      </c>
      <c r="L1584" s="12">
        <v>25.200371460453692</v>
      </c>
      <c r="M1584" s="12">
        <v>23.881316727718318</v>
      </c>
      <c r="N1584" s="12"/>
      <c r="O1584" s="12"/>
    </row>
    <row r="1585" spans="1:15" x14ac:dyDescent="0.35">
      <c r="A1585" s="11" t="str">
        <f t="shared" si="24"/>
        <v>DISTRIBUCION VOLUMEN POR CRITERIO (Consumiciones)IsotonicasDE 60 A 75 AÑOS</v>
      </c>
      <c r="B1585" s="11" t="s">
        <v>209</v>
      </c>
      <c r="C1585" s="11" t="s">
        <v>155</v>
      </c>
      <c r="D1585" s="11" t="s">
        <v>39</v>
      </c>
      <c r="E1585" s="12">
        <v>25.602566672428821</v>
      </c>
      <c r="F1585" s="12">
        <v>25.710373263750263</v>
      </c>
      <c r="G1585" s="12">
        <v>27.183605244866893</v>
      </c>
      <c r="H1585" s="12">
        <v>28.082877690045159</v>
      </c>
      <c r="I1585" s="12">
        <v>28.335938131326806</v>
      </c>
      <c r="J1585" s="12">
        <v>26.012935349528671</v>
      </c>
      <c r="K1585" s="12">
        <v>31.475712327631182</v>
      </c>
      <c r="L1585" s="12">
        <v>27.712921980822859</v>
      </c>
      <c r="M1585" s="12">
        <v>30.992715353730233</v>
      </c>
      <c r="N1585" s="12"/>
      <c r="O1585" s="12"/>
    </row>
    <row r="1586" spans="1:15" x14ac:dyDescent="0.35">
      <c r="A1586" s="11" t="str">
        <f t="shared" si="24"/>
        <v>DISTRIBUCION VOLUMEN POR CRITERIO (Consumiciones)IsotonicasNIVEL ALTO</v>
      </c>
      <c r="B1586" s="11" t="s">
        <v>209</v>
      </c>
      <c r="C1586" s="11" t="s">
        <v>155</v>
      </c>
      <c r="D1586" s="11" t="s">
        <v>171</v>
      </c>
      <c r="E1586" s="12">
        <v>25.252350223804569</v>
      </c>
      <c r="F1586" s="12">
        <v>28.912302820477603</v>
      </c>
      <c r="G1586" s="12">
        <v>28.287058602497815</v>
      </c>
      <c r="H1586" s="12">
        <v>25.70796299087133</v>
      </c>
      <c r="I1586" s="12">
        <v>27.427964700266337</v>
      </c>
      <c r="J1586" s="12">
        <v>28.777496222316884</v>
      </c>
      <c r="K1586" s="12">
        <v>22.394555871765469</v>
      </c>
      <c r="L1586" s="12">
        <v>24.150228935328581</v>
      </c>
      <c r="M1586" s="12">
        <v>23.439451317281744</v>
      </c>
      <c r="N1586" s="12"/>
      <c r="O1586" s="12"/>
    </row>
    <row r="1587" spans="1:15" x14ac:dyDescent="0.35">
      <c r="A1587" s="11" t="str">
        <f t="shared" si="24"/>
        <v>DISTRIBUCION VOLUMEN POR CRITERIO (Consumiciones)IsotonicasNIVEL MEDIO ALTO</v>
      </c>
      <c r="B1587" s="11" t="s">
        <v>209</v>
      </c>
      <c r="C1587" s="11" t="s">
        <v>155</v>
      </c>
      <c r="D1587" s="11" t="s">
        <v>172</v>
      </c>
      <c r="E1587" s="12">
        <v>15.886244018698809</v>
      </c>
      <c r="F1587" s="12">
        <v>15.592844048124737</v>
      </c>
      <c r="G1587" s="12">
        <v>14.812433397438413</v>
      </c>
      <c r="H1587" s="12">
        <v>18.663820765819388</v>
      </c>
      <c r="I1587" s="12">
        <v>19.872083035850409</v>
      </c>
      <c r="J1587" s="12">
        <v>19.391214754114745</v>
      </c>
      <c r="K1587" s="12">
        <v>16.553340754590721</v>
      </c>
      <c r="L1587" s="12">
        <v>17.539794876513291</v>
      </c>
      <c r="M1587" s="12">
        <v>18.468790329939644</v>
      </c>
      <c r="N1587" s="12"/>
      <c r="O1587" s="12"/>
    </row>
    <row r="1588" spans="1:15" x14ac:dyDescent="0.35">
      <c r="A1588" s="11" t="str">
        <f t="shared" si="24"/>
        <v>DISTRIBUCION VOLUMEN POR CRITERIO (Consumiciones)IsotonicasNIVEL MEDIO</v>
      </c>
      <c r="B1588" s="11" t="s">
        <v>209</v>
      </c>
      <c r="C1588" s="11" t="s">
        <v>155</v>
      </c>
      <c r="D1588" s="11" t="s">
        <v>173</v>
      </c>
      <c r="E1588" s="12">
        <v>28.82941200269228</v>
      </c>
      <c r="F1588" s="12">
        <v>22.698213527177955</v>
      </c>
      <c r="G1588" s="12">
        <v>25.170328039026678</v>
      </c>
      <c r="H1588" s="12">
        <v>24.000007619924922</v>
      </c>
      <c r="I1588" s="12">
        <v>21.678507667353411</v>
      </c>
      <c r="J1588" s="12">
        <v>22.94094157294472</v>
      </c>
      <c r="K1588" s="12">
        <v>28.488040905960403</v>
      </c>
      <c r="L1588" s="12">
        <v>30.387761776020334</v>
      </c>
      <c r="M1588" s="12">
        <v>22.25426030816962</v>
      </c>
      <c r="N1588" s="12"/>
      <c r="O1588" s="12"/>
    </row>
    <row r="1589" spans="1:15" x14ac:dyDescent="0.35">
      <c r="A1589" s="11" t="str">
        <f t="shared" si="24"/>
        <v>DISTRIBUCION VOLUMEN POR CRITERIO (Consumiciones)IsotonicasNIVEL MEDIO BAJO</v>
      </c>
      <c r="B1589" s="11" t="s">
        <v>209</v>
      </c>
      <c r="C1589" s="11" t="s">
        <v>155</v>
      </c>
      <c r="D1589" s="11" t="s">
        <v>174</v>
      </c>
      <c r="E1589" s="12">
        <v>13.903601285818844</v>
      </c>
      <c r="F1589" s="12">
        <v>12.809762282699303</v>
      </c>
      <c r="G1589" s="12">
        <v>14.859514648577631</v>
      </c>
      <c r="H1589" s="12">
        <v>12.179014896106557</v>
      </c>
      <c r="I1589" s="12">
        <v>11.68345622814698</v>
      </c>
      <c r="J1589" s="12">
        <v>11.0965551008807</v>
      </c>
      <c r="K1589" s="12">
        <v>13.764808124285894</v>
      </c>
      <c r="L1589" s="12">
        <v>12.564763966053594</v>
      </c>
      <c r="M1589" s="12">
        <v>11.440833941677203</v>
      </c>
      <c r="N1589" s="12"/>
      <c r="O1589" s="12"/>
    </row>
    <row r="1590" spans="1:15" x14ac:dyDescent="0.35">
      <c r="A1590" s="11" t="str">
        <f t="shared" si="24"/>
        <v>DISTRIBUCION VOLUMEN POR CRITERIO (Consumiciones)IsotonicasNIVEL BAJO</v>
      </c>
      <c r="B1590" s="11" t="s">
        <v>209</v>
      </c>
      <c r="C1590" s="11" t="s">
        <v>155</v>
      </c>
      <c r="D1590" s="11" t="s">
        <v>190</v>
      </c>
      <c r="E1590" s="12">
        <v>16.128401663914318</v>
      </c>
      <c r="F1590" s="12">
        <v>19.986901275299182</v>
      </c>
      <c r="G1590" s="12">
        <v>16.870682548868452</v>
      </c>
      <c r="H1590" s="12">
        <v>19.449189493986186</v>
      </c>
      <c r="I1590" s="12">
        <v>19.338013361114143</v>
      </c>
      <c r="J1590" s="12">
        <v>17.793792349742954</v>
      </c>
      <c r="K1590" s="12">
        <v>18.799264008170987</v>
      </c>
      <c r="L1590" s="12">
        <v>15.357468277327186</v>
      </c>
      <c r="M1590" s="12">
        <v>24.39668039785689</v>
      </c>
      <c r="N1590" s="12"/>
      <c r="O1590" s="12"/>
    </row>
    <row r="1591" spans="1:15" x14ac:dyDescent="0.35">
      <c r="A1591" s="11" t="str">
        <f t="shared" si="24"/>
        <v>DISTRIBUCION VOLUMEN POR CRITERIO (Consumiciones)IsotonicasHOMBRE</v>
      </c>
      <c r="B1591" s="11" t="s">
        <v>209</v>
      </c>
      <c r="C1591" s="11" t="s">
        <v>155</v>
      </c>
      <c r="D1591" s="11" t="s">
        <v>17</v>
      </c>
      <c r="E1591" s="12">
        <v>62.528734152540203</v>
      </c>
      <c r="F1591" s="12">
        <v>54.420270645761939</v>
      </c>
      <c r="G1591" s="12">
        <v>56.957368758750171</v>
      </c>
      <c r="H1591" s="12">
        <v>56.65215212079444</v>
      </c>
      <c r="I1591" s="12">
        <v>55.531224668825487</v>
      </c>
      <c r="J1591" s="12">
        <v>51.174273783674863</v>
      </c>
      <c r="K1591" s="12">
        <v>55.96966962131679</v>
      </c>
      <c r="L1591" s="12">
        <v>56.319481667164162</v>
      </c>
      <c r="M1591" s="12">
        <v>57.500513290140923</v>
      </c>
      <c r="N1591" s="12"/>
      <c r="O1591" s="12"/>
    </row>
    <row r="1592" spans="1:15" x14ac:dyDescent="0.35">
      <c r="A1592" s="11" t="str">
        <f t="shared" si="24"/>
        <v>DISTRIBUCION VOLUMEN POR CRITERIO (Consumiciones)IsotonicasMUJER</v>
      </c>
      <c r="B1592" s="11" t="s">
        <v>209</v>
      </c>
      <c r="C1592" s="11" t="s">
        <v>155</v>
      </c>
      <c r="D1592" s="11" t="s">
        <v>18</v>
      </c>
      <c r="E1592" s="12">
        <v>37.471256652530997</v>
      </c>
      <c r="F1592" s="12">
        <v>45.579769277202708</v>
      </c>
      <c r="G1592" s="12">
        <v>43.042631241249836</v>
      </c>
      <c r="H1592" s="12">
        <v>43.347847879205567</v>
      </c>
      <c r="I1592" s="12">
        <v>44.46877533117452</v>
      </c>
      <c r="J1592" s="12">
        <v>48.825726216325144</v>
      </c>
      <c r="K1592" s="12">
        <v>44.030330378683225</v>
      </c>
      <c r="L1592" s="12">
        <v>43.680518332835845</v>
      </c>
      <c r="M1592" s="12">
        <v>42.499486709859077</v>
      </c>
      <c r="N1592" s="12"/>
      <c r="O1592" s="12"/>
    </row>
    <row r="1593" spans="1:15" x14ac:dyDescent="0.35">
      <c r="A1593" s="11" t="str">
        <f t="shared" si="24"/>
        <v>DISTRIBUCION VOLUMEN POR CRITERIO (Consumiciones)EnergeticasT.ESPAÑA</v>
      </c>
      <c r="B1593" s="11" t="s">
        <v>209</v>
      </c>
      <c r="C1593" s="11" t="s">
        <v>156</v>
      </c>
      <c r="D1593" s="11" t="s">
        <v>32</v>
      </c>
      <c r="E1593" s="12">
        <v>100</v>
      </c>
      <c r="F1593" s="12">
        <v>100</v>
      </c>
      <c r="G1593" s="12">
        <v>100</v>
      </c>
      <c r="H1593" s="12">
        <v>100</v>
      </c>
      <c r="I1593" s="12">
        <v>100</v>
      </c>
      <c r="J1593" s="12">
        <v>100</v>
      </c>
      <c r="K1593" s="12">
        <v>100</v>
      </c>
      <c r="L1593" s="12">
        <v>100</v>
      </c>
      <c r="M1593" s="12">
        <v>100</v>
      </c>
      <c r="N1593" s="12"/>
      <c r="O1593" s="12"/>
    </row>
    <row r="1594" spans="1:15" x14ac:dyDescent="0.35">
      <c r="A1594" s="11" t="str">
        <f t="shared" si="24"/>
        <v>DISTRIBUCION VOLUMEN POR CRITERIO (Consumiciones)EnergeticasBCN AM</v>
      </c>
      <c r="B1594" s="11" t="s">
        <v>209</v>
      </c>
      <c r="C1594" s="11" t="s">
        <v>156</v>
      </c>
      <c r="D1594" s="11" t="s">
        <v>1</v>
      </c>
      <c r="E1594" s="12">
        <v>5.983822559188396</v>
      </c>
      <c r="F1594" s="12">
        <v>3.3295430514919961</v>
      </c>
      <c r="G1594" s="12">
        <v>5.156775099439578</v>
      </c>
      <c r="H1594" s="12">
        <v>4.0155369547967554</v>
      </c>
      <c r="I1594" s="12">
        <v>3.5196093515264342</v>
      </c>
      <c r="J1594" s="12">
        <v>10.966072159154137</v>
      </c>
      <c r="K1594" s="12">
        <v>6.2699733217475035</v>
      </c>
      <c r="L1594" s="12">
        <v>2.5116022754658447</v>
      </c>
      <c r="M1594" s="12">
        <v>2.5028291629757993</v>
      </c>
      <c r="N1594" s="12"/>
      <c r="O1594" s="12"/>
    </row>
    <row r="1595" spans="1:15" x14ac:dyDescent="0.35">
      <c r="A1595" s="11" t="str">
        <f t="shared" si="24"/>
        <v>DISTRIBUCION VOLUMEN POR CRITERIO (Consumiciones)EnergeticasREST.CAT ARAGON</v>
      </c>
      <c r="B1595" s="11" t="s">
        <v>209</v>
      </c>
      <c r="C1595" s="11" t="s">
        <v>156</v>
      </c>
      <c r="D1595" s="11" t="s">
        <v>2</v>
      </c>
      <c r="E1595" s="12">
        <v>14.324497885549267</v>
      </c>
      <c r="F1595" s="12">
        <v>15.053232773225384</v>
      </c>
      <c r="G1595" s="12">
        <v>12.314212971598295</v>
      </c>
      <c r="H1595" s="12">
        <v>10.285627908049037</v>
      </c>
      <c r="I1595" s="12">
        <v>11.749574480253708</v>
      </c>
      <c r="J1595" s="12">
        <v>11.483471085074042</v>
      </c>
      <c r="K1595" s="12">
        <v>10.242115701415443</v>
      </c>
      <c r="L1595" s="12">
        <v>7.3858472639519706</v>
      </c>
      <c r="M1595" s="12">
        <v>13.397642665482145</v>
      </c>
      <c r="N1595" s="12"/>
      <c r="O1595" s="12"/>
    </row>
    <row r="1596" spans="1:15" x14ac:dyDescent="0.35">
      <c r="A1596" s="11" t="str">
        <f t="shared" si="24"/>
        <v>DISTRIBUCION VOLUMEN POR CRITERIO (Consumiciones)EnergeticasLEVANTE</v>
      </c>
      <c r="B1596" s="11" t="s">
        <v>209</v>
      </c>
      <c r="C1596" s="11" t="s">
        <v>156</v>
      </c>
      <c r="D1596" s="11" t="s">
        <v>3</v>
      </c>
      <c r="E1596" s="12">
        <v>12.663154749672827</v>
      </c>
      <c r="F1596" s="12">
        <v>8.8658543131373939</v>
      </c>
      <c r="G1596" s="12">
        <v>10.343155309424912</v>
      </c>
      <c r="H1596" s="12">
        <v>11.719750117683146</v>
      </c>
      <c r="I1596" s="12">
        <v>22.367154467091396</v>
      </c>
      <c r="J1596" s="12">
        <v>22.226992879225865</v>
      </c>
      <c r="K1596" s="12">
        <v>22.787438223988705</v>
      </c>
      <c r="L1596" s="12">
        <v>17.765584803099959</v>
      </c>
      <c r="M1596" s="12">
        <v>22.665947001293848</v>
      </c>
      <c r="N1596" s="12"/>
      <c r="O1596" s="12"/>
    </row>
    <row r="1597" spans="1:15" x14ac:dyDescent="0.35">
      <c r="A1597" s="11" t="str">
        <f t="shared" si="24"/>
        <v>DISTRIBUCION VOLUMEN POR CRITERIO (Consumiciones)EnergeticasANDALUCIA</v>
      </c>
      <c r="B1597" s="11" t="s">
        <v>209</v>
      </c>
      <c r="C1597" s="11" t="s">
        <v>156</v>
      </c>
      <c r="D1597" s="11" t="s">
        <v>4</v>
      </c>
      <c r="E1597" s="12">
        <v>18.652875869304232</v>
      </c>
      <c r="F1597" s="12">
        <v>22.97450386215678</v>
      </c>
      <c r="G1597" s="12">
        <v>27.280851833371361</v>
      </c>
      <c r="H1597" s="12">
        <v>42.96778007975476</v>
      </c>
      <c r="I1597" s="12">
        <v>22.806392341691751</v>
      </c>
      <c r="J1597" s="12">
        <v>23.249091111419048</v>
      </c>
      <c r="K1597" s="12">
        <v>28.803682524101941</v>
      </c>
      <c r="L1597" s="12">
        <v>35.986787740511595</v>
      </c>
      <c r="M1597" s="12">
        <v>32.908769501339044</v>
      </c>
      <c r="N1597" s="12"/>
      <c r="O1597" s="12"/>
    </row>
    <row r="1598" spans="1:15" x14ac:dyDescent="0.35">
      <c r="A1598" s="11" t="str">
        <f t="shared" si="24"/>
        <v>DISTRIBUCION VOLUMEN POR CRITERIO (Consumiciones)EnergeticasMDD AM</v>
      </c>
      <c r="B1598" s="11" t="s">
        <v>209</v>
      </c>
      <c r="C1598" s="11" t="s">
        <v>156</v>
      </c>
      <c r="D1598" s="11" t="s">
        <v>5</v>
      </c>
      <c r="E1598" s="12">
        <v>11.397111151970062</v>
      </c>
      <c r="F1598" s="12">
        <v>10.497779860374301</v>
      </c>
      <c r="G1598" s="12">
        <v>7.9507806042404194</v>
      </c>
      <c r="H1598" s="12">
        <v>9.8786167231224216</v>
      </c>
      <c r="I1598" s="12">
        <v>9.3366483462929253</v>
      </c>
      <c r="J1598" s="12">
        <v>9.2563723364735768</v>
      </c>
      <c r="K1598" s="12">
        <v>6.9689710267070826</v>
      </c>
      <c r="L1598" s="12">
        <v>6.0306032965640073</v>
      </c>
      <c r="M1598" s="12">
        <v>7.4553467435572296</v>
      </c>
      <c r="N1598" s="12"/>
      <c r="O1598" s="12"/>
    </row>
    <row r="1599" spans="1:15" x14ac:dyDescent="0.35">
      <c r="A1599" s="11" t="str">
        <f t="shared" si="24"/>
        <v>DISTRIBUCION VOLUMEN POR CRITERIO (Consumiciones)EnergeticasRTO CENTRO</v>
      </c>
      <c r="B1599" s="11" t="s">
        <v>209</v>
      </c>
      <c r="C1599" s="11" t="s">
        <v>156</v>
      </c>
      <c r="D1599" s="11" t="s">
        <v>6</v>
      </c>
      <c r="E1599" s="12">
        <v>13.509122962610453</v>
      </c>
      <c r="F1599" s="12">
        <v>10.293411770705935</v>
      </c>
      <c r="G1599" s="12">
        <v>14.424329818428678</v>
      </c>
      <c r="H1599" s="12">
        <v>12.97629381561377</v>
      </c>
      <c r="I1599" s="12">
        <v>22.510377204224504</v>
      </c>
      <c r="J1599" s="12">
        <v>19.785268676475191</v>
      </c>
      <c r="K1599" s="12">
        <v>17.222585396891805</v>
      </c>
      <c r="L1599" s="12">
        <v>26.09671491450683</v>
      </c>
      <c r="M1599" s="12">
        <v>17.296206003352125</v>
      </c>
      <c r="N1599" s="12"/>
      <c r="O1599" s="12"/>
    </row>
    <row r="1600" spans="1:15" x14ac:dyDescent="0.35">
      <c r="A1600" s="11" t="str">
        <f t="shared" si="24"/>
        <v>DISTRIBUCION VOLUMEN POR CRITERIO (Consumiciones)EnergeticasNORTE-CENTRO</v>
      </c>
      <c r="B1600" s="11" t="s">
        <v>209</v>
      </c>
      <c r="C1600" s="11" t="s">
        <v>156</v>
      </c>
      <c r="D1600" s="11" t="s">
        <v>7</v>
      </c>
      <c r="E1600" s="12">
        <v>20.855338582506842</v>
      </c>
      <c r="F1600" s="12">
        <v>22.742944926420584</v>
      </c>
      <c r="G1600" s="12">
        <v>19.243852072916361</v>
      </c>
      <c r="H1600" s="12">
        <v>4.9673601974101045</v>
      </c>
      <c r="I1600" s="12">
        <v>1.7663181687466722</v>
      </c>
      <c r="J1600" s="12">
        <v>2.240677084056284</v>
      </c>
      <c r="K1600" s="12">
        <v>6.5344534310619613</v>
      </c>
      <c r="L1600" s="12">
        <v>3.4762761959007014</v>
      </c>
      <c r="M1600" s="12">
        <v>2.4916622978846488</v>
      </c>
      <c r="N1600" s="12"/>
      <c r="O1600" s="12"/>
    </row>
    <row r="1601" spans="1:15" x14ac:dyDescent="0.35">
      <c r="A1601" s="11" t="str">
        <f t="shared" si="24"/>
        <v>DISTRIBUCION VOLUMEN POR CRITERIO (Consumiciones)EnergeticasNOROESTE</v>
      </c>
      <c r="B1601" s="11" t="s">
        <v>209</v>
      </c>
      <c r="C1601" s="11" t="s">
        <v>156</v>
      </c>
      <c r="D1601" s="11" t="s">
        <v>8</v>
      </c>
      <c r="E1601" s="12">
        <v>2.6140775911485092</v>
      </c>
      <c r="F1601" s="12">
        <v>6.2427238070791162</v>
      </c>
      <c r="G1601" s="12">
        <v>3.2860432373985602</v>
      </c>
      <c r="H1601" s="12">
        <v>3.1890260282907175</v>
      </c>
      <c r="I1601" s="12">
        <v>5.9439159738461429</v>
      </c>
      <c r="J1601" s="12">
        <v>0.79207725358844261</v>
      </c>
      <c r="K1601" s="12">
        <v>1.1707636121777272</v>
      </c>
      <c r="L1601" s="12">
        <v>0.74656800584479421</v>
      </c>
      <c r="M1601" s="12">
        <v>1.2816041134557623</v>
      </c>
      <c r="N1601" s="12"/>
      <c r="O1601" s="12"/>
    </row>
    <row r="1602" spans="1:15" x14ac:dyDescent="0.35">
      <c r="A1602" s="11" t="str">
        <f t="shared" si="24"/>
        <v>DISTRIBUCION VOLUMEN POR CRITERIO (Consumiciones)Energeticas&lt;2MIL</v>
      </c>
      <c r="B1602" s="11" t="s">
        <v>209</v>
      </c>
      <c r="C1602" s="11" t="s">
        <v>156</v>
      </c>
      <c r="D1602" s="11" t="s">
        <v>9</v>
      </c>
      <c r="E1602" s="12">
        <v>4.83212288690122</v>
      </c>
      <c r="F1602" s="12">
        <v>3.0216609605807401</v>
      </c>
      <c r="G1602" s="12">
        <v>3.1260186579988622</v>
      </c>
      <c r="H1602" s="12">
        <v>0.57236700006000663</v>
      </c>
      <c r="I1602" s="12">
        <v>2.1418130645235345</v>
      </c>
      <c r="J1602" s="12">
        <v>0.64839757290929756</v>
      </c>
      <c r="K1602" s="12">
        <v>0.24972909404570096</v>
      </c>
      <c r="L1602" s="12">
        <v>0.70280304229587687</v>
      </c>
      <c r="M1602" s="12">
        <v>0.89750592045287259</v>
      </c>
      <c r="N1602" s="12"/>
      <c r="O1602" s="12"/>
    </row>
    <row r="1603" spans="1:15" x14ac:dyDescent="0.35">
      <c r="A1603" s="11" t="str">
        <f t="shared" si="24"/>
        <v>DISTRIBUCION VOLUMEN POR CRITERIO (Consumiciones)Energeticas2-5MIL</v>
      </c>
      <c r="B1603" s="11" t="s">
        <v>209</v>
      </c>
      <c r="C1603" s="11" t="s">
        <v>156</v>
      </c>
      <c r="D1603" s="11" t="s">
        <v>10</v>
      </c>
      <c r="E1603" s="12">
        <v>6.2519130100909592</v>
      </c>
      <c r="F1603" s="12">
        <v>5.6746478609327706</v>
      </c>
      <c r="G1603" s="12">
        <v>7.1837991836533739</v>
      </c>
      <c r="H1603" s="12">
        <v>15.535054861846776</v>
      </c>
      <c r="I1603" s="12">
        <v>10.741626343317307</v>
      </c>
      <c r="J1603" s="12">
        <v>9.2671416045233048</v>
      </c>
      <c r="K1603" s="12">
        <v>5.6654497521584313</v>
      </c>
      <c r="L1603" s="12">
        <v>14.914914833232421</v>
      </c>
      <c r="M1603" s="12">
        <v>16.822208219163929</v>
      </c>
      <c r="N1603" s="12"/>
      <c r="O1603" s="12"/>
    </row>
    <row r="1604" spans="1:15" x14ac:dyDescent="0.35">
      <c r="A1604" s="11" t="str">
        <f t="shared" ref="A1604:A1667" si="25">B1604&amp;C1604&amp;D1604</f>
        <v>DISTRIBUCION VOLUMEN POR CRITERIO (Consumiciones)Energeticas5-10MIL</v>
      </c>
      <c r="B1604" s="11" t="s">
        <v>209</v>
      </c>
      <c r="C1604" s="11" t="s">
        <v>156</v>
      </c>
      <c r="D1604" s="11" t="s">
        <v>11</v>
      </c>
      <c r="E1604" s="12">
        <v>10.992618349755025</v>
      </c>
      <c r="F1604" s="12">
        <v>5.6691054366617415</v>
      </c>
      <c r="G1604" s="12">
        <v>6.1495281531648818</v>
      </c>
      <c r="H1604" s="12">
        <v>3.0457967700779549</v>
      </c>
      <c r="I1604" s="12">
        <v>3.0429724598303722</v>
      </c>
      <c r="J1604" s="12">
        <v>3.9563738186448205</v>
      </c>
      <c r="K1604" s="12">
        <v>2.3825892051972644</v>
      </c>
      <c r="L1604" s="12">
        <v>1.682724346472696</v>
      </c>
      <c r="M1604" s="12">
        <v>2.0535578241657779</v>
      </c>
      <c r="N1604" s="12"/>
      <c r="O1604" s="12"/>
    </row>
    <row r="1605" spans="1:15" x14ac:dyDescent="0.35">
      <c r="A1605" s="11" t="str">
        <f t="shared" si="25"/>
        <v>DISTRIBUCION VOLUMEN POR CRITERIO (Consumiciones)Energeticas10-30MIL</v>
      </c>
      <c r="B1605" s="11" t="s">
        <v>209</v>
      </c>
      <c r="C1605" s="11" t="s">
        <v>156</v>
      </c>
      <c r="D1605" s="11" t="s">
        <v>12</v>
      </c>
      <c r="E1605" s="12">
        <v>18.368222671670686</v>
      </c>
      <c r="F1605" s="12">
        <v>26.641760039515489</v>
      </c>
      <c r="G1605" s="12">
        <v>24.624326220519631</v>
      </c>
      <c r="H1605" s="12">
        <v>15.382185314287986</v>
      </c>
      <c r="I1605" s="12">
        <v>17.959357930375063</v>
      </c>
      <c r="J1605" s="12">
        <v>17.102691646506393</v>
      </c>
      <c r="K1605" s="12">
        <v>25.834974324109588</v>
      </c>
      <c r="L1605" s="12">
        <v>15.414243802554321</v>
      </c>
      <c r="M1605" s="12">
        <v>12.039193785396819</v>
      </c>
      <c r="N1605" s="12"/>
      <c r="O1605" s="12"/>
    </row>
    <row r="1606" spans="1:15" x14ac:dyDescent="0.35">
      <c r="A1606" s="11" t="str">
        <f t="shared" si="25"/>
        <v>DISTRIBUCION VOLUMEN POR CRITERIO (Consumiciones)Energeticas30-100MIL</v>
      </c>
      <c r="B1606" s="11" t="s">
        <v>209</v>
      </c>
      <c r="C1606" s="11" t="s">
        <v>156</v>
      </c>
      <c r="D1606" s="11" t="s">
        <v>13</v>
      </c>
      <c r="E1606" s="12">
        <v>12.958687093738847</v>
      </c>
      <c r="F1606" s="12">
        <v>13.26598409659541</v>
      </c>
      <c r="G1606" s="12">
        <v>12.059897611083075</v>
      </c>
      <c r="H1606" s="12">
        <v>18.217023907296259</v>
      </c>
      <c r="I1606" s="12">
        <v>18.201547739972597</v>
      </c>
      <c r="J1606" s="12">
        <v>19.601832340082545</v>
      </c>
      <c r="K1606" s="12">
        <v>20.892236353627979</v>
      </c>
      <c r="L1606" s="12">
        <v>21.926111008656761</v>
      </c>
      <c r="M1606" s="12">
        <v>14.765222084774171</v>
      </c>
      <c r="N1606" s="12"/>
      <c r="O1606" s="12"/>
    </row>
    <row r="1607" spans="1:15" x14ac:dyDescent="0.35">
      <c r="A1607" s="11" t="str">
        <f t="shared" si="25"/>
        <v>DISTRIBUCION VOLUMEN POR CRITERIO (Consumiciones)Energeticas100-200MIL</v>
      </c>
      <c r="B1607" s="11" t="s">
        <v>209</v>
      </c>
      <c r="C1607" s="11" t="s">
        <v>156</v>
      </c>
      <c r="D1607" s="11" t="s">
        <v>14</v>
      </c>
      <c r="E1607" s="12">
        <v>23.121937831903871</v>
      </c>
      <c r="F1607" s="12">
        <v>23.550090398996783</v>
      </c>
      <c r="G1607" s="12">
        <v>21.038271337257576</v>
      </c>
      <c r="H1607" s="12">
        <v>21.505333797471192</v>
      </c>
      <c r="I1607" s="12">
        <v>12.005925458123459</v>
      </c>
      <c r="J1607" s="12">
        <v>24.017443979220431</v>
      </c>
      <c r="K1607" s="12">
        <v>25.540722384589237</v>
      </c>
      <c r="L1607" s="12">
        <v>22.060561946712493</v>
      </c>
      <c r="M1607" s="12">
        <v>29.60510514775952</v>
      </c>
      <c r="N1607" s="12"/>
      <c r="O1607" s="12"/>
    </row>
    <row r="1608" spans="1:15" x14ac:dyDescent="0.35">
      <c r="A1608" s="11" t="str">
        <f t="shared" si="25"/>
        <v>DISTRIBUCION VOLUMEN POR CRITERIO (Consumiciones)Energeticas200-500MIL</v>
      </c>
      <c r="B1608" s="11" t="s">
        <v>209</v>
      </c>
      <c r="C1608" s="11" t="s">
        <v>156</v>
      </c>
      <c r="D1608" s="11" t="s">
        <v>15</v>
      </c>
      <c r="E1608" s="12">
        <v>12.438561957191835</v>
      </c>
      <c r="F1608" s="12">
        <v>13.581402137538626</v>
      </c>
      <c r="G1608" s="12">
        <v>12.366647761863868</v>
      </c>
      <c r="H1608" s="12">
        <v>14.861675091837</v>
      </c>
      <c r="I1608" s="12">
        <v>23.944860051730959</v>
      </c>
      <c r="J1608" s="12">
        <v>14.940086168260317</v>
      </c>
      <c r="K1608" s="12">
        <v>9.4280971144710914</v>
      </c>
      <c r="L1608" s="12">
        <v>15.936625001292013</v>
      </c>
      <c r="M1608" s="12">
        <v>8.9376809385951557</v>
      </c>
      <c r="N1608" s="12"/>
      <c r="O1608" s="12"/>
    </row>
    <row r="1609" spans="1:15" x14ac:dyDescent="0.35">
      <c r="A1609" s="11" t="str">
        <f t="shared" si="25"/>
        <v>DISTRIBUCION VOLUMEN POR CRITERIO (Consumiciones)Energeticas&gt;500MIL</v>
      </c>
      <c r="B1609" s="11" t="s">
        <v>209</v>
      </c>
      <c r="C1609" s="11" t="s">
        <v>156</v>
      </c>
      <c r="D1609" s="11" t="s">
        <v>16</v>
      </c>
      <c r="E1609" s="12">
        <v>11.035937550698147</v>
      </c>
      <c r="F1609" s="12">
        <v>8.59534484262206</v>
      </c>
      <c r="G1609" s="12">
        <v>13.451512021276898</v>
      </c>
      <c r="H1609" s="12">
        <v>10.880546252541897</v>
      </c>
      <c r="I1609" s="12">
        <v>11.961896952126713</v>
      </c>
      <c r="J1609" s="12">
        <v>10.466046397606316</v>
      </c>
      <c r="K1609" s="12">
        <v>10.006188496369706</v>
      </c>
      <c r="L1609" s="12">
        <v>7.3620225468483875</v>
      </c>
      <c r="M1609" s="12">
        <v>14.87952491755269</v>
      </c>
      <c r="N1609" s="12"/>
      <c r="O1609" s="12"/>
    </row>
    <row r="1610" spans="1:15" x14ac:dyDescent="0.35">
      <c r="A1610" s="11" t="str">
        <f t="shared" si="25"/>
        <v>DISTRIBUCION VOLUMEN POR CRITERIO (Consumiciones)EnergeticasDE 15 A 19 AÑOS</v>
      </c>
      <c r="B1610" s="11" t="s">
        <v>209</v>
      </c>
      <c r="C1610" s="11" t="s">
        <v>156</v>
      </c>
      <c r="D1610" s="11" t="s">
        <v>34</v>
      </c>
      <c r="E1610" s="12">
        <v>11.961309877891821</v>
      </c>
      <c r="F1610" s="12">
        <v>12.101195875951698</v>
      </c>
      <c r="G1610" s="12">
        <v>19.670583022224662</v>
      </c>
      <c r="H1610" s="12">
        <v>23.671668357041916</v>
      </c>
      <c r="I1610" s="12">
        <v>11.719180327736799</v>
      </c>
      <c r="J1610" s="12">
        <v>20.422049438174756</v>
      </c>
      <c r="K1610" s="12">
        <v>24.908476630883346</v>
      </c>
      <c r="L1610" s="12">
        <v>25.628163051478687</v>
      </c>
      <c r="M1610" s="12">
        <v>21.271444693802184</v>
      </c>
      <c r="N1610" s="12"/>
      <c r="O1610" s="12"/>
    </row>
    <row r="1611" spans="1:15" x14ac:dyDescent="0.35">
      <c r="A1611" s="11" t="str">
        <f t="shared" si="25"/>
        <v>DISTRIBUCION VOLUMEN POR CRITERIO (Consumiciones)EnergeticasDE 20 A 24 AÑOS</v>
      </c>
      <c r="B1611" s="11" t="s">
        <v>209</v>
      </c>
      <c r="C1611" s="11" t="s">
        <v>156</v>
      </c>
      <c r="D1611" s="11" t="s">
        <v>35</v>
      </c>
      <c r="E1611" s="12">
        <v>5.6324005775532937</v>
      </c>
      <c r="F1611" s="12">
        <v>4.4919038199193944</v>
      </c>
      <c r="G1611" s="12">
        <v>5.9377372371277701</v>
      </c>
      <c r="H1611" s="12">
        <v>6.0668813058994946</v>
      </c>
      <c r="I1611" s="12">
        <v>9.757014329523459</v>
      </c>
      <c r="J1611" s="12">
        <v>5.2077239472525845</v>
      </c>
      <c r="K1611" s="12">
        <v>5.56111693308043</v>
      </c>
      <c r="L1611" s="12">
        <v>11.943327419994484</v>
      </c>
      <c r="M1611" s="12">
        <v>14.23173569342255</v>
      </c>
      <c r="N1611" s="12"/>
      <c r="O1611" s="12"/>
    </row>
    <row r="1612" spans="1:15" x14ac:dyDescent="0.35">
      <c r="A1612" s="11" t="str">
        <f t="shared" si="25"/>
        <v>DISTRIBUCION VOLUMEN POR CRITERIO (Consumiciones)EnergeticasDE 25 A 34 AÑOS</v>
      </c>
      <c r="B1612" s="11" t="s">
        <v>209</v>
      </c>
      <c r="C1612" s="11" t="s">
        <v>156</v>
      </c>
      <c r="D1612" s="11" t="s">
        <v>36</v>
      </c>
      <c r="E1612" s="12">
        <v>16.246795877091465</v>
      </c>
      <c r="F1612" s="12">
        <v>16.798532877748123</v>
      </c>
      <c r="G1612" s="12">
        <v>12.268358567615598</v>
      </c>
      <c r="H1612" s="12">
        <v>23.402374657026595</v>
      </c>
      <c r="I1612" s="12">
        <v>29.449317436522442</v>
      </c>
      <c r="J1612" s="12">
        <v>29.035099461924791</v>
      </c>
      <c r="K1612" s="12">
        <v>22.688784339282471</v>
      </c>
      <c r="L1612" s="12">
        <v>28.330360343746143</v>
      </c>
      <c r="M1612" s="12">
        <v>24.39111660903318</v>
      </c>
      <c r="N1612" s="12"/>
      <c r="O1612" s="12"/>
    </row>
    <row r="1613" spans="1:15" x14ac:dyDescent="0.35">
      <c r="A1613" s="11" t="str">
        <f t="shared" si="25"/>
        <v>DISTRIBUCION VOLUMEN POR CRITERIO (Consumiciones)EnergeticasDE 35 A 49 AÑOS</v>
      </c>
      <c r="B1613" s="11" t="s">
        <v>209</v>
      </c>
      <c r="C1613" s="11" t="s">
        <v>156</v>
      </c>
      <c r="D1613" s="11" t="s">
        <v>37</v>
      </c>
      <c r="E1613" s="12">
        <v>50.000567819249611</v>
      </c>
      <c r="F1613" s="12">
        <v>50.264180906756948</v>
      </c>
      <c r="G1613" s="12">
        <v>42.680792562553911</v>
      </c>
      <c r="H1613" s="12">
        <v>32.79264761161668</v>
      </c>
      <c r="I1613" s="12">
        <v>28.016348980162281</v>
      </c>
      <c r="J1613" s="12">
        <v>23.864368626810691</v>
      </c>
      <c r="K1613" s="12">
        <v>27.292717219239719</v>
      </c>
      <c r="L1613" s="12">
        <v>26.086895616785178</v>
      </c>
      <c r="M1613" s="12">
        <v>28.367775691666431</v>
      </c>
      <c r="N1613" s="12"/>
      <c r="O1613" s="12"/>
    </row>
    <row r="1614" spans="1:15" x14ac:dyDescent="0.35">
      <c r="A1614" s="11" t="str">
        <f t="shared" si="25"/>
        <v>DISTRIBUCION VOLUMEN POR CRITERIO (Consumiciones)EnergeticasDE 50 A 59 AÑOS</v>
      </c>
      <c r="B1614" s="11" t="s">
        <v>209</v>
      </c>
      <c r="C1614" s="11" t="s">
        <v>156</v>
      </c>
      <c r="D1614" s="11" t="s">
        <v>38</v>
      </c>
      <c r="E1614" s="12">
        <v>7.0344463491926152</v>
      </c>
      <c r="F1614" s="12">
        <v>12.187179530167539</v>
      </c>
      <c r="G1614" s="12">
        <v>12.65555985831813</v>
      </c>
      <c r="H1614" s="12">
        <v>11.517951523536874</v>
      </c>
      <c r="I1614" s="12">
        <v>14.911666692175029</v>
      </c>
      <c r="J1614" s="12">
        <v>9.4840997138938974</v>
      </c>
      <c r="K1614" s="12">
        <v>12.553173800199399</v>
      </c>
      <c r="L1614" s="12">
        <v>6.9064860133488049</v>
      </c>
      <c r="M1614" s="12">
        <v>11.128298860845469</v>
      </c>
      <c r="N1614" s="12"/>
      <c r="O1614" s="12"/>
    </row>
    <row r="1615" spans="1:15" x14ac:dyDescent="0.35">
      <c r="A1615" s="11" t="str">
        <f t="shared" si="25"/>
        <v>DISTRIBUCION VOLUMEN POR CRITERIO (Consumiciones)EnergeticasDE 60 A 75 AÑOS</v>
      </c>
      <c r="B1615" s="11" t="s">
        <v>209</v>
      </c>
      <c r="C1615" s="11" t="s">
        <v>156</v>
      </c>
      <c r="D1615" s="11" t="s">
        <v>39</v>
      </c>
      <c r="E1615" s="12">
        <v>9.1244781470705938</v>
      </c>
      <c r="F1615" s="12">
        <v>4.1570140337169317</v>
      </c>
      <c r="G1615" s="12">
        <v>6.7869744330689485</v>
      </c>
      <c r="H1615" s="12">
        <v>2.548470004655004</v>
      </c>
      <c r="I1615" s="12">
        <v>6.1464738449344027</v>
      </c>
      <c r="J1615" s="12">
        <v>11.986671751533519</v>
      </c>
      <c r="K1615" s="12">
        <v>6.9957163268357467</v>
      </c>
      <c r="L1615" s="12">
        <v>1.1047651066223412</v>
      </c>
      <c r="M1615" s="12">
        <v>0.60962134926927281</v>
      </c>
      <c r="N1615" s="12"/>
      <c r="O1615" s="12"/>
    </row>
    <row r="1616" spans="1:15" x14ac:dyDescent="0.35">
      <c r="A1616" s="11" t="str">
        <f t="shared" si="25"/>
        <v>DISTRIBUCION VOLUMEN POR CRITERIO (Consumiciones)EnergeticasNIVEL ALTO</v>
      </c>
      <c r="B1616" s="11" t="s">
        <v>209</v>
      </c>
      <c r="C1616" s="11" t="s">
        <v>156</v>
      </c>
      <c r="D1616" s="11" t="s">
        <v>171</v>
      </c>
      <c r="E1616" s="12">
        <v>8.3493345699174775</v>
      </c>
      <c r="F1616" s="12">
        <v>10.793883947496591</v>
      </c>
      <c r="G1616" s="12">
        <v>8.0320516886975479</v>
      </c>
      <c r="H1616" s="12">
        <v>13.434169953265199</v>
      </c>
      <c r="I1616" s="12">
        <v>18.156776537892402</v>
      </c>
      <c r="J1616" s="12">
        <v>17.061226141454192</v>
      </c>
      <c r="K1616" s="12">
        <v>10.597629061661696</v>
      </c>
      <c r="L1616" s="12">
        <v>15.404465305238718</v>
      </c>
      <c r="M1616" s="12">
        <v>11.250914861692539</v>
      </c>
      <c r="N1616" s="12"/>
      <c r="O1616" s="12"/>
    </row>
    <row r="1617" spans="1:15" x14ac:dyDescent="0.35">
      <c r="A1617" s="11" t="str">
        <f t="shared" si="25"/>
        <v>DISTRIBUCION VOLUMEN POR CRITERIO (Consumiciones)EnergeticasNIVEL MEDIO ALTO</v>
      </c>
      <c r="B1617" s="11" t="s">
        <v>209</v>
      </c>
      <c r="C1617" s="11" t="s">
        <v>156</v>
      </c>
      <c r="D1617" s="11" t="s">
        <v>172</v>
      </c>
      <c r="E1617" s="12">
        <v>9.694099546826159</v>
      </c>
      <c r="F1617" s="12">
        <v>9.1943366398623159</v>
      </c>
      <c r="G1617" s="12">
        <v>8.4022689550630627</v>
      </c>
      <c r="H1617" s="12">
        <v>7.805066678395467</v>
      </c>
      <c r="I1617" s="12">
        <v>9.7261916365332386</v>
      </c>
      <c r="J1617" s="12">
        <v>20.181667141510417</v>
      </c>
      <c r="K1617" s="12">
        <v>24.175726477847125</v>
      </c>
      <c r="L1617" s="12">
        <v>15.884944486967534</v>
      </c>
      <c r="M1617" s="12">
        <v>14.479103448453968</v>
      </c>
      <c r="N1617" s="12"/>
      <c r="O1617" s="12"/>
    </row>
    <row r="1618" spans="1:15" x14ac:dyDescent="0.35">
      <c r="A1618" s="11" t="str">
        <f t="shared" si="25"/>
        <v>DISTRIBUCION VOLUMEN POR CRITERIO (Consumiciones)EnergeticasNIVEL MEDIO</v>
      </c>
      <c r="B1618" s="11" t="s">
        <v>209</v>
      </c>
      <c r="C1618" s="11" t="s">
        <v>156</v>
      </c>
      <c r="D1618" s="11" t="s">
        <v>173</v>
      </c>
      <c r="E1618" s="12">
        <v>29.83161455347776</v>
      </c>
      <c r="F1618" s="12">
        <v>27.154934427090989</v>
      </c>
      <c r="G1618" s="12">
        <v>24.19999072118193</v>
      </c>
      <c r="H1618" s="12">
        <v>38.204927764049671</v>
      </c>
      <c r="I1618" s="12">
        <v>35.514260650882093</v>
      </c>
      <c r="J1618" s="12">
        <v>33.670401816624363</v>
      </c>
      <c r="K1618" s="12">
        <v>33.235128667756861</v>
      </c>
      <c r="L1618" s="12">
        <v>39.825507543451074</v>
      </c>
      <c r="M1618" s="12">
        <v>31.815002956998274</v>
      </c>
      <c r="N1618" s="12"/>
      <c r="O1618" s="12"/>
    </row>
    <row r="1619" spans="1:15" x14ac:dyDescent="0.35">
      <c r="A1619" s="11" t="str">
        <f t="shared" si="25"/>
        <v>DISTRIBUCION VOLUMEN POR CRITERIO (Consumiciones)EnergeticasNIVEL MEDIO BAJO</v>
      </c>
      <c r="B1619" s="11" t="s">
        <v>209</v>
      </c>
      <c r="C1619" s="11" t="s">
        <v>156</v>
      </c>
      <c r="D1619" s="11" t="s">
        <v>174</v>
      </c>
      <c r="E1619" s="12">
        <v>13.957267545614815</v>
      </c>
      <c r="F1619" s="12">
        <v>12.462091663582456</v>
      </c>
      <c r="G1619" s="12">
        <v>8.989492211947141</v>
      </c>
      <c r="H1619" s="12">
        <v>6.7566999275179747</v>
      </c>
      <c r="I1619" s="12">
        <v>14.73277521038357</v>
      </c>
      <c r="J1619" s="12">
        <v>7.7852409151725173</v>
      </c>
      <c r="K1619" s="12">
        <v>7.2545805265518668</v>
      </c>
      <c r="L1619" s="12">
        <v>13.578315291393778</v>
      </c>
      <c r="M1619" s="12">
        <v>7.9713532721962093</v>
      </c>
      <c r="N1619" s="12"/>
      <c r="O1619" s="12"/>
    </row>
    <row r="1620" spans="1:15" x14ac:dyDescent="0.35">
      <c r="A1620" s="11" t="str">
        <f t="shared" si="25"/>
        <v>DISTRIBUCION VOLUMEN POR CRITERIO (Consumiciones)EnergeticasNIVEL BAJO</v>
      </c>
      <c r="B1620" s="11" t="s">
        <v>209</v>
      </c>
      <c r="C1620" s="11" t="s">
        <v>156</v>
      </c>
      <c r="D1620" s="11" t="s">
        <v>190</v>
      </c>
      <c r="E1620" s="12">
        <v>38.167687840015574</v>
      </c>
      <c r="F1620" s="12">
        <v>40.394749095411271</v>
      </c>
      <c r="G1620" s="12">
        <v>50.376189795383119</v>
      </c>
      <c r="H1620" s="12">
        <v>33.799122596324821</v>
      </c>
      <c r="I1620" s="12">
        <v>21.869999186417523</v>
      </c>
      <c r="J1620" s="12">
        <v>21.301471043196823</v>
      </c>
      <c r="K1620" s="12">
        <v>24.736921856656185</v>
      </c>
      <c r="L1620" s="12">
        <v>15.306775533030104</v>
      </c>
      <c r="M1620" s="12">
        <v>34.483622878127768</v>
      </c>
      <c r="N1620" s="12"/>
      <c r="O1620" s="12"/>
    </row>
    <row r="1621" spans="1:15" x14ac:dyDescent="0.35">
      <c r="A1621" s="11" t="str">
        <f t="shared" si="25"/>
        <v>DISTRIBUCION VOLUMEN POR CRITERIO (Consumiciones)EnergeticasHOMBRE</v>
      </c>
      <c r="B1621" s="11" t="s">
        <v>209</v>
      </c>
      <c r="C1621" s="11" t="s">
        <v>156</v>
      </c>
      <c r="D1621" s="11" t="s">
        <v>17</v>
      </c>
      <c r="E1621" s="12">
        <v>46.09325484809483</v>
      </c>
      <c r="F1621" s="12">
        <v>56.967767013051748</v>
      </c>
      <c r="G1621" s="12">
        <v>60.684038255241347</v>
      </c>
      <c r="H1621" s="12">
        <v>57.442471785884862</v>
      </c>
      <c r="I1621" s="12">
        <v>71.909204195507897</v>
      </c>
      <c r="J1621" s="12">
        <v>60.835036457883639</v>
      </c>
      <c r="K1621" s="12">
        <v>58.331130818644873</v>
      </c>
      <c r="L1621" s="12">
        <v>68.564769556586626</v>
      </c>
      <c r="M1621" s="12">
        <v>58.553524251259624</v>
      </c>
      <c r="N1621" s="12"/>
      <c r="O1621" s="12"/>
    </row>
    <row r="1622" spans="1:15" x14ac:dyDescent="0.35">
      <c r="A1622" s="11" t="str">
        <f t="shared" si="25"/>
        <v>DISTRIBUCION VOLUMEN POR CRITERIO (Consumiciones)EnergeticasMUJER</v>
      </c>
      <c r="B1622" s="11" t="s">
        <v>209</v>
      </c>
      <c r="C1622" s="11" t="s">
        <v>156</v>
      </c>
      <c r="D1622" s="11" t="s">
        <v>18</v>
      </c>
      <c r="E1622" s="12">
        <v>53.90674515190517</v>
      </c>
      <c r="F1622" s="12">
        <v>43.032232986948252</v>
      </c>
      <c r="G1622" s="12">
        <v>39.315952276576951</v>
      </c>
      <c r="H1622" s="12">
        <v>42.557528214115145</v>
      </c>
      <c r="I1622" s="12">
        <v>28.090795804492103</v>
      </c>
      <c r="J1622" s="12">
        <v>39.16497530538021</v>
      </c>
      <c r="K1622" s="12">
        <v>41.668855771828866</v>
      </c>
      <c r="L1622" s="12">
        <v>31.435230443413371</v>
      </c>
      <c r="M1622" s="12">
        <v>41.446475748740369</v>
      </c>
      <c r="N1622" s="12"/>
      <c r="O1622" s="12"/>
    </row>
    <row r="1623" spans="1:15" x14ac:dyDescent="0.35">
      <c r="A1623" s="11" t="str">
        <f t="shared" si="25"/>
        <v>DISTRIBUCION VOLUMEN POR CRITERIO (Consumiciones)GaseosasT.ESPAÑA</v>
      </c>
      <c r="B1623" s="11" t="s">
        <v>209</v>
      </c>
      <c r="C1623" s="11" t="s">
        <v>142</v>
      </c>
      <c r="D1623" s="11" t="s">
        <v>32</v>
      </c>
      <c r="E1623" s="12">
        <v>100</v>
      </c>
      <c r="F1623" s="12">
        <v>100</v>
      </c>
      <c r="G1623" s="12">
        <v>100</v>
      </c>
      <c r="H1623" s="12">
        <v>100</v>
      </c>
      <c r="I1623" s="12">
        <v>100</v>
      </c>
      <c r="J1623" s="12">
        <v>100</v>
      </c>
      <c r="K1623" s="12">
        <v>100</v>
      </c>
      <c r="L1623" s="12">
        <v>100</v>
      </c>
      <c r="M1623" s="12">
        <v>100</v>
      </c>
      <c r="N1623" s="12"/>
      <c r="O1623" s="12"/>
    </row>
    <row r="1624" spans="1:15" x14ac:dyDescent="0.35">
      <c r="A1624" s="11" t="str">
        <f t="shared" si="25"/>
        <v>DISTRIBUCION VOLUMEN POR CRITERIO (Consumiciones)GaseosasBCN AM</v>
      </c>
      <c r="B1624" s="11" t="s">
        <v>209</v>
      </c>
      <c r="C1624" s="11" t="s">
        <v>142</v>
      </c>
      <c r="D1624" s="11" t="s">
        <v>1</v>
      </c>
      <c r="E1624" s="12">
        <v>0.91525334731780883</v>
      </c>
      <c r="F1624" s="12">
        <v>4.6840662732413145</v>
      </c>
      <c r="G1624" s="12">
        <v>4.4636624460786027</v>
      </c>
      <c r="H1624" s="12">
        <v>4.8708225609730231</v>
      </c>
      <c r="I1624" s="12">
        <v>1.8539090693372549</v>
      </c>
      <c r="J1624" s="12">
        <v>2.1783163434598505</v>
      </c>
      <c r="K1624" s="12">
        <v>5.7201997976547405</v>
      </c>
      <c r="L1624" s="12">
        <v>8.5024713316469693</v>
      </c>
      <c r="M1624" s="12">
        <v>9.847201375483742</v>
      </c>
      <c r="N1624" s="12"/>
      <c r="O1624" s="12"/>
    </row>
    <row r="1625" spans="1:15" x14ac:dyDescent="0.35">
      <c r="A1625" s="11" t="str">
        <f t="shared" si="25"/>
        <v>DISTRIBUCION VOLUMEN POR CRITERIO (Consumiciones)GaseosasREST.CAT ARAGON</v>
      </c>
      <c r="B1625" s="11" t="s">
        <v>209</v>
      </c>
      <c r="C1625" s="11" t="s">
        <v>142</v>
      </c>
      <c r="D1625" s="11" t="s">
        <v>2</v>
      </c>
      <c r="E1625" s="12">
        <v>13.282287339097943</v>
      </c>
      <c r="F1625" s="12">
        <v>13.59069051087681</v>
      </c>
      <c r="G1625" s="12">
        <v>16.472587620547753</v>
      </c>
      <c r="H1625" s="12">
        <v>14.339201656767303</v>
      </c>
      <c r="I1625" s="12">
        <v>15.526925380612596</v>
      </c>
      <c r="J1625" s="12">
        <v>19.375513562609996</v>
      </c>
      <c r="K1625" s="12">
        <v>19.505583859888603</v>
      </c>
      <c r="L1625" s="12">
        <v>20.915474787250073</v>
      </c>
      <c r="M1625" s="12">
        <v>9.8899939973731552</v>
      </c>
      <c r="N1625" s="12"/>
      <c r="O1625" s="12"/>
    </row>
    <row r="1626" spans="1:15" x14ac:dyDescent="0.35">
      <c r="A1626" s="11" t="str">
        <f t="shared" si="25"/>
        <v>DISTRIBUCION VOLUMEN POR CRITERIO (Consumiciones)GaseosasLEVANTE</v>
      </c>
      <c r="B1626" s="11" t="s">
        <v>209</v>
      </c>
      <c r="C1626" s="11" t="s">
        <v>142</v>
      </c>
      <c r="D1626" s="11" t="s">
        <v>3</v>
      </c>
      <c r="E1626" s="12">
        <v>38.813067641591985</v>
      </c>
      <c r="F1626" s="12">
        <v>36.944307266846089</v>
      </c>
      <c r="G1626" s="12">
        <v>29.302674795388171</v>
      </c>
      <c r="H1626" s="12">
        <v>19.412478952620603</v>
      </c>
      <c r="I1626" s="12">
        <v>15.049182583781523</v>
      </c>
      <c r="J1626" s="12">
        <v>14.405062014865797</v>
      </c>
      <c r="K1626" s="12">
        <v>24.046078947357092</v>
      </c>
      <c r="L1626" s="12">
        <v>18.489821925212819</v>
      </c>
      <c r="M1626" s="12">
        <v>31.953716230597106</v>
      </c>
      <c r="N1626" s="12"/>
      <c r="O1626" s="12"/>
    </row>
    <row r="1627" spans="1:15" x14ac:dyDescent="0.35">
      <c r="A1627" s="11" t="str">
        <f t="shared" si="25"/>
        <v>DISTRIBUCION VOLUMEN POR CRITERIO (Consumiciones)GaseosasANDALUCIA</v>
      </c>
      <c r="B1627" s="11" t="s">
        <v>209</v>
      </c>
      <c r="C1627" s="11" t="s">
        <v>142</v>
      </c>
      <c r="D1627" s="11" t="s">
        <v>4</v>
      </c>
      <c r="E1627" s="12">
        <v>5.0416792536916128</v>
      </c>
      <c r="F1627" s="12">
        <v>4.9969937529321715</v>
      </c>
      <c r="G1627" s="12">
        <v>12.094795057335423</v>
      </c>
      <c r="H1627" s="12">
        <v>17.026461986266717</v>
      </c>
      <c r="I1627" s="12">
        <v>12.432696472315113</v>
      </c>
      <c r="J1627" s="12">
        <v>20.109754649156812</v>
      </c>
      <c r="K1627" s="12">
        <v>17.524201173017246</v>
      </c>
      <c r="L1627" s="12">
        <v>11.422598550451839</v>
      </c>
      <c r="M1627" s="12">
        <v>9.7194990366801832</v>
      </c>
      <c r="N1627" s="12"/>
      <c r="O1627" s="12"/>
    </row>
    <row r="1628" spans="1:15" x14ac:dyDescent="0.35">
      <c r="A1628" s="11" t="str">
        <f t="shared" si="25"/>
        <v>DISTRIBUCION VOLUMEN POR CRITERIO (Consumiciones)GaseosasMDD AM</v>
      </c>
      <c r="B1628" s="11" t="s">
        <v>209</v>
      </c>
      <c r="C1628" s="11" t="s">
        <v>142</v>
      </c>
      <c r="D1628" s="11" t="s">
        <v>5</v>
      </c>
      <c r="E1628" s="12">
        <v>20.481357743687294</v>
      </c>
      <c r="F1628" s="12">
        <v>21.550643225758662</v>
      </c>
      <c r="G1628" s="12">
        <v>19.20382885573602</v>
      </c>
      <c r="H1628" s="12">
        <v>21.426192846405478</v>
      </c>
      <c r="I1628" s="12">
        <v>25.341120097950569</v>
      </c>
      <c r="J1628" s="12">
        <v>17.425948009876354</v>
      </c>
      <c r="K1628" s="12">
        <v>15.293856785860447</v>
      </c>
      <c r="L1628" s="12">
        <v>15.985850112250899</v>
      </c>
      <c r="M1628" s="12">
        <v>10.33172995952391</v>
      </c>
      <c r="N1628" s="12"/>
      <c r="O1628" s="12"/>
    </row>
    <row r="1629" spans="1:15" x14ac:dyDescent="0.35">
      <c r="A1629" s="11" t="str">
        <f t="shared" si="25"/>
        <v>DISTRIBUCION VOLUMEN POR CRITERIO (Consumiciones)GaseosasRTO CENTRO</v>
      </c>
      <c r="B1629" s="11" t="s">
        <v>209</v>
      </c>
      <c r="C1629" s="11" t="s">
        <v>142</v>
      </c>
      <c r="D1629" s="11" t="s">
        <v>6</v>
      </c>
      <c r="E1629" s="12">
        <v>4.8679002117278838</v>
      </c>
      <c r="F1629" s="12">
        <v>6.7111317563396629</v>
      </c>
      <c r="G1629" s="12">
        <v>4.5732770424883151</v>
      </c>
      <c r="H1629" s="12">
        <v>3.5302733872057379</v>
      </c>
      <c r="I1629" s="12">
        <v>9.4935001010027058</v>
      </c>
      <c r="J1629" s="12">
        <v>10.755252116696806</v>
      </c>
      <c r="K1629" s="12">
        <v>5.7566172107080318</v>
      </c>
      <c r="L1629" s="12">
        <v>12.86945577690339</v>
      </c>
      <c r="M1629" s="12">
        <v>12.687307559669996</v>
      </c>
      <c r="N1629" s="12"/>
      <c r="O1629" s="12"/>
    </row>
    <row r="1630" spans="1:15" x14ac:dyDescent="0.35">
      <c r="A1630" s="11" t="str">
        <f t="shared" si="25"/>
        <v>DISTRIBUCION VOLUMEN POR CRITERIO (Consumiciones)GaseosasNORTE-CENTRO</v>
      </c>
      <c r="B1630" s="11" t="s">
        <v>209</v>
      </c>
      <c r="C1630" s="11" t="s">
        <v>142</v>
      </c>
      <c r="D1630" s="11" t="s">
        <v>7</v>
      </c>
      <c r="E1630" s="12">
        <v>3.8694757915369333</v>
      </c>
      <c r="F1630" s="12">
        <v>5.0476153732190925</v>
      </c>
      <c r="G1630" s="12">
        <v>5.8992223555770389</v>
      </c>
      <c r="H1630" s="12">
        <v>11.755537755620765</v>
      </c>
      <c r="I1630" s="12">
        <v>7.149368446401966</v>
      </c>
      <c r="J1630" s="12">
        <v>5.6459859305562237</v>
      </c>
      <c r="K1630" s="12">
        <v>6.6364533033014288</v>
      </c>
      <c r="L1630" s="12">
        <v>2.4086603808847</v>
      </c>
      <c r="M1630" s="12">
        <v>5.0531568696763696</v>
      </c>
      <c r="N1630" s="12"/>
      <c r="O1630" s="12"/>
    </row>
    <row r="1631" spans="1:15" x14ac:dyDescent="0.35">
      <c r="A1631" s="11" t="str">
        <f t="shared" si="25"/>
        <v>DISTRIBUCION VOLUMEN POR CRITERIO (Consumiciones)GaseosasNOROESTE</v>
      </c>
      <c r="B1631" s="11" t="s">
        <v>209</v>
      </c>
      <c r="C1631" s="11" t="s">
        <v>142</v>
      </c>
      <c r="D1631" s="11" t="s">
        <v>8</v>
      </c>
      <c r="E1631" s="12">
        <v>12.728956737522894</v>
      </c>
      <c r="F1631" s="12">
        <v>6.4745271488184892</v>
      </c>
      <c r="G1631" s="12">
        <v>7.9899260952913078</v>
      </c>
      <c r="H1631" s="12">
        <v>7.6390338836300309</v>
      </c>
      <c r="I1631" s="12">
        <v>13.153295643299023</v>
      </c>
      <c r="J1631" s="12">
        <v>10.104157973781355</v>
      </c>
      <c r="K1631" s="12">
        <v>5.5170003154382723</v>
      </c>
      <c r="L1631" s="12">
        <v>9.4056758591278875</v>
      </c>
      <c r="M1631" s="12">
        <v>10.517385717202862</v>
      </c>
      <c r="N1631" s="12"/>
      <c r="O1631" s="12"/>
    </row>
    <row r="1632" spans="1:15" x14ac:dyDescent="0.35">
      <c r="A1632" s="11" t="str">
        <f t="shared" si="25"/>
        <v>DISTRIBUCION VOLUMEN POR CRITERIO (Consumiciones)Gaseosas&lt;2MIL</v>
      </c>
      <c r="B1632" s="11" t="s">
        <v>209</v>
      </c>
      <c r="C1632" s="11" t="s">
        <v>142</v>
      </c>
      <c r="D1632" s="11" t="s">
        <v>9</v>
      </c>
      <c r="E1632" s="12">
        <v>3.4836963547643429</v>
      </c>
      <c r="F1632" s="12">
        <v>2.0514559001456827</v>
      </c>
      <c r="G1632" s="12">
        <v>6.5827480935672948</v>
      </c>
      <c r="H1632" s="12">
        <v>4.0016438010885569</v>
      </c>
      <c r="I1632" s="12">
        <v>9.2058320461736738</v>
      </c>
      <c r="J1632" s="12">
        <v>5.3156026480107021</v>
      </c>
      <c r="K1632" s="12">
        <v>7.2817720142992943</v>
      </c>
      <c r="L1632" s="12">
        <v>4.4440317449772291</v>
      </c>
      <c r="M1632" s="12">
        <v>5.2431927558843316</v>
      </c>
      <c r="N1632" s="12"/>
      <c r="O1632" s="12"/>
    </row>
    <row r="1633" spans="1:15" x14ac:dyDescent="0.35">
      <c r="A1633" s="11" t="str">
        <f t="shared" si="25"/>
        <v>DISTRIBUCION VOLUMEN POR CRITERIO (Consumiciones)Gaseosas2-5MIL</v>
      </c>
      <c r="B1633" s="11" t="s">
        <v>209</v>
      </c>
      <c r="C1633" s="11" t="s">
        <v>142</v>
      </c>
      <c r="D1633" s="11" t="s">
        <v>10</v>
      </c>
      <c r="E1633" s="12">
        <v>1.2875836933305551</v>
      </c>
      <c r="F1633" s="12">
        <v>4.6702603767994271</v>
      </c>
      <c r="G1633" s="12">
        <v>3.2398934713525054</v>
      </c>
      <c r="H1633" s="12">
        <v>5.975525964847014</v>
      </c>
      <c r="I1633" s="12">
        <v>1.1858551224249825</v>
      </c>
      <c r="J1633" s="12">
        <v>1.604936239199342</v>
      </c>
      <c r="K1633" s="12">
        <v>2.1310413637261476</v>
      </c>
      <c r="L1633" s="12">
        <v>1.50328733579678</v>
      </c>
      <c r="M1633" s="12">
        <v>1.4630132076298135</v>
      </c>
      <c r="N1633" s="12"/>
      <c r="O1633" s="12"/>
    </row>
    <row r="1634" spans="1:15" x14ac:dyDescent="0.35">
      <c r="A1634" s="11" t="str">
        <f t="shared" si="25"/>
        <v>DISTRIBUCION VOLUMEN POR CRITERIO (Consumiciones)Gaseosas5-10MIL</v>
      </c>
      <c r="B1634" s="11" t="s">
        <v>209</v>
      </c>
      <c r="C1634" s="11" t="s">
        <v>142</v>
      </c>
      <c r="D1634" s="11" t="s">
        <v>11</v>
      </c>
      <c r="E1634" s="12">
        <v>7.9197727123933763</v>
      </c>
      <c r="F1634" s="12">
        <v>5.3392089928146369</v>
      </c>
      <c r="G1634" s="12">
        <v>5.392803250998476</v>
      </c>
      <c r="H1634" s="12">
        <v>9.5320953222861977</v>
      </c>
      <c r="I1634" s="12">
        <v>6.1323064871964741</v>
      </c>
      <c r="J1634" s="12">
        <v>10.091663004380786</v>
      </c>
      <c r="K1634" s="12">
        <v>13.107654391541951</v>
      </c>
      <c r="L1634" s="12">
        <v>14.211457141160331</v>
      </c>
      <c r="M1634" s="12">
        <v>21.221034857803133</v>
      </c>
      <c r="N1634" s="12"/>
      <c r="O1634" s="12"/>
    </row>
    <row r="1635" spans="1:15" x14ac:dyDescent="0.35">
      <c r="A1635" s="11" t="str">
        <f t="shared" si="25"/>
        <v>DISTRIBUCION VOLUMEN POR CRITERIO (Consumiciones)Gaseosas10-30MIL</v>
      </c>
      <c r="B1635" s="11" t="s">
        <v>209</v>
      </c>
      <c r="C1635" s="11" t="s">
        <v>142</v>
      </c>
      <c r="D1635" s="11" t="s">
        <v>12</v>
      </c>
      <c r="E1635" s="12">
        <v>15.160430979734141</v>
      </c>
      <c r="F1635" s="12">
        <v>20.133524901849427</v>
      </c>
      <c r="G1635" s="12">
        <v>10.177518338329545</v>
      </c>
      <c r="H1635" s="12">
        <v>9.8284369711647113</v>
      </c>
      <c r="I1635" s="12">
        <v>14.66784664878316</v>
      </c>
      <c r="J1635" s="12">
        <v>24.966965374380557</v>
      </c>
      <c r="K1635" s="12">
        <v>21.917688254894781</v>
      </c>
      <c r="L1635" s="12">
        <v>21.035895794391109</v>
      </c>
      <c r="M1635" s="12">
        <v>8.4815667534672396</v>
      </c>
      <c r="N1635" s="12"/>
      <c r="O1635" s="12"/>
    </row>
    <row r="1636" spans="1:15" x14ac:dyDescent="0.35">
      <c r="A1636" s="11" t="str">
        <f t="shared" si="25"/>
        <v>DISTRIBUCION VOLUMEN POR CRITERIO (Consumiciones)Gaseosas30-100MIL</v>
      </c>
      <c r="B1636" s="11" t="s">
        <v>209</v>
      </c>
      <c r="C1636" s="11" t="s">
        <v>142</v>
      </c>
      <c r="D1636" s="11" t="s">
        <v>13</v>
      </c>
      <c r="E1636" s="12">
        <v>13.708059451302091</v>
      </c>
      <c r="F1636" s="12">
        <v>24.17470493098595</v>
      </c>
      <c r="G1636" s="12">
        <v>19.435155556454117</v>
      </c>
      <c r="H1636" s="12">
        <v>27.663387950992551</v>
      </c>
      <c r="I1636" s="12">
        <v>22.402633832995335</v>
      </c>
      <c r="J1636" s="12">
        <v>16.186613379101701</v>
      </c>
      <c r="K1636" s="12">
        <v>14.438750107046753</v>
      </c>
      <c r="L1636" s="12">
        <v>24.296758430225438</v>
      </c>
      <c r="M1636" s="12">
        <v>17.985760880763646</v>
      </c>
      <c r="N1636" s="12"/>
      <c r="O1636" s="12"/>
    </row>
    <row r="1637" spans="1:15" x14ac:dyDescent="0.35">
      <c r="A1637" s="11" t="str">
        <f t="shared" si="25"/>
        <v>DISTRIBUCION VOLUMEN POR CRITERIO (Consumiciones)Gaseosas100-200MIL</v>
      </c>
      <c r="B1637" s="11" t="s">
        <v>209</v>
      </c>
      <c r="C1637" s="11" t="s">
        <v>142</v>
      </c>
      <c r="D1637" s="11" t="s">
        <v>14</v>
      </c>
      <c r="E1637" s="12">
        <v>2.016317769290052</v>
      </c>
      <c r="F1637" s="12">
        <v>0.93286840415812733</v>
      </c>
      <c r="G1637" s="12">
        <v>4.7371319238566452</v>
      </c>
      <c r="H1637" s="12">
        <v>2.7404639239283024</v>
      </c>
      <c r="I1637" s="12">
        <v>1.2357808920523661</v>
      </c>
      <c r="J1637" s="12">
        <v>3.3465071191704507</v>
      </c>
      <c r="K1637" s="12">
        <v>5.5105065043543808</v>
      </c>
      <c r="L1637" s="12">
        <v>6.7293466564800353</v>
      </c>
      <c r="M1637" s="12">
        <v>18.623257742185633</v>
      </c>
      <c r="N1637" s="12"/>
      <c r="O1637" s="12"/>
    </row>
    <row r="1638" spans="1:15" x14ac:dyDescent="0.35">
      <c r="A1638" s="11" t="str">
        <f t="shared" si="25"/>
        <v>DISTRIBUCION VOLUMEN POR CRITERIO (Consumiciones)Gaseosas200-500MIL</v>
      </c>
      <c r="B1638" s="11" t="s">
        <v>209</v>
      </c>
      <c r="C1638" s="11" t="s">
        <v>142</v>
      </c>
      <c r="D1638" s="11" t="s">
        <v>15</v>
      </c>
      <c r="E1638" s="12">
        <v>8.1463192215751761</v>
      </c>
      <c r="F1638" s="12">
        <v>7.0310285439146654</v>
      </c>
      <c r="G1638" s="12">
        <v>12.884412006344666</v>
      </c>
      <c r="H1638" s="12">
        <v>18.591566021971072</v>
      </c>
      <c r="I1638" s="12">
        <v>15.866876669962855</v>
      </c>
      <c r="J1638" s="12">
        <v>22.053826061025692</v>
      </c>
      <c r="K1638" s="12">
        <v>16.568745962885011</v>
      </c>
      <c r="L1638" s="12">
        <v>11.721735203298106</v>
      </c>
      <c r="M1638" s="12">
        <v>14.80702449232151</v>
      </c>
      <c r="N1638" s="12"/>
      <c r="O1638" s="12"/>
    </row>
    <row r="1639" spans="1:15" x14ac:dyDescent="0.35">
      <c r="A1639" s="11" t="str">
        <f t="shared" si="25"/>
        <v>DISTRIBUCION VOLUMEN POR CRITERIO (Consumiciones)Gaseosas&gt;500MIL</v>
      </c>
      <c r="B1639" s="11" t="s">
        <v>209</v>
      </c>
      <c r="C1639" s="11" t="s">
        <v>142</v>
      </c>
      <c r="D1639" s="11" t="s">
        <v>16</v>
      </c>
      <c r="E1639" s="12">
        <v>48.277812506335053</v>
      </c>
      <c r="F1639" s="12">
        <v>35.666930047655491</v>
      </c>
      <c r="G1639" s="12">
        <v>37.550318979412914</v>
      </c>
      <c r="H1639" s="12">
        <v>21.666876711282971</v>
      </c>
      <c r="I1639" s="12">
        <v>29.302865212992213</v>
      </c>
      <c r="J1639" s="12">
        <v>16.433878199824381</v>
      </c>
      <c r="K1639" s="12">
        <v>19.043839034388796</v>
      </c>
      <c r="L1639" s="12">
        <v>16.057498766095698</v>
      </c>
      <c r="M1639" s="12">
        <v>12.175153319921503</v>
      </c>
      <c r="N1639" s="12"/>
      <c r="O1639" s="12"/>
    </row>
    <row r="1640" spans="1:15" x14ac:dyDescent="0.35">
      <c r="A1640" s="11" t="str">
        <f t="shared" si="25"/>
        <v>DISTRIBUCION VOLUMEN POR CRITERIO (Consumiciones)GaseosasDE 15 A 19 AÑOS</v>
      </c>
      <c r="B1640" s="11" t="s">
        <v>209</v>
      </c>
      <c r="C1640" s="11" t="s">
        <v>142</v>
      </c>
      <c r="D1640" s="11" t="s">
        <v>34</v>
      </c>
      <c r="E1640" s="12" t="s">
        <v>222</v>
      </c>
      <c r="F1640" s="12" t="s">
        <v>222</v>
      </c>
      <c r="G1640" s="12" t="s">
        <v>222</v>
      </c>
      <c r="H1640" s="12">
        <v>1.7073858351969742</v>
      </c>
      <c r="I1640" s="12" t="s">
        <v>222</v>
      </c>
      <c r="J1640" s="12" t="s">
        <v>222</v>
      </c>
      <c r="K1640" s="12" t="s">
        <v>222</v>
      </c>
      <c r="L1640" s="12">
        <v>2.0198162849867649</v>
      </c>
      <c r="M1640" s="12">
        <v>2.3296339754848518</v>
      </c>
      <c r="N1640" s="12"/>
      <c r="O1640" s="12"/>
    </row>
    <row r="1641" spans="1:15" x14ac:dyDescent="0.35">
      <c r="A1641" s="11" t="str">
        <f t="shared" si="25"/>
        <v>DISTRIBUCION VOLUMEN POR CRITERIO (Consumiciones)GaseosasDE 20 A 24 AÑOS</v>
      </c>
      <c r="B1641" s="11" t="s">
        <v>209</v>
      </c>
      <c r="C1641" s="11" t="s">
        <v>142</v>
      </c>
      <c r="D1641" s="11" t="s">
        <v>35</v>
      </c>
      <c r="E1641" s="12">
        <v>1.9016457348180538</v>
      </c>
      <c r="F1641" s="12" t="s">
        <v>222</v>
      </c>
      <c r="G1641" s="12" t="s">
        <v>222</v>
      </c>
      <c r="H1641" s="12" t="s">
        <v>222</v>
      </c>
      <c r="I1641" s="12" t="s">
        <v>222</v>
      </c>
      <c r="J1641" s="12" t="s">
        <v>222</v>
      </c>
      <c r="K1641" s="12" t="s">
        <v>222</v>
      </c>
      <c r="L1641" s="12" t="s">
        <v>222</v>
      </c>
      <c r="M1641" s="12" t="s">
        <v>222</v>
      </c>
      <c r="N1641" s="12"/>
      <c r="O1641" s="12"/>
    </row>
    <row r="1642" spans="1:15" x14ac:dyDescent="0.35">
      <c r="A1642" s="11" t="str">
        <f t="shared" si="25"/>
        <v>DISTRIBUCION VOLUMEN POR CRITERIO (Consumiciones)GaseosasDE 25 A 34 AÑOS</v>
      </c>
      <c r="B1642" s="11" t="s">
        <v>209</v>
      </c>
      <c r="C1642" s="11" t="s">
        <v>142</v>
      </c>
      <c r="D1642" s="11" t="s">
        <v>36</v>
      </c>
      <c r="E1642" s="12">
        <v>0.73687451625113698</v>
      </c>
      <c r="F1642" s="12">
        <v>1.2622320921504233</v>
      </c>
      <c r="G1642" s="12">
        <v>1.0626743542757575</v>
      </c>
      <c r="H1642" s="12">
        <v>2.6327034620401912</v>
      </c>
      <c r="I1642" s="12">
        <v>1.3641615055313314</v>
      </c>
      <c r="J1642" s="12">
        <v>2.3918985774191093</v>
      </c>
      <c r="K1642" s="12">
        <v>1.1094775214728256</v>
      </c>
      <c r="L1642" s="12">
        <v>3.0416611723953042</v>
      </c>
      <c r="M1642" s="12">
        <v>4.8530127572785702</v>
      </c>
      <c r="N1642" s="12"/>
      <c r="O1642" s="12"/>
    </row>
    <row r="1643" spans="1:15" x14ac:dyDescent="0.35">
      <c r="A1643" s="11" t="str">
        <f t="shared" si="25"/>
        <v>DISTRIBUCION VOLUMEN POR CRITERIO (Consumiciones)GaseosasDE 35 A 49 AÑOS</v>
      </c>
      <c r="B1643" s="11" t="s">
        <v>209</v>
      </c>
      <c r="C1643" s="11" t="s">
        <v>142</v>
      </c>
      <c r="D1643" s="11" t="s">
        <v>37</v>
      </c>
      <c r="E1643" s="12">
        <v>4.8102109269666755</v>
      </c>
      <c r="F1643" s="12">
        <v>9.4910645941875114</v>
      </c>
      <c r="G1643" s="12">
        <v>6.8696053330490603</v>
      </c>
      <c r="H1643" s="12">
        <v>8.5256352385389853</v>
      </c>
      <c r="I1643" s="12">
        <v>16.342021624282282</v>
      </c>
      <c r="J1643" s="12">
        <v>10.933952679753677</v>
      </c>
      <c r="K1643" s="12">
        <v>7.8421956569357034</v>
      </c>
      <c r="L1643" s="12">
        <v>8.4127679149315675</v>
      </c>
      <c r="M1643" s="12">
        <v>6.9494810781532133</v>
      </c>
      <c r="N1643" s="12"/>
      <c r="O1643" s="12"/>
    </row>
    <row r="1644" spans="1:15" x14ac:dyDescent="0.35">
      <c r="A1644" s="11" t="str">
        <f t="shared" si="25"/>
        <v>DISTRIBUCION VOLUMEN POR CRITERIO (Consumiciones)GaseosasDE 50 A 59 AÑOS</v>
      </c>
      <c r="B1644" s="11" t="s">
        <v>209</v>
      </c>
      <c r="C1644" s="11" t="s">
        <v>142</v>
      </c>
      <c r="D1644" s="11" t="s">
        <v>38</v>
      </c>
      <c r="E1644" s="12">
        <v>16.428478613356837</v>
      </c>
      <c r="F1644" s="12">
        <v>16.867564631225463</v>
      </c>
      <c r="G1644" s="12">
        <v>17.297045098230221</v>
      </c>
      <c r="H1644" s="12">
        <v>20.558025936066862</v>
      </c>
      <c r="I1644" s="12">
        <v>16.370174474455137</v>
      </c>
      <c r="J1644" s="12">
        <v>17.632498085310424</v>
      </c>
      <c r="K1644" s="12">
        <v>23.082722718570103</v>
      </c>
      <c r="L1644" s="12">
        <v>16.865322742726843</v>
      </c>
      <c r="M1644" s="12">
        <v>18.504654966171216</v>
      </c>
      <c r="N1644" s="12"/>
      <c r="O1644" s="12"/>
    </row>
    <row r="1645" spans="1:15" x14ac:dyDescent="0.35">
      <c r="A1645" s="11" t="str">
        <f t="shared" si="25"/>
        <v>DISTRIBUCION VOLUMEN POR CRITERIO (Consumiciones)GaseosasDE 60 A 75 AÑOS</v>
      </c>
      <c r="B1645" s="11" t="s">
        <v>209</v>
      </c>
      <c r="C1645" s="11" t="s">
        <v>142</v>
      </c>
      <c r="D1645" s="11" t="s">
        <v>39</v>
      </c>
      <c r="E1645" s="12">
        <v>76.122770933427191</v>
      </c>
      <c r="F1645" s="12">
        <v>72.379132818094277</v>
      </c>
      <c r="G1645" s="12">
        <v>74.770667494977744</v>
      </c>
      <c r="H1645" s="12">
        <v>66.576246498667331</v>
      </c>
      <c r="I1645" s="12">
        <v>65.923627840756211</v>
      </c>
      <c r="J1645" s="12">
        <v>69.041641258519988</v>
      </c>
      <c r="K1645" s="12">
        <v>67.96560819123907</v>
      </c>
      <c r="L1645" s="12">
        <v>69.660448996888647</v>
      </c>
      <c r="M1645" s="12">
        <v>67.36323048668163</v>
      </c>
      <c r="N1645" s="12"/>
      <c r="O1645" s="12"/>
    </row>
    <row r="1646" spans="1:15" x14ac:dyDescent="0.35">
      <c r="A1646" s="11" t="str">
        <f t="shared" si="25"/>
        <v>DISTRIBUCION VOLUMEN POR CRITERIO (Consumiciones)GaseosasNIVEL ALTO</v>
      </c>
      <c r="B1646" s="11" t="s">
        <v>209</v>
      </c>
      <c r="C1646" s="11" t="s">
        <v>142</v>
      </c>
      <c r="D1646" s="11" t="s">
        <v>171</v>
      </c>
      <c r="E1646" s="12">
        <v>15.553076368595947</v>
      </c>
      <c r="F1646" s="12">
        <v>30.270235067532532</v>
      </c>
      <c r="G1646" s="12">
        <v>21.291724179760664</v>
      </c>
      <c r="H1646" s="12">
        <v>16.218872751134089</v>
      </c>
      <c r="I1646" s="12">
        <v>14.797297714516072</v>
      </c>
      <c r="J1646" s="12">
        <v>10.38894472905683</v>
      </c>
      <c r="K1646" s="12">
        <v>13.7025739849063</v>
      </c>
      <c r="L1646" s="12">
        <v>17.910348254600009</v>
      </c>
      <c r="M1646" s="12">
        <v>11.94434522322307</v>
      </c>
      <c r="N1646" s="12"/>
      <c r="O1646" s="12"/>
    </row>
    <row r="1647" spans="1:15" x14ac:dyDescent="0.35">
      <c r="A1647" s="11" t="str">
        <f t="shared" si="25"/>
        <v>DISTRIBUCION VOLUMEN POR CRITERIO (Consumiciones)GaseosasNIVEL MEDIO ALTO</v>
      </c>
      <c r="B1647" s="11" t="s">
        <v>209</v>
      </c>
      <c r="C1647" s="11" t="s">
        <v>142</v>
      </c>
      <c r="D1647" s="11" t="s">
        <v>172</v>
      </c>
      <c r="E1647" s="12">
        <v>4.4007196953458081</v>
      </c>
      <c r="F1647" s="12">
        <v>5.251410528655029</v>
      </c>
      <c r="G1647" s="12">
        <v>7.0063299631119751</v>
      </c>
      <c r="H1647" s="12">
        <v>5.7200006301338497</v>
      </c>
      <c r="I1647" s="12">
        <v>7.3057991431089251</v>
      </c>
      <c r="J1647" s="12">
        <v>6.0703250030689144</v>
      </c>
      <c r="K1647" s="12">
        <v>9.2989201510833137</v>
      </c>
      <c r="L1647" s="12">
        <v>5.0810115633022255</v>
      </c>
      <c r="M1647" s="12">
        <v>15.275377446779896</v>
      </c>
      <c r="N1647" s="12"/>
      <c r="O1647" s="12"/>
    </row>
    <row r="1648" spans="1:15" x14ac:dyDescent="0.35">
      <c r="A1648" s="11" t="str">
        <f t="shared" si="25"/>
        <v>DISTRIBUCION VOLUMEN POR CRITERIO (Consumiciones)GaseosasNIVEL MEDIO</v>
      </c>
      <c r="B1648" s="11" t="s">
        <v>209</v>
      </c>
      <c r="C1648" s="11" t="s">
        <v>142</v>
      </c>
      <c r="D1648" s="11" t="s">
        <v>173</v>
      </c>
      <c r="E1648" s="12">
        <v>16.206282312928565</v>
      </c>
      <c r="F1648" s="12">
        <v>16.897080792118324</v>
      </c>
      <c r="G1648" s="12">
        <v>18.253104788091438</v>
      </c>
      <c r="H1648" s="12">
        <v>22.494439371732316</v>
      </c>
      <c r="I1648" s="12">
        <v>28.339652250772517</v>
      </c>
      <c r="J1648" s="12">
        <v>25.013117296916874</v>
      </c>
      <c r="K1648" s="12">
        <v>16.246992470363651</v>
      </c>
      <c r="L1648" s="12">
        <v>32.684059768277635</v>
      </c>
      <c r="M1648" s="12">
        <v>22.304040144186427</v>
      </c>
      <c r="N1648" s="12"/>
      <c r="O1648" s="12"/>
    </row>
    <row r="1649" spans="1:15" x14ac:dyDescent="0.35">
      <c r="A1649" s="11" t="str">
        <f t="shared" si="25"/>
        <v>DISTRIBUCION VOLUMEN POR CRITERIO (Consumiciones)GaseosasNIVEL MEDIO BAJO</v>
      </c>
      <c r="B1649" s="11" t="s">
        <v>209</v>
      </c>
      <c r="C1649" s="11" t="s">
        <v>142</v>
      </c>
      <c r="D1649" s="11" t="s">
        <v>174</v>
      </c>
      <c r="E1649" s="12">
        <v>49.85541953260347</v>
      </c>
      <c r="F1649" s="12">
        <v>28.03375083335391</v>
      </c>
      <c r="G1649" s="12">
        <v>28.044291362099987</v>
      </c>
      <c r="H1649" s="12">
        <v>18.972403166907313</v>
      </c>
      <c r="I1649" s="12">
        <v>29.566023572002582</v>
      </c>
      <c r="J1649" s="12">
        <v>28.363341292100031</v>
      </c>
      <c r="K1649" s="12">
        <v>25.379956802600624</v>
      </c>
      <c r="L1649" s="12">
        <v>22.972157549195959</v>
      </c>
      <c r="M1649" s="12">
        <v>8.6823863927297271</v>
      </c>
      <c r="N1649" s="12"/>
      <c r="O1649" s="12"/>
    </row>
    <row r="1650" spans="1:15" x14ac:dyDescent="0.35">
      <c r="A1650" s="11" t="str">
        <f t="shared" si="25"/>
        <v>DISTRIBUCION VOLUMEN POR CRITERIO (Consumiciones)GaseosasNIVEL BAJO</v>
      </c>
      <c r="B1650" s="11" t="s">
        <v>209</v>
      </c>
      <c r="C1650" s="11" t="s">
        <v>142</v>
      </c>
      <c r="D1650" s="11" t="s">
        <v>190</v>
      </c>
      <c r="E1650" s="12">
        <v>13.984475504070886</v>
      </c>
      <c r="F1650" s="12">
        <v>19.547507345860389</v>
      </c>
      <c r="G1650" s="12">
        <v>25.404546030999175</v>
      </c>
      <c r="H1650" s="12">
        <v>36.594296198051069</v>
      </c>
      <c r="I1650" s="12">
        <v>19.991218498402922</v>
      </c>
      <c r="J1650" s="12">
        <v>30.16425743795309</v>
      </c>
      <c r="K1650" s="12">
        <v>35.371560894433181</v>
      </c>
      <c r="L1650" s="12">
        <v>21.352432930464836</v>
      </c>
      <c r="M1650" s="12">
        <v>41.79386004687354</v>
      </c>
      <c r="N1650" s="12"/>
      <c r="O1650" s="12"/>
    </row>
    <row r="1651" spans="1:15" x14ac:dyDescent="0.35">
      <c r="A1651" s="11" t="str">
        <f t="shared" si="25"/>
        <v>DISTRIBUCION VOLUMEN POR CRITERIO (Consumiciones)GaseosasHOMBRE</v>
      </c>
      <c r="B1651" s="11" t="s">
        <v>209</v>
      </c>
      <c r="C1651" s="11" t="s">
        <v>142</v>
      </c>
      <c r="D1651" s="11" t="s">
        <v>17</v>
      </c>
      <c r="E1651" s="12">
        <v>67.14754917746491</v>
      </c>
      <c r="F1651" s="12">
        <v>63.864385540383715</v>
      </c>
      <c r="G1651" s="12">
        <v>68.236708272144298</v>
      </c>
      <c r="H1651" s="12">
        <v>61.3618283091267</v>
      </c>
      <c r="I1651" s="12">
        <v>59.008912055312422</v>
      </c>
      <c r="J1651" s="12">
        <v>69.216377153829967</v>
      </c>
      <c r="K1651" s="12">
        <v>65.9352486561598</v>
      </c>
      <c r="L1651" s="12">
        <v>68.868300889451234</v>
      </c>
      <c r="M1651" s="12">
        <v>76.199584566401185</v>
      </c>
      <c r="N1651" s="12"/>
      <c r="O1651" s="12"/>
    </row>
    <row r="1652" spans="1:15" x14ac:dyDescent="0.35">
      <c r="A1652" s="11" t="str">
        <f t="shared" si="25"/>
        <v>DISTRIBUCION VOLUMEN POR CRITERIO (Consumiciones)GaseosasMUJER</v>
      </c>
      <c r="B1652" s="11" t="s">
        <v>209</v>
      </c>
      <c r="C1652" s="11" t="s">
        <v>142</v>
      </c>
      <c r="D1652" s="11" t="s">
        <v>18</v>
      </c>
      <c r="E1652" s="12">
        <v>32.852427559386669</v>
      </c>
      <c r="F1652" s="12">
        <v>36.135614459616292</v>
      </c>
      <c r="G1652" s="12">
        <v>31.763273348171868</v>
      </c>
      <c r="H1652" s="12">
        <v>38.6381716908733</v>
      </c>
      <c r="I1652" s="12">
        <v>40.991074712892086</v>
      </c>
      <c r="J1652" s="12">
        <v>30.78362284617004</v>
      </c>
      <c r="K1652" s="12">
        <v>34.064772860775527</v>
      </c>
      <c r="L1652" s="12">
        <v>31.131725952790536</v>
      </c>
      <c r="M1652" s="12">
        <v>23.800412349001235</v>
      </c>
      <c r="N1652" s="12"/>
      <c r="O1652" s="12"/>
    </row>
    <row r="1653" spans="1:15" x14ac:dyDescent="0.35">
      <c r="A1653" s="11" t="str">
        <f t="shared" si="25"/>
        <v>DISTRIBUCION VOLUMEN POR CRITERIO (Consumiciones)Bebidas Zumo+LecheT.ESPAÑA</v>
      </c>
      <c r="B1653" s="11" t="s">
        <v>209</v>
      </c>
      <c r="C1653" s="11" t="s">
        <v>143</v>
      </c>
      <c r="D1653" s="11" t="s">
        <v>32</v>
      </c>
      <c r="E1653" s="12">
        <v>100</v>
      </c>
      <c r="F1653" s="12">
        <v>100</v>
      </c>
      <c r="G1653" s="12">
        <v>100</v>
      </c>
      <c r="H1653" s="12">
        <v>100</v>
      </c>
      <c r="I1653" s="12">
        <v>100</v>
      </c>
      <c r="J1653" s="12">
        <v>100</v>
      </c>
      <c r="K1653" s="12">
        <v>100</v>
      </c>
      <c r="L1653" s="12">
        <v>100</v>
      </c>
      <c r="M1653" s="12">
        <v>100</v>
      </c>
      <c r="N1653" s="12"/>
      <c r="O1653" s="12"/>
    </row>
    <row r="1654" spans="1:15" x14ac:dyDescent="0.35">
      <c r="A1654" s="11" t="str">
        <f t="shared" si="25"/>
        <v>DISTRIBUCION VOLUMEN POR CRITERIO (Consumiciones)Bebidas Zumo+LecheBCN AM</v>
      </c>
      <c r="B1654" s="11" t="s">
        <v>209</v>
      </c>
      <c r="C1654" s="11" t="s">
        <v>143</v>
      </c>
      <c r="D1654" s="11" t="s">
        <v>1</v>
      </c>
      <c r="E1654" s="12">
        <v>11.776613664607867</v>
      </c>
      <c r="F1654" s="12">
        <v>12.9801999952239</v>
      </c>
      <c r="G1654" s="12">
        <v>3.9178915109174079</v>
      </c>
      <c r="H1654" s="12">
        <v>11.878485235020547</v>
      </c>
      <c r="I1654" s="12">
        <v>11.563261993136539</v>
      </c>
      <c r="J1654" s="12">
        <v>3.8335037942891899</v>
      </c>
      <c r="K1654" s="12">
        <v>5.2388202615900425</v>
      </c>
      <c r="L1654" s="12">
        <v>11.688848865406836</v>
      </c>
      <c r="M1654" s="12">
        <v>6.0367854431403787</v>
      </c>
      <c r="N1654" s="12"/>
      <c r="O1654" s="12"/>
    </row>
    <row r="1655" spans="1:15" x14ac:dyDescent="0.35">
      <c r="A1655" s="11" t="str">
        <f t="shared" si="25"/>
        <v>DISTRIBUCION VOLUMEN POR CRITERIO (Consumiciones)Bebidas Zumo+LecheREST.CAT ARAGON</v>
      </c>
      <c r="B1655" s="11" t="s">
        <v>209</v>
      </c>
      <c r="C1655" s="11" t="s">
        <v>143</v>
      </c>
      <c r="D1655" s="11" t="s">
        <v>2</v>
      </c>
      <c r="E1655" s="12">
        <v>10.093981054472929</v>
      </c>
      <c r="F1655" s="12">
        <v>1.1463673542962922</v>
      </c>
      <c r="G1655" s="12">
        <v>7.944921375166011</v>
      </c>
      <c r="H1655" s="12">
        <v>1.5648303099742629</v>
      </c>
      <c r="I1655" s="12">
        <v>5.2493867943134509</v>
      </c>
      <c r="J1655" s="12">
        <v>19.463219676344927</v>
      </c>
      <c r="K1655" s="12">
        <v>2.4240199501428985</v>
      </c>
      <c r="L1655" s="12">
        <v>7.257801404933045</v>
      </c>
      <c r="M1655" s="12">
        <v>6.4995146053990815</v>
      </c>
      <c r="N1655" s="12"/>
      <c r="O1655" s="12"/>
    </row>
    <row r="1656" spans="1:15" x14ac:dyDescent="0.35">
      <c r="A1656" s="11" t="str">
        <f t="shared" si="25"/>
        <v>DISTRIBUCION VOLUMEN POR CRITERIO (Consumiciones)Bebidas Zumo+LecheLEVANTE</v>
      </c>
      <c r="B1656" s="11" t="s">
        <v>209</v>
      </c>
      <c r="C1656" s="11" t="s">
        <v>143</v>
      </c>
      <c r="D1656" s="11" t="s">
        <v>3</v>
      </c>
      <c r="E1656" s="12">
        <v>9.7420511169420472</v>
      </c>
      <c r="F1656" s="12">
        <v>10.78598384908765</v>
      </c>
      <c r="G1656" s="12">
        <v>11.749683193812167</v>
      </c>
      <c r="H1656" s="12">
        <v>1.5037194653903463</v>
      </c>
      <c r="I1656" s="12">
        <v>13.60559943598966</v>
      </c>
      <c r="J1656" s="12">
        <v>9.4851772548673345</v>
      </c>
      <c r="K1656" s="12">
        <v>6.5825750252617219</v>
      </c>
      <c r="L1656" s="12">
        <v>3.9723448016933198</v>
      </c>
      <c r="M1656" s="12">
        <v>15.995830584838263</v>
      </c>
      <c r="N1656" s="12"/>
      <c r="O1656" s="12"/>
    </row>
    <row r="1657" spans="1:15" x14ac:dyDescent="0.35">
      <c r="A1657" s="11" t="str">
        <f t="shared" si="25"/>
        <v>DISTRIBUCION VOLUMEN POR CRITERIO (Consumiciones)Bebidas Zumo+LecheANDALUCIA</v>
      </c>
      <c r="B1657" s="11" t="s">
        <v>209</v>
      </c>
      <c r="C1657" s="11" t="s">
        <v>143</v>
      </c>
      <c r="D1657" s="11" t="s">
        <v>4</v>
      </c>
      <c r="E1657" s="12">
        <v>14.757918553209185</v>
      </c>
      <c r="F1657" s="12">
        <v>15.37503533926853</v>
      </c>
      <c r="G1657" s="12">
        <v>20.130992135972818</v>
      </c>
      <c r="H1657" s="12">
        <v>11.954624215469364</v>
      </c>
      <c r="I1657" s="12">
        <v>18.403920738546873</v>
      </c>
      <c r="J1657" s="12">
        <v>17.459303979711464</v>
      </c>
      <c r="K1657" s="12">
        <v>15.409057342968847</v>
      </c>
      <c r="L1657" s="12">
        <v>12.538755366441581</v>
      </c>
      <c r="M1657" s="12">
        <v>19.410525595230688</v>
      </c>
      <c r="N1657" s="12"/>
      <c r="O1657" s="12"/>
    </row>
    <row r="1658" spans="1:15" x14ac:dyDescent="0.35">
      <c r="A1658" s="11" t="str">
        <f t="shared" si="25"/>
        <v>DISTRIBUCION VOLUMEN POR CRITERIO (Consumiciones)Bebidas Zumo+LecheMDD AM</v>
      </c>
      <c r="B1658" s="11" t="s">
        <v>209</v>
      </c>
      <c r="C1658" s="11" t="s">
        <v>143</v>
      </c>
      <c r="D1658" s="11" t="s">
        <v>5</v>
      </c>
      <c r="E1658" s="12">
        <v>25.901918972124022</v>
      </c>
      <c r="F1658" s="12">
        <v>15.00830809833522</v>
      </c>
      <c r="G1658" s="12">
        <v>27.536582127676091</v>
      </c>
      <c r="H1658" s="12">
        <v>16.662887467828604</v>
      </c>
      <c r="I1658" s="12">
        <v>4.5981542994954907</v>
      </c>
      <c r="J1658" s="12">
        <v>4.0112976370923032</v>
      </c>
      <c r="K1658" s="12">
        <v>6.7813507787547787</v>
      </c>
      <c r="L1658" s="12">
        <v>10.186517285972617</v>
      </c>
      <c r="M1658" s="12">
        <v>8.4936898701880583</v>
      </c>
      <c r="N1658" s="12"/>
      <c r="O1658" s="12"/>
    </row>
    <row r="1659" spans="1:15" x14ac:dyDescent="0.35">
      <c r="A1659" s="11" t="str">
        <f t="shared" si="25"/>
        <v>DISTRIBUCION VOLUMEN POR CRITERIO (Consumiciones)Bebidas Zumo+LecheRTO CENTRO</v>
      </c>
      <c r="B1659" s="11" t="s">
        <v>209</v>
      </c>
      <c r="C1659" s="11" t="s">
        <v>143</v>
      </c>
      <c r="D1659" s="11" t="s">
        <v>6</v>
      </c>
      <c r="E1659" s="12">
        <v>9.7957479107400331</v>
      </c>
      <c r="F1659" s="12">
        <v>6.0020205973048943</v>
      </c>
      <c r="G1659" s="12">
        <v>8.3714463784851443</v>
      </c>
      <c r="H1659" s="12">
        <v>18.311114372149728</v>
      </c>
      <c r="I1659" s="12">
        <v>28.254734670135623</v>
      </c>
      <c r="J1659" s="12">
        <v>13.969661628870933</v>
      </c>
      <c r="K1659" s="12">
        <v>9.0883507632371874</v>
      </c>
      <c r="L1659" s="12">
        <v>13.396488211512617</v>
      </c>
      <c r="M1659" s="12">
        <v>8.7803900581228937</v>
      </c>
      <c r="N1659" s="12"/>
      <c r="O1659" s="12"/>
    </row>
    <row r="1660" spans="1:15" x14ac:dyDescent="0.35">
      <c r="A1660" s="11" t="str">
        <f t="shared" si="25"/>
        <v>DISTRIBUCION VOLUMEN POR CRITERIO (Consumiciones)Bebidas Zumo+LecheNORTE-CENTRO</v>
      </c>
      <c r="B1660" s="11" t="s">
        <v>209</v>
      </c>
      <c r="C1660" s="11" t="s">
        <v>143</v>
      </c>
      <c r="D1660" s="11" t="s">
        <v>7</v>
      </c>
      <c r="E1660" s="12">
        <v>7.6752456069676747</v>
      </c>
      <c r="F1660" s="12">
        <v>19.336338166178912</v>
      </c>
      <c r="G1660" s="12">
        <v>13.40051579972997</v>
      </c>
      <c r="H1660" s="12">
        <v>19.856308134284557</v>
      </c>
      <c r="I1660" s="12">
        <v>8.6429028976642339</v>
      </c>
      <c r="J1660" s="12">
        <v>15.786763154925708</v>
      </c>
      <c r="K1660" s="12">
        <v>25.465331423757064</v>
      </c>
      <c r="L1660" s="12">
        <v>20.936168591965441</v>
      </c>
      <c r="M1660" s="12">
        <v>19.788928024692893</v>
      </c>
      <c r="N1660" s="12"/>
      <c r="O1660" s="12"/>
    </row>
    <row r="1661" spans="1:15" x14ac:dyDescent="0.35">
      <c r="A1661" s="11" t="str">
        <f t="shared" si="25"/>
        <v>DISTRIBUCION VOLUMEN POR CRITERIO (Consumiciones)Bebidas Zumo+LecheNOROESTE</v>
      </c>
      <c r="B1661" s="11" t="s">
        <v>209</v>
      </c>
      <c r="C1661" s="11" t="s">
        <v>143</v>
      </c>
      <c r="D1661" s="11" t="s">
        <v>8</v>
      </c>
      <c r="E1661" s="12">
        <v>10.256523120936254</v>
      </c>
      <c r="F1661" s="12">
        <v>19.365734274892134</v>
      </c>
      <c r="G1661" s="12">
        <v>6.947968801482383</v>
      </c>
      <c r="H1661" s="12">
        <v>18.268035738474737</v>
      </c>
      <c r="I1661" s="12">
        <v>9.6820386151523881</v>
      </c>
      <c r="J1661" s="12">
        <v>15.991071034391419</v>
      </c>
      <c r="K1661" s="12">
        <v>29.010502669481742</v>
      </c>
      <c r="L1661" s="12">
        <v>20.023034662632881</v>
      </c>
      <c r="M1661" s="12">
        <v>14.994305947950762</v>
      </c>
      <c r="N1661" s="12"/>
      <c r="O1661" s="12"/>
    </row>
    <row r="1662" spans="1:15" x14ac:dyDescent="0.35">
      <c r="A1662" s="11" t="str">
        <f t="shared" si="25"/>
        <v>DISTRIBUCION VOLUMEN POR CRITERIO (Consumiciones)Bebidas Zumo+Leche&lt;2MIL</v>
      </c>
      <c r="B1662" s="11" t="s">
        <v>209</v>
      </c>
      <c r="C1662" s="11" t="s">
        <v>143</v>
      </c>
      <c r="D1662" s="11" t="s">
        <v>9</v>
      </c>
      <c r="E1662" s="12">
        <v>1.4856503523187818</v>
      </c>
      <c r="F1662" s="12">
        <v>1.1824646356954729</v>
      </c>
      <c r="G1662" s="12">
        <v>4.9589199522397855</v>
      </c>
      <c r="H1662" s="12">
        <v>1.3454333544046597</v>
      </c>
      <c r="I1662" s="12">
        <v>3.5959514813327131</v>
      </c>
      <c r="J1662" s="12">
        <v>16.202160561957037</v>
      </c>
      <c r="K1662" s="12">
        <v>10.540792547175753</v>
      </c>
      <c r="L1662" s="12">
        <v>3.0418115401846038</v>
      </c>
      <c r="M1662" s="12">
        <v>20.982600470459381</v>
      </c>
      <c r="N1662" s="12"/>
      <c r="O1662" s="12"/>
    </row>
    <row r="1663" spans="1:15" x14ac:dyDescent="0.35">
      <c r="A1663" s="11" t="str">
        <f t="shared" si="25"/>
        <v>DISTRIBUCION VOLUMEN POR CRITERIO (Consumiciones)Bebidas Zumo+Leche2-5MIL</v>
      </c>
      <c r="B1663" s="11" t="s">
        <v>209</v>
      </c>
      <c r="C1663" s="11" t="s">
        <v>143</v>
      </c>
      <c r="D1663" s="11" t="s">
        <v>10</v>
      </c>
      <c r="E1663" s="12">
        <v>2.2288431158760948</v>
      </c>
      <c r="F1663" s="12">
        <v>2.7751274717266594</v>
      </c>
      <c r="G1663" s="12">
        <v>3.1958182024286783</v>
      </c>
      <c r="H1663" s="12">
        <v>1.3995306926446021</v>
      </c>
      <c r="I1663" s="12">
        <v>4.4392391638291135</v>
      </c>
      <c r="J1663" s="12">
        <v>1.3053035431352062</v>
      </c>
      <c r="K1663" s="12">
        <v>1.361584017248257</v>
      </c>
      <c r="L1663" s="12">
        <v>1.2109893478288472</v>
      </c>
      <c r="M1663" s="12">
        <v>1.0373249779083227</v>
      </c>
      <c r="N1663" s="12"/>
      <c r="O1663" s="12"/>
    </row>
    <row r="1664" spans="1:15" x14ac:dyDescent="0.35">
      <c r="A1664" s="11" t="str">
        <f t="shared" si="25"/>
        <v>DISTRIBUCION VOLUMEN POR CRITERIO (Consumiciones)Bebidas Zumo+Leche5-10MIL</v>
      </c>
      <c r="B1664" s="11" t="s">
        <v>209</v>
      </c>
      <c r="C1664" s="11" t="s">
        <v>143</v>
      </c>
      <c r="D1664" s="11" t="s">
        <v>11</v>
      </c>
      <c r="E1664" s="12">
        <v>7.6266556338601399</v>
      </c>
      <c r="F1664" s="12">
        <v>9.9391047590728512</v>
      </c>
      <c r="G1664" s="12">
        <v>15.18459887462679</v>
      </c>
      <c r="H1664" s="12">
        <v>11.281903305188063</v>
      </c>
      <c r="I1664" s="12">
        <v>6.5632314370207894</v>
      </c>
      <c r="J1664" s="12">
        <v>10.471073143692452</v>
      </c>
      <c r="K1664" s="12">
        <v>17.411287311815002</v>
      </c>
      <c r="L1664" s="12">
        <v>16.429826804729544</v>
      </c>
      <c r="M1664" s="12">
        <v>13.705465045365727</v>
      </c>
      <c r="N1664" s="12"/>
      <c r="O1664" s="12"/>
    </row>
    <row r="1665" spans="1:15" x14ac:dyDescent="0.35">
      <c r="A1665" s="11" t="str">
        <f t="shared" si="25"/>
        <v>DISTRIBUCION VOLUMEN POR CRITERIO (Consumiciones)Bebidas Zumo+Leche10-30MIL</v>
      </c>
      <c r="B1665" s="11" t="s">
        <v>209</v>
      </c>
      <c r="C1665" s="11" t="s">
        <v>143</v>
      </c>
      <c r="D1665" s="11" t="s">
        <v>12</v>
      </c>
      <c r="E1665" s="12">
        <v>9.7723083814592862</v>
      </c>
      <c r="F1665" s="12">
        <v>18.126914772083865</v>
      </c>
      <c r="G1665" s="12">
        <v>15.346501943621952</v>
      </c>
      <c r="H1665" s="12">
        <v>19.13560527385199</v>
      </c>
      <c r="I1665" s="12">
        <v>8.5661514905551037</v>
      </c>
      <c r="J1665" s="12">
        <v>16.010465566886918</v>
      </c>
      <c r="K1665" s="12">
        <v>7.1244218557028516</v>
      </c>
      <c r="L1665" s="12">
        <v>12.966773859466793</v>
      </c>
      <c r="M1665" s="12">
        <v>9.6703672819146931</v>
      </c>
      <c r="N1665" s="12"/>
      <c r="O1665" s="12"/>
    </row>
    <row r="1666" spans="1:15" x14ac:dyDescent="0.35">
      <c r="A1666" s="11" t="str">
        <f t="shared" si="25"/>
        <v>DISTRIBUCION VOLUMEN POR CRITERIO (Consumiciones)Bebidas Zumo+Leche30-100MIL</v>
      </c>
      <c r="B1666" s="11" t="s">
        <v>209</v>
      </c>
      <c r="C1666" s="11" t="s">
        <v>143</v>
      </c>
      <c r="D1666" s="11" t="s">
        <v>13</v>
      </c>
      <c r="E1666" s="12">
        <v>26.241167403656068</v>
      </c>
      <c r="F1666" s="12">
        <v>7.5919487324468795</v>
      </c>
      <c r="G1666" s="12">
        <v>12.773501990817582</v>
      </c>
      <c r="H1666" s="12">
        <v>10.930769404434011</v>
      </c>
      <c r="I1666" s="12">
        <v>21.237211571101021</v>
      </c>
      <c r="J1666" s="12">
        <v>14.78783129515989</v>
      </c>
      <c r="K1666" s="12">
        <v>17.919707429547866</v>
      </c>
      <c r="L1666" s="12">
        <v>24.016120636337092</v>
      </c>
      <c r="M1666" s="12">
        <v>19.939294559846665</v>
      </c>
      <c r="N1666" s="12"/>
      <c r="O1666" s="12"/>
    </row>
    <row r="1667" spans="1:15" x14ac:dyDescent="0.35">
      <c r="A1667" s="11" t="str">
        <f t="shared" si="25"/>
        <v>DISTRIBUCION VOLUMEN POR CRITERIO (Consumiciones)Bebidas Zumo+Leche100-200MIL</v>
      </c>
      <c r="B1667" s="11" t="s">
        <v>209</v>
      </c>
      <c r="C1667" s="11" t="s">
        <v>143</v>
      </c>
      <c r="D1667" s="11" t="s">
        <v>14</v>
      </c>
      <c r="E1667" s="12">
        <v>6.677715026962459</v>
      </c>
      <c r="F1667" s="12">
        <v>5.2342714256111282</v>
      </c>
      <c r="G1667" s="12">
        <v>4.4162098908810545</v>
      </c>
      <c r="H1667" s="12">
        <v>5.1903869598591239</v>
      </c>
      <c r="I1667" s="12">
        <v>4.9307581750109861</v>
      </c>
      <c r="J1667" s="12">
        <v>3.9559474931202447</v>
      </c>
      <c r="K1667" s="12">
        <v>6.3526363014830247</v>
      </c>
      <c r="L1667" s="12">
        <v>1.9944172683792123</v>
      </c>
      <c r="M1667" s="12">
        <v>6.641324504959738</v>
      </c>
      <c r="N1667" s="12"/>
      <c r="O1667" s="12"/>
    </row>
    <row r="1668" spans="1:15" x14ac:dyDescent="0.35">
      <c r="A1668" s="11" t="str">
        <f t="shared" ref="A1668:A1731" si="26">B1668&amp;C1668&amp;D1668</f>
        <v>DISTRIBUCION VOLUMEN POR CRITERIO (Consumiciones)Bebidas Zumo+Leche200-500MIL</v>
      </c>
      <c r="B1668" s="11" t="s">
        <v>209</v>
      </c>
      <c r="C1668" s="11" t="s">
        <v>143</v>
      </c>
      <c r="D1668" s="11" t="s">
        <v>15</v>
      </c>
      <c r="E1668" s="12">
        <v>23.290140517930126</v>
      </c>
      <c r="F1668" s="12">
        <v>25.638483327183465</v>
      </c>
      <c r="G1668" s="12">
        <v>14.024177395586282</v>
      </c>
      <c r="H1668" s="12">
        <v>36.199365320359419</v>
      </c>
      <c r="I1668" s="12">
        <v>40.360339939565563</v>
      </c>
      <c r="J1668" s="12">
        <v>27.500122633781192</v>
      </c>
      <c r="K1668" s="12">
        <v>29.829548410770666</v>
      </c>
      <c r="L1668" s="12">
        <v>28.030037562823871</v>
      </c>
      <c r="M1668" s="12">
        <v>14.423363660124211</v>
      </c>
      <c r="N1668" s="12"/>
      <c r="O1668" s="12"/>
    </row>
    <row r="1669" spans="1:15" x14ac:dyDescent="0.35">
      <c r="A1669" s="11" t="str">
        <f t="shared" si="26"/>
        <v>DISTRIBUCION VOLUMEN POR CRITERIO (Consumiciones)Bebidas Zumo+Leche&gt;500MIL</v>
      </c>
      <c r="B1669" s="11" t="s">
        <v>209</v>
      </c>
      <c r="C1669" s="11" t="s">
        <v>143</v>
      </c>
      <c r="D1669" s="11" t="s">
        <v>16</v>
      </c>
      <c r="E1669" s="12">
        <v>22.67751386488856</v>
      </c>
      <c r="F1669" s="12">
        <v>29.511674861782055</v>
      </c>
      <c r="G1669" s="12">
        <v>30.100270867636546</v>
      </c>
      <c r="H1669" s="12">
        <v>14.517005689258141</v>
      </c>
      <c r="I1669" s="12">
        <v>10.307116741584707</v>
      </c>
      <c r="J1669" s="12">
        <v>9.7670939227603384</v>
      </c>
      <c r="K1669" s="12">
        <v>9.4600244082549931</v>
      </c>
      <c r="L1669" s="12">
        <v>12.309986705190781</v>
      </c>
      <c r="M1669" s="12">
        <v>13.600227762081971</v>
      </c>
      <c r="N1669" s="12"/>
      <c r="O1669" s="12"/>
    </row>
    <row r="1670" spans="1:15" x14ac:dyDescent="0.35">
      <c r="A1670" s="11" t="str">
        <f t="shared" si="26"/>
        <v>DISTRIBUCION VOLUMEN POR CRITERIO (Consumiciones)Bebidas Zumo+LecheDE 15 A 19 AÑOS</v>
      </c>
      <c r="B1670" s="11" t="s">
        <v>209</v>
      </c>
      <c r="C1670" s="11" t="s">
        <v>143</v>
      </c>
      <c r="D1670" s="11" t="s">
        <v>34</v>
      </c>
      <c r="E1670" s="12">
        <v>16.355404649436203</v>
      </c>
      <c r="F1670" s="12" t="s">
        <v>222</v>
      </c>
      <c r="G1670" s="12">
        <v>18.799426947999677</v>
      </c>
      <c r="H1670" s="12">
        <v>11.166693005824719</v>
      </c>
      <c r="I1670" s="12">
        <v>21.986575309436223</v>
      </c>
      <c r="J1670" s="12" t="s">
        <v>222</v>
      </c>
      <c r="K1670" s="12">
        <v>12.192754016089003</v>
      </c>
      <c r="L1670" s="12">
        <v>3.8630426068708599</v>
      </c>
      <c r="M1670" s="12">
        <v>9.3069187399654005</v>
      </c>
      <c r="N1670" s="12"/>
      <c r="O1670" s="12"/>
    </row>
    <row r="1671" spans="1:15" x14ac:dyDescent="0.35">
      <c r="A1671" s="11" t="str">
        <f t="shared" si="26"/>
        <v>DISTRIBUCION VOLUMEN POR CRITERIO (Consumiciones)Bebidas Zumo+LecheDE 20 A 24 AÑOS</v>
      </c>
      <c r="B1671" s="11" t="s">
        <v>209</v>
      </c>
      <c r="C1671" s="11" t="s">
        <v>143</v>
      </c>
      <c r="D1671" s="11" t="s">
        <v>35</v>
      </c>
      <c r="E1671" s="12">
        <v>3.3946146631598104</v>
      </c>
      <c r="F1671" s="12">
        <v>10.757288748208001</v>
      </c>
      <c r="G1671" s="12">
        <v>3.0699271643497434</v>
      </c>
      <c r="H1671" s="12">
        <v>13.045594493610874</v>
      </c>
      <c r="I1671" s="12">
        <v>4.730836176441013</v>
      </c>
      <c r="J1671" s="12">
        <v>6.6199431960325512</v>
      </c>
      <c r="K1671" s="12">
        <v>8.8160216369961244</v>
      </c>
      <c r="L1671" s="12">
        <v>3.0418115401846038</v>
      </c>
      <c r="M1671" s="12">
        <v>7.3283445554905597</v>
      </c>
      <c r="N1671" s="12"/>
      <c r="O1671" s="12"/>
    </row>
    <row r="1672" spans="1:15" x14ac:dyDescent="0.35">
      <c r="A1672" s="11" t="str">
        <f t="shared" si="26"/>
        <v>DISTRIBUCION VOLUMEN POR CRITERIO (Consumiciones)Bebidas Zumo+LecheDE 25 A 34 AÑOS</v>
      </c>
      <c r="B1672" s="11" t="s">
        <v>209</v>
      </c>
      <c r="C1672" s="11" t="s">
        <v>143</v>
      </c>
      <c r="D1672" s="11" t="s">
        <v>36</v>
      </c>
      <c r="E1672" s="12">
        <v>5.9236372176796577</v>
      </c>
      <c r="F1672" s="12">
        <v>6.6982631182831307</v>
      </c>
      <c r="G1672" s="12">
        <v>7.4700098228664151</v>
      </c>
      <c r="H1672" s="12">
        <v>11.713183501151399</v>
      </c>
      <c r="I1672" s="12">
        <v>10.561660297105446</v>
      </c>
      <c r="J1672" s="12">
        <v>16.890442658896589</v>
      </c>
      <c r="K1672" s="12">
        <v>8.5421270598458658</v>
      </c>
      <c r="L1672" s="12">
        <v>16.833921896169898</v>
      </c>
      <c r="M1672" s="12">
        <v>11.422809812438548</v>
      </c>
      <c r="N1672" s="12"/>
      <c r="O1672" s="12"/>
    </row>
    <row r="1673" spans="1:15" x14ac:dyDescent="0.35">
      <c r="A1673" s="11" t="str">
        <f t="shared" si="26"/>
        <v>DISTRIBUCION VOLUMEN POR CRITERIO (Consumiciones)Bebidas Zumo+LecheDE 35 A 49 AÑOS</v>
      </c>
      <c r="B1673" s="11" t="s">
        <v>209</v>
      </c>
      <c r="C1673" s="11" t="s">
        <v>143</v>
      </c>
      <c r="D1673" s="11" t="s">
        <v>37</v>
      </c>
      <c r="E1673" s="12">
        <v>24.801116553201926</v>
      </c>
      <c r="F1673" s="12">
        <v>39.92932146293402</v>
      </c>
      <c r="G1673" s="12">
        <v>31.883586462175785</v>
      </c>
      <c r="H1673" s="12">
        <v>29.518134510317427</v>
      </c>
      <c r="I1673" s="12">
        <v>23.142896508658215</v>
      </c>
      <c r="J1673" s="12">
        <v>32.288475122511137</v>
      </c>
      <c r="K1673" s="12">
        <v>21.764815418276616</v>
      </c>
      <c r="L1673" s="12">
        <v>24.811732442417881</v>
      </c>
      <c r="M1673" s="12">
        <v>39.026435336726948</v>
      </c>
      <c r="N1673" s="12"/>
      <c r="O1673" s="12"/>
    </row>
    <row r="1674" spans="1:15" x14ac:dyDescent="0.35">
      <c r="A1674" s="11" t="str">
        <f t="shared" si="26"/>
        <v>DISTRIBUCION VOLUMEN POR CRITERIO (Consumiciones)Bebidas Zumo+LecheDE 50 A 59 AÑOS</v>
      </c>
      <c r="B1674" s="11" t="s">
        <v>209</v>
      </c>
      <c r="C1674" s="11" t="s">
        <v>143</v>
      </c>
      <c r="D1674" s="11" t="s">
        <v>38</v>
      </c>
      <c r="E1674" s="12">
        <v>16.412896562772676</v>
      </c>
      <c r="F1674" s="12">
        <v>7.2364437795569172</v>
      </c>
      <c r="G1674" s="12">
        <v>17.748375830720299</v>
      </c>
      <c r="H1674" s="12">
        <v>9.1554584142321751</v>
      </c>
      <c r="I1674" s="12">
        <v>12.81681830833565</v>
      </c>
      <c r="J1674" s="12">
        <v>23.428650439764738</v>
      </c>
      <c r="K1674" s="12">
        <v>28.821680993052684</v>
      </c>
      <c r="L1674" s="12">
        <v>18.963911757290834</v>
      </c>
      <c r="M1674" s="12">
        <v>16.114472226716618</v>
      </c>
      <c r="N1674" s="12"/>
      <c r="O1674" s="12"/>
    </row>
    <row r="1675" spans="1:15" x14ac:dyDescent="0.35">
      <c r="A1675" s="11" t="str">
        <f t="shared" si="26"/>
        <v>DISTRIBUCION VOLUMEN POR CRITERIO (Consumiciones)Bebidas Zumo+LecheDE 60 A 75 AÑOS</v>
      </c>
      <c r="B1675" s="11" t="s">
        <v>209</v>
      </c>
      <c r="C1675" s="11" t="s">
        <v>143</v>
      </c>
      <c r="D1675" s="11" t="s">
        <v>39</v>
      </c>
      <c r="E1675" s="12">
        <v>33.11232983529078</v>
      </c>
      <c r="F1675" s="12">
        <v>35.378663632560972</v>
      </c>
      <c r="G1675" s="12">
        <v>21.028670684323419</v>
      </c>
      <c r="H1675" s="12">
        <v>25.400936074863417</v>
      </c>
      <c r="I1675" s="12">
        <v>26.761212844457699</v>
      </c>
      <c r="J1675" s="12">
        <v>20.772488582794967</v>
      </c>
      <c r="K1675" s="12">
        <v>19.862610003733352</v>
      </c>
      <c r="L1675" s="12">
        <v>32.485539854500736</v>
      </c>
      <c r="M1675" s="12">
        <v>16.800988213623405</v>
      </c>
      <c r="N1675" s="12"/>
      <c r="O1675" s="12"/>
    </row>
    <row r="1676" spans="1:15" x14ac:dyDescent="0.35">
      <c r="A1676" s="11" t="str">
        <f t="shared" si="26"/>
        <v>DISTRIBUCION VOLUMEN POR CRITERIO (Consumiciones)Bebidas Zumo+LecheNIVEL ALTO</v>
      </c>
      <c r="B1676" s="11" t="s">
        <v>209</v>
      </c>
      <c r="C1676" s="11" t="s">
        <v>143</v>
      </c>
      <c r="D1676" s="11" t="s">
        <v>171</v>
      </c>
      <c r="E1676" s="12">
        <v>23.674940753103105</v>
      </c>
      <c r="F1676" s="12">
        <v>21.942215385042033</v>
      </c>
      <c r="G1676" s="12">
        <v>26.688304613836085</v>
      </c>
      <c r="H1676" s="12">
        <v>10.024128550142231</v>
      </c>
      <c r="I1676" s="12">
        <v>10.875893835831434</v>
      </c>
      <c r="J1676" s="12">
        <v>21.228330610863392</v>
      </c>
      <c r="K1676" s="12">
        <v>27.454736561539566</v>
      </c>
      <c r="L1676" s="12">
        <v>14.18447318638307</v>
      </c>
      <c r="M1676" s="12">
        <v>11.711028414253176</v>
      </c>
      <c r="N1676" s="12"/>
      <c r="O1676" s="12"/>
    </row>
    <row r="1677" spans="1:15" x14ac:dyDescent="0.35">
      <c r="A1677" s="11" t="str">
        <f t="shared" si="26"/>
        <v>DISTRIBUCION VOLUMEN POR CRITERIO (Consumiciones)Bebidas Zumo+LecheNIVEL MEDIO ALTO</v>
      </c>
      <c r="B1677" s="11" t="s">
        <v>209</v>
      </c>
      <c r="C1677" s="11" t="s">
        <v>143</v>
      </c>
      <c r="D1677" s="11" t="s">
        <v>172</v>
      </c>
      <c r="E1677" s="12">
        <v>26.602559217085503</v>
      </c>
      <c r="F1677" s="12">
        <v>18.866932536084569</v>
      </c>
      <c r="G1677" s="12">
        <v>22.356164697756089</v>
      </c>
      <c r="H1677" s="12">
        <v>17.084650291235835</v>
      </c>
      <c r="I1677" s="12">
        <v>10.833765285696906</v>
      </c>
      <c r="J1677" s="12">
        <v>22.188779990091188</v>
      </c>
      <c r="K1677" s="12">
        <v>15.963514496623102</v>
      </c>
      <c r="L1677" s="12">
        <v>16.992951755984929</v>
      </c>
      <c r="M1677" s="12">
        <v>16.909921963483391</v>
      </c>
      <c r="N1677" s="12"/>
      <c r="O1677" s="12"/>
    </row>
    <row r="1678" spans="1:15" x14ac:dyDescent="0.35">
      <c r="A1678" s="11" t="str">
        <f t="shared" si="26"/>
        <v>DISTRIBUCION VOLUMEN POR CRITERIO (Consumiciones)Bebidas Zumo+LecheNIVEL MEDIO</v>
      </c>
      <c r="B1678" s="11" t="s">
        <v>209</v>
      </c>
      <c r="C1678" s="11" t="s">
        <v>143</v>
      </c>
      <c r="D1678" s="11" t="s">
        <v>173</v>
      </c>
      <c r="E1678" s="12">
        <v>23.463767236815979</v>
      </c>
      <c r="F1678" s="12">
        <v>25.80754946919841</v>
      </c>
      <c r="G1678" s="12">
        <v>18.618107508119188</v>
      </c>
      <c r="H1678" s="12">
        <v>24.512229365151036</v>
      </c>
      <c r="I1678" s="12">
        <v>43.208231039791286</v>
      </c>
      <c r="J1678" s="12">
        <v>18.477133705158959</v>
      </c>
      <c r="K1678" s="12">
        <v>19.217000705593907</v>
      </c>
      <c r="L1678" s="12">
        <v>19.768846253602568</v>
      </c>
      <c r="M1678" s="12">
        <v>29.850386448778423</v>
      </c>
      <c r="N1678" s="12"/>
      <c r="O1678" s="12"/>
    </row>
    <row r="1679" spans="1:15" x14ac:dyDescent="0.35">
      <c r="A1679" s="11" t="str">
        <f t="shared" si="26"/>
        <v>DISTRIBUCION VOLUMEN POR CRITERIO (Consumiciones)Bebidas Zumo+LecheNIVEL MEDIO BAJO</v>
      </c>
      <c r="B1679" s="11" t="s">
        <v>209</v>
      </c>
      <c r="C1679" s="11" t="s">
        <v>143</v>
      </c>
      <c r="D1679" s="11" t="s">
        <v>174</v>
      </c>
      <c r="E1679" s="12">
        <v>9.1775011626442033</v>
      </c>
      <c r="F1679" s="12">
        <v>10.574086898779861</v>
      </c>
      <c r="G1679" s="12">
        <v>11.988466622764436</v>
      </c>
      <c r="H1679" s="12">
        <v>14.119533684020407</v>
      </c>
      <c r="I1679" s="12">
        <v>8.5472733666783896</v>
      </c>
      <c r="J1679" s="12">
        <v>5.3973653358448725</v>
      </c>
      <c r="K1679" s="12">
        <v>10.563676427230266</v>
      </c>
      <c r="L1679" s="12">
        <v>6.2424597754936588</v>
      </c>
      <c r="M1679" s="12">
        <v>7.0002178052696431</v>
      </c>
      <c r="N1679" s="12"/>
      <c r="O1679" s="12"/>
    </row>
    <row r="1680" spans="1:15" x14ac:dyDescent="0.35">
      <c r="A1680" s="11" t="str">
        <f t="shared" si="26"/>
        <v>DISTRIBUCION VOLUMEN POR CRITERIO (Consumiciones)Bebidas Zumo+LecheNIVEL BAJO</v>
      </c>
      <c r="B1680" s="11" t="s">
        <v>209</v>
      </c>
      <c r="C1680" s="11" t="s">
        <v>143</v>
      </c>
      <c r="D1680" s="11" t="s">
        <v>190</v>
      </c>
      <c r="E1680" s="12">
        <v>17.081226445761676</v>
      </c>
      <c r="F1680" s="12">
        <v>22.809208007512343</v>
      </c>
      <c r="G1680" s="12">
        <v>20.34895214671754</v>
      </c>
      <c r="H1680" s="12">
        <v>34.259458109450492</v>
      </c>
      <c r="I1680" s="12">
        <v>26.534830916344575</v>
      </c>
      <c r="J1680" s="12">
        <v>32.708391584379399</v>
      </c>
      <c r="K1680" s="12">
        <v>26.801080937006805</v>
      </c>
      <c r="L1680" s="12">
        <v>42.811217336576327</v>
      </c>
      <c r="M1680" s="12">
        <v>34.528408030169146</v>
      </c>
      <c r="N1680" s="12"/>
      <c r="O1680" s="12"/>
    </row>
    <row r="1681" spans="1:15" x14ac:dyDescent="0.35">
      <c r="A1681" s="11" t="str">
        <f t="shared" si="26"/>
        <v>DISTRIBUCION VOLUMEN POR CRITERIO (Consumiciones)Bebidas Zumo+LecheHOMBRE</v>
      </c>
      <c r="B1681" s="11" t="s">
        <v>209</v>
      </c>
      <c r="C1681" s="11" t="s">
        <v>143</v>
      </c>
      <c r="D1681" s="11" t="s">
        <v>17</v>
      </c>
      <c r="E1681" s="12">
        <v>46.058628375362211</v>
      </c>
      <c r="F1681" s="12">
        <v>39.33006761259071</v>
      </c>
      <c r="G1681" s="12">
        <v>33.621228153825996</v>
      </c>
      <c r="H1681" s="12">
        <v>26.273514753691252</v>
      </c>
      <c r="I1681" s="12">
        <v>29.027432169589773</v>
      </c>
      <c r="J1681" s="12">
        <v>54.178396587837675</v>
      </c>
      <c r="K1681" s="12">
        <v>74.992355305326825</v>
      </c>
      <c r="L1681" s="12">
        <v>43.628857172395406</v>
      </c>
      <c r="M1681" s="12">
        <v>54.965418746188412</v>
      </c>
      <c r="N1681" s="12"/>
      <c r="O1681" s="12"/>
    </row>
    <row r="1682" spans="1:15" x14ac:dyDescent="0.35">
      <c r="A1682" s="11" t="str">
        <f t="shared" si="26"/>
        <v>DISTRIBUCION VOLUMEN POR CRITERIO (Consumiciones)Bebidas Zumo+LecheMUJER</v>
      </c>
      <c r="B1682" s="11" t="s">
        <v>209</v>
      </c>
      <c r="C1682" s="11" t="s">
        <v>143</v>
      </c>
      <c r="D1682" s="11" t="s">
        <v>18</v>
      </c>
      <c r="E1682" s="12">
        <v>53.941350886279658</v>
      </c>
      <c r="F1682" s="12">
        <v>60.669924684026498</v>
      </c>
      <c r="G1682" s="12">
        <v>66.378758613754044</v>
      </c>
      <c r="H1682" s="12">
        <v>73.726478191177151</v>
      </c>
      <c r="I1682" s="12">
        <v>70.972578941725033</v>
      </c>
      <c r="J1682" s="12">
        <v>45.821603412162325</v>
      </c>
      <c r="K1682" s="12">
        <v>25.007672078654096</v>
      </c>
      <c r="L1682" s="12">
        <v>56.371106552545335</v>
      </c>
      <c r="M1682" s="12">
        <v>45.034543915765362</v>
      </c>
      <c r="N1682" s="12"/>
      <c r="O1682" s="12"/>
    </row>
    <row r="1683" spans="1:15" x14ac:dyDescent="0.35">
      <c r="A1683" s="11" t="str">
        <f t="shared" si="26"/>
        <v>DISTRIBUCION VOLUMEN POR CRITERIO (Consumiciones)RestoT.ESPAÑA</v>
      </c>
      <c r="B1683" s="11" t="s">
        <v>209</v>
      </c>
      <c r="C1683" s="11" t="s">
        <v>72</v>
      </c>
      <c r="D1683" s="11" t="s">
        <v>32</v>
      </c>
      <c r="E1683" s="12">
        <v>100</v>
      </c>
      <c r="F1683" s="12">
        <v>100</v>
      </c>
      <c r="G1683" s="12">
        <v>100</v>
      </c>
      <c r="H1683" s="12">
        <v>100</v>
      </c>
      <c r="I1683" s="12">
        <v>100</v>
      </c>
      <c r="J1683" s="12">
        <v>100</v>
      </c>
      <c r="K1683" s="12">
        <v>100</v>
      </c>
      <c r="L1683" s="12">
        <v>100</v>
      </c>
      <c r="M1683" s="12">
        <v>100</v>
      </c>
      <c r="N1683" s="12"/>
      <c r="O1683" s="12"/>
    </row>
    <row r="1684" spans="1:15" x14ac:dyDescent="0.35">
      <c r="A1684" s="11" t="str">
        <f t="shared" si="26"/>
        <v>DISTRIBUCION VOLUMEN POR CRITERIO (Consumiciones)RestoBCN AM</v>
      </c>
      <c r="B1684" s="11" t="s">
        <v>209</v>
      </c>
      <c r="C1684" s="11" t="s">
        <v>72</v>
      </c>
      <c r="D1684" s="11" t="s">
        <v>1</v>
      </c>
      <c r="E1684" s="12">
        <v>7.4112408554864189</v>
      </c>
      <c r="F1684" s="12">
        <v>6.6542048691751452</v>
      </c>
      <c r="G1684" s="12">
        <v>6.4972967250311005</v>
      </c>
      <c r="H1684" s="12">
        <v>5.6747092095348135</v>
      </c>
      <c r="I1684" s="12">
        <v>3.4884531352830885</v>
      </c>
      <c r="J1684" s="12">
        <v>2.2081232109745872</v>
      </c>
      <c r="K1684" s="12">
        <v>3.546574865471471</v>
      </c>
      <c r="L1684" s="12">
        <v>8.4494964379426793</v>
      </c>
      <c r="M1684" s="12">
        <v>6.1150977805797497</v>
      </c>
      <c r="N1684" s="12"/>
      <c r="O1684" s="12"/>
    </row>
    <row r="1685" spans="1:15" x14ac:dyDescent="0.35">
      <c r="A1685" s="11" t="str">
        <f t="shared" si="26"/>
        <v>DISTRIBUCION VOLUMEN POR CRITERIO (Consumiciones)RestoREST.CAT ARAGON</v>
      </c>
      <c r="B1685" s="11" t="s">
        <v>209</v>
      </c>
      <c r="C1685" s="11" t="s">
        <v>72</v>
      </c>
      <c r="D1685" s="11" t="s">
        <v>2</v>
      </c>
      <c r="E1685" s="12">
        <v>15.519925995683565</v>
      </c>
      <c r="F1685" s="12">
        <v>11.31731198814599</v>
      </c>
      <c r="G1685" s="12">
        <v>10.279711361935675</v>
      </c>
      <c r="H1685" s="12">
        <v>6.9728779918466861</v>
      </c>
      <c r="I1685" s="12">
        <v>5.8990383345427313</v>
      </c>
      <c r="J1685" s="12">
        <v>7.7374804315331014</v>
      </c>
      <c r="K1685" s="12">
        <v>6.228783619942889</v>
      </c>
      <c r="L1685" s="12">
        <v>10.007251882091275</v>
      </c>
      <c r="M1685" s="12">
        <v>5.7865329294218144</v>
      </c>
      <c r="N1685" s="12"/>
      <c r="O1685" s="12"/>
    </row>
    <row r="1686" spans="1:15" x14ac:dyDescent="0.35">
      <c r="A1686" s="11" t="str">
        <f t="shared" si="26"/>
        <v>DISTRIBUCION VOLUMEN POR CRITERIO (Consumiciones)RestoLEVANTE</v>
      </c>
      <c r="B1686" s="11" t="s">
        <v>209</v>
      </c>
      <c r="C1686" s="11" t="s">
        <v>72</v>
      </c>
      <c r="D1686" s="11" t="s">
        <v>3</v>
      </c>
      <c r="E1686" s="12">
        <v>10.355493305320728</v>
      </c>
      <c r="F1686" s="12">
        <v>11.346050273851736</v>
      </c>
      <c r="G1686" s="12">
        <v>8.4254307554973824</v>
      </c>
      <c r="H1686" s="12">
        <v>3.5734824460130836</v>
      </c>
      <c r="I1686" s="12">
        <v>6.850832732872167</v>
      </c>
      <c r="J1686" s="12">
        <v>9.6804089185522706</v>
      </c>
      <c r="K1686" s="12">
        <v>10.224889362372966</v>
      </c>
      <c r="L1686" s="12">
        <v>9.4740026823168737</v>
      </c>
      <c r="M1686" s="12">
        <v>9.9163730038771405</v>
      </c>
      <c r="N1686" s="12"/>
      <c r="O1686" s="12"/>
    </row>
    <row r="1687" spans="1:15" x14ac:dyDescent="0.35">
      <c r="A1687" s="11" t="str">
        <f t="shared" si="26"/>
        <v>DISTRIBUCION VOLUMEN POR CRITERIO (Consumiciones)RestoANDALUCIA</v>
      </c>
      <c r="B1687" s="11" t="s">
        <v>209</v>
      </c>
      <c r="C1687" s="11" t="s">
        <v>72</v>
      </c>
      <c r="D1687" s="11" t="s">
        <v>4</v>
      </c>
      <c r="E1687" s="12">
        <v>30.282619932592851</v>
      </c>
      <c r="F1687" s="12">
        <v>34.68925127264594</v>
      </c>
      <c r="G1687" s="12">
        <v>40.046572844057003</v>
      </c>
      <c r="H1687" s="12">
        <v>44.640010546242429</v>
      </c>
      <c r="I1687" s="12">
        <v>49.959932371663172</v>
      </c>
      <c r="J1687" s="12">
        <v>45.517893425022102</v>
      </c>
      <c r="K1687" s="12">
        <v>42.499831382243045</v>
      </c>
      <c r="L1687" s="12">
        <v>44.071806265530185</v>
      </c>
      <c r="M1687" s="12">
        <v>39.337591806049829</v>
      </c>
      <c r="N1687" s="12"/>
      <c r="O1687" s="12"/>
    </row>
    <row r="1688" spans="1:15" x14ac:dyDescent="0.35">
      <c r="A1688" s="11" t="str">
        <f t="shared" si="26"/>
        <v>DISTRIBUCION VOLUMEN POR CRITERIO (Consumiciones)RestoMDD AM</v>
      </c>
      <c r="B1688" s="11" t="s">
        <v>209</v>
      </c>
      <c r="C1688" s="11" t="s">
        <v>72</v>
      </c>
      <c r="D1688" s="11" t="s">
        <v>5</v>
      </c>
      <c r="E1688" s="12">
        <v>14.496726425442171</v>
      </c>
      <c r="F1688" s="12">
        <v>14.867637882654492</v>
      </c>
      <c r="G1688" s="12">
        <v>11.86211974293022</v>
      </c>
      <c r="H1688" s="12">
        <v>14.133860041541324</v>
      </c>
      <c r="I1688" s="12">
        <v>15.390828531880569</v>
      </c>
      <c r="J1688" s="12">
        <v>19.656415367207121</v>
      </c>
      <c r="K1688" s="12">
        <v>10.590271852454993</v>
      </c>
      <c r="L1688" s="12">
        <v>11.724572718627455</v>
      </c>
      <c r="M1688" s="12">
        <v>17.457473074765815</v>
      </c>
      <c r="N1688" s="12"/>
      <c r="O1688" s="12"/>
    </row>
    <row r="1689" spans="1:15" x14ac:dyDescent="0.35">
      <c r="A1689" s="11" t="str">
        <f t="shared" si="26"/>
        <v>DISTRIBUCION VOLUMEN POR CRITERIO (Consumiciones)RestoRTO CENTRO</v>
      </c>
      <c r="B1689" s="11" t="s">
        <v>209</v>
      </c>
      <c r="C1689" s="11" t="s">
        <v>72</v>
      </c>
      <c r="D1689" s="11" t="s">
        <v>6</v>
      </c>
      <c r="E1689" s="12">
        <v>10.150633002242312</v>
      </c>
      <c r="F1689" s="12">
        <v>8.2183810801303903</v>
      </c>
      <c r="G1689" s="12">
        <v>8.9212116254057321</v>
      </c>
      <c r="H1689" s="12">
        <v>11.968161504355688</v>
      </c>
      <c r="I1689" s="12">
        <v>6.9631026088666355</v>
      </c>
      <c r="J1689" s="12">
        <v>6.7104331064052332</v>
      </c>
      <c r="K1689" s="12">
        <v>15.579102449711277</v>
      </c>
      <c r="L1689" s="12">
        <v>4.1229820058977706</v>
      </c>
      <c r="M1689" s="12">
        <v>10.043626771999497</v>
      </c>
      <c r="N1689" s="12"/>
      <c r="O1689" s="12"/>
    </row>
    <row r="1690" spans="1:15" x14ac:dyDescent="0.35">
      <c r="A1690" s="11" t="str">
        <f t="shared" si="26"/>
        <v>DISTRIBUCION VOLUMEN POR CRITERIO (Consumiciones)RestoNORTE-CENTRO</v>
      </c>
      <c r="B1690" s="11" t="s">
        <v>209</v>
      </c>
      <c r="C1690" s="11" t="s">
        <v>72</v>
      </c>
      <c r="D1690" s="11" t="s">
        <v>7</v>
      </c>
      <c r="E1690" s="12">
        <v>4.7544373228822527</v>
      </c>
      <c r="F1690" s="12">
        <v>5.7920829866039236</v>
      </c>
      <c r="G1690" s="12">
        <v>5.9669302971316656</v>
      </c>
      <c r="H1690" s="12">
        <v>3.9849944896836811</v>
      </c>
      <c r="I1690" s="12">
        <v>5.9181730461045401</v>
      </c>
      <c r="J1690" s="12">
        <v>5.7995768002787145</v>
      </c>
      <c r="K1690" s="12">
        <v>4.8465700304080785</v>
      </c>
      <c r="L1690" s="12">
        <v>4.596252464000842</v>
      </c>
      <c r="M1690" s="12">
        <v>4.5344039989790801</v>
      </c>
      <c r="N1690" s="12"/>
      <c r="O1690" s="12"/>
    </row>
    <row r="1691" spans="1:15" x14ac:dyDescent="0.35">
      <c r="A1691" s="11" t="str">
        <f t="shared" si="26"/>
        <v>DISTRIBUCION VOLUMEN POR CRITERIO (Consumiciones)RestoNOROESTE</v>
      </c>
      <c r="B1691" s="11" t="s">
        <v>209</v>
      </c>
      <c r="C1691" s="11" t="s">
        <v>72</v>
      </c>
      <c r="D1691" s="11" t="s">
        <v>8</v>
      </c>
      <c r="E1691" s="12">
        <v>7.0289427343753959</v>
      </c>
      <c r="F1691" s="12">
        <v>7.1150956599530595</v>
      </c>
      <c r="G1691" s="12">
        <v>8.0007266480112218</v>
      </c>
      <c r="H1691" s="12">
        <v>9.0518966191712273</v>
      </c>
      <c r="I1691" s="12">
        <v>5.5296477142240859</v>
      </c>
      <c r="J1691" s="12">
        <v>2.6896633427596606</v>
      </c>
      <c r="K1691" s="12">
        <v>6.4839896424003358</v>
      </c>
      <c r="L1691" s="12">
        <v>7.5536387417768687</v>
      </c>
      <c r="M1691" s="12">
        <v>6.8089102948168971</v>
      </c>
      <c r="N1691" s="12"/>
      <c r="O1691" s="12"/>
    </row>
    <row r="1692" spans="1:15" x14ac:dyDescent="0.35">
      <c r="A1692" s="11" t="str">
        <f t="shared" si="26"/>
        <v>DISTRIBUCION VOLUMEN POR CRITERIO (Consumiciones)Resto&lt;2MIL</v>
      </c>
      <c r="B1692" s="11" t="s">
        <v>209</v>
      </c>
      <c r="C1692" s="11" t="s">
        <v>72</v>
      </c>
      <c r="D1692" s="11" t="s">
        <v>9</v>
      </c>
      <c r="E1692" s="12">
        <v>5.3618773375555229</v>
      </c>
      <c r="F1692" s="12">
        <v>1.9379404620010365</v>
      </c>
      <c r="G1692" s="12">
        <v>4.4488678005904623</v>
      </c>
      <c r="H1692" s="12">
        <v>3.7611872055771123</v>
      </c>
      <c r="I1692" s="12">
        <v>3.2510688585465104</v>
      </c>
      <c r="J1692" s="12">
        <v>5.4167216513262844</v>
      </c>
      <c r="K1692" s="12">
        <v>3.1689137522204724</v>
      </c>
      <c r="L1692" s="12">
        <v>0.73386264343655094</v>
      </c>
      <c r="M1692" s="12">
        <v>3.4076952756920242</v>
      </c>
      <c r="N1692" s="12"/>
      <c r="O1692" s="12"/>
    </row>
    <row r="1693" spans="1:15" x14ac:dyDescent="0.35">
      <c r="A1693" s="11" t="str">
        <f t="shared" si="26"/>
        <v>DISTRIBUCION VOLUMEN POR CRITERIO (Consumiciones)Resto2-5MIL</v>
      </c>
      <c r="B1693" s="11" t="s">
        <v>209</v>
      </c>
      <c r="C1693" s="11" t="s">
        <v>72</v>
      </c>
      <c r="D1693" s="11" t="s">
        <v>10</v>
      </c>
      <c r="E1693" s="12">
        <v>6.1619656381603596</v>
      </c>
      <c r="F1693" s="12">
        <v>3.5476607707988266</v>
      </c>
      <c r="G1693" s="12">
        <v>3.8851203179927194</v>
      </c>
      <c r="H1693" s="12">
        <v>6.8401881922610501</v>
      </c>
      <c r="I1693" s="12">
        <v>8.2364833377852911</v>
      </c>
      <c r="J1693" s="12">
        <v>4.3932648582043443</v>
      </c>
      <c r="K1693" s="12">
        <v>2.8280915557852544</v>
      </c>
      <c r="L1693" s="12">
        <v>6.2122420404797341</v>
      </c>
      <c r="M1693" s="12">
        <v>11.570227606936308</v>
      </c>
      <c r="N1693" s="12"/>
      <c r="O1693" s="12"/>
    </row>
    <row r="1694" spans="1:15" x14ac:dyDescent="0.35">
      <c r="A1694" s="11" t="str">
        <f t="shared" si="26"/>
        <v>DISTRIBUCION VOLUMEN POR CRITERIO (Consumiciones)Resto5-10MIL</v>
      </c>
      <c r="B1694" s="11" t="s">
        <v>209</v>
      </c>
      <c r="C1694" s="11" t="s">
        <v>72</v>
      </c>
      <c r="D1694" s="11" t="s">
        <v>11</v>
      </c>
      <c r="E1694" s="12">
        <v>12.749983869552892</v>
      </c>
      <c r="F1694" s="12">
        <v>10.214928642687136</v>
      </c>
      <c r="G1694" s="12">
        <v>17.784854441816432</v>
      </c>
      <c r="H1694" s="12">
        <v>6.1539303228070361</v>
      </c>
      <c r="I1694" s="12">
        <v>10.489686735135956</v>
      </c>
      <c r="J1694" s="12">
        <v>18.834506024564583</v>
      </c>
      <c r="K1694" s="12">
        <v>9.8928332577600724</v>
      </c>
      <c r="L1694" s="12">
        <v>16.072409443021872</v>
      </c>
      <c r="M1694" s="12">
        <v>4.7439149057686842</v>
      </c>
      <c r="N1694" s="12"/>
      <c r="O1694" s="12"/>
    </row>
    <row r="1695" spans="1:15" x14ac:dyDescent="0.35">
      <c r="A1695" s="11" t="str">
        <f t="shared" si="26"/>
        <v>DISTRIBUCION VOLUMEN POR CRITERIO (Consumiciones)Resto10-30MIL</v>
      </c>
      <c r="B1695" s="11" t="s">
        <v>209</v>
      </c>
      <c r="C1695" s="11" t="s">
        <v>72</v>
      </c>
      <c r="D1695" s="11" t="s">
        <v>12</v>
      </c>
      <c r="E1695" s="12">
        <v>21.901435356055153</v>
      </c>
      <c r="F1695" s="12">
        <v>26.201795715838987</v>
      </c>
      <c r="G1695" s="12">
        <v>22.208369926396813</v>
      </c>
      <c r="H1695" s="12">
        <v>20.65018156748534</v>
      </c>
      <c r="I1695" s="12">
        <v>13.091059671172822</v>
      </c>
      <c r="J1695" s="12">
        <v>15.382832210566825</v>
      </c>
      <c r="K1695" s="12">
        <v>27.00618563067917</v>
      </c>
      <c r="L1695" s="12">
        <v>32.850993891628576</v>
      </c>
      <c r="M1695" s="12">
        <v>25.085915566159766</v>
      </c>
      <c r="N1695" s="12"/>
      <c r="O1695" s="12"/>
    </row>
    <row r="1696" spans="1:15" x14ac:dyDescent="0.35">
      <c r="A1696" s="11" t="str">
        <f t="shared" si="26"/>
        <v>DISTRIBUCION VOLUMEN POR CRITERIO (Consumiciones)Resto30-100MIL</v>
      </c>
      <c r="B1696" s="11" t="s">
        <v>209</v>
      </c>
      <c r="C1696" s="11" t="s">
        <v>72</v>
      </c>
      <c r="D1696" s="11" t="s">
        <v>13</v>
      </c>
      <c r="E1696" s="12">
        <v>24.846702755370352</v>
      </c>
      <c r="F1696" s="12">
        <v>23.38050098774513</v>
      </c>
      <c r="G1696" s="12">
        <v>21.044722538359558</v>
      </c>
      <c r="H1696" s="12">
        <v>31.340397853658487</v>
      </c>
      <c r="I1696" s="12">
        <v>38.745841562158645</v>
      </c>
      <c r="J1696" s="12">
        <v>29.056457843700002</v>
      </c>
      <c r="K1696" s="12">
        <v>29.265724520028535</v>
      </c>
      <c r="L1696" s="12">
        <v>18.28953447074613</v>
      </c>
      <c r="M1696" s="12">
        <v>26.012800921842583</v>
      </c>
      <c r="N1696" s="12"/>
      <c r="O1696" s="12"/>
    </row>
    <row r="1697" spans="1:15" x14ac:dyDescent="0.35">
      <c r="A1697" s="11" t="str">
        <f t="shared" si="26"/>
        <v>DISTRIBUCION VOLUMEN POR CRITERIO (Consumiciones)Resto100-200MIL</v>
      </c>
      <c r="B1697" s="11" t="s">
        <v>209</v>
      </c>
      <c r="C1697" s="11" t="s">
        <v>72</v>
      </c>
      <c r="D1697" s="11" t="s">
        <v>14</v>
      </c>
      <c r="E1697" s="12">
        <v>5.2229358283691436</v>
      </c>
      <c r="F1697" s="12">
        <v>8.4831907183450497</v>
      </c>
      <c r="G1697" s="12">
        <v>8.145570214168675</v>
      </c>
      <c r="H1697" s="12">
        <v>5.4290036923767877</v>
      </c>
      <c r="I1697" s="12">
        <v>8.5292037425834639</v>
      </c>
      <c r="J1697" s="12">
        <v>7.11305304785028</v>
      </c>
      <c r="K1697" s="12">
        <v>9.6124026283242063</v>
      </c>
      <c r="L1697" s="12">
        <v>9.9565702611429128</v>
      </c>
      <c r="M1697" s="12">
        <v>14.704934829369668</v>
      </c>
      <c r="N1697" s="12"/>
      <c r="O1697" s="12"/>
    </row>
    <row r="1698" spans="1:15" x14ac:dyDescent="0.35">
      <c r="A1698" s="11" t="str">
        <f t="shared" si="26"/>
        <v>DISTRIBUCION VOLUMEN POR CRITERIO (Consumiciones)Resto200-500MIL</v>
      </c>
      <c r="B1698" s="11" t="s">
        <v>209</v>
      </c>
      <c r="C1698" s="11" t="s">
        <v>72</v>
      </c>
      <c r="D1698" s="11" t="s">
        <v>15</v>
      </c>
      <c r="E1698" s="12">
        <v>8.7431010621446319</v>
      </c>
      <c r="F1698" s="12">
        <v>13.559175834645968</v>
      </c>
      <c r="G1698" s="12">
        <v>11.45419591104096</v>
      </c>
      <c r="H1698" s="12">
        <v>9.722020454084392</v>
      </c>
      <c r="I1698" s="12">
        <v>7.9188070087908651</v>
      </c>
      <c r="J1698" s="12">
        <v>3.725072384099759</v>
      </c>
      <c r="K1698" s="12">
        <v>8.4435433213553779</v>
      </c>
      <c r="L1698" s="12">
        <v>6.9158169225187169</v>
      </c>
      <c r="M1698" s="12">
        <v>7.6631951374504155</v>
      </c>
      <c r="N1698" s="12"/>
      <c r="O1698" s="12"/>
    </row>
    <row r="1699" spans="1:15" x14ac:dyDescent="0.35">
      <c r="A1699" s="11" t="str">
        <f t="shared" si="26"/>
        <v>DISTRIBUCION VOLUMEN POR CRITERIO (Consumiciones)Resto&gt;500MIL</v>
      </c>
      <c r="B1699" s="11" t="s">
        <v>209</v>
      </c>
      <c r="C1699" s="11" t="s">
        <v>72</v>
      </c>
      <c r="D1699" s="11" t="s">
        <v>16</v>
      </c>
      <c r="E1699" s="12">
        <v>15.012016276889817</v>
      </c>
      <c r="F1699" s="12">
        <v>12.674822347326522</v>
      </c>
      <c r="G1699" s="12">
        <v>11.028288743933572</v>
      </c>
      <c r="H1699" s="12">
        <v>16.103091903684959</v>
      </c>
      <c r="I1699" s="12">
        <v>9.7378434335351294</v>
      </c>
      <c r="J1699" s="12">
        <v>16.078094678321524</v>
      </c>
      <c r="K1699" s="12">
        <v>9.7823083811557652</v>
      </c>
      <c r="L1699" s="12">
        <v>8.968572885572657</v>
      </c>
      <c r="M1699" s="12">
        <v>6.8113273493683302</v>
      </c>
      <c r="N1699" s="12"/>
      <c r="O1699" s="12"/>
    </row>
    <row r="1700" spans="1:15" x14ac:dyDescent="0.35">
      <c r="A1700" s="11" t="str">
        <f t="shared" si="26"/>
        <v>DISTRIBUCION VOLUMEN POR CRITERIO (Consumiciones)RestoDE 15 A 19 AÑOS</v>
      </c>
      <c r="B1700" s="11" t="s">
        <v>209</v>
      </c>
      <c r="C1700" s="11" t="s">
        <v>72</v>
      </c>
      <c r="D1700" s="11" t="s">
        <v>34</v>
      </c>
      <c r="E1700" s="12">
        <v>6.4636463220043225</v>
      </c>
      <c r="F1700" s="12">
        <v>4.1569818181235885</v>
      </c>
      <c r="G1700" s="12">
        <v>7.5350752032569233</v>
      </c>
      <c r="H1700" s="12">
        <v>6.3857152290458394</v>
      </c>
      <c r="I1700" s="12">
        <v>2.1027093005631508</v>
      </c>
      <c r="J1700" s="12" t="s">
        <v>222</v>
      </c>
      <c r="K1700" s="12">
        <v>0.77934527959668254</v>
      </c>
      <c r="L1700" s="12">
        <v>9.4138368468848643</v>
      </c>
      <c r="M1700" s="12">
        <v>2.8610178176142029</v>
      </c>
      <c r="N1700" s="12"/>
      <c r="O1700" s="12"/>
    </row>
    <row r="1701" spans="1:15" x14ac:dyDescent="0.35">
      <c r="A1701" s="11" t="str">
        <f t="shared" si="26"/>
        <v>DISTRIBUCION VOLUMEN POR CRITERIO (Consumiciones)RestoDE 20 A 24 AÑOS</v>
      </c>
      <c r="B1701" s="11" t="s">
        <v>209</v>
      </c>
      <c r="C1701" s="11" t="s">
        <v>72</v>
      </c>
      <c r="D1701" s="11" t="s">
        <v>35</v>
      </c>
      <c r="E1701" s="12">
        <v>6.3045834393593054</v>
      </c>
      <c r="F1701" s="12">
        <v>7.3735587488170271</v>
      </c>
      <c r="G1701" s="12">
        <v>6.1588423679100686</v>
      </c>
      <c r="H1701" s="12">
        <v>3.1230978204511755</v>
      </c>
      <c r="I1701" s="12">
        <v>11.02477214847101</v>
      </c>
      <c r="J1701" s="12">
        <v>10.535198412987551</v>
      </c>
      <c r="K1701" s="12">
        <v>8.9912097328607175</v>
      </c>
      <c r="L1701" s="12">
        <v>9.5338359066187852</v>
      </c>
      <c r="M1701" s="12">
        <v>5.5589453140924716</v>
      </c>
      <c r="N1701" s="12"/>
      <c r="O1701" s="12"/>
    </row>
    <row r="1702" spans="1:15" x14ac:dyDescent="0.35">
      <c r="A1702" s="11" t="str">
        <f t="shared" si="26"/>
        <v>DISTRIBUCION VOLUMEN POR CRITERIO (Consumiciones)RestoDE 25 A 34 AÑOS</v>
      </c>
      <c r="B1702" s="11" t="s">
        <v>209</v>
      </c>
      <c r="C1702" s="11" t="s">
        <v>72</v>
      </c>
      <c r="D1702" s="11" t="s">
        <v>36</v>
      </c>
      <c r="E1702" s="12">
        <v>16.139219170365795</v>
      </c>
      <c r="F1702" s="12">
        <v>15.157086437440052</v>
      </c>
      <c r="G1702" s="12">
        <v>11.401627017831748</v>
      </c>
      <c r="H1702" s="12">
        <v>17.14249513511658</v>
      </c>
      <c r="I1702" s="12">
        <v>15.381434922557812</v>
      </c>
      <c r="J1702" s="12">
        <v>15.375802270036612</v>
      </c>
      <c r="K1702" s="12">
        <v>17.976389857255924</v>
      </c>
      <c r="L1702" s="12">
        <v>18.035598665653694</v>
      </c>
      <c r="M1702" s="12">
        <v>29.273312838926213</v>
      </c>
      <c r="N1702" s="12"/>
      <c r="O1702" s="12"/>
    </row>
    <row r="1703" spans="1:15" x14ac:dyDescent="0.35">
      <c r="A1703" s="11" t="str">
        <f t="shared" si="26"/>
        <v>DISTRIBUCION VOLUMEN POR CRITERIO (Consumiciones)RestoDE 35 A 49 AÑOS</v>
      </c>
      <c r="B1703" s="11" t="s">
        <v>209</v>
      </c>
      <c r="C1703" s="11" t="s">
        <v>72</v>
      </c>
      <c r="D1703" s="11" t="s">
        <v>37</v>
      </c>
      <c r="E1703" s="12">
        <v>31.440909278740648</v>
      </c>
      <c r="F1703" s="12">
        <v>34.421650006752216</v>
      </c>
      <c r="G1703" s="12">
        <v>31.560392389926061</v>
      </c>
      <c r="H1703" s="12">
        <v>32.28538789980783</v>
      </c>
      <c r="I1703" s="12">
        <v>33.326096251865131</v>
      </c>
      <c r="J1703" s="12">
        <v>38.15129835310487</v>
      </c>
      <c r="K1703" s="12">
        <v>35.864986746237989</v>
      </c>
      <c r="L1703" s="12">
        <v>30.527497265952501</v>
      </c>
      <c r="M1703" s="12">
        <v>27.264587870945906</v>
      </c>
      <c r="N1703" s="12"/>
      <c r="O1703" s="12"/>
    </row>
    <row r="1704" spans="1:15" x14ac:dyDescent="0.35">
      <c r="A1704" s="11" t="str">
        <f t="shared" si="26"/>
        <v>DISTRIBUCION VOLUMEN POR CRITERIO (Consumiciones)RestoDE 50 A 59 AÑOS</v>
      </c>
      <c r="B1704" s="11" t="s">
        <v>209</v>
      </c>
      <c r="C1704" s="11" t="s">
        <v>72</v>
      </c>
      <c r="D1704" s="11" t="s">
        <v>38</v>
      </c>
      <c r="E1704" s="12">
        <v>18.30528810428461</v>
      </c>
      <c r="F1704" s="12">
        <v>19.750429553035321</v>
      </c>
      <c r="G1704" s="12">
        <v>23.031171274786036</v>
      </c>
      <c r="H1704" s="12">
        <v>23.415888352862396</v>
      </c>
      <c r="I1704" s="12">
        <v>13.593311241635977</v>
      </c>
      <c r="J1704" s="12">
        <v>14.989142047706983</v>
      </c>
      <c r="K1704" s="12">
        <v>16.848814474960871</v>
      </c>
      <c r="L1704" s="12">
        <v>13.092965290589392</v>
      </c>
      <c r="M1704" s="12">
        <v>19.594777230070942</v>
      </c>
      <c r="N1704" s="12"/>
      <c r="O1704" s="12"/>
    </row>
    <row r="1705" spans="1:15" x14ac:dyDescent="0.35">
      <c r="A1705" s="11" t="str">
        <f t="shared" si="26"/>
        <v>DISTRIBUCION VOLUMEN POR CRITERIO (Consumiciones)RestoDE 60 A 75 AÑOS</v>
      </c>
      <c r="B1705" s="11" t="s">
        <v>209</v>
      </c>
      <c r="C1705" s="11" t="s">
        <v>72</v>
      </c>
      <c r="D1705" s="11" t="s">
        <v>39</v>
      </c>
      <c r="E1705" s="12">
        <v>21.34638123387408</v>
      </c>
      <c r="F1705" s="12">
        <v>19.140301442412134</v>
      </c>
      <c r="G1705" s="12">
        <v>20.312882121812194</v>
      </c>
      <c r="H1705" s="12">
        <v>17.647410794975467</v>
      </c>
      <c r="I1705" s="12">
        <v>24.571676134906923</v>
      </c>
      <c r="J1705" s="12">
        <v>20.948548121629575</v>
      </c>
      <c r="K1705" s="12">
        <v>19.539263152591349</v>
      </c>
      <c r="L1705" s="12">
        <v>19.396250033381044</v>
      </c>
      <c r="M1705" s="12">
        <v>15.447360860448239</v>
      </c>
      <c r="N1705" s="12"/>
      <c r="O1705" s="12"/>
    </row>
    <row r="1706" spans="1:15" x14ac:dyDescent="0.35">
      <c r="A1706" s="11" t="str">
        <f t="shared" si="26"/>
        <v>DISTRIBUCION VOLUMEN POR CRITERIO (Consumiciones)RestoNIVEL ALTO</v>
      </c>
      <c r="B1706" s="11" t="s">
        <v>209</v>
      </c>
      <c r="C1706" s="11" t="s">
        <v>72</v>
      </c>
      <c r="D1706" s="11" t="s">
        <v>171</v>
      </c>
      <c r="E1706" s="12">
        <v>20.822971786579323</v>
      </c>
      <c r="F1706" s="12">
        <v>23.207718983975631</v>
      </c>
      <c r="G1706" s="12">
        <v>24.92910850875948</v>
      </c>
      <c r="H1706" s="12">
        <v>30.749245683823933</v>
      </c>
      <c r="I1706" s="12">
        <v>20.993812789745174</v>
      </c>
      <c r="J1706" s="12">
        <v>25.561578905752651</v>
      </c>
      <c r="K1706" s="12">
        <v>25.215089217077281</v>
      </c>
      <c r="L1706" s="12">
        <v>18.072745572154307</v>
      </c>
      <c r="M1706" s="12">
        <v>17.818761869119299</v>
      </c>
      <c r="N1706" s="12"/>
      <c r="O1706" s="12"/>
    </row>
    <row r="1707" spans="1:15" x14ac:dyDescent="0.35">
      <c r="A1707" s="11" t="str">
        <f t="shared" si="26"/>
        <v>DISTRIBUCION VOLUMEN POR CRITERIO (Consumiciones)RestoNIVEL MEDIO ALTO</v>
      </c>
      <c r="B1707" s="11" t="s">
        <v>209</v>
      </c>
      <c r="C1707" s="11" t="s">
        <v>72</v>
      </c>
      <c r="D1707" s="11" t="s">
        <v>172</v>
      </c>
      <c r="E1707" s="12">
        <v>16.57683638796879</v>
      </c>
      <c r="F1707" s="12">
        <v>13.778726943050263</v>
      </c>
      <c r="G1707" s="12">
        <v>9.9989509320102901</v>
      </c>
      <c r="H1707" s="12">
        <v>10.413359543193227</v>
      </c>
      <c r="I1707" s="12">
        <v>8.9409517717971649</v>
      </c>
      <c r="J1707" s="12">
        <v>11.268329456746166</v>
      </c>
      <c r="K1707" s="12">
        <v>10.754755427053926</v>
      </c>
      <c r="L1707" s="12">
        <v>18.566609136667832</v>
      </c>
      <c r="M1707" s="12">
        <v>17.694267136887788</v>
      </c>
      <c r="N1707" s="12"/>
      <c r="O1707" s="12"/>
    </row>
    <row r="1708" spans="1:15" x14ac:dyDescent="0.35">
      <c r="A1708" s="11" t="str">
        <f t="shared" si="26"/>
        <v>DISTRIBUCION VOLUMEN POR CRITERIO (Consumiciones)RestoNIVEL MEDIO</v>
      </c>
      <c r="B1708" s="11" t="s">
        <v>209</v>
      </c>
      <c r="C1708" s="11" t="s">
        <v>72</v>
      </c>
      <c r="D1708" s="11" t="s">
        <v>173</v>
      </c>
      <c r="E1708" s="12">
        <v>27.994807808441337</v>
      </c>
      <c r="F1708" s="12">
        <v>22.752576917882912</v>
      </c>
      <c r="G1708" s="12">
        <v>23.472034879104537</v>
      </c>
      <c r="H1708" s="12">
        <v>24.575450569375516</v>
      </c>
      <c r="I1708" s="12">
        <v>29.516754596971079</v>
      </c>
      <c r="J1708" s="12">
        <v>21.986658495204122</v>
      </c>
      <c r="K1708" s="12">
        <v>30.383192994602602</v>
      </c>
      <c r="L1708" s="12">
        <v>22.850560537704272</v>
      </c>
      <c r="M1708" s="12">
        <v>23.084165471825084</v>
      </c>
      <c r="N1708" s="12"/>
      <c r="O1708" s="12"/>
    </row>
    <row r="1709" spans="1:15" x14ac:dyDescent="0.35">
      <c r="A1709" s="11" t="str">
        <f t="shared" si="26"/>
        <v>DISTRIBUCION VOLUMEN POR CRITERIO (Consumiciones)RestoNIVEL MEDIO BAJO</v>
      </c>
      <c r="B1709" s="11" t="s">
        <v>209</v>
      </c>
      <c r="C1709" s="11" t="s">
        <v>72</v>
      </c>
      <c r="D1709" s="11" t="s">
        <v>174</v>
      </c>
      <c r="E1709" s="12">
        <v>15.40339529599914</v>
      </c>
      <c r="F1709" s="12">
        <v>14.097495595046382</v>
      </c>
      <c r="G1709" s="12">
        <v>18.429978320865626</v>
      </c>
      <c r="H1709" s="12">
        <v>10.287755798228257</v>
      </c>
      <c r="I1709" s="12">
        <v>13.347681777287834</v>
      </c>
      <c r="J1709" s="12">
        <v>18.10551063679927</v>
      </c>
      <c r="K1709" s="12">
        <v>16.671298576134777</v>
      </c>
      <c r="L1709" s="12">
        <v>16.647203052218824</v>
      </c>
      <c r="M1709" s="12">
        <v>12.917067979514355</v>
      </c>
      <c r="N1709" s="12"/>
      <c r="O1709" s="12"/>
    </row>
    <row r="1710" spans="1:15" x14ac:dyDescent="0.35">
      <c r="A1710" s="11" t="str">
        <f t="shared" si="26"/>
        <v>DISTRIBUCION VOLUMEN POR CRITERIO (Consumiciones)RestoNIVEL BAJO</v>
      </c>
      <c r="B1710" s="11" t="s">
        <v>209</v>
      </c>
      <c r="C1710" s="11" t="s">
        <v>72</v>
      </c>
      <c r="D1710" s="11" t="s">
        <v>190</v>
      </c>
      <c r="E1710" s="12">
        <v>19.202010469928858</v>
      </c>
      <c r="F1710" s="12">
        <v>26.163497573205497</v>
      </c>
      <c r="G1710" s="12">
        <v>23.169917734783102</v>
      </c>
      <c r="H1710" s="12">
        <v>23.974178869897649</v>
      </c>
      <c r="I1710" s="12">
        <v>27.200799064198755</v>
      </c>
      <c r="J1710" s="12">
        <v>23.077931950715396</v>
      </c>
      <c r="K1710" s="12">
        <v>16.975673942827608</v>
      </c>
      <c r="L1710" s="12">
        <v>23.862881701254761</v>
      </c>
      <c r="M1710" s="12">
        <v>28.485731746359594</v>
      </c>
      <c r="N1710" s="12"/>
      <c r="O1710" s="12"/>
    </row>
    <row r="1711" spans="1:15" x14ac:dyDescent="0.35">
      <c r="A1711" s="11" t="str">
        <f t="shared" si="26"/>
        <v>DISTRIBUCION VOLUMEN POR CRITERIO (Consumiciones)RestoHOMBRE</v>
      </c>
      <c r="B1711" s="11" t="s">
        <v>209</v>
      </c>
      <c r="C1711" s="11" t="s">
        <v>72</v>
      </c>
      <c r="D1711" s="11" t="s">
        <v>17</v>
      </c>
      <c r="E1711" s="12">
        <v>46.58737011365259</v>
      </c>
      <c r="F1711" s="12">
        <v>42.100905330727812</v>
      </c>
      <c r="G1711" s="12">
        <v>38.008219303332233</v>
      </c>
      <c r="H1711" s="12">
        <v>53.639597898284542</v>
      </c>
      <c r="I1711" s="12">
        <v>52.052842654501219</v>
      </c>
      <c r="J1711" s="12">
        <v>51.247470368328393</v>
      </c>
      <c r="K1711" s="12">
        <v>50.763310238795242</v>
      </c>
      <c r="L1711" s="12">
        <v>51.716985027222137</v>
      </c>
      <c r="M1711" s="12">
        <v>46.257922326184122</v>
      </c>
      <c r="N1711" s="12"/>
      <c r="O1711" s="12"/>
    </row>
    <row r="1712" spans="1:15" x14ac:dyDescent="0.35">
      <c r="A1712" s="11" t="str">
        <f t="shared" si="26"/>
        <v>DISTRIBUCION VOLUMEN POR CRITERIO (Consumiciones)RestoMUJER</v>
      </c>
      <c r="B1712" s="11" t="s">
        <v>209</v>
      </c>
      <c r="C1712" s="11" t="s">
        <v>72</v>
      </c>
      <c r="D1712" s="11" t="s">
        <v>18</v>
      </c>
      <c r="E1712" s="12">
        <v>53.412651635264851</v>
      </c>
      <c r="F1712" s="12">
        <v>57.899105344712645</v>
      </c>
      <c r="G1712" s="12">
        <v>61.991785508906261</v>
      </c>
      <c r="H1712" s="12">
        <v>46.360402101715451</v>
      </c>
      <c r="I1712" s="12">
        <v>47.947157345498788</v>
      </c>
      <c r="J1712" s="12">
        <v>48.752529631671592</v>
      </c>
      <c r="K1712" s="12">
        <v>49.236699918900953</v>
      </c>
      <c r="L1712" s="12">
        <v>48.283014972777863</v>
      </c>
      <c r="M1712" s="12">
        <v>53.742077673815878</v>
      </c>
      <c r="N1712" s="12"/>
      <c r="O1712" s="12"/>
    </row>
    <row r="1713" spans="1:15" x14ac:dyDescent="0.35">
      <c r="A1713" s="11" t="str">
        <f t="shared" si="26"/>
        <v>DISTRIBUCION VOLUMEN POR CRITERIO (kg o litros)TOTAL BEBIDAST.ESPAÑA</v>
      </c>
      <c r="B1713" s="11" t="s">
        <v>210</v>
      </c>
      <c r="C1713" s="11" t="s">
        <v>96</v>
      </c>
      <c r="D1713" s="11" t="s">
        <v>32</v>
      </c>
      <c r="E1713" s="12">
        <v>100</v>
      </c>
      <c r="F1713" s="12">
        <v>100</v>
      </c>
      <c r="G1713" s="12">
        <v>100</v>
      </c>
      <c r="H1713" s="12">
        <v>100</v>
      </c>
      <c r="I1713" s="12">
        <v>100</v>
      </c>
      <c r="J1713" s="12">
        <v>100</v>
      </c>
      <c r="K1713" s="12">
        <v>100</v>
      </c>
      <c r="L1713" s="12">
        <v>100</v>
      </c>
      <c r="M1713" s="12">
        <v>100</v>
      </c>
      <c r="N1713" s="12"/>
      <c r="O1713" s="12"/>
    </row>
    <row r="1714" spans="1:15" x14ac:dyDescent="0.35">
      <c r="A1714" s="11" t="str">
        <f t="shared" si="26"/>
        <v>DISTRIBUCION VOLUMEN POR CRITERIO (kg o litros)TOTAL BEBIDASBCN AM</v>
      </c>
      <c r="B1714" s="11" t="s">
        <v>210</v>
      </c>
      <c r="C1714" s="11" t="s">
        <v>96</v>
      </c>
      <c r="D1714" s="11" t="s">
        <v>1</v>
      </c>
      <c r="E1714" s="12">
        <v>10.179136291680619</v>
      </c>
      <c r="F1714" s="12">
        <v>9.4964180359683432</v>
      </c>
      <c r="G1714" s="12">
        <v>9.007845195872175</v>
      </c>
      <c r="H1714" s="12">
        <v>9.2933671756978011</v>
      </c>
      <c r="I1714" s="12">
        <v>9.0022852481373175</v>
      </c>
      <c r="J1714" s="12">
        <v>9.3372831163807177</v>
      </c>
      <c r="K1714" s="12">
        <v>9.5672465417986903</v>
      </c>
      <c r="L1714" s="12">
        <v>9.3689387138145914</v>
      </c>
      <c r="M1714" s="12">
        <v>9.6571027985279159</v>
      </c>
      <c r="N1714" s="12"/>
      <c r="O1714" s="12"/>
    </row>
    <row r="1715" spans="1:15" x14ac:dyDescent="0.35">
      <c r="A1715" s="11" t="str">
        <f t="shared" si="26"/>
        <v>DISTRIBUCION VOLUMEN POR CRITERIO (kg o litros)TOTAL BEBIDASREST.CAT ARAGON</v>
      </c>
      <c r="B1715" s="11" t="s">
        <v>210</v>
      </c>
      <c r="C1715" s="11" t="s">
        <v>96</v>
      </c>
      <c r="D1715" s="11" t="s">
        <v>2</v>
      </c>
      <c r="E1715" s="12">
        <v>13.529402752983376</v>
      </c>
      <c r="F1715" s="12">
        <v>14.392438308330666</v>
      </c>
      <c r="G1715" s="12">
        <v>16.074674477842592</v>
      </c>
      <c r="H1715" s="12">
        <v>16.495451253844326</v>
      </c>
      <c r="I1715" s="12">
        <v>16.985340274442827</v>
      </c>
      <c r="J1715" s="12">
        <v>16.350756643171486</v>
      </c>
      <c r="K1715" s="12">
        <v>17.607309205330228</v>
      </c>
      <c r="L1715" s="12">
        <v>16.768969870231878</v>
      </c>
      <c r="M1715" s="12">
        <v>17.552875728782766</v>
      </c>
      <c r="N1715" s="12"/>
      <c r="O1715" s="12"/>
    </row>
    <row r="1716" spans="1:15" x14ac:dyDescent="0.35">
      <c r="A1716" s="11" t="str">
        <f t="shared" si="26"/>
        <v>DISTRIBUCION VOLUMEN POR CRITERIO (kg o litros)TOTAL BEBIDASLEVANTE</v>
      </c>
      <c r="B1716" s="11" t="s">
        <v>210</v>
      </c>
      <c r="C1716" s="11" t="s">
        <v>96</v>
      </c>
      <c r="D1716" s="11" t="s">
        <v>3</v>
      </c>
      <c r="E1716" s="12">
        <v>14.45885601824863</v>
      </c>
      <c r="F1716" s="12">
        <v>13.461902331722445</v>
      </c>
      <c r="G1716" s="12">
        <v>13.533694199347613</v>
      </c>
      <c r="H1716" s="12">
        <v>13.507763154417326</v>
      </c>
      <c r="I1716" s="12">
        <v>14.226232023119016</v>
      </c>
      <c r="J1716" s="12">
        <v>13.551728260556859</v>
      </c>
      <c r="K1716" s="12">
        <v>13.571398563090199</v>
      </c>
      <c r="L1716" s="12">
        <v>14.407601236473102</v>
      </c>
      <c r="M1716" s="12">
        <v>14.103277213839799</v>
      </c>
      <c r="N1716" s="12"/>
      <c r="O1716" s="12"/>
    </row>
    <row r="1717" spans="1:15" x14ac:dyDescent="0.35">
      <c r="A1717" s="11" t="str">
        <f t="shared" si="26"/>
        <v>DISTRIBUCION VOLUMEN POR CRITERIO (kg o litros)TOTAL BEBIDASANDALUCIA</v>
      </c>
      <c r="B1717" s="11" t="s">
        <v>210</v>
      </c>
      <c r="C1717" s="11" t="s">
        <v>96</v>
      </c>
      <c r="D1717" s="11" t="s">
        <v>4</v>
      </c>
      <c r="E1717" s="12">
        <v>19.158286116364355</v>
      </c>
      <c r="F1717" s="12">
        <v>20.279564297327621</v>
      </c>
      <c r="G1717" s="12">
        <v>19.55914106180332</v>
      </c>
      <c r="H1717" s="12">
        <v>19.479523126793069</v>
      </c>
      <c r="I1717" s="12">
        <v>18.599055160898025</v>
      </c>
      <c r="J1717" s="12">
        <v>19.01824618052861</v>
      </c>
      <c r="K1717" s="12">
        <v>18.551635800192738</v>
      </c>
      <c r="L1717" s="12">
        <v>18.929183196678245</v>
      </c>
      <c r="M1717" s="12">
        <v>19.063892076264004</v>
      </c>
      <c r="N1717" s="12"/>
      <c r="O1717" s="12"/>
    </row>
    <row r="1718" spans="1:15" x14ac:dyDescent="0.35">
      <c r="A1718" s="11" t="str">
        <f t="shared" si="26"/>
        <v>DISTRIBUCION VOLUMEN POR CRITERIO (kg o litros)TOTAL BEBIDASMDD AM</v>
      </c>
      <c r="B1718" s="11" t="s">
        <v>210</v>
      </c>
      <c r="C1718" s="11" t="s">
        <v>96</v>
      </c>
      <c r="D1718" s="11" t="s">
        <v>5</v>
      </c>
      <c r="E1718" s="12">
        <v>12.775657058273248</v>
      </c>
      <c r="F1718" s="12">
        <v>12.534599563213392</v>
      </c>
      <c r="G1718" s="12">
        <v>12.604482110957843</v>
      </c>
      <c r="H1718" s="12">
        <v>12.202900797602888</v>
      </c>
      <c r="I1718" s="12">
        <v>11.551213740417012</v>
      </c>
      <c r="J1718" s="12">
        <v>12.79789336465646</v>
      </c>
      <c r="K1718" s="12">
        <v>12.104399538573929</v>
      </c>
      <c r="L1718" s="12">
        <v>11.363436618339131</v>
      </c>
      <c r="M1718" s="12">
        <v>10.692139845571196</v>
      </c>
      <c r="N1718" s="12"/>
      <c r="O1718" s="12"/>
    </row>
    <row r="1719" spans="1:15" x14ac:dyDescent="0.35">
      <c r="A1719" s="11" t="str">
        <f t="shared" si="26"/>
        <v>DISTRIBUCION VOLUMEN POR CRITERIO (kg o litros)TOTAL BEBIDASRTO CENTRO</v>
      </c>
      <c r="B1719" s="11" t="s">
        <v>210</v>
      </c>
      <c r="C1719" s="11" t="s">
        <v>96</v>
      </c>
      <c r="D1719" s="11" t="s">
        <v>6</v>
      </c>
      <c r="E1719" s="12">
        <v>8.6515282989848927</v>
      </c>
      <c r="F1719" s="12">
        <v>9.0841006398107709</v>
      </c>
      <c r="G1719" s="12">
        <v>8.8545935012148558</v>
      </c>
      <c r="H1719" s="12">
        <v>8.9744454249652446</v>
      </c>
      <c r="I1719" s="12">
        <v>9.3615752896192177</v>
      </c>
      <c r="J1719" s="12">
        <v>8.8324292146460763</v>
      </c>
      <c r="K1719" s="12">
        <v>8.8709198132400395</v>
      </c>
      <c r="L1719" s="12">
        <v>9.5507710718767687</v>
      </c>
      <c r="M1719" s="12">
        <v>9.6301821955345002</v>
      </c>
      <c r="N1719" s="12"/>
      <c r="O1719" s="12"/>
    </row>
    <row r="1720" spans="1:15" x14ac:dyDescent="0.35">
      <c r="A1720" s="11" t="str">
        <f t="shared" si="26"/>
        <v>DISTRIBUCION VOLUMEN POR CRITERIO (kg o litros)TOTAL BEBIDASNORTE-CENTRO</v>
      </c>
      <c r="B1720" s="11" t="s">
        <v>210</v>
      </c>
      <c r="C1720" s="11" t="s">
        <v>96</v>
      </c>
      <c r="D1720" s="11" t="s">
        <v>7</v>
      </c>
      <c r="E1720" s="12">
        <v>9.600835156217407</v>
      </c>
      <c r="F1720" s="12">
        <v>9.3966901000961869</v>
      </c>
      <c r="G1720" s="12">
        <v>10.081712901150611</v>
      </c>
      <c r="H1720" s="12">
        <v>9.8696811766709764</v>
      </c>
      <c r="I1720" s="12">
        <v>9.4078508212022314</v>
      </c>
      <c r="J1720" s="12">
        <v>9.7435293180308395</v>
      </c>
      <c r="K1720" s="12">
        <v>9.3770281461144762</v>
      </c>
      <c r="L1720" s="12">
        <v>9.227040651531274</v>
      </c>
      <c r="M1720" s="12">
        <v>9.2262525058303009</v>
      </c>
      <c r="N1720" s="12"/>
      <c r="O1720" s="12"/>
    </row>
    <row r="1721" spans="1:15" x14ac:dyDescent="0.35">
      <c r="A1721" s="11" t="str">
        <f t="shared" si="26"/>
        <v>DISTRIBUCION VOLUMEN POR CRITERIO (kg o litros)TOTAL BEBIDASNOROESTE</v>
      </c>
      <c r="B1721" s="11" t="s">
        <v>210</v>
      </c>
      <c r="C1721" s="11" t="s">
        <v>96</v>
      </c>
      <c r="D1721" s="11" t="s">
        <v>8</v>
      </c>
      <c r="E1721" s="12">
        <v>11.646302006811071</v>
      </c>
      <c r="F1721" s="12">
        <v>11.354289277651841</v>
      </c>
      <c r="G1721" s="12">
        <v>10.283855487928232</v>
      </c>
      <c r="H1721" s="12">
        <v>10.17686952500968</v>
      </c>
      <c r="I1721" s="12">
        <v>10.8664548717964</v>
      </c>
      <c r="J1721" s="12">
        <v>10.368133688723193</v>
      </c>
      <c r="K1721" s="12">
        <v>10.350064435481729</v>
      </c>
      <c r="L1721" s="12">
        <v>10.384062916107235</v>
      </c>
      <c r="M1721" s="12">
        <v>10.074282272885462</v>
      </c>
      <c r="N1721" s="12"/>
      <c r="O1721" s="12"/>
    </row>
    <row r="1722" spans="1:15" x14ac:dyDescent="0.35">
      <c r="A1722" s="11" t="str">
        <f t="shared" si="26"/>
        <v>DISTRIBUCION VOLUMEN POR CRITERIO (kg o litros)TOTAL BEBIDAS&lt;2MIL</v>
      </c>
      <c r="B1722" s="11" t="s">
        <v>210</v>
      </c>
      <c r="C1722" s="11" t="s">
        <v>96</v>
      </c>
      <c r="D1722" s="11" t="s">
        <v>9</v>
      </c>
      <c r="E1722" s="12">
        <v>5.4768656921189294</v>
      </c>
      <c r="F1722" s="12">
        <v>5.7996106874758482</v>
      </c>
      <c r="G1722" s="12">
        <v>5.7822709565047923</v>
      </c>
      <c r="H1722" s="12">
        <v>5.1891835758811347</v>
      </c>
      <c r="I1722" s="12">
        <v>6.172533814177374</v>
      </c>
      <c r="J1722" s="12">
        <v>5.5851197175469274</v>
      </c>
      <c r="K1722" s="12">
        <v>5.867386739062149</v>
      </c>
      <c r="L1722" s="12">
        <v>5.5995486939881722</v>
      </c>
      <c r="M1722" s="12">
        <v>6.6426318267332212</v>
      </c>
      <c r="N1722" s="12"/>
      <c r="O1722" s="12"/>
    </row>
    <row r="1723" spans="1:15" x14ac:dyDescent="0.35">
      <c r="A1723" s="11" t="str">
        <f t="shared" si="26"/>
        <v>DISTRIBUCION VOLUMEN POR CRITERIO (kg o litros)TOTAL BEBIDAS2-5MIL</v>
      </c>
      <c r="B1723" s="11" t="s">
        <v>210</v>
      </c>
      <c r="C1723" s="11" t="s">
        <v>96</v>
      </c>
      <c r="D1723" s="11" t="s">
        <v>10</v>
      </c>
      <c r="E1723" s="12">
        <v>4.8960144917226298</v>
      </c>
      <c r="F1723" s="12">
        <v>4.6631553809429569</v>
      </c>
      <c r="G1723" s="12">
        <v>4.7276566906430268</v>
      </c>
      <c r="H1723" s="12">
        <v>4.2677418371011866</v>
      </c>
      <c r="I1723" s="12">
        <v>3.9301945318971887</v>
      </c>
      <c r="J1723" s="12">
        <v>4.3433554168128534</v>
      </c>
      <c r="K1723" s="12">
        <v>4.1006122502983651</v>
      </c>
      <c r="L1723" s="12">
        <v>4.4157577110420707</v>
      </c>
      <c r="M1723" s="12">
        <v>5.0798970460466784</v>
      </c>
      <c r="N1723" s="12"/>
      <c r="O1723" s="12"/>
    </row>
    <row r="1724" spans="1:15" x14ac:dyDescent="0.35">
      <c r="A1724" s="11" t="str">
        <f t="shared" si="26"/>
        <v>DISTRIBUCION VOLUMEN POR CRITERIO (kg o litros)TOTAL BEBIDAS5-10MIL</v>
      </c>
      <c r="B1724" s="11" t="s">
        <v>210</v>
      </c>
      <c r="C1724" s="11" t="s">
        <v>96</v>
      </c>
      <c r="D1724" s="11" t="s">
        <v>11</v>
      </c>
      <c r="E1724" s="12">
        <v>7.5296359793858345</v>
      </c>
      <c r="F1724" s="12">
        <v>7.9204906045203209</v>
      </c>
      <c r="G1724" s="12">
        <v>7.7496907237908932</v>
      </c>
      <c r="H1724" s="12">
        <v>8.2639596378591289</v>
      </c>
      <c r="I1724" s="12">
        <v>7.2853316866792017</v>
      </c>
      <c r="J1724" s="12">
        <v>8.1235996983864638</v>
      </c>
      <c r="K1724" s="12">
        <v>7.8997147434981274</v>
      </c>
      <c r="L1724" s="12">
        <v>8.0139690275838653</v>
      </c>
      <c r="M1724" s="12">
        <v>7.845073719244783</v>
      </c>
      <c r="N1724" s="12"/>
      <c r="O1724" s="12"/>
    </row>
    <row r="1725" spans="1:15" x14ac:dyDescent="0.35">
      <c r="A1725" s="11" t="str">
        <f t="shared" si="26"/>
        <v>DISTRIBUCION VOLUMEN POR CRITERIO (kg o litros)TOTAL BEBIDAS10-30MIL</v>
      </c>
      <c r="B1725" s="11" t="s">
        <v>210</v>
      </c>
      <c r="C1725" s="11" t="s">
        <v>96</v>
      </c>
      <c r="D1725" s="11" t="s">
        <v>12</v>
      </c>
      <c r="E1725" s="12">
        <v>18.169821821420719</v>
      </c>
      <c r="F1725" s="12">
        <v>18.691305872763042</v>
      </c>
      <c r="G1725" s="12">
        <v>17.862822547722214</v>
      </c>
      <c r="H1725" s="12">
        <v>17.536460217866814</v>
      </c>
      <c r="I1725" s="12">
        <v>17.299089051036155</v>
      </c>
      <c r="J1725" s="12">
        <v>17.64849457753893</v>
      </c>
      <c r="K1725" s="12">
        <v>18.009813476662352</v>
      </c>
      <c r="L1725" s="12">
        <v>17.603102054207675</v>
      </c>
      <c r="M1725" s="12">
        <v>17.475211894579889</v>
      </c>
      <c r="N1725" s="12"/>
      <c r="O1725" s="12"/>
    </row>
    <row r="1726" spans="1:15" x14ac:dyDescent="0.35">
      <c r="A1726" s="11" t="str">
        <f t="shared" si="26"/>
        <v>DISTRIBUCION VOLUMEN POR CRITERIO (kg o litros)TOTAL BEBIDAS30-100MIL</v>
      </c>
      <c r="B1726" s="11" t="s">
        <v>210</v>
      </c>
      <c r="C1726" s="11" t="s">
        <v>96</v>
      </c>
      <c r="D1726" s="11" t="s">
        <v>13</v>
      </c>
      <c r="E1726" s="12">
        <v>19.645095632209578</v>
      </c>
      <c r="F1726" s="12">
        <v>19.746686103031053</v>
      </c>
      <c r="G1726" s="12">
        <v>22.159172880378687</v>
      </c>
      <c r="H1726" s="12">
        <v>22.75897600151702</v>
      </c>
      <c r="I1726" s="12">
        <v>23.849511047792895</v>
      </c>
      <c r="J1726" s="12">
        <v>23.120226566399658</v>
      </c>
      <c r="K1726" s="12">
        <v>22.612646884060723</v>
      </c>
      <c r="L1726" s="12">
        <v>23.220900681479453</v>
      </c>
      <c r="M1726" s="12">
        <v>22.703121365058177</v>
      </c>
      <c r="N1726" s="12"/>
      <c r="O1726" s="12"/>
    </row>
    <row r="1727" spans="1:15" x14ac:dyDescent="0.35">
      <c r="A1727" s="11" t="str">
        <f t="shared" si="26"/>
        <v>DISTRIBUCION VOLUMEN POR CRITERIO (kg o litros)TOTAL BEBIDAS100-200MIL</v>
      </c>
      <c r="B1727" s="11" t="s">
        <v>210</v>
      </c>
      <c r="C1727" s="11" t="s">
        <v>96</v>
      </c>
      <c r="D1727" s="11" t="s">
        <v>14</v>
      </c>
      <c r="E1727" s="12">
        <v>10.558990879787041</v>
      </c>
      <c r="F1727" s="12">
        <v>10.443551468504003</v>
      </c>
      <c r="G1727" s="12">
        <v>10.693434251412706</v>
      </c>
      <c r="H1727" s="12">
        <v>10.323056330633552</v>
      </c>
      <c r="I1727" s="12">
        <v>9.9132810434034191</v>
      </c>
      <c r="J1727" s="12">
        <v>9.8674139208360288</v>
      </c>
      <c r="K1727" s="12">
        <v>9.9156197929892365</v>
      </c>
      <c r="L1727" s="12">
        <v>9.8969910579163312</v>
      </c>
      <c r="M1727" s="12">
        <v>9.2268401845592862</v>
      </c>
      <c r="N1727" s="12"/>
      <c r="O1727" s="12"/>
    </row>
    <row r="1728" spans="1:15" x14ac:dyDescent="0.35">
      <c r="A1728" s="11" t="str">
        <f t="shared" si="26"/>
        <v>DISTRIBUCION VOLUMEN POR CRITERIO (kg o litros)TOTAL BEBIDAS200-500MIL</v>
      </c>
      <c r="B1728" s="11" t="s">
        <v>210</v>
      </c>
      <c r="C1728" s="11" t="s">
        <v>96</v>
      </c>
      <c r="D1728" s="11" t="s">
        <v>15</v>
      </c>
      <c r="E1728" s="12">
        <v>13.791345271017551</v>
      </c>
      <c r="F1728" s="12">
        <v>13.68348455539615</v>
      </c>
      <c r="G1728" s="12">
        <v>13.282219402478418</v>
      </c>
      <c r="H1728" s="12">
        <v>13.257214015986673</v>
      </c>
      <c r="I1728" s="12">
        <v>13.470337752906136</v>
      </c>
      <c r="J1728" s="12">
        <v>12.638352639976288</v>
      </c>
      <c r="K1728" s="12">
        <v>13.619536766662305</v>
      </c>
      <c r="L1728" s="12">
        <v>13.722537723198435</v>
      </c>
      <c r="M1728" s="12">
        <v>13.896541471875109</v>
      </c>
      <c r="N1728" s="12"/>
      <c r="O1728" s="12"/>
    </row>
    <row r="1729" spans="1:15" x14ac:dyDescent="0.35">
      <c r="A1729" s="11" t="str">
        <f t="shared" si="26"/>
        <v>DISTRIBUCION VOLUMEN POR CRITERIO (kg o litros)TOTAL BEBIDAS&gt;500MIL</v>
      </c>
      <c r="B1729" s="11" t="s">
        <v>210</v>
      </c>
      <c r="C1729" s="11" t="s">
        <v>96</v>
      </c>
      <c r="D1729" s="11" t="s">
        <v>16</v>
      </c>
      <c r="E1729" s="12">
        <v>19.932233444533122</v>
      </c>
      <c r="F1729" s="12">
        <v>19.051717568679731</v>
      </c>
      <c r="G1729" s="12">
        <v>17.742730838683784</v>
      </c>
      <c r="H1729" s="12">
        <v>18.403409155438275</v>
      </c>
      <c r="I1729" s="12">
        <v>18.079727959590436</v>
      </c>
      <c r="J1729" s="12">
        <v>18.673435410086388</v>
      </c>
      <c r="K1729" s="12">
        <v>17.974672359010405</v>
      </c>
      <c r="L1729" s="12">
        <v>17.52719720714094</v>
      </c>
      <c r="M1729" s="12">
        <v>17.130688615193776</v>
      </c>
      <c r="N1729" s="12"/>
      <c r="O1729" s="12"/>
    </row>
    <row r="1730" spans="1:15" x14ac:dyDescent="0.35">
      <c r="A1730" s="11" t="str">
        <f t="shared" si="26"/>
        <v>DISTRIBUCION VOLUMEN POR CRITERIO (kg o litros)TOTAL BEBIDASDE 15 A 19 AÑOS</v>
      </c>
      <c r="B1730" s="11" t="s">
        <v>210</v>
      </c>
      <c r="C1730" s="11" t="s">
        <v>96</v>
      </c>
      <c r="D1730" s="11" t="s">
        <v>34</v>
      </c>
      <c r="E1730" s="12">
        <v>1.2670774855110991</v>
      </c>
      <c r="F1730" s="12">
        <v>1.3016964271544889</v>
      </c>
      <c r="G1730" s="12">
        <v>2.0030659450332147</v>
      </c>
      <c r="H1730" s="12">
        <v>1.6718918423478877</v>
      </c>
      <c r="I1730" s="12">
        <v>1.1300059335188961</v>
      </c>
      <c r="J1730" s="12">
        <v>1.0178261097751349</v>
      </c>
      <c r="K1730" s="12">
        <v>1.4482459171751541</v>
      </c>
      <c r="L1730" s="12">
        <v>1.6760290434306411</v>
      </c>
      <c r="M1730" s="12">
        <v>1.595189635477628</v>
      </c>
      <c r="N1730" s="12"/>
      <c r="O1730" s="12"/>
    </row>
    <row r="1731" spans="1:15" x14ac:dyDescent="0.35">
      <c r="A1731" s="11" t="str">
        <f t="shared" si="26"/>
        <v>DISTRIBUCION VOLUMEN POR CRITERIO (kg o litros)TOTAL BEBIDASDE 20 A 24 AÑOS</v>
      </c>
      <c r="B1731" s="11" t="s">
        <v>210</v>
      </c>
      <c r="C1731" s="11" t="s">
        <v>96</v>
      </c>
      <c r="D1731" s="11" t="s">
        <v>35</v>
      </c>
      <c r="E1731" s="12">
        <v>2.1183299541610783</v>
      </c>
      <c r="F1731" s="12">
        <v>2.3872742942172707</v>
      </c>
      <c r="G1731" s="12">
        <v>2.0469697552160255</v>
      </c>
      <c r="H1731" s="12">
        <v>2.1316525862488485</v>
      </c>
      <c r="I1731" s="12">
        <v>2.2484240645103757</v>
      </c>
      <c r="J1731" s="12">
        <v>2.4054035989237681</v>
      </c>
      <c r="K1731" s="12">
        <v>2.537373368170003</v>
      </c>
      <c r="L1731" s="12">
        <v>2.9013559673616318</v>
      </c>
      <c r="M1731" s="12">
        <v>3.4914526355497557</v>
      </c>
      <c r="N1731" s="12"/>
      <c r="O1731" s="12"/>
    </row>
    <row r="1732" spans="1:15" x14ac:dyDescent="0.35">
      <c r="A1732" s="11" t="str">
        <f t="shared" ref="A1732:A1795" si="27">B1732&amp;C1732&amp;D1732</f>
        <v>DISTRIBUCION VOLUMEN POR CRITERIO (kg o litros)TOTAL BEBIDASDE 25 A 34 AÑOS</v>
      </c>
      <c r="B1732" s="11" t="s">
        <v>210</v>
      </c>
      <c r="C1732" s="11" t="s">
        <v>96</v>
      </c>
      <c r="D1732" s="11" t="s">
        <v>36</v>
      </c>
      <c r="E1732" s="12">
        <v>6.5788423181396976</v>
      </c>
      <c r="F1732" s="12">
        <v>6.2174847240255389</v>
      </c>
      <c r="G1732" s="12">
        <v>6.1429741649775247</v>
      </c>
      <c r="H1732" s="12">
        <v>6.6100800807256803</v>
      </c>
      <c r="I1732" s="12">
        <v>6.5965402069688803</v>
      </c>
      <c r="J1732" s="12">
        <v>6.3604236309932043</v>
      </c>
      <c r="K1732" s="12">
        <v>6.2635920055994321</v>
      </c>
      <c r="L1732" s="12">
        <v>6.7957264889515079</v>
      </c>
      <c r="M1732" s="12">
        <v>6.5189268525033484</v>
      </c>
      <c r="N1732" s="12"/>
      <c r="O1732" s="12"/>
    </row>
    <row r="1733" spans="1:15" x14ac:dyDescent="0.35">
      <c r="A1733" s="11" t="str">
        <f t="shared" si="27"/>
        <v>DISTRIBUCION VOLUMEN POR CRITERIO (kg o litros)TOTAL BEBIDASDE 35 A 49 AÑOS</v>
      </c>
      <c r="B1733" s="11" t="s">
        <v>210</v>
      </c>
      <c r="C1733" s="11" t="s">
        <v>96</v>
      </c>
      <c r="D1733" s="11" t="s">
        <v>37</v>
      </c>
      <c r="E1733" s="12">
        <v>23.261335005459387</v>
      </c>
      <c r="F1733" s="12">
        <v>23.450913562121826</v>
      </c>
      <c r="G1733" s="12">
        <v>22.714012212546027</v>
      </c>
      <c r="H1733" s="12">
        <v>22.601378156934729</v>
      </c>
      <c r="I1733" s="12">
        <v>21.802532639698075</v>
      </c>
      <c r="J1733" s="12">
        <v>22.368912869173954</v>
      </c>
      <c r="K1733" s="12">
        <v>21.541193973002486</v>
      </c>
      <c r="L1733" s="12">
        <v>22.349077995382064</v>
      </c>
      <c r="M1733" s="12">
        <v>21.020794941342849</v>
      </c>
      <c r="N1733" s="12"/>
      <c r="O1733" s="12"/>
    </row>
    <row r="1734" spans="1:15" x14ac:dyDescent="0.35">
      <c r="A1734" s="11" t="str">
        <f t="shared" si="27"/>
        <v>DISTRIBUCION VOLUMEN POR CRITERIO (kg o litros)TOTAL BEBIDASDE 50 A 59 AÑOS</v>
      </c>
      <c r="B1734" s="11" t="s">
        <v>210</v>
      </c>
      <c r="C1734" s="11" t="s">
        <v>96</v>
      </c>
      <c r="D1734" s="11" t="s">
        <v>38</v>
      </c>
      <c r="E1734" s="12">
        <v>26.38559284792445</v>
      </c>
      <c r="F1734" s="12">
        <v>26.594583647092868</v>
      </c>
      <c r="G1734" s="12">
        <v>26.219021881054317</v>
      </c>
      <c r="H1734" s="12">
        <v>25.492500769151537</v>
      </c>
      <c r="I1734" s="12">
        <v>25.121567849887054</v>
      </c>
      <c r="J1734" s="12">
        <v>25.482017107853505</v>
      </c>
      <c r="K1734" s="12">
        <v>25.230508684585974</v>
      </c>
      <c r="L1734" s="12">
        <v>24.518402107363549</v>
      </c>
      <c r="M1734" s="12">
        <v>24.72682396408765</v>
      </c>
      <c r="N1734" s="12"/>
      <c r="O1734" s="12"/>
    </row>
    <row r="1735" spans="1:15" x14ac:dyDescent="0.35">
      <c r="A1735" s="11" t="str">
        <f t="shared" si="27"/>
        <v>DISTRIBUCION VOLUMEN POR CRITERIO (kg o litros)TOTAL BEBIDASDE 60 A 75 AÑOS</v>
      </c>
      <c r="B1735" s="11" t="s">
        <v>210</v>
      </c>
      <c r="C1735" s="11" t="s">
        <v>96</v>
      </c>
      <c r="D1735" s="11" t="s">
        <v>39</v>
      </c>
      <c r="E1735" s="12">
        <v>40.388825284798074</v>
      </c>
      <c r="F1735" s="12">
        <v>40.048048596238779</v>
      </c>
      <c r="G1735" s="12">
        <v>40.873954925967105</v>
      </c>
      <c r="H1735" s="12">
        <v>41.492494415217003</v>
      </c>
      <c r="I1735" s="12">
        <v>43.100933473501406</v>
      </c>
      <c r="J1735" s="12">
        <v>42.365414228041118</v>
      </c>
      <c r="K1735" s="12">
        <v>42.979086263161861</v>
      </c>
      <c r="L1735" s="12">
        <v>41.759412196674987</v>
      </c>
      <c r="M1735" s="12">
        <v>42.646819368073437</v>
      </c>
      <c r="N1735" s="12"/>
      <c r="O1735" s="12"/>
    </row>
    <row r="1736" spans="1:15" x14ac:dyDescent="0.35">
      <c r="A1736" s="11" t="str">
        <f t="shared" si="27"/>
        <v>DISTRIBUCION VOLUMEN POR CRITERIO (kg o litros)TOTAL BEBIDASNIVEL ALTO</v>
      </c>
      <c r="B1736" s="11" t="s">
        <v>210</v>
      </c>
      <c r="C1736" s="11" t="s">
        <v>96</v>
      </c>
      <c r="D1736" s="11" t="s">
        <v>171</v>
      </c>
      <c r="E1736" s="12">
        <v>23.51251319337608</v>
      </c>
      <c r="F1736" s="12">
        <v>24.310547404845178</v>
      </c>
      <c r="G1736" s="12">
        <v>24.06775107615886</v>
      </c>
      <c r="H1736" s="12">
        <v>22.779458373603127</v>
      </c>
      <c r="I1736" s="12">
        <v>21.571275691211167</v>
      </c>
      <c r="J1736" s="12">
        <v>20.333382818820915</v>
      </c>
      <c r="K1736" s="12">
        <v>21.798389260819487</v>
      </c>
      <c r="L1736" s="12">
        <v>21.794840544646828</v>
      </c>
      <c r="M1736" s="12">
        <v>20.63400089540362</v>
      </c>
      <c r="N1736" s="12"/>
      <c r="O1736" s="12"/>
    </row>
    <row r="1737" spans="1:15" x14ac:dyDescent="0.35">
      <c r="A1737" s="11" t="str">
        <f t="shared" si="27"/>
        <v>DISTRIBUCION VOLUMEN POR CRITERIO (kg o litros)TOTAL BEBIDASNIVEL MEDIO ALTO</v>
      </c>
      <c r="B1737" s="11" t="s">
        <v>210</v>
      </c>
      <c r="C1737" s="11" t="s">
        <v>96</v>
      </c>
      <c r="D1737" s="11" t="s">
        <v>172</v>
      </c>
      <c r="E1737" s="12">
        <v>14.437802628739913</v>
      </c>
      <c r="F1737" s="12">
        <v>13.578884170106539</v>
      </c>
      <c r="G1737" s="12">
        <v>13.48027566163778</v>
      </c>
      <c r="H1737" s="12">
        <v>13.622773012263304</v>
      </c>
      <c r="I1737" s="12">
        <v>14.380751873796502</v>
      </c>
      <c r="J1737" s="12">
        <v>14.265332642058942</v>
      </c>
      <c r="K1737" s="12">
        <v>13.464482608270018</v>
      </c>
      <c r="L1737" s="12">
        <v>13.597578360580547</v>
      </c>
      <c r="M1737" s="12">
        <v>14.64785023753886</v>
      </c>
      <c r="N1737" s="12"/>
      <c r="O1737" s="12"/>
    </row>
    <row r="1738" spans="1:15" x14ac:dyDescent="0.35">
      <c r="A1738" s="11" t="str">
        <f t="shared" si="27"/>
        <v>DISTRIBUCION VOLUMEN POR CRITERIO (kg o litros)TOTAL BEBIDASNIVEL MEDIO</v>
      </c>
      <c r="B1738" s="11" t="s">
        <v>210</v>
      </c>
      <c r="C1738" s="11" t="s">
        <v>96</v>
      </c>
      <c r="D1738" s="11" t="s">
        <v>173</v>
      </c>
      <c r="E1738" s="12">
        <v>24.398233430747538</v>
      </c>
      <c r="F1738" s="12">
        <v>24.376014722602346</v>
      </c>
      <c r="G1738" s="12">
        <v>25.754633922464361</v>
      </c>
      <c r="H1738" s="12">
        <v>25.905099607291564</v>
      </c>
      <c r="I1738" s="12">
        <v>24.431587014046791</v>
      </c>
      <c r="J1738" s="12">
        <v>24.405890043309199</v>
      </c>
      <c r="K1738" s="12">
        <v>25.030018297814866</v>
      </c>
      <c r="L1738" s="12">
        <v>25.167606731577401</v>
      </c>
      <c r="M1738" s="12">
        <v>24.767430130697317</v>
      </c>
      <c r="N1738" s="12"/>
      <c r="O1738" s="12"/>
    </row>
    <row r="1739" spans="1:15" x14ac:dyDescent="0.35">
      <c r="A1739" s="11" t="str">
        <f t="shared" si="27"/>
        <v>DISTRIBUCION VOLUMEN POR CRITERIO (kg o litros)TOTAL BEBIDASNIVEL MEDIO BAJO</v>
      </c>
      <c r="B1739" s="11" t="s">
        <v>210</v>
      </c>
      <c r="C1739" s="11" t="s">
        <v>96</v>
      </c>
      <c r="D1739" s="11" t="s">
        <v>174</v>
      </c>
      <c r="E1739" s="12">
        <v>15.459795151914376</v>
      </c>
      <c r="F1739" s="12">
        <v>14.693019332822402</v>
      </c>
      <c r="G1739" s="12">
        <v>15.122272346925749</v>
      </c>
      <c r="H1739" s="12">
        <v>15.547807117177539</v>
      </c>
      <c r="I1739" s="12">
        <v>19.850441387382283</v>
      </c>
      <c r="J1739" s="12">
        <v>19.135282954579242</v>
      </c>
      <c r="K1739" s="12">
        <v>17.654570082965478</v>
      </c>
      <c r="L1739" s="12">
        <v>18.287180259368004</v>
      </c>
      <c r="M1739" s="12">
        <v>18.093186792408158</v>
      </c>
      <c r="N1739" s="12"/>
      <c r="O1739" s="12"/>
    </row>
    <row r="1740" spans="1:15" x14ac:dyDescent="0.35">
      <c r="A1740" s="11" t="str">
        <f t="shared" si="27"/>
        <v>DISTRIBUCION VOLUMEN POR CRITERIO (kg o litros)TOTAL BEBIDASNIVEL BAJO</v>
      </c>
      <c r="B1740" s="11" t="s">
        <v>210</v>
      </c>
      <c r="C1740" s="11" t="s">
        <v>96</v>
      </c>
      <c r="D1740" s="11" t="s">
        <v>190</v>
      </c>
      <c r="E1740" s="12">
        <v>22.19165746008299</v>
      </c>
      <c r="F1740" s="12">
        <v>23.041536944866767</v>
      </c>
      <c r="G1740" s="12">
        <v>21.57506774287307</v>
      </c>
      <c r="H1740" s="12">
        <v>22.144864060074045</v>
      </c>
      <c r="I1740" s="12">
        <v>19.765948320149871</v>
      </c>
      <c r="J1740" s="12">
        <v>21.860110651729702</v>
      </c>
      <c r="K1740" s="12">
        <v>22.052542684583784</v>
      </c>
      <c r="L1740" s="12">
        <v>21.152796974104145</v>
      </c>
      <c r="M1740" s="12">
        <v>21.857538529394127</v>
      </c>
      <c r="N1740" s="12"/>
      <c r="O1740" s="12"/>
    </row>
    <row r="1741" spans="1:15" x14ac:dyDescent="0.35">
      <c r="A1741" s="11" t="str">
        <f t="shared" si="27"/>
        <v>DISTRIBUCION VOLUMEN POR CRITERIO (kg o litros)TOTAL BEBIDASHOMBRE</v>
      </c>
      <c r="B1741" s="11" t="s">
        <v>210</v>
      </c>
      <c r="C1741" s="11" t="s">
        <v>96</v>
      </c>
      <c r="D1741" s="11" t="s">
        <v>17</v>
      </c>
      <c r="E1741" s="12">
        <v>59.326866224646245</v>
      </c>
      <c r="F1741" s="12">
        <v>58.282586059217238</v>
      </c>
      <c r="G1741" s="12">
        <v>58.943120331527034</v>
      </c>
      <c r="H1741" s="12">
        <v>60.22556207098426</v>
      </c>
      <c r="I1741" s="12">
        <v>60.175925330930369</v>
      </c>
      <c r="J1741" s="12">
        <v>60.148058719811992</v>
      </c>
      <c r="K1741" s="12">
        <v>59.239408548895554</v>
      </c>
      <c r="L1741" s="12">
        <v>60.027550699516752</v>
      </c>
      <c r="M1741" s="12">
        <v>61.123034343637684</v>
      </c>
      <c r="N1741" s="12"/>
      <c r="O1741" s="12"/>
    </row>
    <row r="1742" spans="1:15" x14ac:dyDescent="0.35">
      <c r="A1742" s="11" t="str">
        <f t="shared" si="27"/>
        <v>DISTRIBUCION VOLUMEN POR CRITERIO (kg o litros)TOTAL BEBIDASMUJER</v>
      </c>
      <c r="B1742" s="11" t="s">
        <v>210</v>
      </c>
      <c r="C1742" s="11" t="s">
        <v>96</v>
      </c>
      <c r="D1742" s="11" t="s">
        <v>18</v>
      </c>
      <c r="E1742" s="12">
        <v>40.673138020566327</v>
      </c>
      <c r="F1742" s="12">
        <v>41.717413797706257</v>
      </c>
      <c r="G1742" s="12">
        <v>41.056880635095787</v>
      </c>
      <c r="H1742" s="12">
        <v>39.774435537768312</v>
      </c>
      <c r="I1742" s="12">
        <v>39.824082457328331</v>
      </c>
      <c r="J1742" s="12">
        <v>39.851940515168636</v>
      </c>
      <c r="K1742" s="12">
        <v>40.760591092507973</v>
      </c>
      <c r="L1742" s="12">
        <v>39.972450041816984</v>
      </c>
      <c r="M1742" s="12">
        <v>38.876967791760286</v>
      </c>
      <c r="N1742" s="12"/>
      <c r="O1742" s="12"/>
    </row>
    <row r="1743" spans="1:15" x14ac:dyDescent="0.35">
      <c r="A1743" s="11" t="str">
        <f t="shared" si="27"/>
        <v>DISTRIBUCION VOLUMEN POR CRITERIO (kg o litros).Total Bebidas CalienteT.ESPAÑA</v>
      </c>
      <c r="B1743" s="11" t="s">
        <v>210</v>
      </c>
      <c r="C1743" s="11" t="s">
        <v>97</v>
      </c>
      <c r="D1743" s="11" t="s">
        <v>32</v>
      </c>
      <c r="E1743" s="12">
        <v>100</v>
      </c>
      <c r="F1743" s="12">
        <v>100</v>
      </c>
      <c r="G1743" s="12">
        <v>100</v>
      </c>
      <c r="H1743" s="12">
        <v>100</v>
      </c>
      <c r="I1743" s="12">
        <v>100</v>
      </c>
      <c r="J1743" s="12">
        <v>100</v>
      </c>
      <c r="K1743" s="12">
        <v>100</v>
      </c>
      <c r="L1743" s="12">
        <v>100</v>
      </c>
      <c r="M1743" s="12">
        <v>100</v>
      </c>
      <c r="N1743" s="12"/>
      <c r="O1743" s="12"/>
    </row>
    <row r="1744" spans="1:15" x14ac:dyDescent="0.35">
      <c r="A1744" s="11" t="str">
        <f t="shared" si="27"/>
        <v>DISTRIBUCION VOLUMEN POR CRITERIO (kg o litros).Total Bebidas CalienteBCN AM</v>
      </c>
      <c r="B1744" s="11" t="s">
        <v>210</v>
      </c>
      <c r="C1744" s="11" t="s">
        <v>97</v>
      </c>
      <c r="D1744" s="11" t="s">
        <v>1</v>
      </c>
      <c r="E1744" s="12">
        <v>8.8865202299965631</v>
      </c>
      <c r="F1744" s="12">
        <v>9.4399651077993401</v>
      </c>
      <c r="G1744" s="12">
        <v>9.4736459358457417</v>
      </c>
      <c r="H1744" s="12">
        <v>10.374515773704159</v>
      </c>
      <c r="I1744" s="12">
        <v>9.5131333627562107</v>
      </c>
      <c r="J1744" s="12">
        <v>10.179281898803735</v>
      </c>
      <c r="K1744" s="12">
        <v>10.267319720565627</v>
      </c>
      <c r="L1744" s="12">
        <v>10.061854987772231</v>
      </c>
      <c r="M1744" s="12">
        <v>10.975333657049983</v>
      </c>
      <c r="N1744" s="12"/>
      <c r="O1744" s="12"/>
    </row>
    <row r="1745" spans="1:15" x14ac:dyDescent="0.35">
      <c r="A1745" s="11" t="str">
        <f t="shared" si="27"/>
        <v>DISTRIBUCION VOLUMEN POR CRITERIO (kg o litros).Total Bebidas CalienteREST.CAT ARAGON</v>
      </c>
      <c r="B1745" s="11" t="s">
        <v>210</v>
      </c>
      <c r="C1745" s="11" t="s">
        <v>97</v>
      </c>
      <c r="D1745" s="11" t="s">
        <v>2</v>
      </c>
      <c r="E1745" s="12">
        <v>14.677400495317158</v>
      </c>
      <c r="F1745" s="12">
        <v>14.022195308159713</v>
      </c>
      <c r="G1745" s="12">
        <v>13.079741111125987</v>
      </c>
      <c r="H1745" s="12">
        <v>14.511394018307563</v>
      </c>
      <c r="I1745" s="12">
        <v>14.090108417340479</v>
      </c>
      <c r="J1745" s="12">
        <v>14.426674552921245</v>
      </c>
      <c r="K1745" s="12">
        <v>14.215159492634674</v>
      </c>
      <c r="L1745" s="12">
        <v>13.922927184158185</v>
      </c>
      <c r="M1745" s="12">
        <v>14.328257227701446</v>
      </c>
      <c r="N1745" s="12"/>
      <c r="O1745" s="12"/>
    </row>
    <row r="1746" spans="1:15" x14ac:dyDescent="0.35">
      <c r="A1746" s="11" t="str">
        <f t="shared" si="27"/>
        <v>DISTRIBUCION VOLUMEN POR CRITERIO (kg o litros).Total Bebidas CalienteLEVANTE</v>
      </c>
      <c r="B1746" s="11" t="s">
        <v>210</v>
      </c>
      <c r="C1746" s="11" t="s">
        <v>97</v>
      </c>
      <c r="D1746" s="11" t="s">
        <v>3</v>
      </c>
      <c r="E1746" s="12">
        <v>13.69290318352723</v>
      </c>
      <c r="F1746" s="12">
        <v>13.262090704568372</v>
      </c>
      <c r="G1746" s="12">
        <v>12.989671222236259</v>
      </c>
      <c r="H1746" s="12">
        <v>13.293765479705424</v>
      </c>
      <c r="I1746" s="12">
        <v>13.559763687068809</v>
      </c>
      <c r="J1746" s="12">
        <v>13.791334034338648</v>
      </c>
      <c r="K1746" s="12">
        <v>13.240293269861017</v>
      </c>
      <c r="L1746" s="12">
        <v>13.397793767656651</v>
      </c>
      <c r="M1746" s="12">
        <v>12.709820241834699</v>
      </c>
      <c r="N1746" s="12"/>
      <c r="O1746" s="12"/>
    </row>
    <row r="1747" spans="1:15" x14ac:dyDescent="0.35">
      <c r="A1747" s="11" t="str">
        <f t="shared" si="27"/>
        <v>DISTRIBUCION VOLUMEN POR CRITERIO (kg o litros).Total Bebidas CalienteANDALUCIA</v>
      </c>
      <c r="B1747" s="11" t="s">
        <v>210</v>
      </c>
      <c r="C1747" s="11" t="s">
        <v>97</v>
      </c>
      <c r="D1747" s="11" t="s">
        <v>4</v>
      </c>
      <c r="E1747" s="12">
        <v>18.805061464149365</v>
      </c>
      <c r="F1747" s="12">
        <v>17.733298374577373</v>
      </c>
      <c r="G1747" s="12">
        <v>19.117353012731726</v>
      </c>
      <c r="H1747" s="12">
        <v>16.849358276233605</v>
      </c>
      <c r="I1747" s="12">
        <v>17.388922530981844</v>
      </c>
      <c r="J1747" s="12">
        <v>17.624083036567093</v>
      </c>
      <c r="K1747" s="12">
        <v>17.789260228081229</v>
      </c>
      <c r="L1747" s="12">
        <v>17.995786846801799</v>
      </c>
      <c r="M1747" s="12">
        <v>18.202472270350604</v>
      </c>
      <c r="N1747" s="12"/>
      <c r="O1747" s="12"/>
    </row>
    <row r="1748" spans="1:15" x14ac:dyDescent="0.35">
      <c r="A1748" s="11" t="str">
        <f t="shared" si="27"/>
        <v>DISTRIBUCION VOLUMEN POR CRITERIO (kg o litros).Total Bebidas CalienteMDD AM</v>
      </c>
      <c r="B1748" s="11" t="s">
        <v>210</v>
      </c>
      <c r="C1748" s="11" t="s">
        <v>97</v>
      </c>
      <c r="D1748" s="11" t="s">
        <v>5</v>
      </c>
      <c r="E1748" s="12">
        <v>11.521331284216673</v>
      </c>
      <c r="F1748" s="12">
        <v>11.67893953295135</v>
      </c>
      <c r="G1748" s="12">
        <v>11.258658765825865</v>
      </c>
      <c r="H1748" s="12">
        <v>11.616860454465556</v>
      </c>
      <c r="I1748" s="12">
        <v>11.08036530990884</v>
      </c>
      <c r="J1748" s="12">
        <v>11.36008863074705</v>
      </c>
      <c r="K1748" s="12">
        <v>11.044301310402647</v>
      </c>
      <c r="L1748" s="12">
        <v>11.098312583800535</v>
      </c>
      <c r="M1748" s="12">
        <v>10.575533017408421</v>
      </c>
      <c r="N1748" s="12"/>
      <c r="O1748" s="12"/>
    </row>
    <row r="1749" spans="1:15" x14ac:dyDescent="0.35">
      <c r="A1749" s="11" t="str">
        <f t="shared" si="27"/>
        <v>DISTRIBUCION VOLUMEN POR CRITERIO (kg o litros).Total Bebidas CalienteRTO CENTRO</v>
      </c>
      <c r="B1749" s="11" t="s">
        <v>210</v>
      </c>
      <c r="C1749" s="11" t="s">
        <v>97</v>
      </c>
      <c r="D1749" s="11" t="s">
        <v>6</v>
      </c>
      <c r="E1749" s="12">
        <v>7.7103686584585081</v>
      </c>
      <c r="F1749" s="12">
        <v>7.9983884476307026</v>
      </c>
      <c r="G1749" s="12">
        <v>8.0021795518289451</v>
      </c>
      <c r="H1749" s="12">
        <v>8.1619113227136211</v>
      </c>
      <c r="I1749" s="12">
        <v>8.3592778781579096</v>
      </c>
      <c r="J1749" s="12">
        <v>7.358676336073894</v>
      </c>
      <c r="K1749" s="12">
        <v>7.4925452174826628</v>
      </c>
      <c r="L1749" s="12">
        <v>7.8737629111295879</v>
      </c>
      <c r="M1749" s="12">
        <v>8.4974860900169222</v>
      </c>
      <c r="N1749" s="12"/>
      <c r="O1749" s="12"/>
    </row>
    <row r="1750" spans="1:15" x14ac:dyDescent="0.35">
      <c r="A1750" s="11" t="str">
        <f t="shared" si="27"/>
        <v>DISTRIBUCION VOLUMEN POR CRITERIO (kg o litros).Total Bebidas CalienteNORTE-CENTRO</v>
      </c>
      <c r="B1750" s="11" t="s">
        <v>210</v>
      </c>
      <c r="C1750" s="11" t="s">
        <v>97</v>
      </c>
      <c r="D1750" s="11" t="s">
        <v>7</v>
      </c>
      <c r="E1750" s="12">
        <v>11.398471062221109</v>
      </c>
      <c r="F1750" s="12">
        <v>12.359063338541469</v>
      </c>
      <c r="G1750" s="12">
        <v>12.084236059814389</v>
      </c>
      <c r="H1750" s="12">
        <v>11.873879671228609</v>
      </c>
      <c r="I1750" s="12">
        <v>11.491892905442411</v>
      </c>
      <c r="J1750" s="12">
        <v>11.565784131978734</v>
      </c>
      <c r="K1750" s="12">
        <v>11.98625631950496</v>
      </c>
      <c r="L1750" s="12">
        <v>11.454817631127092</v>
      </c>
      <c r="M1750" s="12">
        <v>11.577167121132153</v>
      </c>
      <c r="N1750" s="12"/>
      <c r="O1750" s="12"/>
    </row>
    <row r="1751" spans="1:15" x14ac:dyDescent="0.35">
      <c r="A1751" s="11" t="str">
        <f t="shared" si="27"/>
        <v>DISTRIBUCION VOLUMEN POR CRITERIO (kg o litros).Total Bebidas CalienteNOROESTE</v>
      </c>
      <c r="B1751" s="11" t="s">
        <v>210</v>
      </c>
      <c r="C1751" s="11" t="s">
        <v>97</v>
      </c>
      <c r="D1751" s="11" t="s">
        <v>8</v>
      </c>
      <c r="E1751" s="12">
        <v>13.30795312974416</v>
      </c>
      <c r="F1751" s="12">
        <v>13.506062016425327</v>
      </c>
      <c r="G1751" s="12">
        <v>13.994499796683984</v>
      </c>
      <c r="H1751" s="12">
        <v>13.318317249712477</v>
      </c>
      <c r="I1751" s="12">
        <v>14.516541683916234</v>
      </c>
      <c r="J1751" s="12">
        <v>13.694063655055302</v>
      </c>
      <c r="K1751" s="12">
        <v>13.96487393802372</v>
      </c>
      <c r="L1751" s="12">
        <v>14.194754932562637</v>
      </c>
      <c r="M1751" s="12">
        <v>13.133929690226399</v>
      </c>
      <c r="N1751" s="12"/>
      <c r="O1751" s="12"/>
    </row>
    <row r="1752" spans="1:15" x14ac:dyDescent="0.35">
      <c r="A1752" s="11" t="str">
        <f t="shared" si="27"/>
        <v>DISTRIBUCION VOLUMEN POR CRITERIO (kg o litros).Total Bebidas Caliente&lt;2MIL</v>
      </c>
      <c r="B1752" s="11" t="s">
        <v>210</v>
      </c>
      <c r="C1752" s="11" t="s">
        <v>97</v>
      </c>
      <c r="D1752" s="11" t="s">
        <v>9</v>
      </c>
      <c r="E1752" s="12">
        <v>5.7174223653600107</v>
      </c>
      <c r="F1752" s="12">
        <v>6.145791166948924</v>
      </c>
      <c r="G1752" s="12">
        <v>5.6911011788633195</v>
      </c>
      <c r="H1752" s="12">
        <v>5.6400718464396471</v>
      </c>
      <c r="I1752" s="12">
        <v>5.4203416684958521</v>
      </c>
      <c r="J1752" s="12">
        <v>5.407587841061777</v>
      </c>
      <c r="K1752" s="12">
        <v>5.7674544519859605</v>
      </c>
      <c r="L1752" s="12">
        <v>5.4503153060016603</v>
      </c>
      <c r="M1752" s="12">
        <v>5.7875140606972701</v>
      </c>
      <c r="N1752" s="12"/>
      <c r="O1752" s="12"/>
    </row>
    <row r="1753" spans="1:15" x14ac:dyDescent="0.35">
      <c r="A1753" s="11" t="str">
        <f t="shared" si="27"/>
        <v>DISTRIBUCION VOLUMEN POR CRITERIO (kg o litros).Total Bebidas Caliente2-5MIL</v>
      </c>
      <c r="B1753" s="11" t="s">
        <v>210</v>
      </c>
      <c r="C1753" s="11" t="s">
        <v>97</v>
      </c>
      <c r="D1753" s="11" t="s">
        <v>10</v>
      </c>
      <c r="E1753" s="12">
        <v>4.7418469443518827</v>
      </c>
      <c r="F1753" s="12">
        <v>4.7923802061917185</v>
      </c>
      <c r="G1753" s="12">
        <v>4.2113562926934058</v>
      </c>
      <c r="H1753" s="12">
        <v>4.1948539089863592</v>
      </c>
      <c r="I1753" s="12">
        <v>4.3612399418050085</v>
      </c>
      <c r="J1753" s="12">
        <v>4.5771860123812589</v>
      </c>
      <c r="K1753" s="12">
        <v>4.5255577403231033</v>
      </c>
      <c r="L1753" s="12">
        <v>4.8588526710517987</v>
      </c>
      <c r="M1753" s="12">
        <v>5.2836757950165669</v>
      </c>
      <c r="N1753" s="12"/>
      <c r="O1753" s="12"/>
    </row>
    <row r="1754" spans="1:15" x14ac:dyDescent="0.35">
      <c r="A1754" s="11" t="str">
        <f t="shared" si="27"/>
        <v>DISTRIBUCION VOLUMEN POR CRITERIO (kg o litros).Total Bebidas Caliente5-10MIL</v>
      </c>
      <c r="B1754" s="11" t="s">
        <v>210</v>
      </c>
      <c r="C1754" s="11" t="s">
        <v>97</v>
      </c>
      <c r="D1754" s="11" t="s">
        <v>11</v>
      </c>
      <c r="E1754" s="12">
        <v>7.1452902645759471</v>
      </c>
      <c r="F1754" s="12">
        <v>7.1839275364553927</v>
      </c>
      <c r="G1754" s="12">
        <v>7.1249927012445635</v>
      </c>
      <c r="H1754" s="12">
        <v>6.7606618158009333</v>
      </c>
      <c r="I1754" s="12">
        <v>7.1164121770268585</v>
      </c>
      <c r="J1754" s="12">
        <v>7.5345363489911161</v>
      </c>
      <c r="K1754" s="12">
        <v>7.2558245321556525</v>
      </c>
      <c r="L1754" s="12">
        <v>7.2564628477275956</v>
      </c>
      <c r="M1754" s="12">
        <v>7.3594058064907379</v>
      </c>
      <c r="N1754" s="12"/>
      <c r="O1754" s="12"/>
    </row>
    <row r="1755" spans="1:15" x14ac:dyDescent="0.35">
      <c r="A1755" s="11" t="str">
        <f t="shared" si="27"/>
        <v>DISTRIBUCION VOLUMEN POR CRITERIO (kg o litros).Total Bebidas Caliente10-30MIL</v>
      </c>
      <c r="B1755" s="11" t="s">
        <v>210</v>
      </c>
      <c r="C1755" s="11" t="s">
        <v>97</v>
      </c>
      <c r="D1755" s="11" t="s">
        <v>12</v>
      </c>
      <c r="E1755" s="12">
        <v>17.839573738896693</v>
      </c>
      <c r="F1755" s="12">
        <v>18.389564522463857</v>
      </c>
      <c r="G1755" s="12">
        <v>18.089048774872161</v>
      </c>
      <c r="H1755" s="12">
        <v>18.134134163998823</v>
      </c>
      <c r="I1755" s="12">
        <v>17.708844384526575</v>
      </c>
      <c r="J1755" s="12">
        <v>17.841354099871136</v>
      </c>
      <c r="K1755" s="12">
        <v>18.114155363689243</v>
      </c>
      <c r="L1755" s="12">
        <v>17.772459024408839</v>
      </c>
      <c r="M1755" s="12">
        <v>18.29016073501424</v>
      </c>
      <c r="N1755" s="12"/>
      <c r="O1755" s="12"/>
    </row>
    <row r="1756" spans="1:15" x14ac:dyDescent="0.35">
      <c r="A1756" s="11" t="str">
        <f t="shared" si="27"/>
        <v>DISTRIBUCION VOLUMEN POR CRITERIO (kg o litros).Total Bebidas Caliente30-100MIL</v>
      </c>
      <c r="B1756" s="11" t="s">
        <v>210</v>
      </c>
      <c r="C1756" s="11" t="s">
        <v>97</v>
      </c>
      <c r="D1756" s="11" t="s">
        <v>13</v>
      </c>
      <c r="E1756" s="12">
        <v>22.21116832434495</v>
      </c>
      <c r="F1756" s="12">
        <v>21.142271010426796</v>
      </c>
      <c r="G1756" s="12">
        <v>22.228336526926295</v>
      </c>
      <c r="H1756" s="12">
        <v>21.124593636337885</v>
      </c>
      <c r="I1756" s="12">
        <v>22.364608662691634</v>
      </c>
      <c r="J1756" s="12">
        <v>21.934360027893788</v>
      </c>
      <c r="K1756" s="12">
        <v>21.733999892797446</v>
      </c>
      <c r="L1756" s="12">
        <v>21.897492667309358</v>
      </c>
      <c r="M1756" s="12">
        <v>21.459657662739968</v>
      </c>
      <c r="N1756" s="12"/>
      <c r="O1756" s="12"/>
    </row>
    <row r="1757" spans="1:15" x14ac:dyDescent="0.35">
      <c r="A1757" s="11" t="str">
        <f t="shared" si="27"/>
        <v>DISTRIBUCION VOLUMEN POR CRITERIO (kg o litros).Total Bebidas Caliente100-200MIL</v>
      </c>
      <c r="B1757" s="11" t="s">
        <v>210</v>
      </c>
      <c r="C1757" s="11" t="s">
        <v>97</v>
      </c>
      <c r="D1757" s="11" t="s">
        <v>14</v>
      </c>
      <c r="E1757" s="12">
        <v>11.861127348405905</v>
      </c>
      <c r="F1757" s="12">
        <v>11.905216721208401</v>
      </c>
      <c r="G1757" s="12">
        <v>12.239158183842584</v>
      </c>
      <c r="H1757" s="12">
        <v>11.689884141303608</v>
      </c>
      <c r="I1757" s="12">
        <v>10.936550295000352</v>
      </c>
      <c r="J1757" s="12">
        <v>10.313830061348863</v>
      </c>
      <c r="K1757" s="12">
        <v>11.073083605261575</v>
      </c>
      <c r="L1757" s="12">
        <v>10.979251375444985</v>
      </c>
      <c r="M1757" s="12">
        <v>10.370840472499243</v>
      </c>
      <c r="N1757" s="12"/>
      <c r="O1757" s="12"/>
    </row>
    <row r="1758" spans="1:15" x14ac:dyDescent="0.35">
      <c r="A1758" s="11" t="str">
        <f t="shared" si="27"/>
        <v>DISTRIBUCION VOLUMEN POR CRITERIO (kg o litros).Total Bebidas Caliente200-500MIL</v>
      </c>
      <c r="B1758" s="11" t="s">
        <v>210</v>
      </c>
      <c r="C1758" s="11" t="s">
        <v>97</v>
      </c>
      <c r="D1758" s="11" t="s">
        <v>15</v>
      </c>
      <c r="E1758" s="12">
        <v>12.288043335365311</v>
      </c>
      <c r="F1758" s="12">
        <v>12.891630722155387</v>
      </c>
      <c r="G1758" s="12">
        <v>12.960121921429815</v>
      </c>
      <c r="H1758" s="12">
        <v>13.953956985959312</v>
      </c>
      <c r="I1758" s="12">
        <v>14.254044320399379</v>
      </c>
      <c r="J1758" s="12">
        <v>13.346530111330784</v>
      </c>
      <c r="K1758" s="12">
        <v>13.311345700483237</v>
      </c>
      <c r="L1758" s="12">
        <v>13.902835105901385</v>
      </c>
      <c r="M1758" s="12">
        <v>13.895328499257687</v>
      </c>
      <c r="N1758" s="12"/>
      <c r="O1758" s="12"/>
    </row>
    <row r="1759" spans="1:15" x14ac:dyDescent="0.35">
      <c r="A1759" s="11" t="str">
        <f t="shared" si="27"/>
        <v>DISTRIBUCION VOLUMEN POR CRITERIO (kg o litros).Total Bebidas Caliente&gt;500MIL</v>
      </c>
      <c r="B1759" s="11" t="s">
        <v>210</v>
      </c>
      <c r="C1759" s="11" t="s">
        <v>97</v>
      </c>
      <c r="D1759" s="11" t="s">
        <v>16</v>
      </c>
      <c r="E1759" s="12">
        <v>18.195534668317954</v>
      </c>
      <c r="F1759" s="12">
        <v>17.549216355872861</v>
      </c>
      <c r="G1759" s="12">
        <v>17.455871899305315</v>
      </c>
      <c r="H1759" s="12">
        <v>18.501845351788301</v>
      </c>
      <c r="I1759" s="12">
        <v>17.837962782716271</v>
      </c>
      <c r="J1759" s="12">
        <v>19.044603356475907</v>
      </c>
      <c r="K1759" s="12">
        <v>18.218585522901982</v>
      </c>
      <c r="L1759" s="12">
        <v>17.882341997226614</v>
      </c>
      <c r="M1759" s="12">
        <v>17.553420996637691</v>
      </c>
      <c r="N1759" s="12"/>
      <c r="O1759" s="12"/>
    </row>
    <row r="1760" spans="1:15" x14ac:dyDescent="0.35">
      <c r="A1760" s="11" t="str">
        <f t="shared" si="27"/>
        <v>DISTRIBUCION VOLUMEN POR CRITERIO (kg o litros).Total Bebidas CalienteDE 15 A 19 AÑOS</v>
      </c>
      <c r="B1760" s="11" t="s">
        <v>210</v>
      </c>
      <c r="C1760" s="11" t="s">
        <v>97</v>
      </c>
      <c r="D1760" s="11" t="s">
        <v>34</v>
      </c>
      <c r="E1760" s="12">
        <v>0.40795346282456052</v>
      </c>
      <c r="F1760" s="12">
        <v>0.39552327378672891</v>
      </c>
      <c r="G1760" s="12">
        <v>0.80722414630749972</v>
      </c>
      <c r="H1760" s="12">
        <v>1.2373639292022169</v>
      </c>
      <c r="I1760" s="12">
        <v>0.62575374719548693</v>
      </c>
      <c r="J1760" s="12">
        <v>0.68578476424236379</v>
      </c>
      <c r="K1760" s="12">
        <v>0.83132331776598012</v>
      </c>
      <c r="L1760" s="12">
        <v>0.72407083726410848</v>
      </c>
      <c r="M1760" s="12">
        <v>0.5915202475170086</v>
      </c>
      <c r="N1760" s="12"/>
      <c r="O1760" s="12"/>
    </row>
    <row r="1761" spans="1:15" x14ac:dyDescent="0.35">
      <c r="A1761" s="11" t="str">
        <f t="shared" si="27"/>
        <v>DISTRIBUCION VOLUMEN POR CRITERIO (kg o litros).Total Bebidas CalienteDE 20 A 24 AÑOS</v>
      </c>
      <c r="B1761" s="11" t="s">
        <v>210</v>
      </c>
      <c r="C1761" s="11" t="s">
        <v>97</v>
      </c>
      <c r="D1761" s="11" t="s">
        <v>35</v>
      </c>
      <c r="E1761" s="12">
        <v>1.5753249906896325</v>
      </c>
      <c r="F1761" s="12">
        <v>1.528640198226723</v>
      </c>
      <c r="G1761" s="12">
        <v>1.3444352788448111</v>
      </c>
      <c r="H1761" s="12">
        <v>1.9049347327440482</v>
      </c>
      <c r="I1761" s="12">
        <v>1.5833060120071674</v>
      </c>
      <c r="J1761" s="12">
        <v>1.6598075671596033</v>
      </c>
      <c r="K1761" s="12">
        <v>1.5549044680338571</v>
      </c>
      <c r="L1761" s="12">
        <v>1.9758601438455023</v>
      </c>
      <c r="M1761" s="12">
        <v>1.7071828793641461</v>
      </c>
      <c r="N1761" s="12"/>
      <c r="O1761" s="12"/>
    </row>
    <row r="1762" spans="1:15" x14ac:dyDescent="0.35">
      <c r="A1762" s="11" t="str">
        <f t="shared" si="27"/>
        <v>DISTRIBUCION VOLUMEN POR CRITERIO (kg o litros).Total Bebidas CalienteDE 25 A 34 AÑOS</v>
      </c>
      <c r="B1762" s="11" t="s">
        <v>210</v>
      </c>
      <c r="C1762" s="11" t="s">
        <v>97</v>
      </c>
      <c r="D1762" s="11" t="s">
        <v>36</v>
      </c>
      <c r="E1762" s="12">
        <v>5.587330031887169</v>
      </c>
      <c r="F1762" s="12">
        <v>5.1239072445874241</v>
      </c>
      <c r="G1762" s="12">
        <v>5.145981430935195</v>
      </c>
      <c r="H1762" s="12">
        <v>5.1248109088497174</v>
      </c>
      <c r="I1762" s="12">
        <v>5.0804258378988392</v>
      </c>
      <c r="J1762" s="12">
        <v>4.9372141652897916</v>
      </c>
      <c r="K1762" s="12">
        <v>4.7854477361672494</v>
      </c>
      <c r="L1762" s="12">
        <v>5.2353276594681804</v>
      </c>
      <c r="M1762" s="12">
        <v>5.2934486472347357</v>
      </c>
      <c r="N1762" s="12"/>
      <c r="O1762" s="12"/>
    </row>
    <row r="1763" spans="1:15" x14ac:dyDescent="0.35">
      <c r="A1763" s="11" t="str">
        <f t="shared" si="27"/>
        <v>DISTRIBUCION VOLUMEN POR CRITERIO (kg o litros).Total Bebidas CalienteDE 35 A 49 AÑOS</v>
      </c>
      <c r="B1763" s="11" t="s">
        <v>210</v>
      </c>
      <c r="C1763" s="11" t="s">
        <v>97</v>
      </c>
      <c r="D1763" s="11" t="s">
        <v>37</v>
      </c>
      <c r="E1763" s="12">
        <v>25.442585851409412</v>
      </c>
      <c r="F1763" s="12">
        <v>23.544911516161743</v>
      </c>
      <c r="G1763" s="12">
        <v>23.546443538175129</v>
      </c>
      <c r="H1763" s="12">
        <v>24.837795482138279</v>
      </c>
      <c r="I1763" s="12">
        <v>23.048398496065222</v>
      </c>
      <c r="J1763" s="12">
        <v>22.945875451082394</v>
      </c>
      <c r="K1763" s="12">
        <v>23.036976290748346</v>
      </c>
      <c r="L1763" s="12">
        <v>24.114225188568835</v>
      </c>
      <c r="M1763" s="12">
        <v>22.07943446436769</v>
      </c>
      <c r="N1763" s="12"/>
      <c r="O1763" s="12"/>
    </row>
    <row r="1764" spans="1:15" x14ac:dyDescent="0.35">
      <c r="A1764" s="11" t="str">
        <f t="shared" si="27"/>
        <v>DISTRIBUCION VOLUMEN POR CRITERIO (kg o litros).Total Bebidas CalienteDE 50 A 59 AÑOS</v>
      </c>
      <c r="B1764" s="11" t="s">
        <v>210</v>
      </c>
      <c r="C1764" s="11" t="s">
        <v>97</v>
      </c>
      <c r="D1764" s="11" t="s">
        <v>38</v>
      </c>
      <c r="E1764" s="12">
        <v>27.357849046340156</v>
      </c>
      <c r="F1764" s="12">
        <v>27.622366961448169</v>
      </c>
      <c r="G1764" s="12">
        <v>27.394192875322226</v>
      </c>
      <c r="H1764" s="12">
        <v>26.982565551129884</v>
      </c>
      <c r="I1764" s="12">
        <v>27.876232159362115</v>
      </c>
      <c r="J1764" s="12">
        <v>27.830313146315973</v>
      </c>
      <c r="K1764" s="12">
        <v>27.095290170193824</v>
      </c>
      <c r="L1764" s="12">
        <v>27.664463272785021</v>
      </c>
      <c r="M1764" s="12">
        <v>28.59157434190508</v>
      </c>
      <c r="N1764" s="12"/>
      <c r="O1764" s="12"/>
    </row>
    <row r="1765" spans="1:15" x14ac:dyDescent="0.35">
      <c r="A1765" s="11" t="str">
        <f t="shared" si="27"/>
        <v>DISTRIBUCION VOLUMEN POR CRITERIO (kg o litros).Total Bebidas CalienteDE 60 A 75 AÑOS</v>
      </c>
      <c r="B1765" s="11" t="s">
        <v>210</v>
      </c>
      <c r="C1765" s="11" t="s">
        <v>97</v>
      </c>
      <c r="D1765" s="11" t="s">
        <v>39</v>
      </c>
      <c r="E1765" s="12">
        <v>39.628961020061141</v>
      </c>
      <c r="F1765" s="12">
        <v>41.784649684224206</v>
      </c>
      <c r="G1765" s="12">
        <v>41.761696907891285</v>
      </c>
      <c r="H1765" s="12">
        <v>39.912524632433637</v>
      </c>
      <c r="I1765" s="12">
        <v>41.78588277751826</v>
      </c>
      <c r="J1765" s="12">
        <v>41.940984933332402</v>
      </c>
      <c r="K1765" s="12">
        <v>42.69605574251802</v>
      </c>
      <c r="L1765" s="12">
        <v>40.286060516561925</v>
      </c>
      <c r="M1765" s="12">
        <v>41.73683950708395</v>
      </c>
      <c r="N1765" s="12"/>
      <c r="O1765" s="12"/>
    </row>
    <row r="1766" spans="1:15" x14ac:dyDescent="0.35">
      <c r="A1766" s="11" t="str">
        <f t="shared" si="27"/>
        <v>DISTRIBUCION VOLUMEN POR CRITERIO (kg o litros).Total Bebidas CalienteNIVEL ALTO</v>
      </c>
      <c r="B1766" s="11" t="s">
        <v>210</v>
      </c>
      <c r="C1766" s="11" t="s">
        <v>97</v>
      </c>
      <c r="D1766" s="11" t="s">
        <v>171</v>
      </c>
      <c r="E1766" s="12">
        <v>23.744371758628485</v>
      </c>
      <c r="F1766" s="12">
        <v>23.740790279040297</v>
      </c>
      <c r="G1766" s="12">
        <v>24.408001844861953</v>
      </c>
      <c r="H1766" s="12">
        <v>24.759738121692855</v>
      </c>
      <c r="I1766" s="12">
        <v>23.262652407718171</v>
      </c>
      <c r="J1766" s="12">
        <v>23.701431796917642</v>
      </c>
      <c r="K1766" s="12">
        <v>24.029790192950593</v>
      </c>
      <c r="L1766" s="12">
        <v>24.134605905667989</v>
      </c>
      <c r="M1766" s="12">
        <v>23.086422653347579</v>
      </c>
      <c r="N1766" s="12"/>
      <c r="O1766" s="12"/>
    </row>
    <row r="1767" spans="1:15" x14ac:dyDescent="0.35">
      <c r="A1767" s="11" t="str">
        <f t="shared" si="27"/>
        <v>DISTRIBUCION VOLUMEN POR CRITERIO (kg o litros).Total Bebidas CalienteNIVEL MEDIO ALTO</v>
      </c>
      <c r="B1767" s="11" t="s">
        <v>210</v>
      </c>
      <c r="C1767" s="11" t="s">
        <v>97</v>
      </c>
      <c r="D1767" s="11" t="s">
        <v>172</v>
      </c>
      <c r="E1767" s="12">
        <v>13.184070774413531</v>
      </c>
      <c r="F1767" s="12">
        <v>13.236439823761485</v>
      </c>
      <c r="G1767" s="12">
        <v>12.38156797161488</v>
      </c>
      <c r="H1767" s="12">
        <v>12.897935496037114</v>
      </c>
      <c r="I1767" s="12">
        <v>13.562157335044217</v>
      </c>
      <c r="J1767" s="12">
        <v>13.070259605263235</v>
      </c>
      <c r="K1767" s="12">
        <v>12.056045142936773</v>
      </c>
      <c r="L1767" s="12">
        <v>13.284692879138344</v>
      </c>
      <c r="M1767" s="12">
        <v>13.54289868430096</v>
      </c>
      <c r="N1767" s="12"/>
      <c r="O1767" s="12"/>
    </row>
    <row r="1768" spans="1:15" x14ac:dyDescent="0.35">
      <c r="A1768" s="11" t="str">
        <f t="shared" si="27"/>
        <v>DISTRIBUCION VOLUMEN POR CRITERIO (kg o litros).Total Bebidas CalienteNIVEL MEDIO</v>
      </c>
      <c r="B1768" s="11" t="s">
        <v>210</v>
      </c>
      <c r="C1768" s="11" t="s">
        <v>97</v>
      </c>
      <c r="D1768" s="11" t="s">
        <v>173</v>
      </c>
      <c r="E1768" s="12">
        <v>23.952297727756257</v>
      </c>
      <c r="F1768" s="12">
        <v>23.635575690078063</v>
      </c>
      <c r="G1768" s="12">
        <v>23.774935032104157</v>
      </c>
      <c r="H1768" s="12">
        <v>24.018608222775477</v>
      </c>
      <c r="I1768" s="12">
        <v>25.771262970940029</v>
      </c>
      <c r="J1768" s="12">
        <v>24.564048897401644</v>
      </c>
      <c r="K1768" s="12">
        <v>25.779286338539283</v>
      </c>
      <c r="L1768" s="12">
        <v>24.986638551891367</v>
      </c>
      <c r="M1768" s="12">
        <v>24.668970689835479</v>
      </c>
      <c r="N1768" s="12"/>
      <c r="O1768" s="12"/>
    </row>
    <row r="1769" spans="1:15" x14ac:dyDescent="0.35">
      <c r="A1769" s="11" t="str">
        <f t="shared" si="27"/>
        <v>DISTRIBUCION VOLUMEN POR CRITERIO (kg o litros).Total Bebidas CalienteNIVEL MEDIO BAJO</v>
      </c>
      <c r="B1769" s="11" t="s">
        <v>210</v>
      </c>
      <c r="C1769" s="11" t="s">
        <v>97</v>
      </c>
      <c r="D1769" s="11" t="s">
        <v>174</v>
      </c>
      <c r="E1769" s="12">
        <v>15.812891825131631</v>
      </c>
      <c r="F1769" s="12">
        <v>15.717991962095127</v>
      </c>
      <c r="G1769" s="12">
        <v>16.357222472802395</v>
      </c>
      <c r="H1769" s="12">
        <v>15.867703215002493</v>
      </c>
      <c r="I1769" s="12">
        <v>16.278405511799043</v>
      </c>
      <c r="J1769" s="12">
        <v>16.810914507924096</v>
      </c>
      <c r="K1769" s="12">
        <v>16.008628150294875</v>
      </c>
      <c r="L1769" s="12">
        <v>14.88050497485891</v>
      </c>
      <c r="M1769" s="12">
        <v>15.46834655590451</v>
      </c>
      <c r="N1769" s="12"/>
      <c r="O1769" s="12"/>
    </row>
    <row r="1770" spans="1:15" x14ac:dyDescent="0.35">
      <c r="A1770" s="11" t="str">
        <f t="shared" si="27"/>
        <v>DISTRIBUCION VOLUMEN POR CRITERIO (kg o litros).Total Bebidas CalienteNIVEL BAJO</v>
      </c>
      <c r="B1770" s="11" t="s">
        <v>210</v>
      </c>
      <c r="C1770" s="11" t="s">
        <v>97</v>
      </c>
      <c r="D1770" s="11" t="s">
        <v>190</v>
      </c>
      <c r="E1770" s="12">
        <v>23.306373096094397</v>
      </c>
      <c r="F1770" s="12">
        <v>23.669202964497472</v>
      </c>
      <c r="G1770" s="12">
        <v>23.078262862036858</v>
      </c>
      <c r="H1770" s="12">
        <v>22.456017725846245</v>
      </c>
      <c r="I1770" s="12">
        <v>21.125527577266944</v>
      </c>
      <c r="J1770" s="12">
        <v>21.85333201471288</v>
      </c>
      <c r="K1770" s="12">
        <v>22.126257634532625</v>
      </c>
      <c r="L1770" s="12">
        <v>22.713565668167679</v>
      </c>
      <c r="M1770" s="12">
        <v>23.233363663587095</v>
      </c>
      <c r="N1770" s="12"/>
      <c r="O1770" s="12"/>
    </row>
    <row r="1771" spans="1:15" x14ac:dyDescent="0.35">
      <c r="A1771" s="11" t="str">
        <f t="shared" si="27"/>
        <v>DISTRIBUCION VOLUMEN POR CRITERIO (kg o litros).Total Bebidas CalienteHOMBRE</v>
      </c>
      <c r="B1771" s="11" t="s">
        <v>210</v>
      </c>
      <c r="C1771" s="11" t="s">
        <v>97</v>
      </c>
      <c r="D1771" s="11" t="s">
        <v>17</v>
      </c>
      <c r="E1771" s="12">
        <v>58.301477878563979</v>
      </c>
      <c r="F1771" s="12">
        <v>59.652721364092102</v>
      </c>
      <c r="G1771" s="12">
        <v>60.223016448864222</v>
      </c>
      <c r="H1771" s="12">
        <v>58.326168706967643</v>
      </c>
      <c r="I1771" s="12">
        <v>59.122596339701914</v>
      </c>
      <c r="J1771" s="12">
        <v>59.759935914526295</v>
      </c>
      <c r="K1771" s="12">
        <v>61.198266465109121</v>
      </c>
      <c r="L1771" s="12">
        <v>59.150583807605692</v>
      </c>
      <c r="M1771" s="12">
        <v>60.689758654529932</v>
      </c>
      <c r="N1771" s="12"/>
      <c r="O1771" s="12"/>
    </row>
    <row r="1772" spans="1:15" x14ac:dyDescent="0.35">
      <c r="A1772" s="11" t="str">
        <f t="shared" si="27"/>
        <v>DISTRIBUCION VOLUMEN POR CRITERIO (kg o litros).Total Bebidas CalienteMUJER</v>
      </c>
      <c r="B1772" s="11" t="s">
        <v>210</v>
      </c>
      <c r="C1772" s="11" t="s">
        <v>97</v>
      </c>
      <c r="D1772" s="11" t="s">
        <v>18</v>
      </c>
      <c r="E1772" s="12">
        <v>41.698538395406111</v>
      </c>
      <c r="F1772" s="12">
        <v>40.347273711249827</v>
      </c>
      <c r="G1772" s="12">
        <v>39.776978847703127</v>
      </c>
      <c r="H1772" s="12">
        <v>41.673826526999164</v>
      </c>
      <c r="I1772" s="12">
        <v>40.877400761995546</v>
      </c>
      <c r="J1772" s="12">
        <v>40.240061618913131</v>
      </c>
      <c r="K1772" s="12">
        <v>38.801727782165898</v>
      </c>
      <c r="L1772" s="12">
        <v>40.849435001252331</v>
      </c>
      <c r="M1772" s="12">
        <v>39.310240131187896</v>
      </c>
      <c r="N1772" s="12"/>
      <c r="O1772" s="12"/>
    </row>
    <row r="1773" spans="1:15" x14ac:dyDescent="0.35">
      <c r="A1773" s="11" t="str">
        <f t="shared" si="27"/>
        <v>DISTRIBUCION VOLUMEN POR CRITERIO (kg o litros)CafeT.ESPAÑA</v>
      </c>
      <c r="B1773" s="11" t="s">
        <v>210</v>
      </c>
      <c r="C1773" s="11" t="s">
        <v>98</v>
      </c>
      <c r="D1773" s="11" t="s">
        <v>32</v>
      </c>
      <c r="E1773" s="12">
        <v>100</v>
      </c>
      <c r="F1773" s="12">
        <v>100</v>
      </c>
      <c r="G1773" s="12">
        <v>100</v>
      </c>
      <c r="H1773" s="12">
        <v>100</v>
      </c>
      <c r="I1773" s="12">
        <v>100</v>
      </c>
      <c r="J1773" s="12">
        <v>100</v>
      </c>
      <c r="K1773" s="12">
        <v>100</v>
      </c>
      <c r="L1773" s="12">
        <v>100</v>
      </c>
      <c r="M1773" s="12">
        <v>100</v>
      </c>
      <c r="N1773" s="12"/>
      <c r="O1773" s="12"/>
    </row>
    <row r="1774" spans="1:15" x14ac:dyDescent="0.35">
      <c r="A1774" s="11" t="str">
        <f t="shared" si="27"/>
        <v>DISTRIBUCION VOLUMEN POR CRITERIO (kg o litros)CafeBCN AM</v>
      </c>
      <c r="B1774" s="11" t="s">
        <v>210</v>
      </c>
      <c r="C1774" s="11" t="s">
        <v>98</v>
      </c>
      <c r="D1774" s="11" t="s">
        <v>1</v>
      </c>
      <c r="E1774" s="12">
        <v>11.243004553649829</v>
      </c>
      <c r="F1774" s="12">
        <v>11.672659928165242</v>
      </c>
      <c r="G1774" s="12">
        <v>11.468675860809983</v>
      </c>
      <c r="H1774" s="12">
        <v>11.564831185766055</v>
      </c>
      <c r="I1774" s="12">
        <v>11.319991408898442</v>
      </c>
      <c r="J1774" s="12">
        <v>12.103941571865896</v>
      </c>
      <c r="K1774" s="12">
        <v>11.704373108501045</v>
      </c>
      <c r="L1774" s="12">
        <v>11.33656667648499</v>
      </c>
      <c r="M1774" s="12">
        <v>12.608290224680246</v>
      </c>
      <c r="N1774" s="12"/>
      <c r="O1774" s="12"/>
    </row>
    <row r="1775" spans="1:15" x14ac:dyDescent="0.35">
      <c r="A1775" s="11" t="str">
        <f t="shared" si="27"/>
        <v>DISTRIBUCION VOLUMEN POR CRITERIO (kg o litros)CafeREST.CAT ARAGON</v>
      </c>
      <c r="B1775" s="11" t="s">
        <v>210</v>
      </c>
      <c r="C1775" s="11" t="s">
        <v>98</v>
      </c>
      <c r="D1775" s="11" t="s">
        <v>2</v>
      </c>
      <c r="E1775" s="12">
        <v>23.106323563795367</v>
      </c>
      <c r="F1775" s="12">
        <v>22.4629043493957</v>
      </c>
      <c r="G1775" s="12">
        <v>22.056850720837133</v>
      </c>
      <c r="H1775" s="12">
        <v>23.300983091237846</v>
      </c>
      <c r="I1775" s="12">
        <v>22.451335417063689</v>
      </c>
      <c r="J1775" s="12">
        <v>23.434141117200713</v>
      </c>
      <c r="K1775" s="12">
        <v>23.22370955516541</v>
      </c>
      <c r="L1775" s="12">
        <v>21.901938250701704</v>
      </c>
      <c r="M1775" s="12">
        <v>21.658105878735295</v>
      </c>
      <c r="N1775" s="12"/>
      <c r="O1775" s="12"/>
    </row>
    <row r="1776" spans="1:15" x14ac:dyDescent="0.35">
      <c r="A1776" s="11" t="str">
        <f t="shared" si="27"/>
        <v>DISTRIBUCION VOLUMEN POR CRITERIO (kg o litros)CafeLEVANTE</v>
      </c>
      <c r="B1776" s="11" t="s">
        <v>210</v>
      </c>
      <c r="C1776" s="11" t="s">
        <v>98</v>
      </c>
      <c r="D1776" s="11" t="s">
        <v>3</v>
      </c>
      <c r="E1776" s="12">
        <v>21.38946268330918</v>
      </c>
      <c r="F1776" s="12">
        <v>20.51036242035919</v>
      </c>
      <c r="G1776" s="12">
        <v>19.644133719771816</v>
      </c>
      <c r="H1776" s="12">
        <v>20.388701101144918</v>
      </c>
      <c r="I1776" s="12">
        <v>20.711882276165611</v>
      </c>
      <c r="J1776" s="12">
        <v>22.034472986876374</v>
      </c>
      <c r="K1776" s="12">
        <v>21.230666870703722</v>
      </c>
      <c r="L1776" s="12">
        <v>23.756202178740619</v>
      </c>
      <c r="M1776" s="12">
        <v>21.666327661839034</v>
      </c>
      <c r="N1776" s="12"/>
      <c r="O1776" s="12"/>
    </row>
    <row r="1777" spans="1:15" x14ac:dyDescent="0.35">
      <c r="A1777" s="11" t="str">
        <f t="shared" si="27"/>
        <v>DISTRIBUCION VOLUMEN POR CRITERIO (kg o litros)CafeANDALUCIA</v>
      </c>
      <c r="B1777" s="11" t="s">
        <v>210</v>
      </c>
      <c r="C1777" s="11" t="s">
        <v>98</v>
      </c>
      <c r="D1777" s="11" t="s">
        <v>4</v>
      </c>
      <c r="E1777" s="12">
        <v>13.754094973155309</v>
      </c>
      <c r="F1777" s="12">
        <v>13.117573904293964</v>
      </c>
      <c r="G1777" s="12">
        <v>14.013464256668254</v>
      </c>
      <c r="H1777" s="12">
        <v>13.455212000317252</v>
      </c>
      <c r="I1777" s="12">
        <v>13.133721738566722</v>
      </c>
      <c r="J1777" s="12">
        <v>12.674276776526639</v>
      </c>
      <c r="K1777" s="12">
        <v>12.576709028574218</v>
      </c>
      <c r="L1777" s="12">
        <v>13.255619874565477</v>
      </c>
      <c r="M1777" s="12">
        <v>13.633063606930421</v>
      </c>
      <c r="N1777" s="12"/>
      <c r="O1777" s="12"/>
    </row>
    <row r="1778" spans="1:15" x14ac:dyDescent="0.35">
      <c r="A1778" s="11" t="str">
        <f t="shared" si="27"/>
        <v>DISTRIBUCION VOLUMEN POR CRITERIO (kg o litros)CafeMDD AM</v>
      </c>
      <c r="B1778" s="11" t="s">
        <v>210</v>
      </c>
      <c r="C1778" s="11" t="s">
        <v>98</v>
      </c>
      <c r="D1778" s="11" t="s">
        <v>5</v>
      </c>
      <c r="E1778" s="12">
        <v>5.9192591212260011</v>
      </c>
      <c r="F1778" s="12">
        <v>6.2083900918092922</v>
      </c>
      <c r="G1778" s="12">
        <v>6.3681429532853873</v>
      </c>
      <c r="H1778" s="12">
        <v>5.362165814373224</v>
      </c>
      <c r="I1778" s="12">
        <v>5.41509301342189</v>
      </c>
      <c r="J1778" s="12">
        <v>5.3013712873726586</v>
      </c>
      <c r="K1778" s="12">
        <v>5.738333169609235</v>
      </c>
      <c r="L1778" s="12">
        <v>4.9552290245057273</v>
      </c>
      <c r="M1778" s="12">
        <v>4.8431688491353979</v>
      </c>
      <c r="N1778" s="12"/>
      <c r="O1778" s="12"/>
    </row>
    <row r="1779" spans="1:15" x14ac:dyDescent="0.35">
      <c r="A1779" s="11" t="str">
        <f t="shared" si="27"/>
        <v>DISTRIBUCION VOLUMEN POR CRITERIO (kg o litros)CafeRTO CENTRO</v>
      </c>
      <c r="B1779" s="11" t="s">
        <v>210</v>
      </c>
      <c r="C1779" s="11" t="s">
        <v>98</v>
      </c>
      <c r="D1779" s="11" t="s">
        <v>6</v>
      </c>
      <c r="E1779" s="12">
        <v>5.8893159698708706</v>
      </c>
      <c r="F1779" s="12">
        <v>6.4775744110786651</v>
      </c>
      <c r="G1779" s="12">
        <v>7.234755293749946</v>
      </c>
      <c r="H1779" s="12">
        <v>6.5706694293501098</v>
      </c>
      <c r="I1779" s="12">
        <v>6.6140186645407262</v>
      </c>
      <c r="J1779" s="12">
        <v>6.1205561579323238</v>
      </c>
      <c r="K1779" s="12">
        <v>6.0974091582265508</v>
      </c>
      <c r="L1779" s="12">
        <v>6.186981239313071</v>
      </c>
      <c r="M1779" s="12">
        <v>6.7430553153171564</v>
      </c>
      <c r="N1779" s="12"/>
      <c r="O1779" s="12"/>
    </row>
    <row r="1780" spans="1:15" x14ac:dyDescent="0.35">
      <c r="A1780" s="11" t="str">
        <f t="shared" si="27"/>
        <v>DISTRIBUCION VOLUMEN POR CRITERIO (kg o litros)CafeNORTE-CENTRO</v>
      </c>
      <c r="B1780" s="11" t="s">
        <v>210</v>
      </c>
      <c r="C1780" s="11" t="s">
        <v>98</v>
      </c>
      <c r="D1780" s="11" t="s">
        <v>7</v>
      </c>
      <c r="E1780" s="12">
        <v>10.653408406722813</v>
      </c>
      <c r="F1780" s="12">
        <v>11.295645871806851</v>
      </c>
      <c r="G1780" s="12">
        <v>11.371158971454802</v>
      </c>
      <c r="H1780" s="12">
        <v>10.981665478679306</v>
      </c>
      <c r="I1780" s="12">
        <v>11.735969370007945</v>
      </c>
      <c r="J1780" s="12">
        <v>10.023040636914393</v>
      </c>
      <c r="K1780" s="12">
        <v>10.679410027149945</v>
      </c>
      <c r="L1780" s="12">
        <v>10.750969363670134</v>
      </c>
      <c r="M1780" s="12">
        <v>11.176063065469357</v>
      </c>
      <c r="N1780" s="12"/>
      <c r="O1780" s="12"/>
    </row>
    <row r="1781" spans="1:15" x14ac:dyDescent="0.35">
      <c r="A1781" s="11" t="str">
        <f t="shared" si="27"/>
        <v>DISTRIBUCION VOLUMEN POR CRITERIO (kg o litros)CafeNOROESTE</v>
      </c>
      <c r="B1781" s="11" t="s">
        <v>210</v>
      </c>
      <c r="C1781" s="11" t="s">
        <v>98</v>
      </c>
      <c r="D1781" s="11" t="s">
        <v>8</v>
      </c>
      <c r="E1781" s="12">
        <v>8.045120887660568</v>
      </c>
      <c r="F1781" s="12">
        <v>8.2548790992997709</v>
      </c>
      <c r="G1781" s="12">
        <v>7.8427971074584839</v>
      </c>
      <c r="H1781" s="12">
        <v>8.3757554881661846</v>
      </c>
      <c r="I1781" s="12">
        <v>8.617974663311518</v>
      </c>
      <c r="J1781" s="12">
        <v>8.3081891878395524</v>
      </c>
      <c r="K1781" s="12">
        <v>8.749382086585678</v>
      </c>
      <c r="L1781" s="12">
        <v>7.8564914339355445</v>
      </c>
      <c r="M1781" s="12">
        <v>7.671923593668839</v>
      </c>
      <c r="N1781" s="12"/>
      <c r="O1781" s="12"/>
    </row>
    <row r="1782" spans="1:15" x14ac:dyDescent="0.35">
      <c r="A1782" s="11" t="str">
        <f t="shared" si="27"/>
        <v>DISTRIBUCION VOLUMEN POR CRITERIO (kg o litros)Cafe&lt;2MIL</v>
      </c>
      <c r="B1782" s="11" t="s">
        <v>210</v>
      </c>
      <c r="C1782" s="11" t="s">
        <v>98</v>
      </c>
      <c r="D1782" s="11" t="s">
        <v>9</v>
      </c>
      <c r="E1782" s="12">
        <v>7.3912339289218645</v>
      </c>
      <c r="F1782" s="12">
        <v>7.0066342756323712</v>
      </c>
      <c r="G1782" s="12">
        <v>6.5452788234099586</v>
      </c>
      <c r="H1782" s="12">
        <v>7.2335906701179065</v>
      </c>
      <c r="I1782" s="12">
        <v>6.1925704585233374</v>
      </c>
      <c r="J1782" s="12">
        <v>5.6588369512786034</v>
      </c>
      <c r="K1782" s="12">
        <v>6.2854812698874953</v>
      </c>
      <c r="L1782" s="12">
        <v>6.2350184932540502</v>
      </c>
      <c r="M1782" s="12">
        <v>6.4287665234448941</v>
      </c>
      <c r="N1782" s="12"/>
      <c r="O1782" s="12"/>
    </row>
    <row r="1783" spans="1:15" x14ac:dyDescent="0.35">
      <c r="A1783" s="11" t="str">
        <f t="shared" si="27"/>
        <v>DISTRIBUCION VOLUMEN POR CRITERIO (kg o litros)Cafe2-5MIL</v>
      </c>
      <c r="B1783" s="11" t="s">
        <v>210</v>
      </c>
      <c r="C1783" s="11" t="s">
        <v>98</v>
      </c>
      <c r="D1783" s="11" t="s">
        <v>10</v>
      </c>
      <c r="E1783" s="12">
        <v>5.324242889171809</v>
      </c>
      <c r="F1783" s="12">
        <v>5.4505004979363321</v>
      </c>
      <c r="G1783" s="12">
        <v>4.7519832222499945</v>
      </c>
      <c r="H1783" s="12">
        <v>4.4883260725401337</v>
      </c>
      <c r="I1783" s="12">
        <v>4.313738488374681</v>
      </c>
      <c r="J1783" s="12">
        <v>4.5268167405007533</v>
      </c>
      <c r="K1783" s="12">
        <v>4.4547809429589789</v>
      </c>
      <c r="L1783" s="12">
        <v>4.3268489502132352</v>
      </c>
      <c r="M1783" s="12">
        <v>5.1243803132859007</v>
      </c>
      <c r="N1783" s="12"/>
      <c r="O1783" s="12"/>
    </row>
    <row r="1784" spans="1:15" x14ac:dyDescent="0.35">
      <c r="A1784" s="11" t="str">
        <f t="shared" si="27"/>
        <v>DISTRIBUCION VOLUMEN POR CRITERIO (kg o litros)Cafe5-10MIL</v>
      </c>
      <c r="B1784" s="11" t="s">
        <v>210</v>
      </c>
      <c r="C1784" s="11" t="s">
        <v>98</v>
      </c>
      <c r="D1784" s="11" t="s">
        <v>11</v>
      </c>
      <c r="E1784" s="12">
        <v>8.1376204333692161</v>
      </c>
      <c r="F1784" s="12">
        <v>8.2461893738995116</v>
      </c>
      <c r="G1784" s="12">
        <v>8.8571060373517199</v>
      </c>
      <c r="H1784" s="12">
        <v>7.959855936334387</v>
      </c>
      <c r="I1784" s="12">
        <v>8.5222157243526873</v>
      </c>
      <c r="J1784" s="12">
        <v>9.9557213095951766</v>
      </c>
      <c r="K1784" s="12">
        <v>8.5000557771927436</v>
      </c>
      <c r="L1784" s="12">
        <v>9.3175675575578101</v>
      </c>
      <c r="M1784" s="12">
        <v>7.9449904119847838</v>
      </c>
      <c r="N1784" s="12"/>
      <c r="O1784" s="12"/>
    </row>
    <row r="1785" spans="1:15" x14ac:dyDescent="0.35">
      <c r="A1785" s="11" t="str">
        <f t="shared" si="27"/>
        <v>DISTRIBUCION VOLUMEN POR CRITERIO (kg o litros)Cafe10-30MIL</v>
      </c>
      <c r="B1785" s="11" t="s">
        <v>210</v>
      </c>
      <c r="C1785" s="11" t="s">
        <v>98</v>
      </c>
      <c r="D1785" s="11" t="s">
        <v>12</v>
      </c>
      <c r="E1785" s="12">
        <v>18.610748405266321</v>
      </c>
      <c r="F1785" s="12">
        <v>20.169909593465572</v>
      </c>
      <c r="G1785" s="12">
        <v>19.273220297522304</v>
      </c>
      <c r="H1785" s="12">
        <v>19.916137654987612</v>
      </c>
      <c r="I1785" s="12">
        <v>20.43971183670466</v>
      </c>
      <c r="J1785" s="12">
        <v>19.959447445282564</v>
      </c>
      <c r="K1785" s="12">
        <v>21.168596063083779</v>
      </c>
      <c r="L1785" s="12">
        <v>19.9671554165689</v>
      </c>
      <c r="M1785" s="12">
        <v>21.365051780601274</v>
      </c>
      <c r="N1785" s="12"/>
      <c r="O1785" s="12"/>
    </row>
    <row r="1786" spans="1:15" x14ac:dyDescent="0.35">
      <c r="A1786" s="11" t="str">
        <f t="shared" si="27"/>
        <v>DISTRIBUCION VOLUMEN POR CRITERIO (kg o litros)Cafe30-100MIL</v>
      </c>
      <c r="B1786" s="11" t="s">
        <v>210</v>
      </c>
      <c r="C1786" s="11" t="s">
        <v>98</v>
      </c>
      <c r="D1786" s="11" t="s">
        <v>13</v>
      </c>
      <c r="E1786" s="12">
        <v>21.16249865727184</v>
      </c>
      <c r="F1786" s="12">
        <v>19.50905130266672</v>
      </c>
      <c r="G1786" s="12">
        <v>20.051476636158483</v>
      </c>
      <c r="H1786" s="12">
        <v>21.042498294558758</v>
      </c>
      <c r="I1786" s="12">
        <v>22.472109828577661</v>
      </c>
      <c r="J1786" s="12">
        <v>21.121553224335756</v>
      </c>
      <c r="K1786" s="12">
        <v>20.620681335437681</v>
      </c>
      <c r="L1786" s="12">
        <v>21.872200706571579</v>
      </c>
      <c r="M1786" s="12">
        <v>19.622232060219019</v>
      </c>
      <c r="N1786" s="12"/>
      <c r="O1786" s="12"/>
    </row>
    <row r="1787" spans="1:15" x14ac:dyDescent="0.35">
      <c r="A1787" s="11" t="str">
        <f t="shared" si="27"/>
        <v>DISTRIBUCION VOLUMEN POR CRITERIO (kg o litros)Cafe100-200MIL</v>
      </c>
      <c r="B1787" s="11" t="s">
        <v>210</v>
      </c>
      <c r="C1787" s="11" t="s">
        <v>98</v>
      </c>
      <c r="D1787" s="11" t="s">
        <v>14</v>
      </c>
      <c r="E1787" s="12">
        <v>10.612778533209594</v>
      </c>
      <c r="F1787" s="12">
        <v>10.283914865490058</v>
      </c>
      <c r="G1787" s="12">
        <v>11.001753669687227</v>
      </c>
      <c r="H1787" s="12">
        <v>10.318263612876283</v>
      </c>
      <c r="I1787" s="12">
        <v>8.9160937398301172</v>
      </c>
      <c r="J1787" s="12">
        <v>8.6070960582368947</v>
      </c>
      <c r="K1787" s="12">
        <v>9.5968086464890963</v>
      </c>
      <c r="L1787" s="12">
        <v>10.211496348143504</v>
      </c>
      <c r="M1787" s="12">
        <v>9.8759473872971775</v>
      </c>
      <c r="N1787" s="12"/>
      <c r="O1787" s="12"/>
    </row>
    <row r="1788" spans="1:15" x14ac:dyDescent="0.35">
      <c r="A1788" s="11" t="str">
        <f t="shared" si="27"/>
        <v>DISTRIBUCION VOLUMEN POR CRITERIO (kg o litros)Cafe200-500MIL</v>
      </c>
      <c r="B1788" s="11" t="s">
        <v>210</v>
      </c>
      <c r="C1788" s="11" t="s">
        <v>98</v>
      </c>
      <c r="D1788" s="11" t="s">
        <v>15</v>
      </c>
      <c r="E1788" s="12">
        <v>11.582800589688242</v>
      </c>
      <c r="F1788" s="12">
        <v>12.116497247705361</v>
      </c>
      <c r="G1788" s="12">
        <v>11.911419059929752</v>
      </c>
      <c r="H1788" s="12">
        <v>12.477073823068695</v>
      </c>
      <c r="I1788" s="12">
        <v>12.898215125174683</v>
      </c>
      <c r="J1788" s="12">
        <v>13.28859878414908</v>
      </c>
      <c r="K1788" s="12">
        <v>13.372879463897172</v>
      </c>
      <c r="L1788" s="12">
        <v>12.627160388424358</v>
      </c>
      <c r="M1788" s="12">
        <v>14.205099655892337</v>
      </c>
      <c r="N1788" s="12"/>
      <c r="O1788" s="12"/>
    </row>
    <row r="1789" spans="1:15" x14ac:dyDescent="0.35">
      <c r="A1789" s="11" t="str">
        <f t="shared" si="27"/>
        <v>DISTRIBUCION VOLUMEN POR CRITERIO (kg o litros)Cafe&gt;500MIL</v>
      </c>
      <c r="B1789" s="11" t="s">
        <v>210</v>
      </c>
      <c r="C1789" s="11" t="s">
        <v>98</v>
      </c>
      <c r="D1789" s="11" t="s">
        <v>16</v>
      </c>
      <c r="E1789" s="12">
        <v>17.178064564221192</v>
      </c>
      <c r="F1789" s="12">
        <v>17.217292900322416</v>
      </c>
      <c r="G1789" s="12">
        <v>17.60774218981134</v>
      </c>
      <c r="H1789" s="12">
        <v>16.564236451719893</v>
      </c>
      <c r="I1789" s="12">
        <v>16.245327585382991</v>
      </c>
      <c r="J1789" s="12">
        <v>16.881917606695083</v>
      </c>
      <c r="K1789" s="12">
        <v>16.000704644300185</v>
      </c>
      <c r="L1789" s="12">
        <v>15.442544828661642</v>
      </c>
      <c r="M1789" s="12">
        <v>15.433536645127727</v>
      </c>
      <c r="N1789" s="12"/>
      <c r="O1789" s="12"/>
    </row>
    <row r="1790" spans="1:15" x14ac:dyDescent="0.35">
      <c r="A1790" s="11" t="str">
        <f t="shared" si="27"/>
        <v>DISTRIBUCION VOLUMEN POR CRITERIO (kg o litros)CafeDE 15 A 19 AÑOS</v>
      </c>
      <c r="B1790" s="11" t="s">
        <v>210</v>
      </c>
      <c r="C1790" s="11" t="s">
        <v>98</v>
      </c>
      <c r="D1790" s="11" t="s">
        <v>34</v>
      </c>
      <c r="E1790" s="12">
        <v>0.47606675896765555</v>
      </c>
      <c r="F1790" s="12">
        <v>0.34375497720770165</v>
      </c>
      <c r="G1790" s="12">
        <v>0.62508880834885527</v>
      </c>
      <c r="H1790" s="12">
        <v>0.56697569827072447</v>
      </c>
      <c r="I1790" s="12">
        <v>0.46728273074984328</v>
      </c>
      <c r="J1790" s="12">
        <v>0.32458736998994492</v>
      </c>
      <c r="K1790" s="12">
        <v>0.80897764063635136</v>
      </c>
      <c r="L1790" s="12">
        <v>0.68070455681277209</v>
      </c>
      <c r="M1790" s="12">
        <v>0.9957058861339505</v>
      </c>
      <c r="N1790" s="12"/>
      <c r="O1790" s="12"/>
    </row>
    <row r="1791" spans="1:15" x14ac:dyDescent="0.35">
      <c r="A1791" s="11" t="str">
        <f t="shared" si="27"/>
        <v>DISTRIBUCION VOLUMEN POR CRITERIO (kg o litros)CafeDE 20 A 24 AÑOS</v>
      </c>
      <c r="B1791" s="11" t="s">
        <v>210</v>
      </c>
      <c r="C1791" s="11" t="s">
        <v>98</v>
      </c>
      <c r="D1791" s="11" t="s">
        <v>35</v>
      </c>
      <c r="E1791" s="12">
        <v>1.0994829855362964</v>
      </c>
      <c r="F1791" s="12">
        <v>0.95849241122045514</v>
      </c>
      <c r="G1791" s="12">
        <v>0.95342136893196761</v>
      </c>
      <c r="H1791" s="12">
        <v>0.93690176353706223</v>
      </c>
      <c r="I1791" s="12">
        <v>1.2932061184839325</v>
      </c>
      <c r="J1791" s="12">
        <v>0.99077865661644038</v>
      </c>
      <c r="K1791" s="12">
        <v>0.98504983796864276</v>
      </c>
      <c r="L1791" s="12">
        <v>1.8253959835858562</v>
      </c>
      <c r="M1791" s="12">
        <v>2.2384762810297918</v>
      </c>
      <c r="N1791" s="12"/>
      <c r="O1791" s="12"/>
    </row>
    <row r="1792" spans="1:15" x14ac:dyDescent="0.35">
      <c r="A1792" s="11" t="str">
        <f t="shared" si="27"/>
        <v>DISTRIBUCION VOLUMEN POR CRITERIO (kg o litros)CafeDE 25 A 34 AÑOS</v>
      </c>
      <c r="B1792" s="11" t="s">
        <v>210</v>
      </c>
      <c r="C1792" s="11" t="s">
        <v>98</v>
      </c>
      <c r="D1792" s="11" t="s">
        <v>36</v>
      </c>
      <c r="E1792" s="12">
        <v>3.5740715742083524</v>
      </c>
      <c r="F1792" s="12">
        <v>3.5126067626065773</v>
      </c>
      <c r="G1792" s="12">
        <v>4.1568930819863228</v>
      </c>
      <c r="H1792" s="12">
        <v>3.4532292171194188</v>
      </c>
      <c r="I1792" s="12">
        <v>3.1268571072240445</v>
      </c>
      <c r="J1792" s="12">
        <v>2.7460677106658675</v>
      </c>
      <c r="K1792" s="12">
        <v>2.5414429082969971</v>
      </c>
      <c r="L1792" s="12">
        <v>2.8631179562563029</v>
      </c>
      <c r="M1792" s="12">
        <v>3.1156632271893283</v>
      </c>
      <c r="N1792" s="12"/>
      <c r="O1792" s="12"/>
    </row>
    <row r="1793" spans="1:15" x14ac:dyDescent="0.35">
      <c r="A1793" s="11" t="str">
        <f t="shared" si="27"/>
        <v>DISTRIBUCION VOLUMEN POR CRITERIO (kg o litros)CafeDE 35 A 49 AÑOS</v>
      </c>
      <c r="B1793" s="11" t="s">
        <v>210</v>
      </c>
      <c r="C1793" s="11" t="s">
        <v>98</v>
      </c>
      <c r="D1793" s="11" t="s">
        <v>37</v>
      </c>
      <c r="E1793" s="12">
        <v>24.682292312243341</v>
      </c>
      <c r="F1793" s="12">
        <v>21.783275807054796</v>
      </c>
      <c r="G1793" s="12">
        <v>21.455204321238249</v>
      </c>
      <c r="H1793" s="12">
        <v>22.547040187563621</v>
      </c>
      <c r="I1793" s="12">
        <v>21.189019515912321</v>
      </c>
      <c r="J1793" s="12">
        <v>20.167660015441264</v>
      </c>
      <c r="K1793" s="12">
        <v>20.771842724562735</v>
      </c>
      <c r="L1793" s="12">
        <v>21.226633487040683</v>
      </c>
      <c r="M1793" s="12">
        <v>19.455618164884353</v>
      </c>
      <c r="N1793" s="12"/>
      <c r="O1793" s="12"/>
    </row>
    <row r="1794" spans="1:15" x14ac:dyDescent="0.35">
      <c r="A1794" s="11" t="str">
        <f t="shared" si="27"/>
        <v>DISTRIBUCION VOLUMEN POR CRITERIO (kg o litros)CafeDE 50 A 59 AÑOS</v>
      </c>
      <c r="B1794" s="11" t="s">
        <v>210</v>
      </c>
      <c r="C1794" s="11" t="s">
        <v>98</v>
      </c>
      <c r="D1794" s="11" t="s">
        <v>38</v>
      </c>
      <c r="E1794" s="12">
        <v>26.710913104490658</v>
      </c>
      <c r="F1794" s="12">
        <v>28.234820460288162</v>
      </c>
      <c r="G1794" s="12">
        <v>28.571833049473387</v>
      </c>
      <c r="H1794" s="12">
        <v>29.116409399113234</v>
      </c>
      <c r="I1794" s="12">
        <v>29.164083239154827</v>
      </c>
      <c r="J1794" s="12">
        <v>28.289733130797579</v>
      </c>
      <c r="K1794" s="12">
        <v>27.82743533036874</v>
      </c>
      <c r="L1794" s="12">
        <v>27.96500809544829</v>
      </c>
      <c r="M1794" s="12">
        <v>27.547190938774165</v>
      </c>
      <c r="N1794" s="12"/>
      <c r="O1794" s="12"/>
    </row>
    <row r="1795" spans="1:15" x14ac:dyDescent="0.35">
      <c r="A1795" s="11" t="str">
        <f t="shared" si="27"/>
        <v>DISTRIBUCION VOLUMEN POR CRITERIO (kg o litros)CafeDE 60 A 75 AÑOS</v>
      </c>
      <c r="B1795" s="11" t="s">
        <v>210</v>
      </c>
      <c r="C1795" s="11" t="s">
        <v>98</v>
      </c>
      <c r="D1795" s="11" t="s">
        <v>39</v>
      </c>
      <c r="E1795" s="12">
        <v>43.457159226628441</v>
      </c>
      <c r="F1795" s="12">
        <v>45.167036148391475</v>
      </c>
      <c r="G1795" s="12">
        <v>44.237534689345601</v>
      </c>
      <c r="H1795" s="12">
        <v>43.379433069783069</v>
      </c>
      <c r="I1795" s="12">
        <v>44.759529180172009</v>
      </c>
      <c r="J1795" s="12">
        <v>47.481163038499979</v>
      </c>
      <c r="K1795" s="12">
        <v>47.065241883560731</v>
      </c>
      <c r="L1795" s="12">
        <v>45.439140953036222</v>
      </c>
      <c r="M1795" s="12">
        <v>46.647344449524262</v>
      </c>
      <c r="N1795" s="12"/>
      <c r="O1795" s="12"/>
    </row>
    <row r="1796" spans="1:15" x14ac:dyDescent="0.35">
      <c r="A1796" s="11" t="str">
        <f t="shared" ref="A1796:A1859" si="28">B1796&amp;C1796&amp;D1796</f>
        <v>DISTRIBUCION VOLUMEN POR CRITERIO (kg o litros)CafeNIVEL ALTO</v>
      </c>
      <c r="B1796" s="11" t="s">
        <v>210</v>
      </c>
      <c r="C1796" s="11" t="s">
        <v>98</v>
      </c>
      <c r="D1796" s="11" t="s">
        <v>171</v>
      </c>
      <c r="E1796" s="12">
        <v>23.741357818197777</v>
      </c>
      <c r="F1796" s="12">
        <v>23.313496335206544</v>
      </c>
      <c r="G1796" s="12">
        <v>23.719612097608696</v>
      </c>
      <c r="H1796" s="12">
        <v>23.727440039873652</v>
      </c>
      <c r="I1796" s="12">
        <v>20.931453063199832</v>
      </c>
      <c r="J1796" s="12">
        <v>21.350597474059978</v>
      </c>
      <c r="K1796" s="12">
        <v>22.111013995055178</v>
      </c>
      <c r="L1796" s="12">
        <v>21.634883044169388</v>
      </c>
      <c r="M1796" s="12">
        <v>21.658405413373067</v>
      </c>
      <c r="N1796" s="12"/>
      <c r="O1796" s="12"/>
    </row>
    <row r="1797" spans="1:15" x14ac:dyDescent="0.35">
      <c r="A1797" s="11" t="str">
        <f t="shared" si="28"/>
        <v>DISTRIBUCION VOLUMEN POR CRITERIO (kg o litros)CafeNIVEL MEDIO ALTO</v>
      </c>
      <c r="B1797" s="11" t="s">
        <v>210</v>
      </c>
      <c r="C1797" s="11" t="s">
        <v>98</v>
      </c>
      <c r="D1797" s="11" t="s">
        <v>172</v>
      </c>
      <c r="E1797" s="12">
        <v>12.620717307043167</v>
      </c>
      <c r="F1797" s="12">
        <v>14.721163226666119</v>
      </c>
      <c r="G1797" s="12">
        <v>14.36511410215485</v>
      </c>
      <c r="H1797" s="12">
        <v>14.841185726459333</v>
      </c>
      <c r="I1797" s="12">
        <v>15.090636258200588</v>
      </c>
      <c r="J1797" s="12">
        <v>12.888147264526667</v>
      </c>
      <c r="K1797" s="12">
        <v>12.466994533633292</v>
      </c>
      <c r="L1797" s="12">
        <v>13.486358749354524</v>
      </c>
      <c r="M1797" s="12">
        <v>14.510603268908206</v>
      </c>
      <c r="N1797" s="12"/>
      <c r="O1797" s="12"/>
    </row>
    <row r="1798" spans="1:15" x14ac:dyDescent="0.35">
      <c r="A1798" s="11" t="str">
        <f t="shared" si="28"/>
        <v>DISTRIBUCION VOLUMEN POR CRITERIO (kg o litros)CafeNIVEL MEDIO</v>
      </c>
      <c r="B1798" s="11" t="s">
        <v>210</v>
      </c>
      <c r="C1798" s="11" t="s">
        <v>98</v>
      </c>
      <c r="D1798" s="11" t="s">
        <v>173</v>
      </c>
      <c r="E1798" s="12">
        <v>28.80255128041561</v>
      </c>
      <c r="F1798" s="12">
        <v>26.772829958759601</v>
      </c>
      <c r="G1798" s="12">
        <v>25.694216162635286</v>
      </c>
      <c r="H1798" s="12">
        <v>27.081093176528231</v>
      </c>
      <c r="I1798" s="12">
        <v>27.937548623284574</v>
      </c>
      <c r="J1798" s="12">
        <v>28.074623872818648</v>
      </c>
      <c r="K1798" s="12">
        <v>28.612338116851983</v>
      </c>
      <c r="L1798" s="12">
        <v>28.134842304454686</v>
      </c>
      <c r="M1798" s="12">
        <v>26.528221044307315</v>
      </c>
      <c r="N1798" s="12"/>
      <c r="O1798" s="12"/>
    </row>
    <row r="1799" spans="1:15" x14ac:dyDescent="0.35">
      <c r="A1799" s="11" t="str">
        <f t="shared" si="28"/>
        <v>DISTRIBUCION VOLUMEN POR CRITERIO (kg o litros)CafeNIVEL MEDIO BAJO</v>
      </c>
      <c r="B1799" s="11" t="s">
        <v>210</v>
      </c>
      <c r="C1799" s="11" t="s">
        <v>98</v>
      </c>
      <c r="D1799" s="11" t="s">
        <v>174</v>
      </c>
      <c r="E1799" s="12">
        <v>13.506854337993731</v>
      </c>
      <c r="F1799" s="12">
        <v>13.567698847658516</v>
      </c>
      <c r="G1799" s="12">
        <v>15.272047462904773</v>
      </c>
      <c r="H1799" s="12">
        <v>13.67874882372857</v>
      </c>
      <c r="I1799" s="12">
        <v>15.401729003482767</v>
      </c>
      <c r="J1799" s="12">
        <v>17.425019918989328</v>
      </c>
      <c r="K1799" s="12">
        <v>15.735608159847597</v>
      </c>
      <c r="L1799" s="12">
        <v>14.71775261569902</v>
      </c>
      <c r="M1799" s="12">
        <v>15.445976036306819</v>
      </c>
      <c r="N1799" s="12"/>
      <c r="O1799" s="12"/>
    </row>
    <row r="1800" spans="1:15" x14ac:dyDescent="0.35">
      <c r="A1800" s="11" t="str">
        <f t="shared" si="28"/>
        <v>DISTRIBUCION VOLUMEN POR CRITERIO (kg o litros)CafeNIVEL BAJO</v>
      </c>
      <c r="B1800" s="11" t="s">
        <v>210</v>
      </c>
      <c r="C1800" s="11" t="s">
        <v>98</v>
      </c>
      <c r="D1800" s="11" t="s">
        <v>190</v>
      </c>
      <c r="E1800" s="12">
        <v>21.3285095043938</v>
      </c>
      <c r="F1800" s="12">
        <v>21.624798936637919</v>
      </c>
      <c r="G1800" s="12">
        <v>20.948986310933819</v>
      </c>
      <c r="H1800" s="12">
        <v>20.671517800477673</v>
      </c>
      <c r="I1800" s="12">
        <v>20.638612695778335</v>
      </c>
      <c r="J1800" s="12">
        <v>20.261602534107265</v>
      </c>
      <c r="K1800" s="12">
        <v>21.074035255121249</v>
      </c>
      <c r="L1800" s="12">
        <v>22.026158310602291</v>
      </c>
      <c r="M1800" s="12">
        <v>21.856790929360123</v>
      </c>
      <c r="N1800" s="12"/>
      <c r="O1800" s="12"/>
    </row>
    <row r="1801" spans="1:15" x14ac:dyDescent="0.35">
      <c r="A1801" s="11" t="str">
        <f t="shared" si="28"/>
        <v>DISTRIBUCION VOLUMEN POR CRITERIO (kg o litros)CafeHOMBRE</v>
      </c>
      <c r="B1801" s="11" t="s">
        <v>210</v>
      </c>
      <c r="C1801" s="11" t="s">
        <v>98</v>
      </c>
      <c r="D1801" s="11" t="s">
        <v>17</v>
      </c>
      <c r="E1801" s="12">
        <v>67.293731596202036</v>
      </c>
      <c r="F1801" s="12">
        <v>67.716369084119847</v>
      </c>
      <c r="G1801" s="12">
        <v>66.814073177703179</v>
      </c>
      <c r="H1801" s="12">
        <v>67.222893838780919</v>
      </c>
      <c r="I1801" s="12">
        <v>68.227232597274039</v>
      </c>
      <c r="J1801" s="12">
        <v>67.725213748407981</v>
      </c>
      <c r="K1801" s="12">
        <v>66.883538785633391</v>
      </c>
      <c r="L1801" s="12">
        <v>67.32319833362007</v>
      </c>
      <c r="M1801" s="12">
        <v>68.2446624715067</v>
      </c>
      <c r="N1801" s="12"/>
      <c r="O1801" s="12"/>
    </row>
    <row r="1802" spans="1:15" x14ac:dyDescent="0.35">
      <c r="A1802" s="11" t="str">
        <f t="shared" si="28"/>
        <v>DISTRIBUCION VOLUMEN POR CRITERIO (kg o litros)CafeMUJER</v>
      </c>
      <c r="B1802" s="11" t="s">
        <v>210</v>
      </c>
      <c r="C1802" s="11" t="s">
        <v>98</v>
      </c>
      <c r="D1802" s="11" t="s">
        <v>18</v>
      </c>
      <c r="E1802" s="12">
        <v>32.706258315567702</v>
      </c>
      <c r="F1802" s="12">
        <v>32.283605780275323</v>
      </c>
      <c r="G1802" s="12">
        <v>33.185911474233741</v>
      </c>
      <c r="H1802" s="12">
        <v>32.777086716153178</v>
      </c>
      <c r="I1802" s="12">
        <v>31.772746720975181</v>
      </c>
      <c r="J1802" s="12">
        <v>32.274772403218535</v>
      </c>
      <c r="K1802" s="12">
        <v>33.116433464519474</v>
      </c>
      <c r="L1802" s="12">
        <v>32.676796352504105</v>
      </c>
      <c r="M1802" s="12">
        <v>31.755335189684075</v>
      </c>
      <c r="N1802" s="12"/>
      <c r="O1802" s="12"/>
    </row>
    <row r="1803" spans="1:15" x14ac:dyDescent="0.35">
      <c r="A1803" s="11" t="str">
        <f t="shared" si="28"/>
        <v>DISTRIBUCION VOLUMEN POR CRITERIO (kg o litros)Leche+bebidas vegetalesT.ESPAÑA</v>
      </c>
      <c r="B1803" s="11" t="s">
        <v>210</v>
      </c>
      <c r="C1803" s="11" t="s">
        <v>149</v>
      </c>
      <c r="D1803" s="11" t="s">
        <v>32</v>
      </c>
      <c r="E1803" s="12">
        <v>100</v>
      </c>
      <c r="F1803" s="12">
        <v>100</v>
      </c>
      <c r="G1803" s="12">
        <v>100</v>
      </c>
      <c r="H1803" s="12">
        <v>100</v>
      </c>
      <c r="I1803" s="12">
        <v>100</v>
      </c>
      <c r="J1803" s="12">
        <v>100</v>
      </c>
      <c r="K1803" s="12">
        <v>100</v>
      </c>
      <c r="L1803" s="12">
        <v>100</v>
      </c>
      <c r="M1803" s="12">
        <v>100</v>
      </c>
      <c r="N1803" s="12"/>
      <c r="O1803" s="12"/>
    </row>
    <row r="1804" spans="1:15" x14ac:dyDescent="0.35">
      <c r="A1804" s="11" t="str">
        <f t="shared" si="28"/>
        <v>DISTRIBUCION VOLUMEN POR CRITERIO (kg o litros)Leche+bebidas vegetalesBCN AM</v>
      </c>
      <c r="B1804" s="11" t="s">
        <v>210</v>
      </c>
      <c r="C1804" s="11" t="s">
        <v>149</v>
      </c>
      <c r="D1804" s="11" t="s">
        <v>1</v>
      </c>
      <c r="E1804" s="12">
        <v>8.0044635869137739</v>
      </c>
      <c r="F1804" s="12">
        <v>8.6286872785561943</v>
      </c>
      <c r="G1804" s="12">
        <v>8.682776599845516</v>
      </c>
      <c r="H1804" s="12">
        <v>9.9579625792309479</v>
      </c>
      <c r="I1804" s="12">
        <v>9.166392255607656</v>
      </c>
      <c r="J1804" s="12">
        <v>9.6784649240010676</v>
      </c>
      <c r="K1804" s="12">
        <v>9.7624432294928933</v>
      </c>
      <c r="L1804" s="12">
        <v>9.8496270621440409</v>
      </c>
      <c r="M1804" s="12">
        <v>10.630777358596438</v>
      </c>
      <c r="N1804" s="12"/>
      <c r="O1804" s="12"/>
    </row>
    <row r="1805" spans="1:15" x14ac:dyDescent="0.35">
      <c r="A1805" s="11" t="str">
        <f t="shared" si="28"/>
        <v>DISTRIBUCION VOLUMEN POR CRITERIO (kg o litros)Leche+bebidas vegetalesREST.CAT ARAGON</v>
      </c>
      <c r="B1805" s="11" t="s">
        <v>210</v>
      </c>
      <c r="C1805" s="11" t="s">
        <v>149</v>
      </c>
      <c r="D1805" s="11" t="s">
        <v>2</v>
      </c>
      <c r="E1805" s="12">
        <v>11.444413373411695</v>
      </c>
      <c r="F1805" s="12">
        <v>10.883104759446137</v>
      </c>
      <c r="G1805" s="12">
        <v>9.8400927747778972</v>
      </c>
      <c r="H1805" s="12">
        <v>11.21161078452316</v>
      </c>
      <c r="I1805" s="12">
        <v>10.975882307930981</v>
      </c>
      <c r="J1805" s="12">
        <v>10.790490139241514</v>
      </c>
      <c r="K1805" s="12">
        <v>10.570875632315673</v>
      </c>
      <c r="L1805" s="12">
        <v>11.134810238519277</v>
      </c>
      <c r="M1805" s="12">
        <v>11.806435001528662</v>
      </c>
      <c r="N1805" s="12"/>
      <c r="O1805" s="12"/>
    </row>
    <row r="1806" spans="1:15" x14ac:dyDescent="0.35">
      <c r="A1806" s="11" t="str">
        <f t="shared" si="28"/>
        <v>DISTRIBUCION VOLUMEN POR CRITERIO (kg o litros)Leche+bebidas vegetalesLEVANTE</v>
      </c>
      <c r="B1806" s="11" t="s">
        <v>210</v>
      </c>
      <c r="C1806" s="11" t="s">
        <v>149</v>
      </c>
      <c r="D1806" s="11" t="s">
        <v>3</v>
      </c>
      <c r="E1806" s="12">
        <v>10.469469464088915</v>
      </c>
      <c r="F1806" s="12">
        <v>10.595525864750327</v>
      </c>
      <c r="G1806" s="12">
        <v>10.341791734178365</v>
      </c>
      <c r="H1806" s="12">
        <v>10.524160049799056</v>
      </c>
      <c r="I1806" s="12">
        <v>10.588271237247831</v>
      </c>
      <c r="J1806" s="12">
        <v>10.079739739943992</v>
      </c>
      <c r="K1806" s="12">
        <v>9.6965277809970019</v>
      </c>
      <c r="L1806" s="12">
        <v>9.5667679541286983</v>
      </c>
      <c r="M1806" s="12">
        <v>9.3836749546470859</v>
      </c>
      <c r="N1806" s="12"/>
      <c r="O1806" s="12"/>
    </row>
    <row r="1807" spans="1:15" x14ac:dyDescent="0.35">
      <c r="A1807" s="11" t="str">
        <f t="shared" si="28"/>
        <v>DISTRIBUCION VOLUMEN POR CRITERIO (kg o litros)Leche+bebidas vegetalesANDALUCIA</v>
      </c>
      <c r="B1807" s="11" t="s">
        <v>210</v>
      </c>
      <c r="C1807" s="11" t="s">
        <v>149</v>
      </c>
      <c r="D1807" s="11" t="s">
        <v>4</v>
      </c>
      <c r="E1807" s="12">
        <v>20.503468702151505</v>
      </c>
      <c r="F1807" s="12">
        <v>19.36254359958809</v>
      </c>
      <c r="G1807" s="12">
        <v>20.901161454758729</v>
      </c>
      <c r="H1807" s="12">
        <v>17.871729445396774</v>
      </c>
      <c r="I1807" s="12">
        <v>18.792666955742433</v>
      </c>
      <c r="J1807" s="12">
        <v>19.50005550879208</v>
      </c>
      <c r="K1807" s="12">
        <v>19.703391575885636</v>
      </c>
      <c r="L1807" s="12">
        <v>19.557951039675654</v>
      </c>
      <c r="M1807" s="12">
        <v>19.521132370110443</v>
      </c>
      <c r="N1807" s="12"/>
      <c r="O1807" s="12"/>
    </row>
    <row r="1808" spans="1:15" x14ac:dyDescent="0.35">
      <c r="A1808" s="11" t="str">
        <f t="shared" si="28"/>
        <v>DISTRIBUCION VOLUMEN POR CRITERIO (kg o litros)Leche+bebidas vegetalesMDD AM</v>
      </c>
      <c r="B1808" s="11" t="s">
        <v>210</v>
      </c>
      <c r="C1808" s="11" t="s">
        <v>149</v>
      </c>
      <c r="D1808" s="11" t="s">
        <v>5</v>
      </c>
      <c r="E1808" s="12">
        <v>13.658220777858688</v>
      </c>
      <c r="F1808" s="12">
        <v>13.577086673766894</v>
      </c>
      <c r="G1808" s="12">
        <v>13.052298445695138</v>
      </c>
      <c r="H1808" s="12">
        <v>13.756901924790558</v>
      </c>
      <c r="I1808" s="12">
        <v>12.889085475949361</v>
      </c>
      <c r="J1808" s="12">
        <v>13.597079769977094</v>
      </c>
      <c r="K1808" s="12">
        <v>13.236906958360011</v>
      </c>
      <c r="L1808" s="12">
        <v>12.816417025427166</v>
      </c>
      <c r="M1808" s="12">
        <v>12.518148194775257</v>
      </c>
      <c r="N1808" s="12"/>
      <c r="O1808" s="12"/>
    </row>
    <row r="1809" spans="1:15" x14ac:dyDescent="0.35">
      <c r="A1809" s="11" t="str">
        <f t="shared" si="28"/>
        <v>DISTRIBUCION VOLUMEN POR CRITERIO (kg o litros)Leche+bebidas vegetalesRTO CENTRO</v>
      </c>
      <c r="B1809" s="11" t="s">
        <v>210</v>
      </c>
      <c r="C1809" s="11" t="s">
        <v>149</v>
      </c>
      <c r="D1809" s="11" t="s">
        <v>6</v>
      </c>
      <c r="E1809" s="12">
        <v>8.4493521291671474</v>
      </c>
      <c r="F1809" s="12">
        <v>8.6279088176073522</v>
      </c>
      <c r="G1809" s="12">
        <v>8.3095168359593234</v>
      </c>
      <c r="H1809" s="12">
        <v>8.999693192937583</v>
      </c>
      <c r="I1809" s="12">
        <v>9.1651136672794404</v>
      </c>
      <c r="J1809" s="12">
        <v>7.9093908009070555</v>
      </c>
      <c r="K1809" s="12">
        <v>8.178719914365864</v>
      </c>
      <c r="L1809" s="12">
        <v>8.6095600767830831</v>
      </c>
      <c r="M1809" s="12">
        <v>9.2315294953694753</v>
      </c>
      <c r="N1809" s="12"/>
      <c r="O1809" s="12"/>
    </row>
    <row r="1810" spans="1:15" x14ac:dyDescent="0.35">
      <c r="A1810" s="11" t="str">
        <f t="shared" si="28"/>
        <v>DISTRIBUCION VOLUMEN POR CRITERIO (kg o litros)Leche+bebidas vegetalesNORTE-CENTRO</v>
      </c>
      <c r="B1810" s="11" t="s">
        <v>210</v>
      </c>
      <c r="C1810" s="11" t="s">
        <v>149</v>
      </c>
      <c r="D1810" s="11" t="s">
        <v>7</v>
      </c>
      <c r="E1810" s="12">
        <v>12.142695130924386</v>
      </c>
      <c r="F1810" s="12">
        <v>13.070266722543527</v>
      </c>
      <c r="G1810" s="12">
        <v>12.501439186476279</v>
      </c>
      <c r="H1810" s="12">
        <v>12.516143509792471</v>
      </c>
      <c r="I1810" s="12">
        <v>11.614855162140456</v>
      </c>
      <c r="J1810" s="12">
        <v>12.506678490448545</v>
      </c>
      <c r="K1810" s="12">
        <v>12.823376267539762</v>
      </c>
      <c r="L1810" s="12">
        <v>11.942523758050879</v>
      </c>
      <c r="M1810" s="12">
        <v>12.028269012064067</v>
      </c>
      <c r="N1810" s="12"/>
      <c r="O1810" s="12"/>
    </row>
    <row r="1811" spans="1:15" x14ac:dyDescent="0.35">
      <c r="A1811" s="11" t="str">
        <f t="shared" si="28"/>
        <v>DISTRIBUCION VOLUMEN POR CRITERIO (kg o litros)Leche+bebidas vegetalesNOROESTE</v>
      </c>
      <c r="B1811" s="11" t="s">
        <v>210</v>
      </c>
      <c r="C1811" s="11" t="s">
        <v>149</v>
      </c>
      <c r="D1811" s="11" t="s">
        <v>8</v>
      </c>
      <c r="E1811" s="12">
        <v>15.327932083957679</v>
      </c>
      <c r="F1811" s="12">
        <v>15.254882115557061</v>
      </c>
      <c r="G1811" s="12">
        <v>16.37090979822645</v>
      </c>
      <c r="H1811" s="12">
        <v>15.161807702041788</v>
      </c>
      <c r="I1811" s="12">
        <v>16.807744524629229</v>
      </c>
      <c r="J1811" s="12">
        <v>15.938081746667446</v>
      </c>
      <c r="K1811" s="12">
        <v>16.027774269804912</v>
      </c>
      <c r="L1811" s="12">
        <v>16.522358051676264</v>
      </c>
      <c r="M1811" s="12">
        <v>14.880032540799281</v>
      </c>
      <c r="N1811" s="12"/>
      <c r="O1811" s="12"/>
    </row>
    <row r="1812" spans="1:15" x14ac:dyDescent="0.35">
      <c r="A1812" s="11" t="str">
        <f t="shared" si="28"/>
        <v>DISTRIBUCION VOLUMEN POR CRITERIO (kg o litros)Leche+bebidas vegetales&lt;2MIL</v>
      </c>
      <c r="B1812" s="11" t="s">
        <v>210</v>
      </c>
      <c r="C1812" s="11" t="s">
        <v>149</v>
      </c>
      <c r="D1812" s="11" t="s">
        <v>9</v>
      </c>
      <c r="E1812" s="12">
        <v>5.3020341316418795</v>
      </c>
      <c r="F1812" s="12">
        <v>5.8908624297677337</v>
      </c>
      <c r="G1812" s="12">
        <v>5.2568810618581345</v>
      </c>
      <c r="H1812" s="12">
        <v>5.2079480270921827</v>
      </c>
      <c r="I1812" s="12">
        <v>4.9022146950959993</v>
      </c>
      <c r="J1812" s="12">
        <v>5.0720354058133124</v>
      </c>
      <c r="K1812" s="12">
        <v>5.4101596958354383</v>
      </c>
      <c r="L1812" s="12">
        <v>5.0750147287241614</v>
      </c>
      <c r="M1812" s="12">
        <v>5.4409688416662885</v>
      </c>
      <c r="N1812" s="12"/>
      <c r="O1812" s="12"/>
    </row>
    <row r="1813" spans="1:15" x14ac:dyDescent="0.35">
      <c r="A1813" s="11" t="str">
        <f t="shared" si="28"/>
        <v>DISTRIBUCION VOLUMEN POR CRITERIO (kg o litros)Leche+bebidas vegetales2-5MIL</v>
      </c>
      <c r="B1813" s="11" t="s">
        <v>210</v>
      </c>
      <c r="C1813" s="11" t="s">
        <v>149</v>
      </c>
      <c r="D1813" s="11" t="s">
        <v>10</v>
      </c>
      <c r="E1813" s="12">
        <v>4.6219539805923748</v>
      </c>
      <c r="F1813" s="12">
        <v>4.6369693528310973</v>
      </c>
      <c r="G1813" s="12">
        <v>4.0619262228817723</v>
      </c>
      <c r="H1813" s="12">
        <v>4.2218811158506249</v>
      </c>
      <c r="I1813" s="12">
        <v>4.4913741125165227</v>
      </c>
      <c r="J1813" s="12">
        <v>4.7101893478362751</v>
      </c>
      <c r="K1813" s="12">
        <v>4.5447686203854234</v>
      </c>
      <c r="L1813" s="12">
        <v>5.1167861633356884</v>
      </c>
      <c r="M1813" s="12">
        <v>5.4410283549272016</v>
      </c>
      <c r="N1813" s="12"/>
      <c r="O1813" s="12"/>
    </row>
    <row r="1814" spans="1:15" x14ac:dyDescent="0.35">
      <c r="A1814" s="11" t="str">
        <f t="shared" si="28"/>
        <v>DISTRIBUCION VOLUMEN POR CRITERIO (kg o litros)Leche+bebidas vegetales5-10MIL</v>
      </c>
      <c r="B1814" s="11" t="s">
        <v>210</v>
      </c>
      <c r="C1814" s="11" t="s">
        <v>149</v>
      </c>
      <c r="D1814" s="11" t="s">
        <v>11</v>
      </c>
      <c r="E1814" s="12">
        <v>7.0400655038310234</v>
      </c>
      <c r="F1814" s="12">
        <v>6.9140661230993006</v>
      </c>
      <c r="G1814" s="12">
        <v>6.6781298897827899</v>
      </c>
      <c r="H1814" s="12">
        <v>6.595332550654283</v>
      </c>
      <c r="I1814" s="12">
        <v>6.8937918401124714</v>
      </c>
      <c r="J1814" s="12">
        <v>6.8291555245570974</v>
      </c>
      <c r="K1814" s="12">
        <v>6.8463508383157459</v>
      </c>
      <c r="L1814" s="12">
        <v>6.7888144806785</v>
      </c>
      <c r="M1814" s="12">
        <v>7.1906694938949602</v>
      </c>
      <c r="N1814" s="12"/>
      <c r="O1814" s="12"/>
    </row>
    <row r="1815" spans="1:15" x14ac:dyDescent="0.35">
      <c r="A1815" s="11" t="str">
        <f t="shared" si="28"/>
        <v>DISTRIBUCION VOLUMEN POR CRITERIO (kg o litros)Leche+bebidas vegetales10-30MIL</v>
      </c>
      <c r="B1815" s="11" t="s">
        <v>210</v>
      </c>
      <c r="C1815" s="11" t="s">
        <v>149</v>
      </c>
      <c r="D1815" s="11" t="s">
        <v>12</v>
      </c>
      <c r="E1815" s="12">
        <v>17.001946008315141</v>
      </c>
      <c r="F1815" s="12">
        <v>17.587947474993307</v>
      </c>
      <c r="G1815" s="12">
        <v>17.546087887903532</v>
      </c>
      <c r="H1815" s="12">
        <v>17.53211439971605</v>
      </c>
      <c r="I1815" s="12">
        <v>16.574068273101453</v>
      </c>
      <c r="J1815" s="12">
        <v>16.667650602310793</v>
      </c>
      <c r="K1815" s="12">
        <v>16.785994532697821</v>
      </c>
      <c r="L1815" s="12">
        <v>17.134988168453226</v>
      </c>
      <c r="M1815" s="12">
        <v>17.12508485217673</v>
      </c>
      <c r="N1815" s="12"/>
      <c r="O1815" s="12"/>
    </row>
    <row r="1816" spans="1:15" x14ac:dyDescent="0.35">
      <c r="A1816" s="11" t="str">
        <f t="shared" si="28"/>
        <v>DISTRIBUCION VOLUMEN POR CRITERIO (kg o litros)Leche+bebidas vegetales30-100MIL</v>
      </c>
      <c r="B1816" s="11" t="s">
        <v>210</v>
      </c>
      <c r="C1816" s="11" t="s">
        <v>149</v>
      </c>
      <c r="D1816" s="11" t="s">
        <v>13</v>
      </c>
      <c r="E1816" s="12">
        <v>22.326184679198427</v>
      </c>
      <c r="F1816" s="12">
        <v>21.761401182398334</v>
      </c>
      <c r="G1816" s="12">
        <v>22.948013575567586</v>
      </c>
      <c r="H1816" s="12">
        <v>20.811247071112565</v>
      </c>
      <c r="I1816" s="12">
        <v>22.090708545381236</v>
      </c>
      <c r="J1816" s="12">
        <v>22.094125492012132</v>
      </c>
      <c r="K1816" s="12">
        <v>22.098173067265662</v>
      </c>
      <c r="L1816" s="12">
        <v>21.750519806678874</v>
      </c>
      <c r="M1816" s="12">
        <v>22.001184689388776</v>
      </c>
      <c r="N1816" s="12"/>
      <c r="O1816" s="12"/>
    </row>
    <row r="1817" spans="1:15" x14ac:dyDescent="0.35">
      <c r="A1817" s="11" t="str">
        <f t="shared" si="28"/>
        <v>DISTRIBUCION VOLUMEN POR CRITERIO (kg o litros)Leche+bebidas vegetales100-200MIL</v>
      </c>
      <c r="B1817" s="11" t="s">
        <v>210</v>
      </c>
      <c r="C1817" s="11" t="s">
        <v>149</v>
      </c>
      <c r="D1817" s="11" t="s">
        <v>14</v>
      </c>
      <c r="E1817" s="12">
        <v>12.741642546840387</v>
      </c>
      <c r="F1817" s="12">
        <v>12.654290609332611</v>
      </c>
      <c r="G1817" s="12">
        <v>12.786822342448872</v>
      </c>
      <c r="H1817" s="12">
        <v>12.337460332603847</v>
      </c>
      <c r="I1817" s="12">
        <v>11.875398535491618</v>
      </c>
      <c r="J1817" s="12">
        <v>11.204540911571193</v>
      </c>
      <c r="K1817" s="12">
        <v>11.65539135233816</v>
      </c>
      <c r="L1817" s="12">
        <v>11.353476601293053</v>
      </c>
      <c r="M1817" s="12">
        <v>10.625290182636146</v>
      </c>
      <c r="N1817" s="12"/>
      <c r="O1817" s="12"/>
    </row>
    <row r="1818" spans="1:15" x14ac:dyDescent="0.35">
      <c r="A1818" s="11" t="str">
        <f t="shared" si="28"/>
        <v>DISTRIBUCION VOLUMEN POR CRITERIO (kg o litros)Leche+bebidas vegetales200-500MIL</v>
      </c>
      <c r="B1818" s="11" t="s">
        <v>210</v>
      </c>
      <c r="C1818" s="11" t="s">
        <v>149</v>
      </c>
      <c r="D1818" s="11" t="s">
        <v>15</v>
      </c>
      <c r="E1818" s="12">
        <v>12.549848897697727</v>
      </c>
      <c r="F1818" s="12">
        <v>12.972676829507531</v>
      </c>
      <c r="G1818" s="12">
        <v>13.211529436399891</v>
      </c>
      <c r="H1818" s="12">
        <v>14.278955502358526</v>
      </c>
      <c r="I1818" s="12">
        <v>14.640161127753851</v>
      </c>
      <c r="J1818" s="12">
        <v>13.419212318952297</v>
      </c>
      <c r="K1818" s="12">
        <v>13.205578198085083</v>
      </c>
      <c r="L1818" s="12">
        <v>14.202688100347455</v>
      </c>
      <c r="M1818" s="12">
        <v>13.801875833045612</v>
      </c>
      <c r="N1818" s="12"/>
      <c r="O1818" s="12"/>
    </row>
    <row r="1819" spans="1:15" x14ac:dyDescent="0.35">
      <c r="A1819" s="11" t="str">
        <f t="shared" si="28"/>
        <v>DISTRIBUCION VOLUMEN POR CRITERIO (kg o litros)Leche+bebidas vegetales&gt;500MIL</v>
      </c>
      <c r="B1819" s="11" t="s">
        <v>210</v>
      </c>
      <c r="C1819" s="11" t="s">
        <v>149</v>
      </c>
      <c r="D1819" s="11" t="s">
        <v>16</v>
      </c>
      <c r="E1819" s="12">
        <v>18.416336391613321</v>
      </c>
      <c r="F1819" s="12">
        <v>17.581785675091222</v>
      </c>
      <c r="G1819" s="12">
        <v>17.51059880968451</v>
      </c>
      <c r="H1819" s="12">
        <v>19.015070508201937</v>
      </c>
      <c r="I1819" s="12">
        <v>18.532294105546846</v>
      </c>
      <c r="J1819" s="12">
        <v>20.003074665240781</v>
      </c>
      <c r="K1819" s="12">
        <v>19.453597048432965</v>
      </c>
      <c r="L1819" s="12">
        <v>18.577729322307352</v>
      </c>
      <c r="M1819" s="12">
        <v>18.373900822630329</v>
      </c>
      <c r="N1819" s="12"/>
      <c r="O1819" s="12"/>
    </row>
    <row r="1820" spans="1:15" x14ac:dyDescent="0.35">
      <c r="A1820" s="11" t="str">
        <f t="shared" si="28"/>
        <v>DISTRIBUCION VOLUMEN POR CRITERIO (kg o litros)Leche+bebidas vegetalesDE 15 A 19 AÑOS</v>
      </c>
      <c r="B1820" s="11" t="s">
        <v>210</v>
      </c>
      <c r="C1820" s="11" t="s">
        <v>149</v>
      </c>
      <c r="D1820" s="11" t="s">
        <v>34</v>
      </c>
      <c r="E1820" s="12">
        <v>0.25190748008498087</v>
      </c>
      <c r="F1820" s="12">
        <v>0.43866040648709875</v>
      </c>
      <c r="G1820" s="12">
        <v>0.87399688280003862</v>
      </c>
      <c r="H1820" s="12">
        <v>1.2909321085171259</v>
      </c>
      <c r="I1820" s="12">
        <v>0.67297924729912617</v>
      </c>
      <c r="J1820" s="12">
        <v>0.77843416747933369</v>
      </c>
      <c r="K1820" s="12">
        <v>0.83618304963506784</v>
      </c>
      <c r="L1820" s="12">
        <v>0.65671213773554205</v>
      </c>
      <c r="M1820" s="12">
        <v>0.48576851113283681</v>
      </c>
      <c r="N1820" s="12"/>
      <c r="O1820" s="12"/>
    </row>
    <row r="1821" spans="1:15" x14ac:dyDescent="0.35">
      <c r="A1821" s="11" t="str">
        <f t="shared" si="28"/>
        <v>DISTRIBUCION VOLUMEN POR CRITERIO (kg o litros)Leche+bebidas vegetalesDE 20 A 24 AÑOS</v>
      </c>
      <c r="B1821" s="11" t="s">
        <v>210</v>
      </c>
      <c r="C1821" s="11" t="s">
        <v>149</v>
      </c>
      <c r="D1821" s="11" t="s">
        <v>35</v>
      </c>
      <c r="E1821" s="12">
        <v>1.6473592100859864</v>
      </c>
      <c r="F1821" s="12">
        <v>1.6343927115952255</v>
      </c>
      <c r="G1821" s="12">
        <v>1.4505428117416521</v>
      </c>
      <c r="H1821" s="12">
        <v>2.118873309982813</v>
      </c>
      <c r="I1821" s="12">
        <v>1.7483135925040156</v>
      </c>
      <c r="J1821" s="12">
        <v>1.9167904023170417</v>
      </c>
      <c r="K1821" s="12">
        <v>1.7349513605411013</v>
      </c>
      <c r="L1821" s="12">
        <v>2.0169787098090786</v>
      </c>
      <c r="M1821" s="12">
        <v>1.6160992522450974</v>
      </c>
      <c r="N1821" s="12"/>
      <c r="O1821" s="12"/>
    </row>
    <row r="1822" spans="1:15" x14ac:dyDescent="0.35">
      <c r="A1822" s="11" t="str">
        <f t="shared" si="28"/>
        <v>DISTRIBUCION VOLUMEN POR CRITERIO (kg o litros)Leche+bebidas vegetalesDE 25 A 34 AÑOS</v>
      </c>
      <c r="B1822" s="11" t="s">
        <v>210</v>
      </c>
      <c r="C1822" s="11" t="s">
        <v>149</v>
      </c>
      <c r="D1822" s="11" t="s">
        <v>36</v>
      </c>
      <c r="E1822" s="12">
        <v>6.1561337645791605</v>
      </c>
      <c r="F1822" s="12">
        <v>5.6918852356011405</v>
      </c>
      <c r="G1822" s="12">
        <v>5.4852180062958107</v>
      </c>
      <c r="H1822" s="12">
        <v>5.6533650881290365</v>
      </c>
      <c r="I1822" s="12">
        <v>5.6263212775122851</v>
      </c>
      <c r="J1822" s="12">
        <v>5.7397654562007867</v>
      </c>
      <c r="K1822" s="12">
        <v>5.6618407971071028</v>
      </c>
      <c r="L1822" s="12">
        <v>5.7797139213458619</v>
      </c>
      <c r="M1822" s="12">
        <v>5.7702416033615904</v>
      </c>
      <c r="N1822" s="12"/>
      <c r="O1822" s="12"/>
    </row>
    <row r="1823" spans="1:15" x14ac:dyDescent="0.35">
      <c r="A1823" s="11" t="str">
        <f t="shared" si="28"/>
        <v>DISTRIBUCION VOLUMEN POR CRITERIO (kg o litros)Leche+bebidas vegetalesDE 35 A 49 AÑOS</v>
      </c>
      <c r="B1823" s="11" t="s">
        <v>210</v>
      </c>
      <c r="C1823" s="11" t="s">
        <v>149</v>
      </c>
      <c r="D1823" s="11" t="s">
        <v>37</v>
      </c>
      <c r="E1823" s="12">
        <v>25.976790159968822</v>
      </c>
      <c r="F1823" s="12">
        <v>24.005889455934142</v>
      </c>
      <c r="G1823" s="12">
        <v>24.237915797736115</v>
      </c>
      <c r="H1823" s="12">
        <v>25.263131628632156</v>
      </c>
      <c r="I1823" s="12">
        <v>23.846093714691882</v>
      </c>
      <c r="J1823" s="12">
        <v>23.924160223034932</v>
      </c>
      <c r="K1823" s="12">
        <v>23.810807598743573</v>
      </c>
      <c r="L1823" s="12">
        <v>25.040587529096221</v>
      </c>
      <c r="M1823" s="12">
        <v>22.790470415684201</v>
      </c>
      <c r="N1823" s="12"/>
      <c r="O1823" s="12"/>
    </row>
    <row r="1824" spans="1:15" x14ac:dyDescent="0.35">
      <c r="A1824" s="11" t="str">
        <f t="shared" si="28"/>
        <v>DISTRIBUCION VOLUMEN POR CRITERIO (kg o litros)Leche+bebidas vegetalesDE 50 A 59 AÑOS</v>
      </c>
      <c r="B1824" s="11" t="s">
        <v>210</v>
      </c>
      <c r="C1824" s="11" t="s">
        <v>149</v>
      </c>
      <c r="D1824" s="11" t="s">
        <v>38</v>
      </c>
      <c r="E1824" s="12">
        <v>27.980070995886681</v>
      </c>
      <c r="F1824" s="12">
        <v>27.588384929396703</v>
      </c>
      <c r="G1824" s="12">
        <v>27.162473310204625</v>
      </c>
      <c r="H1824" s="12">
        <v>26.580430536276889</v>
      </c>
      <c r="I1824" s="12">
        <v>27.50826904556714</v>
      </c>
      <c r="J1824" s="12">
        <v>27.634214220463061</v>
      </c>
      <c r="K1824" s="12">
        <v>26.666421875342206</v>
      </c>
      <c r="L1824" s="12">
        <v>27.412476284232007</v>
      </c>
      <c r="M1824" s="12">
        <v>28.853589068229336</v>
      </c>
      <c r="N1824" s="12"/>
      <c r="O1824" s="12"/>
    </row>
    <row r="1825" spans="1:15" x14ac:dyDescent="0.35">
      <c r="A1825" s="11" t="str">
        <f t="shared" si="28"/>
        <v>DISTRIBUCION VOLUMEN POR CRITERIO (kg o litros)Leche+bebidas vegetalesDE 60 A 75 AÑOS</v>
      </c>
      <c r="B1825" s="11" t="s">
        <v>210</v>
      </c>
      <c r="C1825" s="11" t="s">
        <v>149</v>
      </c>
      <c r="D1825" s="11" t="s">
        <v>39</v>
      </c>
      <c r="E1825" s="12">
        <v>37.98774653139337</v>
      </c>
      <c r="F1825" s="12">
        <v>40.640788841762529</v>
      </c>
      <c r="G1825" s="12">
        <v>40.789824824457185</v>
      </c>
      <c r="H1825" s="12">
        <v>39.093263684502396</v>
      </c>
      <c r="I1825" s="12">
        <v>40.598027625213746</v>
      </c>
      <c r="J1825" s="12">
        <v>40.006607760687984</v>
      </c>
      <c r="K1825" s="12">
        <v>41.28979409807598</v>
      </c>
      <c r="L1825" s="12">
        <v>39.093540769632185</v>
      </c>
      <c r="M1825" s="12">
        <v>40.483830699405488</v>
      </c>
      <c r="N1825" s="12"/>
      <c r="O1825" s="12"/>
    </row>
    <row r="1826" spans="1:15" x14ac:dyDescent="0.35">
      <c r="A1826" s="11" t="str">
        <f t="shared" si="28"/>
        <v>DISTRIBUCION VOLUMEN POR CRITERIO (kg o litros)Leche+bebidas vegetalesNIVEL ALTO</v>
      </c>
      <c r="B1826" s="11" t="s">
        <v>210</v>
      </c>
      <c r="C1826" s="11" t="s">
        <v>149</v>
      </c>
      <c r="D1826" s="11" t="s">
        <v>171</v>
      </c>
      <c r="E1826" s="12">
        <v>23.813696852143622</v>
      </c>
      <c r="F1826" s="12">
        <v>23.780777184954868</v>
      </c>
      <c r="G1826" s="12">
        <v>24.592721365061227</v>
      </c>
      <c r="H1826" s="12">
        <v>24.637452529304841</v>
      </c>
      <c r="I1826" s="12">
        <v>23.80176601989006</v>
      </c>
      <c r="J1826" s="12">
        <v>24.168184521760388</v>
      </c>
      <c r="K1826" s="12">
        <v>24.902563925646845</v>
      </c>
      <c r="L1826" s="12">
        <v>24.888708376531802</v>
      </c>
      <c r="M1826" s="12">
        <v>23.583633733120884</v>
      </c>
      <c r="N1826" s="12"/>
      <c r="O1826" s="12"/>
    </row>
    <row r="1827" spans="1:15" x14ac:dyDescent="0.35">
      <c r="A1827" s="11" t="str">
        <f t="shared" si="28"/>
        <v>DISTRIBUCION VOLUMEN POR CRITERIO (kg o litros)Leche+bebidas vegetalesNIVEL MEDIO ALTO</v>
      </c>
      <c r="B1827" s="11" t="s">
        <v>210</v>
      </c>
      <c r="C1827" s="11" t="s">
        <v>149</v>
      </c>
      <c r="D1827" s="11" t="s">
        <v>172</v>
      </c>
      <c r="E1827" s="12">
        <v>13.383271304927046</v>
      </c>
      <c r="F1827" s="12">
        <v>12.715551020709883</v>
      </c>
      <c r="G1827" s="12">
        <v>11.578298006296713</v>
      </c>
      <c r="H1827" s="12">
        <v>12.180223869201015</v>
      </c>
      <c r="I1827" s="12">
        <v>12.913411355482307</v>
      </c>
      <c r="J1827" s="12">
        <v>13.081646876220674</v>
      </c>
      <c r="K1827" s="12">
        <v>11.880250050973325</v>
      </c>
      <c r="L1827" s="12">
        <v>12.953456040892705</v>
      </c>
      <c r="M1827" s="12">
        <v>12.926636283892806</v>
      </c>
      <c r="N1827" s="12"/>
      <c r="O1827" s="12"/>
    </row>
    <row r="1828" spans="1:15" x14ac:dyDescent="0.35">
      <c r="A1828" s="11" t="str">
        <f t="shared" si="28"/>
        <v>DISTRIBUCION VOLUMEN POR CRITERIO (kg o litros)Leche+bebidas vegetalesNIVEL MEDIO</v>
      </c>
      <c r="B1828" s="11" t="s">
        <v>210</v>
      </c>
      <c r="C1828" s="11" t="s">
        <v>149</v>
      </c>
      <c r="D1828" s="11" t="s">
        <v>173</v>
      </c>
      <c r="E1828" s="12">
        <v>21.687575991628833</v>
      </c>
      <c r="F1828" s="12">
        <v>22.632047714441192</v>
      </c>
      <c r="G1828" s="12">
        <v>23.308121772639588</v>
      </c>
      <c r="H1828" s="12">
        <v>23.25073473474054</v>
      </c>
      <c r="I1828" s="12">
        <v>25.356113722751385</v>
      </c>
      <c r="J1828" s="12">
        <v>23.671368532968195</v>
      </c>
      <c r="K1828" s="12">
        <v>24.878803762046243</v>
      </c>
      <c r="L1828" s="12">
        <v>24.014192211054844</v>
      </c>
      <c r="M1828" s="12">
        <v>24.383162236673009</v>
      </c>
      <c r="N1828" s="12"/>
      <c r="O1828" s="12"/>
    </row>
    <row r="1829" spans="1:15" x14ac:dyDescent="0.35">
      <c r="A1829" s="11" t="str">
        <f t="shared" si="28"/>
        <v>DISTRIBUCION VOLUMEN POR CRITERIO (kg o litros)Leche+bebidas vegetalesNIVEL MEDIO BAJO</v>
      </c>
      <c r="B1829" s="11" t="s">
        <v>210</v>
      </c>
      <c r="C1829" s="11" t="s">
        <v>149</v>
      </c>
      <c r="D1829" s="11" t="s">
        <v>174</v>
      </c>
      <c r="E1829" s="12">
        <v>16.766426188277698</v>
      </c>
      <c r="F1829" s="12">
        <v>16.673225791227143</v>
      </c>
      <c r="G1829" s="12">
        <v>17.007773601642096</v>
      </c>
      <c r="H1829" s="12">
        <v>17.190978763916792</v>
      </c>
      <c r="I1829" s="12">
        <v>17.087814920021717</v>
      </c>
      <c r="J1829" s="12">
        <v>17.041402872425472</v>
      </c>
      <c r="K1829" s="12">
        <v>16.361775155095252</v>
      </c>
      <c r="L1829" s="12">
        <v>15.111016735061126</v>
      </c>
      <c r="M1829" s="12">
        <v>15.810554006711639</v>
      </c>
      <c r="N1829" s="12"/>
      <c r="O1829" s="12"/>
    </row>
    <row r="1830" spans="1:15" x14ac:dyDescent="0.35">
      <c r="A1830" s="11" t="str">
        <f t="shared" si="28"/>
        <v>DISTRIBUCION VOLUMEN POR CRITERIO (kg o litros)Leche+bebidas vegetalesNIVEL BAJO</v>
      </c>
      <c r="B1830" s="11" t="s">
        <v>210</v>
      </c>
      <c r="C1830" s="11" t="s">
        <v>149</v>
      </c>
      <c r="D1830" s="11" t="s">
        <v>190</v>
      </c>
      <c r="E1830" s="12">
        <v>24.349038594147682</v>
      </c>
      <c r="F1830" s="12">
        <v>24.198402187158297</v>
      </c>
      <c r="G1830" s="12">
        <v>23.513080032907325</v>
      </c>
      <c r="H1830" s="12">
        <v>22.740619097127947</v>
      </c>
      <c r="I1830" s="12">
        <v>20.840908158583641</v>
      </c>
      <c r="J1830" s="12">
        <v>22.037378592945199</v>
      </c>
      <c r="K1830" s="12">
        <v>21.976620746546303</v>
      </c>
      <c r="L1830" s="12">
        <v>23.032638764537801</v>
      </c>
      <c r="M1830" s="12">
        <v>23.296017184129553</v>
      </c>
      <c r="N1830" s="12"/>
      <c r="O1830" s="12"/>
    </row>
    <row r="1831" spans="1:15" x14ac:dyDescent="0.35">
      <c r="A1831" s="11" t="str">
        <f t="shared" si="28"/>
        <v>DISTRIBUCION VOLUMEN POR CRITERIO (kg o litros)Leche+bebidas vegetalesHOMBRE</v>
      </c>
      <c r="B1831" s="11" t="s">
        <v>210</v>
      </c>
      <c r="C1831" s="11" t="s">
        <v>149</v>
      </c>
      <c r="D1831" s="11" t="s">
        <v>17</v>
      </c>
      <c r="E1831" s="12">
        <v>57.076739099290705</v>
      </c>
      <c r="F1831" s="12">
        <v>57.996084267915528</v>
      </c>
      <c r="G1831" s="12">
        <v>59.123320323350534</v>
      </c>
      <c r="H1831" s="12">
        <v>57.123316237775526</v>
      </c>
      <c r="I1831" s="12">
        <v>57.80762328468689</v>
      </c>
      <c r="J1831" s="12">
        <v>58.084439217046103</v>
      </c>
      <c r="K1831" s="12">
        <v>59.880149666389791</v>
      </c>
      <c r="L1831" s="12">
        <v>58.143328504557331</v>
      </c>
      <c r="M1831" s="12">
        <v>59.948118176705137</v>
      </c>
      <c r="N1831" s="12"/>
      <c r="O1831" s="12"/>
    </row>
    <row r="1832" spans="1:15" x14ac:dyDescent="0.35">
      <c r="A1832" s="11" t="str">
        <f t="shared" si="28"/>
        <v>DISTRIBUCION VOLUMEN POR CRITERIO (kg o litros)Leche+bebidas vegetalesMUJER</v>
      </c>
      <c r="B1832" s="11" t="s">
        <v>210</v>
      </c>
      <c r="C1832" s="11" t="s">
        <v>149</v>
      </c>
      <c r="D1832" s="11" t="s">
        <v>18</v>
      </c>
      <c r="E1832" s="12">
        <v>42.923287516069294</v>
      </c>
      <c r="F1832" s="12">
        <v>42.00391555012456</v>
      </c>
      <c r="G1832" s="12">
        <v>40.876678662410384</v>
      </c>
      <c r="H1832" s="12">
        <v>42.876684548357908</v>
      </c>
      <c r="I1832" s="12">
        <v>42.192377362863539</v>
      </c>
      <c r="J1832" s="12">
        <v>41.915560486874092</v>
      </c>
      <c r="K1832" s="12">
        <v>40.119851263171931</v>
      </c>
      <c r="L1832" s="12">
        <v>41.856700514626333</v>
      </c>
      <c r="M1832" s="12">
        <v>40.051880359370521</v>
      </c>
      <c r="N1832" s="12"/>
      <c r="O1832" s="12"/>
    </row>
    <row r="1833" spans="1:15" x14ac:dyDescent="0.35">
      <c r="A1833" s="11" t="str">
        <f t="shared" si="28"/>
        <v>DISTRIBUCION VOLUMEN POR CRITERIO (kg o litros)LecheT.ESPAÑA</v>
      </c>
      <c r="B1833" s="11" t="s">
        <v>210</v>
      </c>
      <c r="C1833" s="11" t="s">
        <v>99</v>
      </c>
      <c r="D1833" s="11" t="s">
        <v>32</v>
      </c>
      <c r="E1833" s="12">
        <v>100</v>
      </c>
      <c r="F1833" s="12">
        <v>100</v>
      </c>
      <c r="G1833" s="12">
        <v>100</v>
      </c>
      <c r="H1833" s="12">
        <v>100</v>
      </c>
      <c r="I1833" s="12">
        <v>100</v>
      </c>
      <c r="J1833" s="12">
        <v>100</v>
      </c>
      <c r="K1833" s="12">
        <v>100</v>
      </c>
      <c r="L1833" s="12">
        <v>100</v>
      </c>
      <c r="M1833" s="12">
        <v>100</v>
      </c>
      <c r="N1833" s="12"/>
      <c r="O1833" s="12"/>
    </row>
    <row r="1834" spans="1:15" x14ac:dyDescent="0.35">
      <c r="A1834" s="11" t="str">
        <f t="shared" si="28"/>
        <v>DISTRIBUCION VOLUMEN POR CRITERIO (kg o litros)LecheBCN AM</v>
      </c>
      <c r="B1834" s="11" t="s">
        <v>210</v>
      </c>
      <c r="C1834" s="11" t="s">
        <v>99</v>
      </c>
      <c r="D1834" s="11" t="s">
        <v>1</v>
      </c>
      <c r="E1834" s="12">
        <v>7.5374316195609801</v>
      </c>
      <c r="F1834" s="12">
        <v>8.3293578173483702</v>
      </c>
      <c r="G1834" s="12">
        <v>8.50184111408681</v>
      </c>
      <c r="H1834" s="12">
        <v>9.8187346827258732</v>
      </c>
      <c r="I1834" s="12">
        <v>8.9670404610505514</v>
      </c>
      <c r="J1834" s="12">
        <v>9.6224870120564088</v>
      </c>
      <c r="K1834" s="12">
        <v>9.4989342090612254</v>
      </c>
      <c r="L1834" s="12">
        <v>9.7605960357169863</v>
      </c>
      <c r="M1834" s="12">
        <v>9.4923851992683694</v>
      </c>
      <c r="N1834" s="12"/>
      <c r="O1834" s="12"/>
    </row>
    <row r="1835" spans="1:15" x14ac:dyDescent="0.35">
      <c r="A1835" s="11" t="str">
        <f t="shared" si="28"/>
        <v>DISTRIBUCION VOLUMEN POR CRITERIO (kg o litros)LecheREST.CAT ARAGON</v>
      </c>
      <c r="B1835" s="11" t="s">
        <v>210</v>
      </c>
      <c r="C1835" s="11" t="s">
        <v>99</v>
      </c>
      <c r="D1835" s="11" t="s">
        <v>2</v>
      </c>
      <c r="E1835" s="12">
        <v>9.5348556829080575</v>
      </c>
      <c r="F1835" s="12">
        <v>8.7160743264232465</v>
      </c>
      <c r="G1835" s="12">
        <v>8.4901010534978916</v>
      </c>
      <c r="H1835" s="12">
        <v>9.6305454677376634</v>
      </c>
      <c r="I1835" s="12">
        <v>9.712273751494152</v>
      </c>
      <c r="J1835" s="12">
        <v>9.3849594417008699</v>
      </c>
      <c r="K1835" s="12">
        <v>9.0383833943228993</v>
      </c>
      <c r="L1835" s="12">
        <v>9.5673445046776084</v>
      </c>
      <c r="M1835" s="12">
        <v>10.395878522638125</v>
      </c>
      <c r="N1835" s="12"/>
      <c r="O1835" s="12"/>
    </row>
    <row r="1836" spans="1:15" x14ac:dyDescent="0.35">
      <c r="A1836" s="11" t="str">
        <f t="shared" si="28"/>
        <v>DISTRIBUCION VOLUMEN POR CRITERIO (kg o litros)LecheLEVANTE</v>
      </c>
      <c r="B1836" s="11" t="s">
        <v>210</v>
      </c>
      <c r="C1836" s="11" t="s">
        <v>99</v>
      </c>
      <c r="D1836" s="11" t="s">
        <v>3</v>
      </c>
      <c r="E1836" s="12">
        <v>10.300970317206826</v>
      </c>
      <c r="F1836" s="12">
        <v>10.361339232658645</v>
      </c>
      <c r="G1836" s="12">
        <v>10.13957976824074</v>
      </c>
      <c r="H1836" s="12">
        <v>10.279954713315167</v>
      </c>
      <c r="I1836" s="12">
        <v>10.479466363762846</v>
      </c>
      <c r="J1836" s="12">
        <v>9.6810297529216651</v>
      </c>
      <c r="K1836" s="12">
        <v>9.3317370553996994</v>
      </c>
      <c r="L1836" s="12">
        <v>9.1367254512852316</v>
      </c>
      <c r="M1836" s="12">
        <v>9.2221476877717343</v>
      </c>
      <c r="N1836" s="12"/>
      <c r="O1836" s="12"/>
    </row>
    <row r="1837" spans="1:15" x14ac:dyDescent="0.35">
      <c r="A1837" s="11" t="str">
        <f t="shared" si="28"/>
        <v>DISTRIBUCION VOLUMEN POR CRITERIO (kg o litros)LecheANDALUCIA</v>
      </c>
      <c r="B1837" s="11" t="s">
        <v>210</v>
      </c>
      <c r="C1837" s="11" t="s">
        <v>99</v>
      </c>
      <c r="D1837" s="11" t="s">
        <v>4</v>
      </c>
      <c r="E1837" s="12">
        <v>21.618202581869003</v>
      </c>
      <c r="F1837" s="12">
        <v>20.548589998478569</v>
      </c>
      <c r="G1837" s="12">
        <v>21.672126758783055</v>
      </c>
      <c r="H1837" s="12">
        <v>18.655312951390616</v>
      </c>
      <c r="I1837" s="12">
        <v>19.78156708472892</v>
      </c>
      <c r="J1837" s="12">
        <v>20.326062341202505</v>
      </c>
      <c r="K1837" s="12">
        <v>20.637024582147145</v>
      </c>
      <c r="L1837" s="12">
        <v>20.246994217179765</v>
      </c>
      <c r="M1837" s="12">
        <v>20.279077753219553</v>
      </c>
      <c r="N1837" s="12"/>
      <c r="O1837" s="12"/>
    </row>
    <row r="1838" spans="1:15" x14ac:dyDescent="0.35">
      <c r="A1838" s="11" t="str">
        <f t="shared" si="28"/>
        <v>DISTRIBUCION VOLUMEN POR CRITERIO (kg o litros)LecheMDD AM</v>
      </c>
      <c r="B1838" s="11" t="s">
        <v>210</v>
      </c>
      <c r="C1838" s="11" t="s">
        <v>99</v>
      </c>
      <c r="D1838" s="11" t="s">
        <v>5</v>
      </c>
      <c r="E1838" s="12">
        <v>14.108895387789511</v>
      </c>
      <c r="F1838" s="12">
        <v>13.941445270011391</v>
      </c>
      <c r="G1838" s="12">
        <v>13.406373331922891</v>
      </c>
      <c r="H1838" s="12">
        <v>14.063288964445944</v>
      </c>
      <c r="I1838" s="12">
        <v>13.076856704833</v>
      </c>
      <c r="J1838" s="12">
        <v>13.613501357272417</v>
      </c>
      <c r="K1838" s="12">
        <v>13.381589900336778</v>
      </c>
      <c r="L1838" s="12">
        <v>12.908485890225569</v>
      </c>
      <c r="M1838" s="12">
        <v>12.863762481240986</v>
      </c>
      <c r="N1838" s="12"/>
      <c r="O1838" s="12"/>
    </row>
    <row r="1839" spans="1:15" x14ac:dyDescent="0.35">
      <c r="A1839" s="11" t="str">
        <f t="shared" si="28"/>
        <v>DISTRIBUCION VOLUMEN POR CRITERIO (kg o litros)LecheRTO CENTRO</v>
      </c>
      <c r="B1839" s="11" t="s">
        <v>210</v>
      </c>
      <c r="C1839" s="11" t="s">
        <v>99</v>
      </c>
      <c r="D1839" s="11" t="s">
        <v>6</v>
      </c>
      <c r="E1839" s="12">
        <v>8.8766666871530582</v>
      </c>
      <c r="F1839" s="12">
        <v>9.0815899796509765</v>
      </c>
      <c r="G1839" s="12">
        <v>8.7539887869485309</v>
      </c>
      <c r="H1839" s="12">
        <v>9.5472806300002588</v>
      </c>
      <c r="I1839" s="12">
        <v>9.703728762869968</v>
      </c>
      <c r="J1839" s="12">
        <v>8.2761698719134671</v>
      </c>
      <c r="K1839" s="12">
        <v>8.5525140181409594</v>
      </c>
      <c r="L1839" s="12">
        <v>9.0157077780263641</v>
      </c>
      <c r="M1839" s="12">
        <v>9.4675532131280082</v>
      </c>
      <c r="N1839" s="12"/>
      <c r="O1839" s="12"/>
    </row>
    <row r="1840" spans="1:15" x14ac:dyDescent="0.35">
      <c r="A1840" s="11" t="str">
        <f t="shared" si="28"/>
        <v>DISTRIBUCION VOLUMEN POR CRITERIO (kg o litros)LecheNORTE-CENTRO</v>
      </c>
      <c r="B1840" s="11" t="s">
        <v>210</v>
      </c>
      <c r="C1840" s="11" t="s">
        <v>99</v>
      </c>
      <c r="D1840" s="11" t="s">
        <v>7</v>
      </c>
      <c r="E1840" s="12">
        <v>12.589379097952277</v>
      </c>
      <c r="F1840" s="12">
        <v>13.646862452476658</v>
      </c>
      <c r="G1840" s="12">
        <v>12.818175211690022</v>
      </c>
      <c r="H1840" s="12">
        <v>12.884259515178945</v>
      </c>
      <c r="I1840" s="12">
        <v>11.90895880400193</v>
      </c>
      <c r="J1840" s="12">
        <v>12.978520687286002</v>
      </c>
      <c r="K1840" s="12">
        <v>13.310973208741036</v>
      </c>
      <c r="L1840" s="12">
        <v>12.390160877527446</v>
      </c>
      <c r="M1840" s="12">
        <v>12.689636901203549</v>
      </c>
      <c r="N1840" s="12"/>
      <c r="O1840" s="12"/>
    </row>
    <row r="1841" spans="1:15" x14ac:dyDescent="0.35">
      <c r="A1841" s="11" t="str">
        <f t="shared" si="28"/>
        <v>DISTRIBUCION VOLUMEN POR CRITERIO (kg o litros)LecheNOROESTE</v>
      </c>
      <c r="B1841" s="11" t="s">
        <v>210</v>
      </c>
      <c r="C1841" s="11" t="s">
        <v>99</v>
      </c>
      <c r="D1841" s="11" t="s">
        <v>8</v>
      </c>
      <c r="E1841" s="12">
        <v>15.433614759758479</v>
      </c>
      <c r="F1841" s="12">
        <v>15.374747802831287</v>
      </c>
      <c r="G1841" s="12">
        <v>16.217801996248234</v>
      </c>
      <c r="H1841" s="12">
        <v>15.120632877648637</v>
      </c>
      <c r="I1841" s="12">
        <v>16.370120540981485</v>
      </c>
      <c r="J1841" s="12">
        <v>16.117249415546855</v>
      </c>
      <c r="K1841" s="12">
        <v>16.2488604529422</v>
      </c>
      <c r="L1841" s="12">
        <v>16.974000600045798</v>
      </c>
      <c r="M1841" s="12">
        <v>15.589558950746163</v>
      </c>
      <c r="N1841" s="12"/>
      <c r="O1841" s="12"/>
    </row>
    <row r="1842" spans="1:15" x14ac:dyDescent="0.35">
      <c r="A1842" s="11" t="str">
        <f t="shared" si="28"/>
        <v>DISTRIBUCION VOLUMEN POR CRITERIO (kg o litros)Leche&lt;2MIL</v>
      </c>
      <c r="B1842" s="11" t="s">
        <v>210</v>
      </c>
      <c r="C1842" s="11" t="s">
        <v>99</v>
      </c>
      <c r="D1842" s="11" t="s">
        <v>9</v>
      </c>
      <c r="E1842" s="12">
        <v>4.2153087250377022</v>
      </c>
      <c r="F1842" s="12">
        <v>4.3991944344105365</v>
      </c>
      <c r="G1842" s="12">
        <v>4.5000093081458781</v>
      </c>
      <c r="H1842" s="12">
        <v>4.5468633285034761</v>
      </c>
      <c r="I1842" s="12">
        <v>4.3464546507104806</v>
      </c>
      <c r="J1842" s="12">
        <v>4.5860823350427893</v>
      </c>
      <c r="K1842" s="12">
        <v>4.8398654330121538</v>
      </c>
      <c r="L1842" s="12">
        <v>4.4006158274519152</v>
      </c>
      <c r="M1842" s="12">
        <v>4.8526217161597964</v>
      </c>
      <c r="N1842" s="12"/>
      <c r="O1842" s="12"/>
    </row>
    <row r="1843" spans="1:15" x14ac:dyDescent="0.35">
      <c r="A1843" s="11" t="str">
        <f t="shared" si="28"/>
        <v>DISTRIBUCION VOLUMEN POR CRITERIO (kg o litros)Leche2-5MIL</v>
      </c>
      <c r="B1843" s="11" t="s">
        <v>210</v>
      </c>
      <c r="C1843" s="11" t="s">
        <v>99</v>
      </c>
      <c r="D1843" s="11" t="s">
        <v>10</v>
      </c>
      <c r="E1843" s="12">
        <v>4.8383833124939502</v>
      </c>
      <c r="F1843" s="12">
        <v>4.8332181023144392</v>
      </c>
      <c r="G1843" s="12">
        <v>4.2610872460593168</v>
      </c>
      <c r="H1843" s="12">
        <v>4.4379508676807173</v>
      </c>
      <c r="I1843" s="12">
        <v>4.730765947415458</v>
      </c>
      <c r="J1843" s="12">
        <v>4.878685127051078</v>
      </c>
      <c r="K1843" s="12">
        <v>4.7949535282382332</v>
      </c>
      <c r="L1843" s="12">
        <v>5.3024827882879135</v>
      </c>
      <c r="M1843" s="12">
        <v>5.6012546824600422</v>
      </c>
      <c r="N1843" s="12"/>
      <c r="O1843" s="12"/>
    </row>
    <row r="1844" spans="1:15" x14ac:dyDescent="0.35">
      <c r="A1844" s="11" t="str">
        <f t="shared" si="28"/>
        <v>DISTRIBUCION VOLUMEN POR CRITERIO (kg o litros)Leche5-10MIL</v>
      </c>
      <c r="B1844" s="11" t="s">
        <v>210</v>
      </c>
      <c r="C1844" s="11" t="s">
        <v>99</v>
      </c>
      <c r="D1844" s="11" t="s">
        <v>11</v>
      </c>
      <c r="E1844" s="12">
        <v>6.9165472914752115</v>
      </c>
      <c r="F1844" s="12">
        <v>6.7162989463747449</v>
      </c>
      <c r="G1844" s="12">
        <v>6.2755493252386065</v>
      </c>
      <c r="H1844" s="12">
        <v>6.2459590927787207</v>
      </c>
      <c r="I1844" s="12">
        <v>6.6398226225532442</v>
      </c>
      <c r="J1844" s="12">
        <v>6.4695561128062531</v>
      </c>
      <c r="K1844" s="12">
        <v>6.4772864336823099</v>
      </c>
      <c r="L1844" s="12">
        <v>6.4004091815732629</v>
      </c>
      <c r="M1844" s="12">
        <v>6.7461478291611323</v>
      </c>
      <c r="N1844" s="12"/>
      <c r="O1844" s="12"/>
    </row>
    <row r="1845" spans="1:15" x14ac:dyDescent="0.35">
      <c r="A1845" s="11" t="str">
        <f t="shared" si="28"/>
        <v>DISTRIBUCION VOLUMEN POR CRITERIO (kg o litros)Leche10-30MIL</v>
      </c>
      <c r="B1845" s="11" t="s">
        <v>210</v>
      </c>
      <c r="C1845" s="11" t="s">
        <v>99</v>
      </c>
      <c r="D1845" s="11" t="s">
        <v>12</v>
      </c>
      <c r="E1845" s="12">
        <v>17.513704369281694</v>
      </c>
      <c r="F1845" s="12">
        <v>18.343668506149594</v>
      </c>
      <c r="G1845" s="12">
        <v>17.934846214886115</v>
      </c>
      <c r="H1845" s="12">
        <v>18.097849768856207</v>
      </c>
      <c r="I1845" s="12">
        <v>17.012232089159131</v>
      </c>
      <c r="J1845" s="12">
        <v>17.019054519280687</v>
      </c>
      <c r="K1845" s="12">
        <v>17.128698458399356</v>
      </c>
      <c r="L1845" s="12">
        <v>17.614304326885929</v>
      </c>
      <c r="M1845" s="12">
        <v>17.631634339664885</v>
      </c>
      <c r="N1845" s="12"/>
      <c r="O1845" s="12"/>
    </row>
    <row r="1846" spans="1:15" x14ac:dyDescent="0.35">
      <c r="A1846" s="11" t="str">
        <f t="shared" si="28"/>
        <v>DISTRIBUCION VOLUMEN POR CRITERIO (kg o litros)Leche30-100MIL</v>
      </c>
      <c r="B1846" s="11" t="s">
        <v>210</v>
      </c>
      <c r="C1846" s="11" t="s">
        <v>99</v>
      </c>
      <c r="D1846" s="11" t="s">
        <v>13</v>
      </c>
      <c r="E1846" s="12">
        <v>22.385013924419233</v>
      </c>
      <c r="F1846" s="12">
        <v>21.754387695715742</v>
      </c>
      <c r="G1846" s="12">
        <v>22.91475970875975</v>
      </c>
      <c r="H1846" s="12">
        <v>20.685147783662469</v>
      </c>
      <c r="I1846" s="12">
        <v>21.786532487546769</v>
      </c>
      <c r="J1846" s="12">
        <v>21.793412622007665</v>
      </c>
      <c r="K1846" s="12">
        <v>21.705536343465553</v>
      </c>
      <c r="L1846" s="12">
        <v>21.588985688700703</v>
      </c>
      <c r="M1846" s="12">
        <v>21.527684213735458</v>
      </c>
      <c r="N1846" s="12"/>
      <c r="O1846" s="12"/>
    </row>
    <row r="1847" spans="1:15" x14ac:dyDescent="0.35">
      <c r="A1847" s="11" t="str">
        <f t="shared" si="28"/>
        <v>DISTRIBUCION VOLUMEN POR CRITERIO (kg o litros)Leche100-200MIL</v>
      </c>
      <c r="B1847" s="11" t="s">
        <v>210</v>
      </c>
      <c r="C1847" s="11" t="s">
        <v>99</v>
      </c>
      <c r="D1847" s="11" t="s">
        <v>14</v>
      </c>
      <c r="E1847" s="12">
        <v>12.732409930582191</v>
      </c>
      <c r="F1847" s="12">
        <v>12.761296140356372</v>
      </c>
      <c r="G1847" s="12">
        <v>12.88252716306039</v>
      </c>
      <c r="H1847" s="12">
        <v>12.401757467124593</v>
      </c>
      <c r="I1847" s="12">
        <v>11.766263619547848</v>
      </c>
      <c r="J1847" s="12">
        <v>11.174322374015144</v>
      </c>
      <c r="K1847" s="12">
        <v>11.756144127746975</v>
      </c>
      <c r="L1847" s="12">
        <v>11.453221572019647</v>
      </c>
      <c r="M1847" s="12">
        <v>10.791622483267266</v>
      </c>
      <c r="N1847" s="12"/>
      <c r="O1847" s="12"/>
    </row>
    <row r="1848" spans="1:15" x14ac:dyDescent="0.35">
      <c r="A1848" s="11" t="str">
        <f t="shared" si="28"/>
        <v>DISTRIBUCION VOLUMEN POR CRITERIO (kg o litros)Leche200-500MIL</v>
      </c>
      <c r="B1848" s="11" t="s">
        <v>210</v>
      </c>
      <c r="C1848" s="11" t="s">
        <v>99</v>
      </c>
      <c r="D1848" s="11" t="s">
        <v>15</v>
      </c>
      <c r="E1848" s="12">
        <v>12.411748850370767</v>
      </c>
      <c r="F1848" s="12">
        <v>12.940440164355351</v>
      </c>
      <c r="G1848" s="12">
        <v>13.13157414062624</v>
      </c>
      <c r="H1848" s="12">
        <v>14.07326326400109</v>
      </c>
      <c r="I1848" s="12">
        <v>14.586580563500453</v>
      </c>
      <c r="J1848" s="12">
        <v>13.629327953124365</v>
      </c>
      <c r="K1848" s="12">
        <v>13.553797489301294</v>
      </c>
      <c r="L1848" s="12">
        <v>14.394526942735192</v>
      </c>
      <c r="M1848" s="12">
        <v>13.786494294845051</v>
      </c>
      <c r="N1848" s="12"/>
      <c r="O1848" s="12"/>
    </row>
    <row r="1849" spans="1:15" x14ac:dyDescent="0.35">
      <c r="A1849" s="11" t="str">
        <f t="shared" si="28"/>
        <v>DISTRIBUCION VOLUMEN POR CRITERIO (kg o litros)Leche&gt;500MIL</v>
      </c>
      <c r="B1849" s="11" t="s">
        <v>210</v>
      </c>
      <c r="C1849" s="11" t="s">
        <v>99</v>
      </c>
      <c r="D1849" s="11" t="s">
        <v>16</v>
      </c>
      <c r="E1849" s="12">
        <v>18.986896764829336</v>
      </c>
      <c r="F1849" s="12">
        <v>18.251496000501835</v>
      </c>
      <c r="G1849" s="12">
        <v>18.099637463878011</v>
      </c>
      <c r="H1849" s="12">
        <v>19.511218465736913</v>
      </c>
      <c r="I1849" s="12">
        <v>19.131360508396916</v>
      </c>
      <c r="J1849" s="12">
        <v>20.449542141711074</v>
      </c>
      <c r="K1849" s="12">
        <v>19.743732805212215</v>
      </c>
      <c r="L1849" s="12">
        <v>18.845471510525091</v>
      </c>
      <c r="M1849" s="12">
        <v>19.06254643594978</v>
      </c>
      <c r="N1849" s="12"/>
      <c r="O1849" s="12"/>
    </row>
    <row r="1850" spans="1:15" x14ac:dyDescent="0.35">
      <c r="A1850" s="11" t="str">
        <f t="shared" si="28"/>
        <v>DISTRIBUCION VOLUMEN POR CRITERIO (kg o litros)LecheDE 15 A 19 AÑOS</v>
      </c>
      <c r="B1850" s="11" t="s">
        <v>210</v>
      </c>
      <c r="C1850" s="11" t="s">
        <v>99</v>
      </c>
      <c r="D1850" s="11" t="s">
        <v>34</v>
      </c>
      <c r="E1850" s="12">
        <v>0.17422850227907674</v>
      </c>
      <c r="F1850" s="12">
        <v>0.47353856561188512</v>
      </c>
      <c r="G1850" s="12">
        <v>0.63418985485788737</v>
      </c>
      <c r="H1850" s="12">
        <v>1.4011613676602508</v>
      </c>
      <c r="I1850" s="12">
        <v>0.70318877706976624</v>
      </c>
      <c r="J1850" s="12">
        <v>0.80544280786770572</v>
      </c>
      <c r="K1850" s="12">
        <v>0.90395001400628971</v>
      </c>
      <c r="L1850" s="12">
        <v>0.67406458800802993</v>
      </c>
      <c r="M1850" s="12">
        <v>0.42359043600568441</v>
      </c>
      <c r="N1850" s="12"/>
      <c r="O1850" s="12"/>
    </row>
    <row r="1851" spans="1:15" x14ac:dyDescent="0.35">
      <c r="A1851" s="11" t="str">
        <f t="shared" si="28"/>
        <v>DISTRIBUCION VOLUMEN POR CRITERIO (kg o litros)LecheDE 20 A 24 AÑOS</v>
      </c>
      <c r="B1851" s="11" t="s">
        <v>210</v>
      </c>
      <c r="C1851" s="11" t="s">
        <v>99</v>
      </c>
      <c r="D1851" s="11" t="s">
        <v>35</v>
      </c>
      <c r="E1851" s="12">
        <v>1.6404735715445418</v>
      </c>
      <c r="F1851" s="12">
        <v>1.6764418299244961</v>
      </c>
      <c r="G1851" s="12">
        <v>1.4376122795096586</v>
      </c>
      <c r="H1851" s="12">
        <v>2.0430087034627475</v>
      </c>
      <c r="I1851" s="12">
        <v>1.7952309049762976</v>
      </c>
      <c r="J1851" s="12">
        <v>2.0062106130532</v>
      </c>
      <c r="K1851" s="12">
        <v>1.7281497587494965</v>
      </c>
      <c r="L1851" s="12">
        <v>2.1652403545577723</v>
      </c>
      <c r="M1851" s="12">
        <v>1.7189775373359459</v>
      </c>
      <c r="N1851" s="12"/>
      <c r="O1851" s="12"/>
    </row>
    <row r="1852" spans="1:15" x14ac:dyDescent="0.35">
      <c r="A1852" s="11" t="str">
        <f t="shared" si="28"/>
        <v>DISTRIBUCION VOLUMEN POR CRITERIO (kg o litros)LecheDE 25 A 34 AÑOS</v>
      </c>
      <c r="B1852" s="11" t="s">
        <v>210</v>
      </c>
      <c r="C1852" s="11" t="s">
        <v>99</v>
      </c>
      <c r="D1852" s="11" t="s">
        <v>36</v>
      </c>
      <c r="E1852" s="12">
        <v>5.9519408726961682</v>
      </c>
      <c r="F1852" s="12">
        <v>5.7768935826284631</v>
      </c>
      <c r="G1852" s="12">
        <v>5.3897787904588013</v>
      </c>
      <c r="H1852" s="12">
        <v>5.577232082735752</v>
      </c>
      <c r="I1852" s="12">
        <v>5.4091688026762998</v>
      </c>
      <c r="J1852" s="12">
        <v>5.538297213187529</v>
      </c>
      <c r="K1852" s="12">
        <v>5.5455449305237572</v>
      </c>
      <c r="L1852" s="12">
        <v>5.7071604002880836</v>
      </c>
      <c r="M1852" s="12">
        <v>5.8831135146762712</v>
      </c>
      <c r="N1852" s="12"/>
      <c r="O1852" s="12"/>
    </row>
    <row r="1853" spans="1:15" x14ac:dyDescent="0.35">
      <c r="A1853" s="11" t="str">
        <f t="shared" si="28"/>
        <v>DISTRIBUCION VOLUMEN POR CRITERIO (kg o litros)LecheDE 35 A 49 AÑOS</v>
      </c>
      <c r="B1853" s="11" t="s">
        <v>210</v>
      </c>
      <c r="C1853" s="11" t="s">
        <v>99</v>
      </c>
      <c r="D1853" s="11" t="s">
        <v>37</v>
      </c>
      <c r="E1853" s="12">
        <v>26.047684067815975</v>
      </c>
      <c r="F1853" s="12">
        <v>24.09707005147947</v>
      </c>
      <c r="G1853" s="12">
        <v>24.663575024997058</v>
      </c>
      <c r="H1853" s="12">
        <v>25.457102239062461</v>
      </c>
      <c r="I1853" s="12">
        <v>24.395066969438886</v>
      </c>
      <c r="J1853" s="12">
        <v>24.206704654175752</v>
      </c>
      <c r="K1853" s="12">
        <v>24.270973657012217</v>
      </c>
      <c r="L1853" s="12">
        <v>25.289977985561023</v>
      </c>
      <c r="M1853" s="12">
        <v>23.37209387431561</v>
      </c>
      <c r="N1853" s="12"/>
      <c r="O1853" s="12"/>
    </row>
    <row r="1854" spans="1:15" x14ac:dyDescent="0.35">
      <c r="A1854" s="11" t="str">
        <f t="shared" si="28"/>
        <v>DISTRIBUCION VOLUMEN POR CRITERIO (kg o litros)LecheDE 50 A 59 AÑOS</v>
      </c>
      <c r="B1854" s="11" t="s">
        <v>210</v>
      </c>
      <c r="C1854" s="11" t="s">
        <v>99</v>
      </c>
      <c r="D1854" s="11" t="s">
        <v>38</v>
      </c>
      <c r="E1854" s="12">
        <v>28.480120644073093</v>
      </c>
      <c r="F1854" s="12">
        <v>27.936980508354608</v>
      </c>
      <c r="G1854" s="12">
        <v>27.090144641799757</v>
      </c>
      <c r="H1854" s="12">
        <v>26.437193740627624</v>
      </c>
      <c r="I1854" s="12">
        <v>27.227131345290157</v>
      </c>
      <c r="J1854" s="12">
        <v>26.833868472545259</v>
      </c>
      <c r="K1854" s="12">
        <v>25.824775056671246</v>
      </c>
      <c r="L1854" s="12">
        <v>26.860528548414937</v>
      </c>
      <c r="M1854" s="12">
        <v>28.64804336815347</v>
      </c>
      <c r="N1854" s="12"/>
      <c r="O1854" s="12"/>
    </row>
    <row r="1855" spans="1:15" x14ac:dyDescent="0.35">
      <c r="A1855" s="11" t="str">
        <f t="shared" si="28"/>
        <v>DISTRIBUCION VOLUMEN POR CRITERIO (kg o litros)LecheDE 60 A 75 AÑOS</v>
      </c>
      <c r="B1855" s="11" t="s">
        <v>210</v>
      </c>
      <c r="C1855" s="11" t="s">
        <v>99</v>
      </c>
      <c r="D1855" s="11" t="s">
        <v>39</v>
      </c>
      <c r="E1855" s="12">
        <v>37.705561272522679</v>
      </c>
      <c r="F1855" s="12">
        <v>40.039076240345715</v>
      </c>
      <c r="G1855" s="12">
        <v>40.784671162759686</v>
      </c>
      <c r="H1855" s="12">
        <v>39.08429752486731</v>
      </c>
      <c r="I1855" s="12">
        <v>40.470218762610322</v>
      </c>
      <c r="J1855" s="12">
        <v>40.609446554523842</v>
      </c>
      <c r="K1855" s="12">
        <v>41.726605132490903</v>
      </c>
      <c r="L1855" s="12">
        <v>39.303037725221088</v>
      </c>
      <c r="M1855" s="12">
        <v>39.954182439720235</v>
      </c>
      <c r="N1855" s="12"/>
      <c r="O1855" s="12"/>
    </row>
    <row r="1856" spans="1:15" x14ac:dyDescent="0.35">
      <c r="A1856" s="11" t="str">
        <f t="shared" si="28"/>
        <v>DISTRIBUCION VOLUMEN POR CRITERIO (kg o litros)LecheNIVEL ALTO</v>
      </c>
      <c r="B1856" s="11" t="s">
        <v>210</v>
      </c>
      <c r="C1856" s="11" t="s">
        <v>99</v>
      </c>
      <c r="D1856" s="11" t="s">
        <v>171</v>
      </c>
      <c r="E1856" s="12">
        <v>24.202117432584256</v>
      </c>
      <c r="F1856" s="12">
        <v>24.34558746698751</v>
      </c>
      <c r="G1856" s="12">
        <v>25.127883299185687</v>
      </c>
      <c r="H1856" s="12">
        <v>25.47668795203024</v>
      </c>
      <c r="I1856" s="12">
        <v>24.379574071866895</v>
      </c>
      <c r="J1856" s="12">
        <v>24.994678445195934</v>
      </c>
      <c r="K1856" s="12">
        <v>25.426850434256153</v>
      </c>
      <c r="L1856" s="12">
        <v>25.589585973295371</v>
      </c>
      <c r="M1856" s="12">
        <v>24.161073982419488</v>
      </c>
      <c r="N1856" s="12"/>
      <c r="O1856" s="12"/>
    </row>
    <row r="1857" spans="1:15" x14ac:dyDescent="0.35">
      <c r="A1857" s="11" t="str">
        <f t="shared" si="28"/>
        <v>DISTRIBUCION VOLUMEN POR CRITERIO (kg o litros)LecheNIVEL MEDIO ALTO</v>
      </c>
      <c r="B1857" s="11" t="s">
        <v>210</v>
      </c>
      <c r="C1857" s="11" t="s">
        <v>99</v>
      </c>
      <c r="D1857" s="11" t="s">
        <v>172</v>
      </c>
      <c r="E1857" s="12">
        <v>13.260092171783104</v>
      </c>
      <c r="F1857" s="12">
        <v>12.189702816622523</v>
      </c>
      <c r="G1857" s="12">
        <v>11.762517339249694</v>
      </c>
      <c r="H1857" s="12">
        <v>12.055190635672398</v>
      </c>
      <c r="I1857" s="12">
        <v>12.867446012649857</v>
      </c>
      <c r="J1857" s="12">
        <v>13.035052693087007</v>
      </c>
      <c r="K1857" s="12">
        <v>11.578914634553147</v>
      </c>
      <c r="L1857" s="12">
        <v>12.88630371982426</v>
      </c>
      <c r="M1857" s="12">
        <v>12.791556275543734</v>
      </c>
      <c r="N1857" s="12"/>
      <c r="O1857" s="12"/>
    </row>
    <row r="1858" spans="1:15" x14ac:dyDescent="0.35">
      <c r="A1858" s="11" t="str">
        <f t="shared" si="28"/>
        <v>DISTRIBUCION VOLUMEN POR CRITERIO (kg o litros)LecheNIVEL MEDIO</v>
      </c>
      <c r="B1858" s="11" t="s">
        <v>210</v>
      </c>
      <c r="C1858" s="11" t="s">
        <v>99</v>
      </c>
      <c r="D1858" s="11" t="s">
        <v>173</v>
      </c>
      <c r="E1858" s="12">
        <v>21.903202747454372</v>
      </c>
      <c r="F1858" s="12">
        <v>23.090902924865951</v>
      </c>
      <c r="G1858" s="12">
        <v>23.829116512970757</v>
      </c>
      <c r="H1858" s="12">
        <v>24.032410892234861</v>
      </c>
      <c r="I1858" s="12">
        <v>26.083737637392495</v>
      </c>
      <c r="J1858" s="12">
        <v>24.196634265672568</v>
      </c>
      <c r="K1858" s="12">
        <v>25.641036150427137</v>
      </c>
      <c r="L1858" s="12">
        <v>24.194941162459916</v>
      </c>
      <c r="M1858" s="12">
        <v>24.095986513614847</v>
      </c>
      <c r="N1858" s="12"/>
      <c r="O1858" s="12"/>
    </row>
    <row r="1859" spans="1:15" x14ac:dyDescent="0.35">
      <c r="A1859" s="11" t="str">
        <f t="shared" si="28"/>
        <v>DISTRIBUCION VOLUMEN POR CRITERIO (kg o litros)LecheNIVEL MEDIO BAJO</v>
      </c>
      <c r="B1859" s="11" t="s">
        <v>210</v>
      </c>
      <c r="C1859" s="11" t="s">
        <v>99</v>
      </c>
      <c r="D1859" s="11" t="s">
        <v>174</v>
      </c>
      <c r="E1859" s="12">
        <v>17.376104349726674</v>
      </c>
      <c r="F1859" s="12">
        <v>17.5332681933346</v>
      </c>
      <c r="G1859" s="12">
        <v>17.212929872719833</v>
      </c>
      <c r="H1859" s="12">
        <v>17.483603914433246</v>
      </c>
      <c r="I1859" s="12">
        <v>17.617872702601613</v>
      </c>
      <c r="J1859" s="12">
        <v>17.064259792764204</v>
      </c>
      <c r="K1859" s="12">
        <v>16.646974651247973</v>
      </c>
      <c r="L1859" s="12">
        <v>15.370324346557929</v>
      </c>
      <c r="M1859" s="12">
        <v>16.196981031825267</v>
      </c>
      <c r="N1859" s="12"/>
      <c r="O1859" s="12"/>
    </row>
    <row r="1860" spans="1:15" x14ac:dyDescent="0.35">
      <c r="A1860" s="11" t="str">
        <f t="shared" ref="A1860:A1923" si="29">B1860&amp;C1860&amp;D1860</f>
        <v>DISTRIBUCION VOLUMEN POR CRITERIO (kg o litros)LecheNIVEL BAJO</v>
      </c>
      <c r="B1860" s="11" t="s">
        <v>210</v>
      </c>
      <c r="C1860" s="11" t="s">
        <v>99</v>
      </c>
      <c r="D1860" s="11" t="s">
        <v>190</v>
      </c>
      <c r="E1860" s="12">
        <v>23.258493743712851</v>
      </c>
      <c r="F1860" s="12">
        <v>22.840542551296274</v>
      </c>
      <c r="G1860" s="12">
        <v>22.067548733880464</v>
      </c>
      <c r="H1860" s="12">
        <v>20.952116518494137</v>
      </c>
      <c r="I1860" s="12">
        <v>19.051385564213426</v>
      </c>
      <c r="J1860" s="12">
        <v>20.70935450104966</v>
      </c>
      <c r="K1860" s="12">
        <v>20.706238569439968</v>
      </c>
      <c r="L1860" s="12">
        <v>21.958856928779884</v>
      </c>
      <c r="M1860" s="12">
        <v>22.754408295858493</v>
      </c>
      <c r="N1860" s="12"/>
      <c r="O1860" s="12"/>
    </row>
    <row r="1861" spans="1:15" x14ac:dyDescent="0.35">
      <c r="A1861" s="11" t="str">
        <f t="shared" si="29"/>
        <v>DISTRIBUCION VOLUMEN POR CRITERIO (kg o litros)LecheHOMBRE</v>
      </c>
      <c r="B1861" s="11" t="s">
        <v>210</v>
      </c>
      <c r="C1861" s="11" t="s">
        <v>99</v>
      </c>
      <c r="D1861" s="11" t="s">
        <v>17</v>
      </c>
      <c r="E1861" s="12">
        <v>59.427707446921964</v>
      </c>
      <c r="F1861" s="12">
        <v>60.356186566568958</v>
      </c>
      <c r="G1861" s="12">
        <v>61.210733319972256</v>
      </c>
      <c r="H1861" s="12">
        <v>59.309572072388875</v>
      </c>
      <c r="I1861" s="12">
        <v>59.847422550166364</v>
      </c>
      <c r="J1861" s="12">
        <v>60.51985318573162</v>
      </c>
      <c r="K1861" s="12">
        <v>62.052238097619259</v>
      </c>
      <c r="L1861" s="12">
        <v>60.242207280779361</v>
      </c>
      <c r="M1861" s="12">
        <v>61.518007640285241</v>
      </c>
      <c r="N1861" s="12"/>
      <c r="O1861" s="12"/>
    </row>
    <row r="1862" spans="1:15" x14ac:dyDescent="0.35">
      <c r="A1862" s="11" t="str">
        <f t="shared" si="29"/>
        <v>DISTRIBUCION VOLUMEN POR CRITERIO (kg o litros)LecheMUJER</v>
      </c>
      <c r="B1862" s="11" t="s">
        <v>210</v>
      </c>
      <c r="C1862" s="11" t="s">
        <v>99</v>
      </c>
      <c r="D1862" s="11" t="s">
        <v>18</v>
      </c>
      <c r="E1862" s="12">
        <v>40.572320764609543</v>
      </c>
      <c r="F1862" s="12">
        <v>39.643813187896448</v>
      </c>
      <c r="G1862" s="12">
        <v>38.78926748802651</v>
      </c>
      <c r="H1862" s="12">
        <v>40.690428429528332</v>
      </c>
      <c r="I1862" s="12">
        <v>40.152577953415488</v>
      </c>
      <c r="J1862" s="12">
        <v>39.480147028539946</v>
      </c>
      <c r="K1862" s="12">
        <v>37.947762776203696</v>
      </c>
      <c r="L1862" s="12">
        <v>39.757823380830651</v>
      </c>
      <c r="M1862" s="12">
        <v>38.481992737963552</v>
      </c>
      <c r="N1862" s="12"/>
      <c r="O1862" s="12"/>
    </row>
    <row r="1863" spans="1:15" x14ac:dyDescent="0.35">
      <c r="A1863" s="11" t="str">
        <f t="shared" si="29"/>
        <v>DISTRIBUCION VOLUMEN POR CRITERIO (kg o litros)Leche SolaT.ESPAÑA</v>
      </c>
      <c r="B1863" s="11" t="s">
        <v>210</v>
      </c>
      <c r="C1863" s="11" t="s">
        <v>100</v>
      </c>
      <c r="D1863" s="11" t="s">
        <v>32</v>
      </c>
      <c r="E1863" s="12">
        <v>100</v>
      </c>
      <c r="F1863" s="12">
        <v>100</v>
      </c>
      <c r="G1863" s="12">
        <v>100</v>
      </c>
      <c r="H1863" s="12">
        <v>100</v>
      </c>
      <c r="I1863" s="12">
        <v>100</v>
      </c>
      <c r="J1863" s="12">
        <v>100</v>
      </c>
      <c r="K1863" s="12">
        <v>100</v>
      </c>
      <c r="L1863" s="12">
        <v>100</v>
      </c>
      <c r="M1863" s="12">
        <v>100</v>
      </c>
      <c r="N1863" s="12"/>
      <c r="O1863" s="12"/>
    </row>
    <row r="1864" spans="1:15" x14ac:dyDescent="0.35">
      <c r="A1864" s="11" t="str">
        <f t="shared" si="29"/>
        <v>DISTRIBUCION VOLUMEN POR CRITERIO (kg o litros)Leche SolaBCN AM</v>
      </c>
      <c r="B1864" s="11" t="s">
        <v>210</v>
      </c>
      <c r="C1864" s="11" t="s">
        <v>100</v>
      </c>
      <c r="D1864" s="11" t="s">
        <v>1</v>
      </c>
      <c r="E1864" s="12">
        <v>3.8141126270643153</v>
      </c>
      <c r="F1864" s="12">
        <v>15.380271545072963</v>
      </c>
      <c r="G1864" s="12">
        <v>11.760225379801167</v>
      </c>
      <c r="H1864" s="12">
        <v>17.171275518541428</v>
      </c>
      <c r="I1864" s="12">
        <v>11.155460984517223</v>
      </c>
      <c r="J1864" s="12">
        <v>7.8421180018722696</v>
      </c>
      <c r="K1864" s="12">
        <v>4.4787373926764289</v>
      </c>
      <c r="L1864" s="12">
        <v>6.7517365152773916</v>
      </c>
      <c r="M1864" s="12">
        <v>12.415271726239945</v>
      </c>
      <c r="N1864" s="12"/>
      <c r="O1864" s="12"/>
    </row>
    <row r="1865" spans="1:15" x14ac:dyDescent="0.35">
      <c r="A1865" s="11" t="str">
        <f t="shared" si="29"/>
        <v>DISTRIBUCION VOLUMEN POR CRITERIO (kg o litros)Leche SolaREST.CAT ARAGON</v>
      </c>
      <c r="B1865" s="11" t="s">
        <v>210</v>
      </c>
      <c r="C1865" s="11" t="s">
        <v>100</v>
      </c>
      <c r="D1865" s="11" t="s">
        <v>2</v>
      </c>
      <c r="E1865" s="12">
        <v>25.54077813522666</v>
      </c>
      <c r="F1865" s="12">
        <v>15.309390660178662</v>
      </c>
      <c r="G1865" s="12">
        <v>7.6207427939403178</v>
      </c>
      <c r="H1865" s="12">
        <v>11.153127297981863</v>
      </c>
      <c r="I1865" s="12">
        <v>7.0248841631751491</v>
      </c>
      <c r="J1865" s="12">
        <v>5.1964138455856199</v>
      </c>
      <c r="K1865" s="12">
        <v>10.062024866439074</v>
      </c>
      <c r="L1865" s="12">
        <v>16.129588405529777</v>
      </c>
      <c r="M1865" s="12">
        <v>16.01203760596287</v>
      </c>
      <c r="N1865" s="12"/>
      <c r="O1865" s="12"/>
    </row>
    <row r="1866" spans="1:15" x14ac:dyDescent="0.35">
      <c r="A1866" s="11" t="str">
        <f t="shared" si="29"/>
        <v>DISTRIBUCION VOLUMEN POR CRITERIO (kg o litros)Leche SolaLEVANTE</v>
      </c>
      <c r="B1866" s="11" t="s">
        <v>210</v>
      </c>
      <c r="C1866" s="11" t="s">
        <v>100</v>
      </c>
      <c r="D1866" s="11" t="s">
        <v>3</v>
      </c>
      <c r="E1866" s="12">
        <v>15.840610492836499</v>
      </c>
      <c r="F1866" s="12">
        <v>12.365085555501389</v>
      </c>
      <c r="G1866" s="12">
        <v>4.9355450770194373</v>
      </c>
      <c r="H1866" s="12">
        <v>9.0414497566327778</v>
      </c>
      <c r="I1866" s="12">
        <v>24.268673541477746</v>
      </c>
      <c r="J1866" s="12">
        <v>34.561493039409363</v>
      </c>
      <c r="K1866" s="12">
        <v>17.790765911647682</v>
      </c>
      <c r="L1866" s="12">
        <v>12.558655503185939</v>
      </c>
      <c r="M1866" s="12">
        <v>15.719903183695116</v>
      </c>
      <c r="N1866" s="12"/>
      <c r="O1866" s="12"/>
    </row>
    <row r="1867" spans="1:15" x14ac:dyDescent="0.35">
      <c r="A1867" s="11" t="str">
        <f t="shared" si="29"/>
        <v>DISTRIBUCION VOLUMEN POR CRITERIO (kg o litros)Leche SolaANDALUCIA</v>
      </c>
      <c r="B1867" s="11" t="s">
        <v>210</v>
      </c>
      <c r="C1867" s="11" t="s">
        <v>100</v>
      </c>
      <c r="D1867" s="11" t="s">
        <v>4</v>
      </c>
      <c r="E1867" s="12">
        <v>13.058856643851918</v>
      </c>
      <c r="F1867" s="12">
        <v>20.072696557782674</v>
      </c>
      <c r="G1867" s="12">
        <v>38.880298874442651</v>
      </c>
      <c r="H1867" s="12">
        <v>22.105575122850844</v>
      </c>
      <c r="I1867" s="12">
        <v>27.28211148702016</v>
      </c>
      <c r="J1867" s="12">
        <v>22.55475919977933</v>
      </c>
      <c r="K1867" s="12">
        <v>39.04191645928401</v>
      </c>
      <c r="L1867" s="12">
        <v>19.998992192654089</v>
      </c>
      <c r="M1867" s="12">
        <v>17.777917328885959</v>
      </c>
      <c r="N1867" s="12"/>
      <c r="O1867" s="12"/>
    </row>
    <row r="1868" spans="1:15" x14ac:dyDescent="0.35">
      <c r="A1868" s="11" t="str">
        <f t="shared" si="29"/>
        <v>DISTRIBUCION VOLUMEN POR CRITERIO (kg o litros)Leche SolaMDD AM</v>
      </c>
      <c r="B1868" s="11" t="s">
        <v>210</v>
      </c>
      <c r="C1868" s="11" t="s">
        <v>100</v>
      </c>
      <c r="D1868" s="11" t="s">
        <v>5</v>
      </c>
      <c r="E1868" s="12">
        <v>14.679854875429143</v>
      </c>
      <c r="F1868" s="12">
        <v>10.062444224021204</v>
      </c>
      <c r="G1868" s="12">
        <v>11.688682027636755</v>
      </c>
      <c r="H1868" s="12">
        <v>12.148365004143663</v>
      </c>
      <c r="I1868" s="12">
        <v>10.606935891636022</v>
      </c>
      <c r="J1868" s="12">
        <v>14.960341050779641</v>
      </c>
      <c r="K1868" s="12">
        <v>13.609890083131631</v>
      </c>
      <c r="L1868" s="12">
        <v>17.350493081830237</v>
      </c>
      <c r="M1868" s="12">
        <v>16.827519810550815</v>
      </c>
      <c r="N1868" s="12"/>
      <c r="O1868" s="12"/>
    </row>
    <row r="1869" spans="1:15" x14ac:dyDescent="0.35">
      <c r="A1869" s="11" t="str">
        <f t="shared" si="29"/>
        <v>DISTRIBUCION VOLUMEN POR CRITERIO (kg o litros)Leche SolaRTO CENTRO</v>
      </c>
      <c r="B1869" s="11" t="s">
        <v>210</v>
      </c>
      <c r="C1869" s="11" t="s">
        <v>100</v>
      </c>
      <c r="D1869" s="11" t="s">
        <v>6</v>
      </c>
      <c r="E1869" s="12">
        <v>14.782495681164034</v>
      </c>
      <c r="F1869" s="12">
        <v>12.058087603978363</v>
      </c>
      <c r="G1869" s="12">
        <v>14.415012170255057</v>
      </c>
      <c r="H1869" s="12">
        <v>2.8929140452651363</v>
      </c>
      <c r="I1869" s="12">
        <v>6.617258863458078</v>
      </c>
      <c r="J1869" s="12">
        <v>7.8991096471495386</v>
      </c>
      <c r="K1869" s="12">
        <v>5.7444347584702227</v>
      </c>
      <c r="L1869" s="12">
        <v>9.4148432543475167</v>
      </c>
      <c r="M1869" s="12">
        <v>10.191059992865775</v>
      </c>
      <c r="N1869" s="12"/>
      <c r="O1869" s="12"/>
    </row>
    <row r="1870" spans="1:15" x14ac:dyDescent="0.35">
      <c r="A1870" s="11" t="str">
        <f t="shared" si="29"/>
        <v>DISTRIBUCION VOLUMEN POR CRITERIO (kg o litros)Leche SolaNORTE-CENTRO</v>
      </c>
      <c r="B1870" s="11" t="s">
        <v>210</v>
      </c>
      <c r="C1870" s="11" t="s">
        <v>100</v>
      </c>
      <c r="D1870" s="11" t="s">
        <v>7</v>
      </c>
      <c r="E1870" s="12">
        <v>4.8798063934835589</v>
      </c>
      <c r="F1870" s="12">
        <v>4.1598040864081209</v>
      </c>
      <c r="G1870" s="12">
        <v>3.9994746347687751</v>
      </c>
      <c r="H1870" s="12">
        <v>16.674725409405529</v>
      </c>
      <c r="I1870" s="12">
        <v>7.1593073115840857</v>
      </c>
      <c r="J1870" s="12">
        <v>1.9501582941419122</v>
      </c>
      <c r="K1870" s="12">
        <v>6.6645392695909651</v>
      </c>
      <c r="L1870" s="12">
        <v>7.8704324200094771</v>
      </c>
      <c r="M1870" s="12">
        <v>2.1379847118388935</v>
      </c>
      <c r="N1870" s="12"/>
      <c r="O1870" s="12"/>
    </row>
    <row r="1871" spans="1:15" x14ac:dyDescent="0.35">
      <c r="A1871" s="11" t="str">
        <f t="shared" si="29"/>
        <v>DISTRIBUCION VOLUMEN POR CRITERIO (kg o litros)Leche SolaNOROESTE</v>
      </c>
      <c r="B1871" s="11" t="s">
        <v>210</v>
      </c>
      <c r="C1871" s="11" t="s">
        <v>100</v>
      </c>
      <c r="D1871" s="11" t="s">
        <v>8</v>
      </c>
      <c r="E1871" s="12">
        <v>7.4034961031906086</v>
      </c>
      <c r="F1871" s="12">
        <v>10.592212802831853</v>
      </c>
      <c r="G1871" s="12">
        <v>6.7000166883489669</v>
      </c>
      <c r="H1871" s="12">
        <v>8.8125671156607108</v>
      </c>
      <c r="I1871" s="12">
        <v>5.8853509521373608</v>
      </c>
      <c r="J1871" s="12">
        <v>5.035595053267607</v>
      </c>
      <c r="K1871" s="12">
        <v>2.6076888237385374</v>
      </c>
      <c r="L1871" s="12">
        <v>9.9252697837044614</v>
      </c>
      <c r="M1871" s="12">
        <v>8.9182822949797078</v>
      </c>
      <c r="N1871" s="12"/>
      <c r="O1871" s="12"/>
    </row>
    <row r="1872" spans="1:15" x14ac:dyDescent="0.35">
      <c r="A1872" s="11" t="str">
        <f t="shared" si="29"/>
        <v>DISTRIBUCION VOLUMEN POR CRITERIO (kg o litros)Leche Sola&lt;2MIL</v>
      </c>
      <c r="B1872" s="11" t="s">
        <v>210</v>
      </c>
      <c r="C1872" s="11" t="s">
        <v>100</v>
      </c>
      <c r="D1872" s="11" t="s">
        <v>9</v>
      </c>
      <c r="E1872" s="12">
        <v>5.2798810147913739</v>
      </c>
      <c r="F1872" s="12">
        <v>3.1664330335068747</v>
      </c>
      <c r="G1872" s="12">
        <v>35.06629323053248</v>
      </c>
      <c r="H1872" s="12">
        <v>3.2852218610297292</v>
      </c>
      <c r="I1872" s="12">
        <v>7.9883212012478726</v>
      </c>
      <c r="J1872" s="12">
        <v>11.300835112636451</v>
      </c>
      <c r="K1872" s="12">
        <v>26.585101564744789</v>
      </c>
      <c r="L1872" s="12">
        <v>13.167780213208896</v>
      </c>
      <c r="M1872" s="12">
        <v>5.6327470319191253</v>
      </c>
      <c r="N1872" s="12"/>
      <c r="O1872" s="12"/>
    </row>
    <row r="1873" spans="1:15" x14ac:dyDescent="0.35">
      <c r="A1873" s="11" t="str">
        <f t="shared" si="29"/>
        <v>DISTRIBUCION VOLUMEN POR CRITERIO (kg o litros)Leche Sola2-5MIL</v>
      </c>
      <c r="B1873" s="11" t="s">
        <v>210</v>
      </c>
      <c r="C1873" s="11" t="s">
        <v>100</v>
      </c>
      <c r="D1873" s="11" t="s">
        <v>10</v>
      </c>
      <c r="E1873" s="12">
        <v>2.727419387813216</v>
      </c>
      <c r="F1873" s="12">
        <v>3.4435554556244572</v>
      </c>
      <c r="G1873" s="12">
        <v>1.9627654453729615</v>
      </c>
      <c r="H1873" s="12">
        <v>1.9298783601601439</v>
      </c>
      <c r="I1873" s="12">
        <v>3.4048296208860531</v>
      </c>
      <c r="J1873" s="12">
        <v>1.9517090480665387</v>
      </c>
      <c r="K1873" s="12">
        <v>1.3624100868328652</v>
      </c>
      <c r="L1873" s="12">
        <v>4.5663007073989421</v>
      </c>
      <c r="M1873" s="12">
        <v>0.69144518505099484</v>
      </c>
      <c r="N1873" s="12"/>
      <c r="O1873" s="12"/>
    </row>
    <row r="1874" spans="1:15" x14ac:dyDescent="0.35">
      <c r="A1874" s="11" t="str">
        <f t="shared" si="29"/>
        <v>DISTRIBUCION VOLUMEN POR CRITERIO (kg o litros)Leche Sola5-10MIL</v>
      </c>
      <c r="B1874" s="11" t="s">
        <v>210</v>
      </c>
      <c r="C1874" s="11" t="s">
        <v>100</v>
      </c>
      <c r="D1874" s="11" t="s">
        <v>11</v>
      </c>
      <c r="E1874" s="12">
        <v>4.5784881810654632</v>
      </c>
      <c r="F1874" s="12">
        <v>13.496677567336594</v>
      </c>
      <c r="G1874" s="12">
        <v>2.8707208448776775</v>
      </c>
      <c r="H1874" s="12">
        <v>7.8496470591668324</v>
      </c>
      <c r="I1874" s="12">
        <v>3.7316531476090189</v>
      </c>
      <c r="J1874" s="12" t="s">
        <v>222</v>
      </c>
      <c r="K1874" s="12">
        <v>1.209316148575269</v>
      </c>
      <c r="L1874" s="12">
        <v>3.6721134129116852</v>
      </c>
      <c r="M1874" s="12">
        <v>0.48199868521067435</v>
      </c>
      <c r="N1874" s="12"/>
      <c r="O1874" s="12"/>
    </row>
    <row r="1875" spans="1:15" x14ac:dyDescent="0.35">
      <c r="A1875" s="11" t="str">
        <f t="shared" si="29"/>
        <v>DISTRIBUCION VOLUMEN POR CRITERIO (kg o litros)Leche Sola10-30MIL</v>
      </c>
      <c r="B1875" s="11" t="s">
        <v>210</v>
      </c>
      <c r="C1875" s="11" t="s">
        <v>100</v>
      </c>
      <c r="D1875" s="11" t="s">
        <v>12</v>
      </c>
      <c r="E1875" s="12">
        <v>8.5082674859920751</v>
      </c>
      <c r="F1875" s="12">
        <v>16.832899395803757</v>
      </c>
      <c r="G1875" s="12">
        <v>6.137635804676175</v>
      </c>
      <c r="H1875" s="12">
        <v>17.656368546683318</v>
      </c>
      <c r="I1875" s="12">
        <v>14.170421462531921</v>
      </c>
      <c r="J1875" s="12">
        <v>14.57966189104947</v>
      </c>
      <c r="K1875" s="12">
        <v>10.986310309393826</v>
      </c>
      <c r="L1875" s="12">
        <v>9.7150434026551089</v>
      </c>
      <c r="M1875" s="12">
        <v>16.411563609470218</v>
      </c>
      <c r="N1875" s="12"/>
      <c r="O1875" s="12"/>
    </row>
    <row r="1876" spans="1:15" x14ac:dyDescent="0.35">
      <c r="A1876" s="11" t="str">
        <f t="shared" si="29"/>
        <v>DISTRIBUCION VOLUMEN POR CRITERIO (kg o litros)Leche Sola30-100MIL</v>
      </c>
      <c r="B1876" s="11" t="s">
        <v>210</v>
      </c>
      <c r="C1876" s="11" t="s">
        <v>100</v>
      </c>
      <c r="D1876" s="11" t="s">
        <v>13</v>
      </c>
      <c r="E1876" s="12">
        <v>37.070982241296974</v>
      </c>
      <c r="F1876" s="12">
        <v>28.370053037546128</v>
      </c>
      <c r="G1876" s="12">
        <v>22.101383249934745</v>
      </c>
      <c r="H1876" s="12">
        <v>23.982894990253641</v>
      </c>
      <c r="I1876" s="12">
        <v>24.661365923370575</v>
      </c>
      <c r="J1876" s="12">
        <v>26.837044605393906</v>
      </c>
      <c r="K1876" s="12">
        <v>17.879422607713174</v>
      </c>
      <c r="L1876" s="12">
        <v>22.969245884910634</v>
      </c>
      <c r="M1876" s="12">
        <v>17.787708213884844</v>
      </c>
      <c r="N1876" s="12"/>
      <c r="O1876" s="12"/>
    </row>
    <row r="1877" spans="1:15" x14ac:dyDescent="0.35">
      <c r="A1877" s="11" t="str">
        <f t="shared" si="29"/>
        <v>DISTRIBUCION VOLUMEN POR CRITERIO (kg o litros)Leche Sola100-200MIL</v>
      </c>
      <c r="B1877" s="11" t="s">
        <v>210</v>
      </c>
      <c r="C1877" s="11" t="s">
        <v>100</v>
      </c>
      <c r="D1877" s="11" t="s">
        <v>14</v>
      </c>
      <c r="E1877" s="12">
        <v>4.276779338513502</v>
      </c>
      <c r="F1877" s="12">
        <v>5.6065541314268597</v>
      </c>
      <c r="G1877" s="12">
        <v>9.0966613180782847</v>
      </c>
      <c r="H1877" s="12">
        <v>7.7600695376606392</v>
      </c>
      <c r="I1877" s="12">
        <v>12.550436829018594</v>
      </c>
      <c r="J1877" s="12">
        <v>9.5944987076451245</v>
      </c>
      <c r="K1877" s="12">
        <v>14.095808354071599</v>
      </c>
      <c r="L1877" s="12">
        <v>10.737670351051653</v>
      </c>
      <c r="M1877" s="12">
        <v>11.070736225994356</v>
      </c>
      <c r="N1877" s="12"/>
      <c r="O1877" s="12"/>
    </row>
    <row r="1878" spans="1:15" x14ac:dyDescent="0.35">
      <c r="A1878" s="11" t="str">
        <f t="shared" si="29"/>
        <v>DISTRIBUCION VOLUMEN POR CRITERIO (kg o litros)Leche Sola200-500MIL</v>
      </c>
      <c r="B1878" s="11" t="s">
        <v>210</v>
      </c>
      <c r="C1878" s="11" t="s">
        <v>100</v>
      </c>
      <c r="D1878" s="11" t="s">
        <v>15</v>
      </c>
      <c r="E1878" s="12">
        <v>13.227576004941655</v>
      </c>
      <c r="F1878" s="12">
        <v>11.414946420239231</v>
      </c>
      <c r="G1878" s="12">
        <v>7.7653829976087883</v>
      </c>
      <c r="H1878" s="12">
        <v>16.352610361490786</v>
      </c>
      <c r="I1878" s="12">
        <v>10.593165879408707</v>
      </c>
      <c r="J1878" s="12">
        <v>3.5676647667053993</v>
      </c>
      <c r="K1878" s="12">
        <v>4.5082376775739395</v>
      </c>
      <c r="L1878" s="12">
        <v>7.9114884831049084</v>
      </c>
      <c r="M1878" s="12">
        <v>11.589457033095712</v>
      </c>
      <c r="N1878" s="12"/>
      <c r="O1878" s="12"/>
    </row>
    <row r="1879" spans="1:15" x14ac:dyDescent="0.35">
      <c r="A1879" s="11" t="str">
        <f t="shared" si="29"/>
        <v>DISTRIBUCION VOLUMEN POR CRITERIO (kg o litros)Leche Sola&gt;500MIL</v>
      </c>
      <c r="B1879" s="11" t="s">
        <v>210</v>
      </c>
      <c r="C1879" s="11" t="s">
        <v>100</v>
      </c>
      <c r="D1879" s="11" t="s">
        <v>16</v>
      </c>
      <c r="E1879" s="12">
        <v>24.330602329761927</v>
      </c>
      <c r="F1879" s="12">
        <v>17.66887498918058</v>
      </c>
      <c r="G1879" s="12">
        <v>14.999160874977905</v>
      </c>
      <c r="H1879" s="12">
        <v>21.183311107350043</v>
      </c>
      <c r="I1879" s="12">
        <v>22.899785769934251</v>
      </c>
      <c r="J1879" s="12">
        <v>32.168574000488384</v>
      </c>
      <c r="K1879" s="12">
        <v>23.373378884467972</v>
      </c>
      <c r="L1879" s="12">
        <v>27.260366841873907</v>
      </c>
      <c r="M1879" s="12">
        <v>36.334319736593919</v>
      </c>
      <c r="N1879" s="12"/>
      <c r="O1879" s="12"/>
    </row>
    <row r="1880" spans="1:15" x14ac:dyDescent="0.35">
      <c r="A1880" s="11" t="str">
        <f t="shared" si="29"/>
        <v>DISTRIBUCION VOLUMEN POR CRITERIO (kg o litros)Leche SolaDE 15 A 19 AÑOS</v>
      </c>
      <c r="B1880" s="11" t="s">
        <v>210</v>
      </c>
      <c r="C1880" s="11" t="s">
        <v>100</v>
      </c>
      <c r="D1880" s="11" t="s">
        <v>34</v>
      </c>
      <c r="E1880" s="12" t="s">
        <v>222</v>
      </c>
      <c r="F1880" s="12">
        <v>1.4287888118734065</v>
      </c>
      <c r="G1880" s="12" t="s">
        <v>222</v>
      </c>
      <c r="H1880" s="12" t="s">
        <v>222</v>
      </c>
      <c r="I1880" s="12" t="s">
        <v>222</v>
      </c>
      <c r="J1880" s="12" t="s">
        <v>222</v>
      </c>
      <c r="K1880" s="12">
        <v>3.8132947301265721</v>
      </c>
      <c r="L1880" s="12" t="s">
        <v>222</v>
      </c>
      <c r="M1880" s="12" t="s">
        <v>222</v>
      </c>
      <c r="N1880" s="12"/>
      <c r="O1880" s="12"/>
    </row>
    <row r="1881" spans="1:15" x14ac:dyDescent="0.35">
      <c r="A1881" s="11" t="str">
        <f t="shared" si="29"/>
        <v>DISTRIBUCION VOLUMEN POR CRITERIO (kg o litros)Leche SolaDE 20 A 24 AÑOS</v>
      </c>
      <c r="B1881" s="11" t="s">
        <v>210</v>
      </c>
      <c r="C1881" s="11" t="s">
        <v>100</v>
      </c>
      <c r="D1881" s="11" t="s">
        <v>35</v>
      </c>
      <c r="E1881" s="12">
        <v>1.7849727143026117</v>
      </c>
      <c r="F1881" s="12">
        <v>4.3578845470816407</v>
      </c>
      <c r="G1881" s="12">
        <v>2.229244719220294</v>
      </c>
      <c r="H1881" s="12" t="s">
        <v>222</v>
      </c>
      <c r="I1881" s="12">
        <v>1.6783194736944704</v>
      </c>
      <c r="J1881" s="12">
        <v>5.9264657807373489</v>
      </c>
      <c r="K1881" s="12">
        <v>0.68908014629608894</v>
      </c>
      <c r="L1881" s="12">
        <v>2.8980920830968766</v>
      </c>
      <c r="M1881" s="12" t="s">
        <v>222</v>
      </c>
      <c r="N1881" s="12"/>
      <c r="O1881" s="12"/>
    </row>
    <row r="1882" spans="1:15" x14ac:dyDescent="0.35">
      <c r="A1882" s="11" t="str">
        <f t="shared" si="29"/>
        <v>DISTRIBUCION VOLUMEN POR CRITERIO (kg o litros)Leche SolaDE 25 A 34 AÑOS</v>
      </c>
      <c r="B1882" s="11" t="s">
        <v>210</v>
      </c>
      <c r="C1882" s="11" t="s">
        <v>100</v>
      </c>
      <c r="D1882" s="11" t="s">
        <v>36</v>
      </c>
      <c r="E1882" s="12">
        <v>3.4521394118789526</v>
      </c>
      <c r="F1882" s="12">
        <v>8.3687696304085915</v>
      </c>
      <c r="G1882" s="12">
        <v>6.4117413480090386</v>
      </c>
      <c r="H1882" s="12">
        <v>6.2639483851388427</v>
      </c>
      <c r="I1882" s="12">
        <v>4.1972489552335119</v>
      </c>
      <c r="J1882" s="12">
        <v>3.5975189375753223</v>
      </c>
      <c r="K1882" s="12">
        <v>3.9061713183693141</v>
      </c>
      <c r="L1882" s="12">
        <v>10.911783015731464</v>
      </c>
      <c r="M1882" s="12">
        <v>18.536274365156586</v>
      </c>
      <c r="N1882" s="12"/>
      <c r="O1882" s="12"/>
    </row>
    <row r="1883" spans="1:15" x14ac:dyDescent="0.35">
      <c r="A1883" s="11" t="str">
        <f t="shared" si="29"/>
        <v>DISTRIBUCION VOLUMEN POR CRITERIO (kg o litros)Leche SolaDE 35 A 49 AÑOS</v>
      </c>
      <c r="B1883" s="11" t="s">
        <v>210</v>
      </c>
      <c r="C1883" s="11" t="s">
        <v>100</v>
      </c>
      <c r="D1883" s="11" t="s">
        <v>37</v>
      </c>
      <c r="E1883" s="12">
        <v>34.393285688626172</v>
      </c>
      <c r="F1883" s="12">
        <v>26.061750786211235</v>
      </c>
      <c r="G1883" s="12">
        <v>22.899931340036765</v>
      </c>
      <c r="H1883" s="12">
        <v>32.540127140405964</v>
      </c>
      <c r="I1883" s="12">
        <v>32.518208211189034</v>
      </c>
      <c r="J1883" s="12">
        <v>33.248840261197024</v>
      </c>
      <c r="K1883" s="12">
        <v>26.477838869760443</v>
      </c>
      <c r="L1883" s="12">
        <v>30.56802773961828</v>
      </c>
      <c r="M1883" s="12">
        <v>24.116798674752125</v>
      </c>
      <c r="N1883" s="12"/>
      <c r="O1883" s="12"/>
    </row>
    <row r="1884" spans="1:15" x14ac:dyDescent="0.35">
      <c r="A1884" s="11" t="str">
        <f t="shared" si="29"/>
        <v>DISTRIBUCION VOLUMEN POR CRITERIO (kg o litros)Leche SolaDE 50 A 59 AÑOS</v>
      </c>
      <c r="B1884" s="11" t="s">
        <v>210</v>
      </c>
      <c r="C1884" s="11" t="s">
        <v>100</v>
      </c>
      <c r="D1884" s="11" t="s">
        <v>38</v>
      </c>
      <c r="E1884" s="12">
        <v>27.344025403371248</v>
      </c>
      <c r="F1884" s="12">
        <v>27.110060618602244</v>
      </c>
      <c r="G1884" s="12">
        <v>16.208757828989381</v>
      </c>
      <c r="H1884" s="12">
        <v>26.184540345266306</v>
      </c>
      <c r="I1884" s="12">
        <v>20.159035742878213</v>
      </c>
      <c r="J1884" s="12">
        <v>19.78455956898248</v>
      </c>
      <c r="K1884" s="12">
        <v>8.9956510516857673</v>
      </c>
      <c r="L1884" s="12">
        <v>19.791655355175852</v>
      </c>
      <c r="M1884" s="12">
        <v>19.328364898860208</v>
      </c>
      <c r="N1884" s="12"/>
      <c r="O1884" s="12"/>
    </row>
    <row r="1885" spans="1:15" x14ac:dyDescent="0.35">
      <c r="A1885" s="11" t="str">
        <f t="shared" si="29"/>
        <v>DISTRIBUCION VOLUMEN POR CRITERIO (kg o litros)Leche SolaDE 60 A 75 AÑOS</v>
      </c>
      <c r="B1885" s="11" t="s">
        <v>210</v>
      </c>
      <c r="C1885" s="11" t="s">
        <v>100</v>
      </c>
      <c r="D1885" s="11" t="s">
        <v>39</v>
      </c>
      <c r="E1885" s="12">
        <v>33.025591019741782</v>
      </c>
      <c r="F1885" s="12">
        <v>32.672735159485718</v>
      </c>
      <c r="G1885" s="12">
        <v>52.250326176016657</v>
      </c>
      <c r="H1885" s="12">
        <v>35.011387776779145</v>
      </c>
      <c r="I1885" s="12">
        <v>41.447165434412462</v>
      </c>
      <c r="J1885" s="12">
        <v>37.442615451507841</v>
      </c>
      <c r="K1885" s="12">
        <v>56.11796704928971</v>
      </c>
      <c r="L1885" s="12">
        <v>35.830455566108817</v>
      </c>
      <c r="M1885" s="12">
        <v>38.018538716250163</v>
      </c>
      <c r="N1885" s="12"/>
      <c r="O1885" s="12"/>
    </row>
    <row r="1886" spans="1:15" x14ac:dyDescent="0.35">
      <c r="A1886" s="11" t="str">
        <f t="shared" si="29"/>
        <v>DISTRIBUCION VOLUMEN POR CRITERIO (kg o litros)Leche SolaNIVEL ALTO</v>
      </c>
      <c r="B1886" s="11" t="s">
        <v>210</v>
      </c>
      <c r="C1886" s="11" t="s">
        <v>100</v>
      </c>
      <c r="D1886" s="11" t="s">
        <v>171</v>
      </c>
      <c r="E1886" s="12">
        <v>34.589279794857113</v>
      </c>
      <c r="F1886" s="12">
        <v>22.442736661768496</v>
      </c>
      <c r="G1886" s="12">
        <v>17.198198034917489</v>
      </c>
      <c r="H1886" s="12">
        <v>18.275616296849652</v>
      </c>
      <c r="I1886" s="12">
        <v>24.124755571359721</v>
      </c>
      <c r="J1886" s="12">
        <v>24.703376953682014</v>
      </c>
      <c r="K1886" s="12">
        <v>18.206925688015314</v>
      </c>
      <c r="L1886" s="12">
        <v>22.05834051690476</v>
      </c>
      <c r="M1886" s="12">
        <v>30.106144959258341</v>
      </c>
      <c r="N1886" s="12"/>
      <c r="O1886" s="12"/>
    </row>
    <row r="1887" spans="1:15" x14ac:dyDescent="0.35">
      <c r="A1887" s="11" t="str">
        <f t="shared" si="29"/>
        <v>DISTRIBUCION VOLUMEN POR CRITERIO (kg o litros)Leche SolaNIVEL MEDIO ALTO</v>
      </c>
      <c r="B1887" s="11" t="s">
        <v>210</v>
      </c>
      <c r="C1887" s="11" t="s">
        <v>100</v>
      </c>
      <c r="D1887" s="11" t="s">
        <v>172</v>
      </c>
      <c r="E1887" s="12">
        <v>7.2646946294562849</v>
      </c>
      <c r="F1887" s="12">
        <v>12.903599210853844</v>
      </c>
      <c r="G1887" s="12">
        <v>3.8358158331240428</v>
      </c>
      <c r="H1887" s="12">
        <v>7.8273493399320673</v>
      </c>
      <c r="I1887" s="12">
        <v>6.1259379707498995</v>
      </c>
      <c r="J1887" s="12">
        <v>9.5394922575589369</v>
      </c>
      <c r="K1887" s="12">
        <v>5.4860424570340465</v>
      </c>
      <c r="L1887" s="12">
        <v>3.8799467163702874</v>
      </c>
      <c r="M1887" s="12">
        <v>10.708422122077442</v>
      </c>
      <c r="N1887" s="12"/>
      <c r="O1887" s="12"/>
    </row>
    <row r="1888" spans="1:15" x14ac:dyDescent="0.35">
      <c r="A1888" s="11" t="str">
        <f t="shared" si="29"/>
        <v>DISTRIBUCION VOLUMEN POR CRITERIO (kg o litros)Leche SolaNIVEL MEDIO</v>
      </c>
      <c r="B1888" s="11" t="s">
        <v>210</v>
      </c>
      <c r="C1888" s="11" t="s">
        <v>100</v>
      </c>
      <c r="D1888" s="11" t="s">
        <v>173</v>
      </c>
      <c r="E1888" s="12">
        <v>17.278213352687168</v>
      </c>
      <c r="F1888" s="12">
        <v>20.3691536576606</v>
      </c>
      <c r="G1888" s="12">
        <v>15.173837752999725</v>
      </c>
      <c r="H1888" s="12">
        <v>24.779689196129471</v>
      </c>
      <c r="I1888" s="12">
        <v>18.122371278786115</v>
      </c>
      <c r="J1888" s="12">
        <v>22.759860072509973</v>
      </c>
      <c r="K1888" s="12">
        <v>20.465050137091708</v>
      </c>
      <c r="L1888" s="12">
        <v>21.592793024634382</v>
      </c>
      <c r="M1888" s="12">
        <v>14.692252454491294</v>
      </c>
      <c r="N1888" s="12"/>
      <c r="O1888" s="12"/>
    </row>
    <row r="1889" spans="1:15" x14ac:dyDescent="0.35">
      <c r="A1889" s="11" t="str">
        <f t="shared" si="29"/>
        <v>DISTRIBUCION VOLUMEN POR CRITERIO (kg o litros)Leche SolaNIVEL MEDIO BAJO</v>
      </c>
      <c r="B1889" s="11" t="s">
        <v>210</v>
      </c>
      <c r="C1889" s="11" t="s">
        <v>100</v>
      </c>
      <c r="D1889" s="11" t="s">
        <v>174</v>
      </c>
      <c r="E1889" s="12">
        <v>18.99298837163456</v>
      </c>
      <c r="F1889" s="12">
        <v>10.058733287104147</v>
      </c>
      <c r="G1889" s="12">
        <v>10.487702287386551</v>
      </c>
      <c r="H1889" s="12">
        <v>19.008989850944875</v>
      </c>
      <c r="I1889" s="12">
        <v>10.70585008735236</v>
      </c>
      <c r="J1889" s="12">
        <v>18.753930380787054</v>
      </c>
      <c r="K1889" s="12">
        <v>15.133970010275791</v>
      </c>
      <c r="L1889" s="12">
        <v>17.538053094712321</v>
      </c>
      <c r="M1889" s="12">
        <v>16.724157573018434</v>
      </c>
      <c r="N1889" s="12"/>
      <c r="O1889" s="12"/>
    </row>
    <row r="1890" spans="1:15" x14ac:dyDescent="0.35">
      <c r="A1890" s="11" t="str">
        <f t="shared" si="29"/>
        <v>DISTRIBUCION VOLUMEN POR CRITERIO (kg o litros)Leche SolaNIVEL BAJO</v>
      </c>
      <c r="B1890" s="11" t="s">
        <v>210</v>
      </c>
      <c r="C1890" s="11" t="s">
        <v>100</v>
      </c>
      <c r="D1890" s="11" t="s">
        <v>190</v>
      </c>
      <c r="E1890" s="12">
        <v>21.874838454360525</v>
      </c>
      <c r="F1890" s="12">
        <v>34.225767233720376</v>
      </c>
      <c r="G1890" s="12">
        <v>53.304446091572203</v>
      </c>
      <c r="H1890" s="12">
        <v>30.108355316143943</v>
      </c>
      <c r="I1890" s="12">
        <v>40.92106828675773</v>
      </c>
      <c r="J1890" s="12">
        <v>24.243333142725827</v>
      </c>
      <c r="K1890" s="12">
        <v>40.708006837540239</v>
      </c>
      <c r="L1890" s="12">
        <v>34.930881522763428</v>
      </c>
      <c r="M1890" s="12">
        <v>27.768994877177388</v>
      </c>
      <c r="N1890" s="12"/>
      <c r="O1890" s="12"/>
    </row>
    <row r="1891" spans="1:15" x14ac:dyDescent="0.35">
      <c r="A1891" s="11" t="str">
        <f t="shared" si="29"/>
        <v>DISTRIBUCION VOLUMEN POR CRITERIO (kg o litros)Leche SolaHOMBRE</v>
      </c>
      <c r="B1891" s="11" t="s">
        <v>210</v>
      </c>
      <c r="C1891" s="11" t="s">
        <v>100</v>
      </c>
      <c r="D1891" s="11" t="s">
        <v>17</v>
      </c>
      <c r="E1891" s="12">
        <v>45.771191502224767</v>
      </c>
      <c r="F1891" s="12">
        <v>34.079011119877187</v>
      </c>
      <c r="G1891" s="12">
        <v>27.800341440324562</v>
      </c>
      <c r="H1891" s="12">
        <v>39.452226780899466</v>
      </c>
      <c r="I1891" s="12">
        <v>41.154758535760685</v>
      </c>
      <c r="J1891" s="12">
        <v>31.265184315663301</v>
      </c>
      <c r="K1891" s="12">
        <v>32.370444683617663</v>
      </c>
      <c r="L1891" s="12">
        <v>29.91513220870463</v>
      </c>
      <c r="M1891" s="12">
        <v>39.538030841521199</v>
      </c>
      <c r="N1891" s="12"/>
      <c r="O1891" s="12"/>
    </row>
    <row r="1892" spans="1:15" x14ac:dyDescent="0.35">
      <c r="A1892" s="11" t="str">
        <f t="shared" si="29"/>
        <v>DISTRIBUCION VOLUMEN POR CRITERIO (kg o litros)Leche SolaMUJER</v>
      </c>
      <c r="B1892" s="11" t="s">
        <v>210</v>
      </c>
      <c r="C1892" s="11" t="s">
        <v>100</v>
      </c>
      <c r="D1892" s="11" t="s">
        <v>18</v>
      </c>
      <c r="E1892" s="12">
        <v>54.228845005264382</v>
      </c>
      <c r="F1892" s="12">
        <v>65.92096400789147</v>
      </c>
      <c r="G1892" s="12">
        <v>72.199658559675441</v>
      </c>
      <c r="H1892" s="12">
        <v>60.547773219100534</v>
      </c>
      <c r="I1892" s="12">
        <v>58.845241464239315</v>
      </c>
      <c r="J1892" s="12">
        <v>68.734794106128106</v>
      </c>
      <c r="K1892" s="12">
        <v>67.629555316382351</v>
      </c>
      <c r="L1892" s="12">
        <v>70.084893823219446</v>
      </c>
      <c r="M1892" s="12">
        <v>60.461959820486435</v>
      </c>
      <c r="N1892" s="12"/>
      <c r="O1892" s="12"/>
    </row>
    <row r="1893" spans="1:15" x14ac:dyDescent="0.35">
      <c r="A1893" s="11" t="str">
        <f t="shared" si="29"/>
        <v>DISTRIBUCION VOLUMEN POR CRITERIO (kg o litros)Leche Con CacaoT.ESPAÑA</v>
      </c>
      <c r="B1893" s="11" t="s">
        <v>210</v>
      </c>
      <c r="C1893" s="11" t="s">
        <v>101</v>
      </c>
      <c r="D1893" s="11" t="s">
        <v>32</v>
      </c>
      <c r="E1893" s="12">
        <v>100</v>
      </c>
      <c r="F1893" s="12">
        <v>100</v>
      </c>
      <c r="G1893" s="12">
        <v>100</v>
      </c>
      <c r="H1893" s="12">
        <v>100</v>
      </c>
      <c r="I1893" s="12">
        <v>100</v>
      </c>
      <c r="J1893" s="12">
        <v>100</v>
      </c>
      <c r="K1893" s="12">
        <v>100</v>
      </c>
      <c r="L1893" s="12">
        <v>100</v>
      </c>
      <c r="M1893" s="12">
        <v>100</v>
      </c>
      <c r="N1893" s="12"/>
      <c r="O1893" s="12"/>
    </row>
    <row r="1894" spans="1:15" x14ac:dyDescent="0.35">
      <c r="A1894" s="11" t="str">
        <f t="shared" si="29"/>
        <v>DISTRIBUCION VOLUMEN POR CRITERIO (kg o litros)Leche Con CacaoBCN AM</v>
      </c>
      <c r="B1894" s="11" t="s">
        <v>210</v>
      </c>
      <c r="C1894" s="11" t="s">
        <v>101</v>
      </c>
      <c r="D1894" s="11" t="s">
        <v>1</v>
      </c>
      <c r="E1894" s="12">
        <v>1.6034969394695078</v>
      </c>
      <c r="F1894" s="12">
        <v>0.52290056019637232</v>
      </c>
      <c r="G1894" s="12">
        <v>1.7303614152828095</v>
      </c>
      <c r="H1894" s="12">
        <v>2.1936117261163863</v>
      </c>
      <c r="I1894" s="12">
        <v>2.2523370830469145</v>
      </c>
      <c r="J1894" s="12">
        <v>1.8058879980004958</v>
      </c>
      <c r="K1894" s="12">
        <v>0.29846397064563979</v>
      </c>
      <c r="L1894" s="12">
        <v>2.7766319011027232</v>
      </c>
      <c r="M1894" s="12">
        <v>2.2648854924899178</v>
      </c>
      <c r="N1894" s="12"/>
      <c r="O1894" s="12"/>
    </row>
    <row r="1895" spans="1:15" x14ac:dyDescent="0.35">
      <c r="A1895" s="11" t="str">
        <f t="shared" si="29"/>
        <v>DISTRIBUCION VOLUMEN POR CRITERIO (kg o litros)Leche Con CacaoREST.CAT ARAGON</v>
      </c>
      <c r="B1895" s="11" t="s">
        <v>210</v>
      </c>
      <c r="C1895" s="11" t="s">
        <v>101</v>
      </c>
      <c r="D1895" s="11" t="s">
        <v>2</v>
      </c>
      <c r="E1895" s="12">
        <v>3.7525221038313301</v>
      </c>
      <c r="F1895" s="12">
        <v>1.5539074419200309</v>
      </c>
      <c r="G1895" s="12">
        <v>2.7604998614741456</v>
      </c>
      <c r="H1895" s="12">
        <v>2.9566476436105522</v>
      </c>
      <c r="I1895" s="12">
        <v>0.96649362061304411</v>
      </c>
      <c r="J1895" s="12">
        <v>1.0475684074590408</v>
      </c>
      <c r="K1895" s="12">
        <v>0.9870384104926222</v>
      </c>
      <c r="L1895" s="12">
        <v>3.5912608942378141</v>
      </c>
      <c r="M1895" s="12">
        <v>2.3488448676034741</v>
      </c>
      <c r="N1895" s="12"/>
      <c r="O1895" s="12"/>
    </row>
    <row r="1896" spans="1:15" x14ac:dyDescent="0.35">
      <c r="A1896" s="11" t="str">
        <f t="shared" si="29"/>
        <v>DISTRIBUCION VOLUMEN POR CRITERIO (kg o litros)Leche Con CacaoLEVANTE</v>
      </c>
      <c r="B1896" s="11" t="s">
        <v>210</v>
      </c>
      <c r="C1896" s="11" t="s">
        <v>101</v>
      </c>
      <c r="D1896" s="11" t="s">
        <v>3</v>
      </c>
      <c r="E1896" s="12">
        <v>7.8457114788785605</v>
      </c>
      <c r="F1896" s="12">
        <v>7.1805701232695887</v>
      </c>
      <c r="G1896" s="12">
        <v>4.0960059411216436</v>
      </c>
      <c r="H1896" s="12">
        <v>5.2912325749493938</v>
      </c>
      <c r="I1896" s="12">
        <v>6.0481209814324615</v>
      </c>
      <c r="J1896" s="12">
        <v>4.2624622729690556</v>
      </c>
      <c r="K1896" s="12">
        <v>5.0198015067530646</v>
      </c>
      <c r="L1896" s="12">
        <v>6.6329705787387923</v>
      </c>
      <c r="M1896" s="12">
        <v>3.8345802355507184</v>
      </c>
      <c r="N1896" s="12"/>
      <c r="O1896" s="12"/>
    </row>
    <row r="1897" spans="1:15" x14ac:dyDescent="0.35">
      <c r="A1897" s="11" t="str">
        <f t="shared" si="29"/>
        <v>DISTRIBUCION VOLUMEN POR CRITERIO (kg o litros)Leche Con CacaoANDALUCIA</v>
      </c>
      <c r="B1897" s="11" t="s">
        <v>210</v>
      </c>
      <c r="C1897" s="11" t="s">
        <v>101</v>
      </c>
      <c r="D1897" s="11" t="s">
        <v>4</v>
      </c>
      <c r="E1897" s="12">
        <v>31.774880979369751</v>
      </c>
      <c r="F1897" s="12">
        <v>35.198755179831743</v>
      </c>
      <c r="G1897" s="12">
        <v>35.87534620399326</v>
      </c>
      <c r="H1897" s="12">
        <v>36.960073406839804</v>
      </c>
      <c r="I1897" s="12">
        <v>36.034528348822107</v>
      </c>
      <c r="J1897" s="12">
        <v>34.289846844579444</v>
      </c>
      <c r="K1897" s="12">
        <v>36.88342181278788</v>
      </c>
      <c r="L1897" s="12">
        <v>34.186915872163084</v>
      </c>
      <c r="M1897" s="12">
        <v>34.038273929235139</v>
      </c>
      <c r="N1897" s="12"/>
      <c r="O1897" s="12"/>
    </row>
    <row r="1898" spans="1:15" x14ac:dyDescent="0.35">
      <c r="A1898" s="11" t="str">
        <f t="shared" si="29"/>
        <v>DISTRIBUCION VOLUMEN POR CRITERIO (kg o litros)Leche Con CacaoMDD AM</v>
      </c>
      <c r="B1898" s="11" t="s">
        <v>210</v>
      </c>
      <c r="C1898" s="11" t="s">
        <v>101</v>
      </c>
      <c r="D1898" s="11" t="s">
        <v>5</v>
      </c>
      <c r="E1898" s="12">
        <v>22.730578855890574</v>
      </c>
      <c r="F1898" s="12">
        <v>19.069651378016655</v>
      </c>
      <c r="G1898" s="12">
        <v>21.257487256063939</v>
      </c>
      <c r="H1898" s="12">
        <v>22.871008307375011</v>
      </c>
      <c r="I1898" s="12">
        <v>20.020133189522575</v>
      </c>
      <c r="J1898" s="12">
        <v>22.046490884972329</v>
      </c>
      <c r="K1898" s="12">
        <v>21.414688890623783</v>
      </c>
      <c r="L1898" s="12">
        <v>22.643912565300077</v>
      </c>
      <c r="M1898" s="12">
        <v>25.524397383209013</v>
      </c>
      <c r="N1898" s="12"/>
      <c r="O1898" s="12"/>
    </row>
    <row r="1899" spans="1:15" x14ac:dyDescent="0.35">
      <c r="A1899" s="11" t="str">
        <f t="shared" si="29"/>
        <v>DISTRIBUCION VOLUMEN POR CRITERIO (kg o litros)Leche Con CacaoRTO CENTRO</v>
      </c>
      <c r="B1899" s="11" t="s">
        <v>210</v>
      </c>
      <c r="C1899" s="11" t="s">
        <v>101</v>
      </c>
      <c r="D1899" s="11" t="s">
        <v>6</v>
      </c>
      <c r="E1899" s="12">
        <v>5.6392428020856942</v>
      </c>
      <c r="F1899" s="12">
        <v>7.5435274196413795</v>
      </c>
      <c r="G1899" s="12">
        <v>6.2520108377671928</v>
      </c>
      <c r="H1899" s="12">
        <v>9.0577063541372382</v>
      </c>
      <c r="I1899" s="12">
        <v>7.5251902232737962</v>
      </c>
      <c r="J1899" s="12">
        <v>7.0883963995516677</v>
      </c>
      <c r="K1899" s="12">
        <v>12.105638613474898</v>
      </c>
      <c r="L1899" s="12">
        <v>5.6458202371479143</v>
      </c>
      <c r="M1899" s="12">
        <v>9.673190389342933</v>
      </c>
      <c r="N1899" s="12"/>
      <c r="O1899" s="12"/>
    </row>
    <row r="1900" spans="1:15" x14ac:dyDescent="0.35">
      <c r="A1900" s="11" t="str">
        <f t="shared" si="29"/>
        <v>DISTRIBUCION VOLUMEN POR CRITERIO (kg o litros)Leche Con CacaoNORTE-CENTRO</v>
      </c>
      <c r="B1900" s="11" t="s">
        <v>210</v>
      </c>
      <c r="C1900" s="11" t="s">
        <v>101</v>
      </c>
      <c r="D1900" s="11" t="s">
        <v>7</v>
      </c>
      <c r="E1900" s="12">
        <v>10.69790485906446</v>
      </c>
      <c r="F1900" s="12">
        <v>13.780746596386784</v>
      </c>
      <c r="G1900" s="12">
        <v>13.359008562048519</v>
      </c>
      <c r="H1900" s="12">
        <v>9.9585698761046082</v>
      </c>
      <c r="I1900" s="12">
        <v>10.287131753946884</v>
      </c>
      <c r="J1900" s="12">
        <v>12.01371736005918</v>
      </c>
      <c r="K1900" s="12">
        <v>11.752420173315638</v>
      </c>
      <c r="L1900" s="12">
        <v>9.5725153296557917</v>
      </c>
      <c r="M1900" s="12">
        <v>8.4869328758378995</v>
      </c>
      <c r="N1900" s="12"/>
      <c r="O1900" s="12"/>
    </row>
    <row r="1901" spans="1:15" x14ac:dyDescent="0.35">
      <c r="A1901" s="11" t="str">
        <f t="shared" si="29"/>
        <v>DISTRIBUCION VOLUMEN POR CRITERIO (kg o litros)Leche Con CacaoNOROESTE</v>
      </c>
      <c r="B1901" s="11" t="s">
        <v>210</v>
      </c>
      <c r="C1901" s="11" t="s">
        <v>101</v>
      </c>
      <c r="D1901" s="11" t="s">
        <v>8</v>
      </c>
      <c r="E1901" s="12">
        <v>15.95563175394846</v>
      </c>
      <c r="F1901" s="12">
        <v>15.149960067213557</v>
      </c>
      <c r="G1901" s="12">
        <v>14.669294969785431</v>
      </c>
      <c r="H1901" s="12">
        <v>10.711159599858711</v>
      </c>
      <c r="I1901" s="12">
        <v>16.866068003752247</v>
      </c>
      <c r="J1901" s="12">
        <v>17.445633452755612</v>
      </c>
      <c r="K1901" s="12">
        <v>11.538537356546179</v>
      </c>
      <c r="L1901" s="12">
        <v>14.949979815438653</v>
      </c>
      <c r="M1901" s="12">
        <v>13.828915414849035</v>
      </c>
      <c r="N1901" s="12"/>
      <c r="O1901" s="12"/>
    </row>
    <row r="1902" spans="1:15" x14ac:dyDescent="0.35">
      <c r="A1902" s="11" t="str">
        <f t="shared" si="29"/>
        <v>DISTRIBUCION VOLUMEN POR CRITERIO (kg o litros)Leche Con Cacao&lt;2MIL</v>
      </c>
      <c r="B1902" s="11" t="s">
        <v>210</v>
      </c>
      <c r="C1902" s="11" t="s">
        <v>101</v>
      </c>
      <c r="D1902" s="11" t="s">
        <v>9</v>
      </c>
      <c r="E1902" s="12">
        <v>2.9474523917479027</v>
      </c>
      <c r="F1902" s="12">
        <v>1.9053284736121736</v>
      </c>
      <c r="G1902" s="12">
        <v>1.5687880448204166</v>
      </c>
      <c r="H1902" s="12">
        <v>1.6705832479917142</v>
      </c>
      <c r="I1902" s="12">
        <v>1.3406041001257079</v>
      </c>
      <c r="J1902" s="12">
        <v>1.0414972199088504</v>
      </c>
      <c r="K1902" s="12">
        <v>1.6253327738309002</v>
      </c>
      <c r="L1902" s="12">
        <v>2.2377826453057614</v>
      </c>
      <c r="M1902" s="12">
        <v>2.5284360514007078</v>
      </c>
      <c r="N1902" s="12"/>
      <c r="O1902" s="12"/>
    </row>
    <row r="1903" spans="1:15" x14ac:dyDescent="0.35">
      <c r="A1903" s="11" t="str">
        <f t="shared" si="29"/>
        <v>DISTRIBUCION VOLUMEN POR CRITERIO (kg o litros)Leche Con Cacao2-5MIL</v>
      </c>
      <c r="B1903" s="11" t="s">
        <v>210</v>
      </c>
      <c r="C1903" s="11" t="s">
        <v>101</v>
      </c>
      <c r="D1903" s="11" t="s">
        <v>10</v>
      </c>
      <c r="E1903" s="12">
        <v>6.913994370135268</v>
      </c>
      <c r="F1903" s="12">
        <v>10.810810718592254</v>
      </c>
      <c r="G1903" s="12">
        <v>6.1362890826578909</v>
      </c>
      <c r="H1903" s="12">
        <v>4.2896410338161575</v>
      </c>
      <c r="I1903" s="12">
        <v>5.405275978033413</v>
      </c>
      <c r="J1903" s="12">
        <v>4.4497441554528656</v>
      </c>
      <c r="K1903" s="12">
        <v>7.6973456163634948</v>
      </c>
      <c r="L1903" s="12">
        <v>4.9440041781502453</v>
      </c>
      <c r="M1903" s="12">
        <v>4.7025897073203415</v>
      </c>
      <c r="N1903" s="12"/>
      <c r="O1903" s="12"/>
    </row>
    <row r="1904" spans="1:15" x14ac:dyDescent="0.35">
      <c r="A1904" s="11" t="str">
        <f t="shared" si="29"/>
        <v>DISTRIBUCION VOLUMEN POR CRITERIO (kg o litros)Leche Con Cacao5-10MIL</v>
      </c>
      <c r="B1904" s="11" t="s">
        <v>210</v>
      </c>
      <c r="C1904" s="11" t="s">
        <v>101</v>
      </c>
      <c r="D1904" s="11" t="s">
        <v>11</v>
      </c>
      <c r="E1904" s="12">
        <v>7.2846576739968265</v>
      </c>
      <c r="F1904" s="12">
        <v>7.3090533802745457</v>
      </c>
      <c r="G1904" s="12">
        <v>8.253460712208776</v>
      </c>
      <c r="H1904" s="12">
        <v>4.8969246415118244</v>
      </c>
      <c r="I1904" s="12">
        <v>6.2246341275839416</v>
      </c>
      <c r="J1904" s="12">
        <v>5.4949128093100308</v>
      </c>
      <c r="K1904" s="12">
        <v>6.0417636037161371</v>
      </c>
      <c r="L1904" s="12">
        <v>7.3656431789191412</v>
      </c>
      <c r="M1904" s="12">
        <v>6.8416581217398074</v>
      </c>
      <c r="N1904" s="12"/>
      <c r="O1904" s="12"/>
    </row>
    <row r="1905" spans="1:15" x14ac:dyDescent="0.35">
      <c r="A1905" s="11" t="str">
        <f t="shared" si="29"/>
        <v>DISTRIBUCION VOLUMEN POR CRITERIO (kg o litros)Leche Con Cacao10-30MIL</v>
      </c>
      <c r="B1905" s="11" t="s">
        <v>210</v>
      </c>
      <c r="C1905" s="11" t="s">
        <v>101</v>
      </c>
      <c r="D1905" s="11" t="s">
        <v>12</v>
      </c>
      <c r="E1905" s="12">
        <v>21.809302501322449</v>
      </c>
      <c r="F1905" s="12">
        <v>21.915559046499233</v>
      </c>
      <c r="G1905" s="12">
        <v>20.861763589032293</v>
      </c>
      <c r="H1905" s="12">
        <v>23.334581135742162</v>
      </c>
      <c r="I1905" s="12">
        <v>24.129041354454277</v>
      </c>
      <c r="J1905" s="12">
        <v>21.062628111671337</v>
      </c>
      <c r="K1905" s="12">
        <v>23.075874385197906</v>
      </c>
      <c r="L1905" s="12">
        <v>20.942534487903831</v>
      </c>
      <c r="M1905" s="12">
        <v>17.990813787574474</v>
      </c>
      <c r="N1905" s="12"/>
      <c r="O1905" s="12"/>
    </row>
    <row r="1906" spans="1:15" x14ac:dyDescent="0.35">
      <c r="A1906" s="11" t="str">
        <f t="shared" si="29"/>
        <v>DISTRIBUCION VOLUMEN POR CRITERIO (kg o litros)Leche Con Cacao30-100MIL</v>
      </c>
      <c r="B1906" s="11" t="s">
        <v>210</v>
      </c>
      <c r="C1906" s="11" t="s">
        <v>101</v>
      </c>
      <c r="D1906" s="11" t="s">
        <v>13</v>
      </c>
      <c r="E1906" s="12">
        <v>20.660082747676263</v>
      </c>
      <c r="F1906" s="12">
        <v>18.81417708319827</v>
      </c>
      <c r="G1906" s="12">
        <v>22.896748227267381</v>
      </c>
      <c r="H1906" s="12">
        <v>21.92315292625085</v>
      </c>
      <c r="I1906" s="12">
        <v>22.03781963396618</v>
      </c>
      <c r="J1906" s="12">
        <v>23.122162972192115</v>
      </c>
      <c r="K1906" s="12">
        <v>22.028056444687326</v>
      </c>
      <c r="L1906" s="12">
        <v>23.952833709788088</v>
      </c>
      <c r="M1906" s="12">
        <v>20.817799169290023</v>
      </c>
      <c r="N1906" s="12"/>
      <c r="O1906" s="12"/>
    </row>
    <row r="1907" spans="1:15" x14ac:dyDescent="0.35">
      <c r="A1907" s="11" t="str">
        <f t="shared" si="29"/>
        <v>DISTRIBUCION VOLUMEN POR CRITERIO (kg o litros)Leche Con Cacao100-200MIL</v>
      </c>
      <c r="B1907" s="11" t="s">
        <v>210</v>
      </c>
      <c r="C1907" s="11" t="s">
        <v>101</v>
      </c>
      <c r="D1907" s="11" t="s">
        <v>14</v>
      </c>
      <c r="E1907" s="12">
        <v>7.2088708153857777</v>
      </c>
      <c r="F1907" s="12">
        <v>6.7934108968851517</v>
      </c>
      <c r="G1907" s="12">
        <v>8.3777507118812711</v>
      </c>
      <c r="H1907" s="12">
        <v>5.3948749006917724</v>
      </c>
      <c r="I1907" s="12">
        <v>4.9647633578799057</v>
      </c>
      <c r="J1907" s="12">
        <v>6.3345798500345065</v>
      </c>
      <c r="K1907" s="12">
        <v>8.3834871965024611</v>
      </c>
      <c r="L1907" s="12">
        <v>8.0802006298638211</v>
      </c>
      <c r="M1907" s="12">
        <v>6.4840033925101039</v>
      </c>
      <c r="N1907" s="12"/>
      <c r="O1907" s="12"/>
    </row>
    <row r="1908" spans="1:15" x14ac:dyDescent="0.35">
      <c r="A1908" s="11" t="str">
        <f t="shared" si="29"/>
        <v>DISTRIBUCION VOLUMEN POR CRITERIO (kg o litros)Leche Con Cacao200-500MIL</v>
      </c>
      <c r="B1908" s="11" t="s">
        <v>210</v>
      </c>
      <c r="C1908" s="11" t="s">
        <v>101</v>
      </c>
      <c r="D1908" s="11" t="s">
        <v>15</v>
      </c>
      <c r="E1908" s="12">
        <v>10.210231995768154</v>
      </c>
      <c r="F1908" s="12">
        <v>11.810835285615532</v>
      </c>
      <c r="G1908" s="12">
        <v>12.10860249983846</v>
      </c>
      <c r="H1908" s="12">
        <v>13.625456687378765</v>
      </c>
      <c r="I1908" s="12">
        <v>12.999947305257322</v>
      </c>
      <c r="J1908" s="12">
        <v>15.727095037724684</v>
      </c>
      <c r="K1908" s="12">
        <v>11.238835974705285</v>
      </c>
      <c r="L1908" s="12">
        <v>10.215877090828608</v>
      </c>
      <c r="M1908" s="12">
        <v>12.290807992019223</v>
      </c>
      <c r="N1908" s="12"/>
      <c r="O1908" s="12"/>
    </row>
    <row r="1909" spans="1:15" x14ac:dyDescent="0.35">
      <c r="A1909" s="11" t="str">
        <f t="shared" si="29"/>
        <v>DISTRIBUCION VOLUMEN POR CRITERIO (kg o litros)Leche Con Cacao&gt;500MIL</v>
      </c>
      <c r="B1909" s="11" t="s">
        <v>210</v>
      </c>
      <c r="C1909" s="11" t="s">
        <v>101</v>
      </c>
      <c r="D1909" s="11" t="s">
        <v>16</v>
      </c>
      <c r="E1909" s="12">
        <v>22.965380110330234</v>
      </c>
      <c r="F1909" s="12">
        <v>20.640826252685027</v>
      </c>
      <c r="G1909" s="12">
        <v>19.796610409531993</v>
      </c>
      <c r="H1909" s="12">
        <v>24.864799660104321</v>
      </c>
      <c r="I1909" s="12">
        <v>22.897918889973376</v>
      </c>
      <c r="J1909" s="12">
        <v>22.767382391357081</v>
      </c>
      <c r="K1909" s="12">
        <v>19.90933132953392</v>
      </c>
      <c r="L1909" s="12">
        <v>22.261119283383927</v>
      </c>
      <c r="M1909" s="12">
        <v>28.343898983986666</v>
      </c>
      <c r="N1909" s="12"/>
      <c r="O1909" s="12"/>
    </row>
    <row r="1910" spans="1:15" x14ac:dyDescent="0.35">
      <c r="A1910" s="11" t="str">
        <f t="shared" si="29"/>
        <v>DISTRIBUCION VOLUMEN POR CRITERIO (kg o litros)Leche Con CacaoDE 15 A 19 AÑOS</v>
      </c>
      <c r="B1910" s="11" t="s">
        <v>210</v>
      </c>
      <c r="C1910" s="11" t="s">
        <v>101</v>
      </c>
      <c r="D1910" s="11" t="s">
        <v>34</v>
      </c>
      <c r="E1910" s="12" t="s">
        <v>222</v>
      </c>
      <c r="F1910" s="12">
        <v>1.0696728741620201</v>
      </c>
      <c r="G1910" s="12">
        <v>3.6716919539049693</v>
      </c>
      <c r="H1910" s="12">
        <v>5.4699114748241637</v>
      </c>
      <c r="I1910" s="12">
        <v>7.0567849940564127</v>
      </c>
      <c r="J1910" s="12">
        <v>0.86297550406290069</v>
      </c>
      <c r="K1910" s="12">
        <v>6.7368403075962213</v>
      </c>
      <c r="L1910" s="12">
        <v>0.96647492432438076</v>
      </c>
      <c r="M1910" s="12">
        <v>2.2420965045390111</v>
      </c>
      <c r="N1910" s="12"/>
      <c r="O1910" s="12"/>
    </row>
    <row r="1911" spans="1:15" x14ac:dyDescent="0.35">
      <c r="A1911" s="11" t="str">
        <f t="shared" si="29"/>
        <v>DISTRIBUCION VOLUMEN POR CRITERIO (kg o litros)Leche Con CacaoDE 20 A 24 AÑOS</v>
      </c>
      <c r="B1911" s="11" t="s">
        <v>210</v>
      </c>
      <c r="C1911" s="11" t="s">
        <v>101</v>
      </c>
      <c r="D1911" s="11" t="s">
        <v>35</v>
      </c>
      <c r="E1911" s="12">
        <v>5.4841003551726741</v>
      </c>
      <c r="F1911" s="12">
        <v>6.4037449242368929</v>
      </c>
      <c r="G1911" s="12">
        <v>3.2172598789292879</v>
      </c>
      <c r="H1911" s="12">
        <v>4.3181258007819405</v>
      </c>
      <c r="I1911" s="12">
        <v>0.9883721454640747</v>
      </c>
      <c r="J1911" s="12">
        <v>4.5318495989929533</v>
      </c>
      <c r="K1911" s="12">
        <v>1.8671549301272545</v>
      </c>
      <c r="L1911" s="12">
        <v>3.9258738020699639</v>
      </c>
      <c r="M1911" s="12">
        <v>4.6275243992361403</v>
      </c>
      <c r="N1911" s="12"/>
      <c r="O1911" s="12"/>
    </row>
    <row r="1912" spans="1:15" x14ac:dyDescent="0.35">
      <c r="A1912" s="11" t="str">
        <f t="shared" si="29"/>
        <v>DISTRIBUCION VOLUMEN POR CRITERIO (kg o litros)Leche Con CacaoDE 25 A 34 AÑOS</v>
      </c>
      <c r="B1912" s="11" t="s">
        <v>210</v>
      </c>
      <c r="C1912" s="11" t="s">
        <v>101</v>
      </c>
      <c r="D1912" s="11" t="s">
        <v>36</v>
      </c>
      <c r="E1912" s="12">
        <v>5.6133284213708148</v>
      </c>
      <c r="F1912" s="12">
        <v>6.8585760634848283</v>
      </c>
      <c r="G1912" s="12">
        <v>4.0816399690905882</v>
      </c>
      <c r="H1912" s="12">
        <v>6.1944968118174009</v>
      </c>
      <c r="I1912" s="12">
        <v>7.9641682870695663</v>
      </c>
      <c r="J1912" s="12">
        <v>6.1673184855311503</v>
      </c>
      <c r="K1912" s="12">
        <v>7.6869310640955577</v>
      </c>
      <c r="L1912" s="12">
        <v>5.7307416684281449</v>
      </c>
      <c r="M1912" s="12">
        <v>6.3212491717142729</v>
      </c>
      <c r="N1912" s="12"/>
      <c r="O1912" s="12"/>
    </row>
    <row r="1913" spans="1:15" x14ac:dyDescent="0.35">
      <c r="A1913" s="11" t="str">
        <f t="shared" si="29"/>
        <v>DISTRIBUCION VOLUMEN POR CRITERIO (kg o litros)Leche Con CacaoDE 35 A 49 AÑOS</v>
      </c>
      <c r="B1913" s="11" t="s">
        <v>210</v>
      </c>
      <c r="C1913" s="11" t="s">
        <v>101</v>
      </c>
      <c r="D1913" s="11" t="s">
        <v>37</v>
      </c>
      <c r="E1913" s="12">
        <v>28.193776921333026</v>
      </c>
      <c r="F1913" s="12">
        <v>25.019875404246957</v>
      </c>
      <c r="G1913" s="12">
        <v>27.54466684310642</v>
      </c>
      <c r="H1913" s="12">
        <v>27.512287651192256</v>
      </c>
      <c r="I1913" s="12">
        <v>28.641230455472467</v>
      </c>
      <c r="J1913" s="12">
        <v>25.765002750793158</v>
      </c>
      <c r="K1913" s="12">
        <v>26.535355999687717</v>
      </c>
      <c r="L1913" s="12">
        <v>30.69932101461621</v>
      </c>
      <c r="M1913" s="12">
        <v>26.562481181173276</v>
      </c>
      <c r="N1913" s="12"/>
      <c r="O1913" s="12"/>
    </row>
    <row r="1914" spans="1:15" x14ac:dyDescent="0.35">
      <c r="A1914" s="11" t="str">
        <f t="shared" si="29"/>
        <v>DISTRIBUCION VOLUMEN POR CRITERIO (kg o litros)Leche Con CacaoDE 50 A 59 AÑOS</v>
      </c>
      <c r="B1914" s="11" t="s">
        <v>210</v>
      </c>
      <c r="C1914" s="11" t="s">
        <v>101</v>
      </c>
      <c r="D1914" s="11" t="s">
        <v>38</v>
      </c>
      <c r="E1914" s="12">
        <v>22.109631224967881</v>
      </c>
      <c r="F1914" s="12">
        <v>27.158582637438283</v>
      </c>
      <c r="G1914" s="12">
        <v>23.030281840366875</v>
      </c>
      <c r="H1914" s="12">
        <v>19.757171957847056</v>
      </c>
      <c r="I1914" s="12">
        <v>24.872879867380149</v>
      </c>
      <c r="J1914" s="12">
        <v>21.600410520513353</v>
      </c>
      <c r="K1914" s="12">
        <v>20.691105863065033</v>
      </c>
      <c r="L1914" s="12">
        <v>22.520383289653072</v>
      </c>
      <c r="M1914" s="12">
        <v>26.462505279565541</v>
      </c>
      <c r="N1914" s="12"/>
      <c r="O1914" s="12"/>
    </row>
    <row r="1915" spans="1:15" x14ac:dyDescent="0.35">
      <c r="A1915" s="11" t="str">
        <f t="shared" si="29"/>
        <v>DISTRIBUCION VOLUMEN POR CRITERIO (kg o litros)Leche Con CacaoDE 60 A 75 AÑOS</v>
      </c>
      <c r="B1915" s="11" t="s">
        <v>210</v>
      </c>
      <c r="C1915" s="11" t="s">
        <v>101</v>
      </c>
      <c r="D1915" s="11" t="s">
        <v>39</v>
      </c>
      <c r="E1915" s="12">
        <v>38.599136628126651</v>
      </c>
      <c r="F1915" s="12">
        <v>33.489561403568636</v>
      </c>
      <c r="G1915" s="12">
        <v>38.454476332437267</v>
      </c>
      <c r="H1915" s="12">
        <v>36.748006303537188</v>
      </c>
      <c r="I1915" s="12">
        <v>30.476562232965833</v>
      </c>
      <c r="J1915" s="12">
        <v>41.072445955931798</v>
      </c>
      <c r="K1915" s="12">
        <v>36.482639159965643</v>
      </c>
      <c r="L1915" s="12">
        <v>36.157209617179142</v>
      </c>
      <c r="M1915" s="12">
        <v>33.784154787236723</v>
      </c>
      <c r="N1915" s="12"/>
      <c r="O1915" s="12"/>
    </row>
    <row r="1916" spans="1:15" x14ac:dyDescent="0.35">
      <c r="A1916" s="11" t="str">
        <f t="shared" si="29"/>
        <v>DISTRIBUCION VOLUMEN POR CRITERIO (kg o litros)Leche Con CacaoNIVEL ALTO</v>
      </c>
      <c r="B1916" s="11" t="s">
        <v>210</v>
      </c>
      <c r="C1916" s="11" t="s">
        <v>101</v>
      </c>
      <c r="D1916" s="11" t="s">
        <v>171</v>
      </c>
      <c r="E1916" s="12">
        <v>20.648738003476154</v>
      </c>
      <c r="F1916" s="12">
        <v>21.430872149798791</v>
      </c>
      <c r="G1916" s="12">
        <v>24.436553830793102</v>
      </c>
      <c r="H1916" s="12">
        <v>20.513575070141439</v>
      </c>
      <c r="I1916" s="12">
        <v>22.435985382193547</v>
      </c>
      <c r="J1916" s="12">
        <v>26.33338379471078</v>
      </c>
      <c r="K1916" s="12">
        <v>23.104994535092512</v>
      </c>
      <c r="L1916" s="12">
        <v>22.671009154930502</v>
      </c>
      <c r="M1916" s="12">
        <v>15.929521106990171</v>
      </c>
      <c r="N1916" s="12"/>
      <c r="O1916" s="12"/>
    </row>
    <row r="1917" spans="1:15" x14ac:dyDescent="0.35">
      <c r="A1917" s="11" t="str">
        <f t="shared" si="29"/>
        <v>DISTRIBUCION VOLUMEN POR CRITERIO (kg o litros)Leche Con CacaoNIVEL MEDIO ALTO</v>
      </c>
      <c r="B1917" s="11" t="s">
        <v>210</v>
      </c>
      <c r="C1917" s="11" t="s">
        <v>101</v>
      </c>
      <c r="D1917" s="11" t="s">
        <v>172</v>
      </c>
      <c r="E1917" s="12">
        <v>12.437419708304994</v>
      </c>
      <c r="F1917" s="12">
        <v>12.573425259494872</v>
      </c>
      <c r="G1917" s="12">
        <v>12.277329646391735</v>
      </c>
      <c r="H1917" s="12">
        <v>12.343197377432475</v>
      </c>
      <c r="I1917" s="12">
        <v>12.740852952234826</v>
      </c>
      <c r="J1917" s="12">
        <v>12.063153866483486</v>
      </c>
      <c r="K1917" s="12">
        <v>12.289386368959326</v>
      </c>
      <c r="L1917" s="12">
        <v>17.818645403117518</v>
      </c>
      <c r="M1917" s="12">
        <v>14.901546075024545</v>
      </c>
      <c r="N1917" s="12"/>
      <c r="O1917" s="12"/>
    </row>
    <row r="1918" spans="1:15" x14ac:dyDescent="0.35">
      <c r="A1918" s="11" t="str">
        <f t="shared" si="29"/>
        <v>DISTRIBUCION VOLUMEN POR CRITERIO (kg o litros)Leche Con CacaoNIVEL MEDIO</v>
      </c>
      <c r="B1918" s="11" t="s">
        <v>210</v>
      </c>
      <c r="C1918" s="11" t="s">
        <v>101</v>
      </c>
      <c r="D1918" s="11" t="s">
        <v>173</v>
      </c>
      <c r="E1918" s="12">
        <v>17.122345651023956</v>
      </c>
      <c r="F1918" s="12">
        <v>15.94456678670387</v>
      </c>
      <c r="G1918" s="12">
        <v>14.744160891805555</v>
      </c>
      <c r="H1918" s="12">
        <v>17.646037361481479</v>
      </c>
      <c r="I1918" s="12">
        <v>30.430157628489717</v>
      </c>
      <c r="J1918" s="12">
        <v>28.690685477810025</v>
      </c>
      <c r="K1918" s="12">
        <v>31.899875087828871</v>
      </c>
      <c r="L1918" s="12">
        <v>29.635983695526413</v>
      </c>
      <c r="M1918" s="12">
        <v>31.971175399340012</v>
      </c>
      <c r="N1918" s="12"/>
      <c r="O1918" s="12"/>
    </row>
    <row r="1919" spans="1:15" x14ac:dyDescent="0.35">
      <c r="A1919" s="11" t="str">
        <f t="shared" si="29"/>
        <v>DISTRIBUCION VOLUMEN POR CRITERIO (kg o litros)Leche Con CacaoNIVEL MEDIO BAJO</v>
      </c>
      <c r="B1919" s="11" t="s">
        <v>210</v>
      </c>
      <c r="C1919" s="11" t="s">
        <v>101</v>
      </c>
      <c r="D1919" s="11" t="s">
        <v>174</v>
      </c>
      <c r="E1919" s="12">
        <v>14.742358119851884</v>
      </c>
      <c r="F1919" s="12">
        <v>21.983823525063023</v>
      </c>
      <c r="G1919" s="12">
        <v>20.651611458433837</v>
      </c>
      <c r="H1919" s="12">
        <v>20.138119390968047</v>
      </c>
      <c r="I1919" s="12">
        <v>16.669780087273889</v>
      </c>
      <c r="J1919" s="12">
        <v>17.310889507148776</v>
      </c>
      <c r="K1919" s="12">
        <v>19.068867593098602</v>
      </c>
      <c r="L1919" s="12">
        <v>15.368813959491556</v>
      </c>
      <c r="M1919" s="12">
        <v>20.838459345826958</v>
      </c>
      <c r="N1919" s="12"/>
      <c r="O1919" s="12"/>
    </row>
    <row r="1920" spans="1:15" x14ac:dyDescent="0.35">
      <c r="A1920" s="11" t="str">
        <f t="shared" si="29"/>
        <v>DISTRIBUCION VOLUMEN POR CRITERIO (kg o litros)Leche Con CacaoNIVEL BAJO</v>
      </c>
      <c r="B1920" s="11" t="s">
        <v>210</v>
      </c>
      <c r="C1920" s="11" t="s">
        <v>101</v>
      </c>
      <c r="D1920" s="11" t="s">
        <v>190</v>
      </c>
      <c r="E1920" s="12">
        <v>35.04911017909771</v>
      </c>
      <c r="F1920" s="12">
        <v>28.067335026183216</v>
      </c>
      <c r="G1920" s="12">
        <v>27.890361875560409</v>
      </c>
      <c r="H1920" s="12">
        <v>29.359082661216195</v>
      </c>
      <c r="I1920" s="12">
        <v>17.723235817993306</v>
      </c>
      <c r="J1920" s="12">
        <v>15.60188467210854</v>
      </c>
      <c r="K1920" s="12">
        <v>13.636895932547427</v>
      </c>
      <c r="L1920" s="12">
        <v>14.505547786934001</v>
      </c>
      <c r="M1920" s="12">
        <v>16.359308366877382</v>
      </c>
      <c r="N1920" s="12"/>
      <c r="O1920" s="12"/>
    </row>
    <row r="1921" spans="1:15" x14ac:dyDescent="0.35">
      <c r="A1921" s="11" t="str">
        <f t="shared" si="29"/>
        <v>DISTRIBUCION VOLUMEN POR CRITERIO (kg o litros)Leche Con CacaoHOMBRE</v>
      </c>
      <c r="B1921" s="11" t="s">
        <v>210</v>
      </c>
      <c r="C1921" s="11" t="s">
        <v>101</v>
      </c>
      <c r="D1921" s="11" t="s">
        <v>17</v>
      </c>
      <c r="E1921" s="12">
        <v>62.36481712385703</v>
      </c>
      <c r="F1921" s="12">
        <v>60.584451758441546</v>
      </c>
      <c r="G1921" s="12">
        <v>65.29950351979592</v>
      </c>
      <c r="H1921" s="12">
        <v>62.785384390750984</v>
      </c>
      <c r="I1921" s="12">
        <v>57.706107652985658</v>
      </c>
      <c r="J1921" s="12">
        <v>62.616902004854225</v>
      </c>
      <c r="K1921" s="12">
        <v>65.724588180185805</v>
      </c>
      <c r="L1921" s="12">
        <v>61.492688776604567</v>
      </c>
      <c r="M1921" s="12">
        <v>65.216806780820249</v>
      </c>
      <c r="N1921" s="12"/>
      <c r="O1921" s="12"/>
    </row>
    <row r="1922" spans="1:15" x14ac:dyDescent="0.35">
      <c r="A1922" s="11" t="str">
        <f t="shared" si="29"/>
        <v>DISTRIBUCION VOLUMEN POR CRITERIO (kg o litros)Leche Con CacaoMUJER</v>
      </c>
      <c r="B1922" s="11" t="s">
        <v>210</v>
      </c>
      <c r="C1922" s="11" t="s">
        <v>101</v>
      </c>
      <c r="D1922" s="11" t="s">
        <v>18</v>
      </c>
      <c r="E1922" s="12">
        <v>37.635154537897677</v>
      </c>
      <c r="F1922" s="12">
        <v>39.41554824155844</v>
      </c>
      <c r="G1922" s="12">
        <v>34.700514183188716</v>
      </c>
      <c r="H1922" s="12">
        <v>37.214627470488651</v>
      </c>
      <c r="I1922" s="12">
        <v>42.293904215199632</v>
      </c>
      <c r="J1922" s="12">
        <v>37.383111403837752</v>
      </c>
      <c r="K1922" s="12">
        <v>34.275431337340933</v>
      </c>
      <c r="L1922" s="12">
        <v>38.507323213036862</v>
      </c>
      <c r="M1922" s="12">
        <v>34.783203513238838</v>
      </c>
      <c r="N1922" s="12"/>
      <c r="O1922" s="12"/>
    </row>
    <row r="1923" spans="1:15" x14ac:dyDescent="0.35">
      <c r="A1923" s="11" t="str">
        <f t="shared" si="29"/>
        <v>DISTRIBUCION VOLUMEN POR CRITERIO (kg o litros)Leche Con CafeT.ESPAÑA</v>
      </c>
      <c r="B1923" s="11" t="s">
        <v>210</v>
      </c>
      <c r="C1923" s="11" t="s">
        <v>102</v>
      </c>
      <c r="D1923" s="11" t="s">
        <v>32</v>
      </c>
      <c r="E1923" s="12">
        <v>100</v>
      </c>
      <c r="F1923" s="12">
        <v>100</v>
      </c>
      <c r="G1923" s="12">
        <v>100</v>
      </c>
      <c r="H1923" s="12">
        <v>100</v>
      </c>
      <c r="I1923" s="12">
        <v>100</v>
      </c>
      <c r="J1923" s="12">
        <v>100</v>
      </c>
      <c r="K1923" s="12">
        <v>100</v>
      </c>
      <c r="L1923" s="12">
        <v>100</v>
      </c>
      <c r="M1923" s="12">
        <v>100</v>
      </c>
      <c r="N1923" s="12"/>
      <c r="O1923" s="12"/>
    </row>
    <row r="1924" spans="1:15" x14ac:dyDescent="0.35">
      <c r="A1924" s="11" t="str">
        <f t="shared" ref="A1924:A1987" si="30">B1924&amp;C1924&amp;D1924</f>
        <v>DISTRIBUCION VOLUMEN POR CRITERIO (kg o litros)Leche Con CafeBCN AM</v>
      </c>
      <c r="B1924" s="11" t="s">
        <v>210</v>
      </c>
      <c r="C1924" s="11" t="s">
        <v>102</v>
      </c>
      <c r="D1924" s="11" t="s">
        <v>1</v>
      </c>
      <c r="E1924" s="12">
        <v>7.9004770647219464</v>
      </c>
      <c r="F1924" s="12">
        <v>8.6117874242064776</v>
      </c>
      <c r="G1924" s="12">
        <v>8.771942302998168</v>
      </c>
      <c r="H1924" s="12">
        <v>10.053382846701863</v>
      </c>
      <c r="I1924" s="12">
        <v>9.2345216073086203</v>
      </c>
      <c r="J1924" s="12">
        <v>9.9809390485251939</v>
      </c>
      <c r="K1924" s="12">
        <v>10.034515147683578</v>
      </c>
      <c r="L1924" s="12">
        <v>10.09505473989687</v>
      </c>
      <c r="M1924" s="12">
        <v>9.8127049341987878</v>
      </c>
      <c r="N1924" s="12"/>
      <c r="O1924" s="12"/>
    </row>
    <row r="1925" spans="1:15" x14ac:dyDescent="0.35">
      <c r="A1925" s="11" t="str">
        <f t="shared" si="30"/>
        <v>DISTRIBUCION VOLUMEN POR CRITERIO (kg o litros)Leche Con CafeREST.CAT ARAGON</v>
      </c>
      <c r="B1925" s="11" t="s">
        <v>210</v>
      </c>
      <c r="C1925" s="11" t="s">
        <v>102</v>
      </c>
      <c r="D1925" s="11" t="s">
        <v>2</v>
      </c>
      <c r="E1925" s="12">
        <v>9.6212257754166242</v>
      </c>
      <c r="F1925" s="12">
        <v>8.973897987784877</v>
      </c>
      <c r="G1925" s="12">
        <v>8.7850577072398224</v>
      </c>
      <c r="H1925" s="12">
        <v>9.9075379716778134</v>
      </c>
      <c r="I1925" s="12">
        <v>10.148690071523497</v>
      </c>
      <c r="J1925" s="12">
        <v>9.8033757118633069</v>
      </c>
      <c r="K1925" s="12">
        <v>9.4033747755947292</v>
      </c>
      <c r="L1925" s="12">
        <v>9.7296704577859217</v>
      </c>
      <c r="M1925" s="12">
        <v>10.727181827231979</v>
      </c>
      <c r="N1925" s="12"/>
      <c r="O1925" s="12"/>
    </row>
    <row r="1926" spans="1:15" x14ac:dyDescent="0.35">
      <c r="A1926" s="11" t="str">
        <f t="shared" si="30"/>
        <v>DISTRIBUCION VOLUMEN POR CRITERIO (kg o litros)Leche Con CafeLEVANTE</v>
      </c>
      <c r="B1926" s="11" t="s">
        <v>210</v>
      </c>
      <c r="C1926" s="11" t="s">
        <v>102</v>
      </c>
      <c r="D1926" s="11" t="s">
        <v>3</v>
      </c>
      <c r="E1926" s="12">
        <v>10.35475939803829</v>
      </c>
      <c r="F1926" s="12">
        <v>10.485477202630751</v>
      </c>
      <c r="G1926" s="12">
        <v>10.529212488408172</v>
      </c>
      <c r="H1926" s="12">
        <v>10.521651740982691</v>
      </c>
      <c r="I1926" s="12">
        <v>10.459757180732064</v>
      </c>
      <c r="J1926" s="12">
        <v>9.5179644419916194</v>
      </c>
      <c r="K1926" s="12">
        <v>9.3757702323093497</v>
      </c>
      <c r="L1926" s="12">
        <v>9.1956157667287926</v>
      </c>
      <c r="M1926" s="12">
        <v>9.414588653978722</v>
      </c>
      <c r="N1926" s="12"/>
      <c r="O1926" s="12"/>
    </row>
    <row r="1927" spans="1:15" x14ac:dyDescent="0.35">
      <c r="A1927" s="11" t="str">
        <f t="shared" si="30"/>
        <v>DISTRIBUCION VOLUMEN POR CRITERIO (kg o litros)Leche Con CafeANDALUCIA</v>
      </c>
      <c r="B1927" s="11" t="s">
        <v>210</v>
      </c>
      <c r="C1927" s="11" t="s">
        <v>102</v>
      </c>
      <c r="D1927" s="11" t="s">
        <v>4</v>
      </c>
      <c r="E1927" s="12">
        <v>21.200169545669809</v>
      </c>
      <c r="F1927" s="12">
        <v>19.885578844062081</v>
      </c>
      <c r="G1927" s="12">
        <v>20.665269989271664</v>
      </c>
      <c r="H1927" s="12">
        <v>17.784420769692712</v>
      </c>
      <c r="I1927" s="12">
        <v>18.930700342591543</v>
      </c>
      <c r="J1927" s="12">
        <v>19.700713661009779</v>
      </c>
      <c r="K1927" s="12">
        <v>19.508653696561538</v>
      </c>
      <c r="L1927" s="12">
        <v>19.664196846213109</v>
      </c>
      <c r="M1927" s="12">
        <v>19.636413782222061</v>
      </c>
      <c r="N1927" s="12"/>
      <c r="O1927" s="12"/>
    </row>
    <row r="1928" spans="1:15" x14ac:dyDescent="0.35">
      <c r="A1928" s="11" t="str">
        <f t="shared" si="30"/>
        <v>DISTRIBUCION VOLUMEN POR CRITERIO (kg o litros)Leche Con CafeMDD AM</v>
      </c>
      <c r="B1928" s="11" t="s">
        <v>210</v>
      </c>
      <c r="C1928" s="11" t="s">
        <v>102</v>
      </c>
      <c r="D1928" s="11" t="s">
        <v>5</v>
      </c>
      <c r="E1928" s="12">
        <v>13.647310824198295</v>
      </c>
      <c r="F1928" s="12">
        <v>13.748063432550408</v>
      </c>
      <c r="G1928" s="12">
        <v>13.055476974490702</v>
      </c>
      <c r="H1928" s="12">
        <v>13.696357517184172</v>
      </c>
      <c r="I1928" s="12">
        <v>12.803560815007245</v>
      </c>
      <c r="J1928" s="12">
        <v>13.235827645924672</v>
      </c>
      <c r="K1928" s="12">
        <v>12.993503682256705</v>
      </c>
      <c r="L1928" s="12">
        <v>12.438902271678149</v>
      </c>
      <c r="M1928" s="12">
        <v>12.205196852661507</v>
      </c>
      <c r="N1928" s="12"/>
      <c r="O1928" s="12"/>
    </row>
    <row r="1929" spans="1:15" x14ac:dyDescent="0.35">
      <c r="A1929" s="11" t="str">
        <f t="shared" si="30"/>
        <v>DISTRIBUCION VOLUMEN POR CRITERIO (kg o litros)Leche Con CafeRTO CENTRO</v>
      </c>
      <c r="B1929" s="11" t="s">
        <v>210</v>
      </c>
      <c r="C1929" s="11" t="s">
        <v>102</v>
      </c>
      <c r="D1929" s="11" t="s">
        <v>6</v>
      </c>
      <c r="E1929" s="12">
        <v>8.9666384090550313</v>
      </c>
      <c r="F1929" s="12">
        <v>9.1206881799053345</v>
      </c>
      <c r="G1929" s="12">
        <v>8.7721605338411397</v>
      </c>
      <c r="H1929" s="12">
        <v>9.6662334136142043</v>
      </c>
      <c r="I1929" s="12">
        <v>9.8508591501325622</v>
      </c>
      <c r="J1929" s="12">
        <v>8.3323172924026458</v>
      </c>
      <c r="K1929" s="12">
        <v>8.4365485901143398</v>
      </c>
      <c r="L1929" s="12">
        <v>9.1519971515402627</v>
      </c>
      <c r="M1929" s="12">
        <v>9.4497855254235805</v>
      </c>
      <c r="N1929" s="12"/>
      <c r="O1929" s="12"/>
    </row>
    <row r="1930" spans="1:15" x14ac:dyDescent="0.35">
      <c r="A1930" s="11" t="str">
        <f t="shared" si="30"/>
        <v>DISTRIBUCION VOLUMEN POR CRITERIO (kg o litros)Leche Con CafeNORTE-CENTRO</v>
      </c>
      <c r="B1930" s="11" t="s">
        <v>210</v>
      </c>
      <c r="C1930" s="11" t="s">
        <v>102</v>
      </c>
      <c r="D1930" s="11" t="s">
        <v>7</v>
      </c>
      <c r="E1930" s="12">
        <v>12.793936131997022</v>
      </c>
      <c r="F1930" s="12">
        <v>13.739659215986746</v>
      </c>
      <c r="G1930" s="12">
        <v>12.953342245773195</v>
      </c>
      <c r="H1930" s="12">
        <v>12.960160770005109</v>
      </c>
      <c r="I1930" s="12">
        <v>12.057465891105309</v>
      </c>
      <c r="J1930" s="12">
        <v>13.193100792795306</v>
      </c>
      <c r="K1930" s="12">
        <v>13.512655554150646</v>
      </c>
      <c r="L1930" s="12">
        <v>12.569912513844491</v>
      </c>
      <c r="M1930" s="12">
        <v>13.007330516247913</v>
      </c>
      <c r="N1930" s="12"/>
      <c r="O1930" s="12"/>
    </row>
    <row r="1931" spans="1:15" x14ac:dyDescent="0.35">
      <c r="A1931" s="11" t="str">
        <f t="shared" si="30"/>
        <v>DISTRIBUCION VOLUMEN POR CRITERIO (kg o litros)Leche Con CafeNOROESTE</v>
      </c>
      <c r="B1931" s="11" t="s">
        <v>210</v>
      </c>
      <c r="C1931" s="11" t="s">
        <v>102</v>
      </c>
      <c r="D1931" s="11" t="s">
        <v>8</v>
      </c>
      <c r="E1931" s="12">
        <v>15.515501495954645</v>
      </c>
      <c r="F1931" s="12">
        <v>15.434854195107469</v>
      </c>
      <c r="G1931" s="12">
        <v>16.467524286937458</v>
      </c>
      <c r="H1931" s="12">
        <v>15.410264940168206</v>
      </c>
      <c r="I1931" s="12">
        <v>16.514458297994537</v>
      </c>
      <c r="J1931" s="12">
        <v>16.235740151871255</v>
      </c>
      <c r="K1931" s="12">
        <v>16.734995801778695</v>
      </c>
      <c r="L1931" s="12">
        <v>17.154666007067583</v>
      </c>
      <c r="M1931" s="12">
        <v>15.746797908035456</v>
      </c>
      <c r="N1931" s="12"/>
      <c r="O1931" s="12"/>
    </row>
    <row r="1932" spans="1:15" x14ac:dyDescent="0.35">
      <c r="A1932" s="11" t="str">
        <f t="shared" si="30"/>
        <v>DISTRIBUCION VOLUMEN POR CRITERIO (kg o litros)Leche Con Cafe&lt;2MIL</v>
      </c>
      <c r="B1932" s="11" t="s">
        <v>210</v>
      </c>
      <c r="C1932" s="11" t="s">
        <v>102</v>
      </c>
      <c r="D1932" s="11" t="s">
        <v>9</v>
      </c>
      <c r="E1932" s="12">
        <v>4.2675446828663164</v>
      </c>
      <c r="F1932" s="12">
        <v>4.5257532680183417</v>
      </c>
      <c r="G1932" s="12">
        <v>4.0829697499721149</v>
      </c>
      <c r="H1932" s="12">
        <v>4.6941976770502274</v>
      </c>
      <c r="I1932" s="12">
        <v>4.4238752245543971</v>
      </c>
      <c r="J1932" s="12">
        <v>4.6300861231951682</v>
      </c>
      <c r="K1932" s="12">
        <v>4.5771362711753794</v>
      </c>
      <c r="L1932" s="12">
        <v>4.372707092318139</v>
      </c>
      <c r="M1932" s="12">
        <v>4.9573430071771192</v>
      </c>
      <c r="N1932" s="12"/>
      <c r="O1932" s="12"/>
    </row>
    <row r="1933" spans="1:15" x14ac:dyDescent="0.35">
      <c r="A1933" s="11" t="str">
        <f t="shared" si="30"/>
        <v>DISTRIBUCION VOLUMEN POR CRITERIO (kg o litros)Leche Con Cafe2-5MIL</v>
      </c>
      <c r="B1933" s="11" t="s">
        <v>210</v>
      </c>
      <c r="C1933" s="11" t="s">
        <v>102</v>
      </c>
      <c r="D1933" s="11" t="s">
        <v>10</v>
      </c>
      <c r="E1933" s="12">
        <v>4.7578815740898417</v>
      </c>
      <c r="F1933" s="12">
        <v>4.5751576155231355</v>
      </c>
      <c r="G1933" s="12">
        <v>4.2118552693049436</v>
      </c>
      <c r="H1933" s="12">
        <v>4.4811614682393159</v>
      </c>
      <c r="I1933" s="12">
        <v>4.7214790872239396</v>
      </c>
      <c r="J1933" s="12">
        <v>4.9429428961381818</v>
      </c>
      <c r="K1933" s="12">
        <v>4.7220258908765462</v>
      </c>
      <c r="L1933" s="12">
        <v>5.3275366337444803</v>
      </c>
      <c r="M1933" s="12">
        <v>5.6976543975897203</v>
      </c>
      <c r="N1933" s="12"/>
      <c r="O1933" s="12"/>
    </row>
    <row r="1934" spans="1:15" x14ac:dyDescent="0.35">
      <c r="A1934" s="11" t="str">
        <f t="shared" si="30"/>
        <v>DISTRIBUCION VOLUMEN POR CRITERIO (kg o litros)Leche Con Cafe5-10MIL</v>
      </c>
      <c r="B1934" s="11" t="s">
        <v>210</v>
      </c>
      <c r="C1934" s="11" t="s">
        <v>102</v>
      </c>
      <c r="D1934" s="11" t="s">
        <v>11</v>
      </c>
      <c r="E1934" s="12">
        <v>6.9290139377976221</v>
      </c>
      <c r="F1934" s="12">
        <v>6.6185879360436868</v>
      </c>
      <c r="G1934" s="12">
        <v>6.2415799266421068</v>
      </c>
      <c r="H1934" s="12">
        <v>6.2830577008652977</v>
      </c>
      <c r="I1934" s="12">
        <v>6.7047401847189487</v>
      </c>
      <c r="J1934" s="12">
        <v>6.6127084581245308</v>
      </c>
      <c r="K1934" s="12">
        <v>6.5989367225205875</v>
      </c>
      <c r="L1934" s="12">
        <v>6.3968087167909458</v>
      </c>
      <c r="M1934" s="12">
        <v>6.8087022018471552</v>
      </c>
      <c r="N1934" s="12"/>
      <c r="O1934" s="12"/>
    </row>
    <row r="1935" spans="1:15" x14ac:dyDescent="0.35">
      <c r="A1935" s="11" t="str">
        <f t="shared" si="30"/>
        <v>DISTRIBUCION VOLUMEN POR CRITERIO (kg o litros)Leche Con Cafe10-30MIL</v>
      </c>
      <c r="B1935" s="11" t="s">
        <v>210</v>
      </c>
      <c r="C1935" s="11" t="s">
        <v>102</v>
      </c>
      <c r="D1935" s="11" t="s">
        <v>12</v>
      </c>
      <c r="E1935" s="12">
        <v>17.410248936299801</v>
      </c>
      <c r="F1935" s="12">
        <v>18.196558192960556</v>
      </c>
      <c r="G1935" s="12">
        <v>18.008357971864925</v>
      </c>
      <c r="H1935" s="12">
        <v>17.869524918254086</v>
      </c>
      <c r="I1935" s="12">
        <v>16.737035948738153</v>
      </c>
      <c r="J1935" s="12">
        <v>16.886582556661253</v>
      </c>
      <c r="K1935" s="12">
        <v>16.962206685339673</v>
      </c>
      <c r="L1935" s="12">
        <v>17.581443419159989</v>
      </c>
      <c r="M1935" s="12">
        <v>17.627246254129989</v>
      </c>
      <c r="N1935" s="12"/>
      <c r="O1935" s="12"/>
    </row>
    <row r="1936" spans="1:15" x14ac:dyDescent="0.35">
      <c r="A1936" s="11" t="str">
        <f t="shared" si="30"/>
        <v>DISTRIBUCION VOLUMEN POR CRITERIO (kg o litros)Leche Con Cafe30-100MIL</v>
      </c>
      <c r="B1936" s="11" t="s">
        <v>210</v>
      </c>
      <c r="C1936" s="11" t="s">
        <v>102</v>
      </c>
      <c r="D1936" s="11" t="s">
        <v>13</v>
      </c>
      <c r="E1936" s="12">
        <v>22.275796361231713</v>
      </c>
      <c r="F1936" s="12">
        <v>21.819478854304013</v>
      </c>
      <c r="G1936" s="12">
        <v>22.930533081371006</v>
      </c>
      <c r="H1936" s="12">
        <v>20.581574925249722</v>
      </c>
      <c r="I1936" s="12">
        <v>21.729522976339148</v>
      </c>
      <c r="J1936" s="12">
        <v>21.65776435336404</v>
      </c>
      <c r="K1936" s="12">
        <v>21.76337531166185</v>
      </c>
      <c r="L1936" s="12">
        <v>21.470876547313893</v>
      </c>
      <c r="M1936" s="12">
        <v>21.602348294690763</v>
      </c>
      <c r="N1936" s="12"/>
      <c r="O1936" s="12"/>
    </row>
    <row r="1937" spans="1:15" x14ac:dyDescent="0.35">
      <c r="A1937" s="11" t="str">
        <f t="shared" si="30"/>
        <v>DISTRIBUCION VOLUMEN POR CRITERIO (kg o litros)Leche Con Cafe100-200MIL</v>
      </c>
      <c r="B1937" s="11" t="s">
        <v>210</v>
      </c>
      <c r="C1937" s="11" t="s">
        <v>102</v>
      </c>
      <c r="D1937" s="11" t="s">
        <v>14</v>
      </c>
      <c r="E1937" s="12">
        <v>13.138304021240444</v>
      </c>
      <c r="F1937" s="12">
        <v>13.107988186776501</v>
      </c>
      <c r="G1937" s="12">
        <v>13.171247089581875</v>
      </c>
      <c r="H1937" s="12">
        <v>12.783538422323023</v>
      </c>
      <c r="I1937" s="12">
        <v>12.059973554337153</v>
      </c>
      <c r="J1937" s="12">
        <v>11.403787181873215</v>
      </c>
      <c r="K1937" s="12">
        <v>11.872456230410972</v>
      </c>
      <c r="L1937" s="12">
        <v>11.60475415492281</v>
      </c>
      <c r="M1937" s="12">
        <v>10.998228729888508</v>
      </c>
      <c r="N1937" s="12"/>
      <c r="O1937" s="12"/>
    </row>
    <row r="1938" spans="1:15" x14ac:dyDescent="0.35">
      <c r="A1938" s="11" t="str">
        <f t="shared" si="30"/>
        <v>DISTRIBUCION VOLUMEN POR CRITERIO (kg o litros)Leche Con Cafe200-500MIL</v>
      </c>
      <c r="B1938" s="11" t="s">
        <v>210</v>
      </c>
      <c r="C1938" s="11" t="s">
        <v>102</v>
      </c>
      <c r="D1938" s="11" t="s">
        <v>15</v>
      </c>
      <c r="E1938" s="12">
        <v>12.516516408266968</v>
      </c>
      <c r="F1938" s="12">
        <v>13.007847392650962</v>
      </c>
      <c r="G1938" s="12">
        <v>13.27967009962642</v>
      </c>
      <c r="H1938" s="12">
        <v>14.060110620770422</v>
      </c>
      <c r="I1938" s="12">
        <v>14.721482426322785</v>
      </c>
      <c r="J1938" s="12">
        <v>13.699223782513162</v>
      </c>
      <c r="K1938" s="12">
        <v>13.837538449705544</v>
      </c>
      <c r="L1938" s="12">
        <v>14.65812338809161</v>
      </c>
      <c r="M1938" s="12">
        <v>13.882841345163508</v>
      </c>
      <c r="N1938" s="12"/>
      <c r="O1938" s="12"/>
    </row>
    <row r="1939" spans="1:15" x14ac:dyDescent="0.35">
      <c r="A1939" s="11" t="str">
        <f t="shared" si="30"/>
        <v>DISTRIBUCION VOLUMEN POR CRITERIO (kg o litros)Leche Con Cafe&gt;500MIL</v>
      </c>
      <c r="B1939" s="11" t="s">
        <v>210</v>
      </c>
      <c r="C1939" s="11" t="s">
        <v>102</v>
      </c>
      <c r="D1939" s="11" t="s">
        <v>16</v>
      </c>
      <c r="E1939" s="12">
        <v>18.704709615750346</v>
      </c>
      <c r="F1939" s="12">
        <v>18.148628553722816</v>
      </c>
      <c r="G1939" s="12">
        <v>18.073776034804858</v>
      </c>
      <c r="H1939" s="12">
        <v>19.246844237274672</v>
      </c>
      <c r="I1939" s="12">
        <v>18.901903954160851</v>
      </c>
      <c r="J1939" s="12">
        <v>20.166886936783595</v>
      </c>
      <c r="K1939" s="12">
        <v>19.666339005350768</v>
      </c>
      <c r="L1939" s="12">
        <v>18.58776895336435</v>
      </c>
      <c r="M1939" s="12">
        <v>18.425642030630641</v>
      </c>
      <c r="N1939" s="12"/>
      <c r="O1939" s="12"/>
    </row>
    <row r="1940" spans="1:15" x14ac:dyDescent="0.35">
      <c r="A1940" s="11" t="str">
        <f t="shared" si="30"/>
        <v>DISTRIBUCION VOLUMEN POR CRITERIO (kg o litros)Leche Con CafeDE 15 A 19 AÑOS</v>
      </c>
      <c r="B1940" s="11" t="s">
        <v>210</v>
      </c>
      <c r="C1940" s="11" t="s">
        <v>102</v>
      </c>
      <c r="D1940" s="11" t="s">
        <v>34</v>
      </c>
      <c r="E1940" s="12">
        <v>0.18577199214919024</v>
      </c>
      <c r="F1940" s="12">
        <v>0.43639955972665723</v>
      </c>
      <c r="G1940" s="12">
        <v>0.49787615588256062</v>
      </c>
      <c r="H1940" s="12">
        <v>1.2391865920421239</v>
      </c>
      <c r="I1940" s="12">
        <v>0.42835429174374423</v>
      </c>
      <c r="J1940" s="12">
        <v>0.81570422617531602</v>
      </c>
      <c r="K1940" s="12">
        <v>0.56963657562654302</v>
      </c>
      <c r="L1940" s="12">
        <v>0.67090711153894023</v>
      </c>
      <c r="M1940" s="12">
        <v>0.33964965291495713</v>
      </c>
      <c r="N1940" s="12"/>
      <c r="O1940" s="12"/>
    </row>
    <row r="1941" spans="1:15" x14ac:dyDescent="0.35">
      <c r="A1941" s="11" t="str">
        <f t="shared" si="30"/>
        <v>DISTRIBUCION VOLUMEN POR CRITERIO (kg o litros)Leche Con CafeDE 20 A 24 AÑOS</v>
      </c>
      <c r="B1941" s="11" t="s">
        <v>210</v>
      </c>
      <c r="C1941" s="11" t="s">
        <v>102</v>
      </c>
      <c r="D1941" s="11" t="s">
        <v>35</v>
      </c>
      <c r="E1941" s="12">
        <v>1.4361935256922598</v>
      </c>
      <c r="F1941" s="12">
        <v>1.4329474459349263</v>
      </c>
      <c r="G1941" s="12">
        <v>1.3364443352392164</v>
      </c>
      <c r="H1941" s="12">
        <v>1.9707984562410539</v>
      </c>
      <c r="I1941" s="12">
        <v>1.8334106891232191</v>
      </c>
      <c r="J1941" s="12">
        <v>1.8376755061637255</v>
      </c>
      <c r="K1941" s="12">
        <v>1.7414012211842074</v>
      </c>
      <c r="L1941" s="12">
        <v>2.0812724800662963</v>
      </c>
      <c r="M1941" s="12">
        <v>1.5958943348783685</v>
      </c>
      <c r="N1941" s="12"/>
      <c r="O1941" s="12"/>
    </row>
    <row r="1942" spans="1:15" x14ac:dyDescent="0.35">
      <c r="A1942" s="11" t="str">
        <f t="shared" si="30"/>
        <v>DISTRIBUCION VOLUMEN POR CRITERIO (kg o litros)Leche Con CafeDE 25 A 34 AÑOS</v>
      </c>
      <c r="B1942" s="11" t="s">
        <v>210</v>
      </c>
      <c r="C1942" s="11" t="s">
        <v>102</v>
      </c>
      <c r="D1942" s="11" t="s">
        <v>36</v>
      </c>
      <c r="E1942" s="12">
        <v>6.0038091840552488</v>
      </c>
      <c r="F1942" s="12">
        <v>5.7005544903084129</v>
      </c>
      <c r="G1942" s="12">
        <v>5.434769723353341</v>
      </c>
      <c r="H1942" s="12">
        <v>5.5395496007170442</v>
      </c>
      <c r="I1942" s="12">
        <v>5.3134178347947456</v>
      </c>
      <c r="J1942" s="12">
        <v>5.5422948733798094</v>
      </c>
      <c r="K1942" s="12">
        <v>5.4746408204623815</v>
      </c>
      <c r="L1942" s="12">
        <v>5.6356114184163637</v>
      </c>
      <c r="M1942" s="12">
        <v>5.726051695541897</v>
      </c>
      <c r="N1942" s="12"/>
      <c r="O1942" s="12"/>
    </row>
    <row r="1943" spans="1:15" x14ac:dyDescent="0.35">
      <c r="A1943" s="11" t="str">
        <f t="shared" si="30"/>
        <v>DISTRIBUCION VOLUMEN POR CRITERIO (kg o litros)Leche Con CafeDE 35 A 49 AÑOS</v>
      </c>
      <c r="B1943" s="11" t="s">
        <v>210</v>
      </c>
      <c r="C1943" s="11" t="s">
        <v>102</v>
      </c>
      <c r="D1943" s="11" t="s">
        <v>37</v>
      </c>
      <c r="E1943" s="12">
        <v>25.821062817665069</v>
      </c>
      <c r="F1943" s="12">
        <v>24.034513359236342</v>
      </c>
      <c r="G1943" s="12">
        <v>24.555563458565508</v>
      </c>
      <c r="H1943" s="12">
        <v>25.261714864545553</v>
      </c>
      <c r="I1943" s="12">
        <v>24.074799153204534</v>
      </c>
      <c r="J1943" s="12">
        <v>23.998340092573667</v>
      </c>
      <c r="K1943" s="12">
        <v>24.120564408755843</v>
      </c>
      <c r="L1943" s="12">
        <v>24.990967798855891</v>
      </c>
      <c r="M1943" s="12">
        <v>23.208866493567644</v>
      </c>
      <c r="N1943" s="12"/>
      <c r="O1943" s="12"/>
    </row>
    <row r="1944" spans="1:15" x14ac:dyDescent="0.35">
      <c r="A1944" s="11" t="str">
        <f t="shared" si="30"/>
        <v>DISTRIBUCION VOLUMEN POR CRITERIO (kg o litros)Leche Con CafeDE 50 A 59 AÑOS</v>
      </c>
      <c r="B1944" s="11" t="s">
        <v>210</v>
      </c>
      <c r="C1944" s="11" t="s">
        <v>102</v>
      </c>
      <c r="D1944" s="11" t="s">
        <v>38</v>
      </c>
      <c r="E1944" s="12">
        <v>28.830908647947869</v>
      </c>
      <c r="F1944" s="12">
        <v>27.981091971234441</v>
      </c>
      <c r="G1944" s="12">
        <v>27.487144586824357</v>
      </c>
      <c r="H1944" s="12">
        <v>26.740339625638786</v>
      </c>
      <c r="I1944" s="12">
        <v>27.445462498580888</v>
      </c>
      <c r="J1944" s="12">
        <v>27.166170335690236</v>
      </c>
      <c r="K1944" s="12">
        <v>26.39216048451145</v>
      </c>
      <c r="L1944" s="12">
        <v>27.138857685720996</v>
      </c>
      <c r="M1944" s="12">
        <v>28.854368913802571</v>
      </c>
      <c r="N1944" s="12"/>
      <c r="O1944" s="12"/>
    </row>
    <row r="1945" spans="1:15" x14ac:dyDescent="0.35">
      <c r="A1945" s="11" t="str">
        <f t="shared" si="30"/>
        <v>DISTRIBUCION VOLUMEN POR CRITERIO (kg o litros)Leche Con CafeDE 60 A 75 AÑOS</v>
      </c>
      <c r="B1945" s="11" t="s">
        <v>210</v>
      </c>
      <c r="C1945" s="11" t="s">
        <v>102</v>
      </c>
      <c r="D1945" s="11" t="s">
        <v>39</v>
      </c>
      <c r="E1945" s="12">
        <v>37.722264553395071</v>
      </c>
      <c r="F1945" s="12">
        <v>40.414493497670939</v>
      </c>
      <c r="G1945" s="12">
        <v>40.688170756743737</v>
      </c>
      <c r="H1945" s="12">
        <v>39.248406208136274</v>
      </c>
      <c r="I1945" s="12">
        <v>40.904561876840681</v>
      </c>
      <c r="J1945" s="12">
        <v>40.639783439819851</v>
      </c>
      <c r="K1945" s="12">
        <v>41.701593576051316</v>
      </c>
      <c r="L1945" s="12">
        <v>39.482393273349729</v>
      </c>
      <c r="M1945" s="12">
        <v>40.275169848462177</v>
      </c>
      <c r="N1945" s="12"/>
      <c r="O1945" s="12"/>
    </row>
    <row r="1946" spans="1:15" x14ac:dyDescent="0.35">
      <c r="A1946" s="11" t="str">
        <f t="shared" si="30"/>
        <v>DISTRIBUCION VOLUMEN POR CRITERIO (kg o litros)Leche Con CafeNIVEL ALTO</v>
      </c>
      <c r="B1946" s="11" t="s">
        <v>210</v>
      </c>
      <c r="C1946" s="11" t="s">
        <v>102</v>
      </c>
      <c r="D1946" s="11" t="s">
        <v>171</v>
      </c>
      <c r="E1946" s="12">
        <v>24.247687702842626</v>
      </c>
      <c r="F1946" s="12">
        <v>24.498320453134095</v>
      </c>
      <c r="G1946" s="12">
        <v>25.306775986847956</v>
      </c>
      <c r="H1946" s="12">
        <v>25.804157434698816</v>
      </c>
      <c r="I1946" s="12">
        <v>24.471116794999364</v>
      </c>
      <c r="J1946" s="12">
        <v>24.942684310474238</v>
      </c>
      <c r="K1946" s="12">
        <v>25.675971898429268</v>
      </c>
      <c r="L1946" s="12">
        <v>25.760181116665535</v>
      </c>
      <c r="M1946" s="12">
        <v>24.497827079207521</v>
      </c>
      <c r="N1946" s="12"/>
      <c r="O1946" s="12"/>
    </row>
    <row r="1947" spans="1:15" x14ac:dyDescent="0.35">
      <c r="A1947" s="11" t="str">
        <f t="shared" si="30"/>
        <v>DISTRIBUCION VOLUMEN POR CRITERIO (kg o litros)Leche Con CafeNIVEL MEDIO ALTO</v>
      </c>
      <c r="B1947" s="11" t="s">
        <v>210</v>
      </c>
      <c r="C1947" s="11" t="s">
        <v>102</v>
      </c>
      <c r="D1947" s="11" t="s">
        <v>172</v>
      </c>
      <c r="E1947" s="12">
        <v>13.385046419963627</v>
      </c>
      <c r="F1947" s="12">
        <v>12.16476477916973</v>
      </c>
      <c r="G1947" s="12">
        <v>11.882615515512443</v>
      </c>
      <c r="H1947" s="12">
        <v>12.103911607071939</v>
      </c>
      <c r="I1947" s="12">
        <v>12.980305995018066</v>
      </c>
      <c r="J1947" s="12">
        <v>13.131220889187542</v>
      </c>
      <c r="K1947" s="12">
        <v>11.66161578787591</v>
      </c>
      <c r="L1947" s="12">
        <v>12.801000111858762</v>
      </c>
      <c r="M1947" s="12">
        <v>12.711236013446378</v>
      </c>
      <c r="N1947" s="12"/>
      <c r="O1947" s="12"/>
    </row>
    <row r="1948" spans="1:15" x14ac:dyDescent="0.35">
      <c r="A1948" s="11" t="str">
        <f t="shared" si="30"/>
        <v>DISTRIBUCION VOLUMEN POR CRITERIO (kg o litros)Leche Con CafeNIVEL MEDIO</v>
      </c>
      <c r="B1948" s="11" t="s">
        <v>210</v>
      </c>
      <c r="C1948" s="11" t="s">
        <v>102</v>
      </c>
      <c r="D1948" s="11" t="s">
        <v>173</v>
      </c>
      <c r="E1948" s="12">
        <v>22.217835110621088</v>
      </c>
      <c r="F1948" s="12">
        <v>23.445112978858845</v>
      </c>
      <c r="G1948" s="12">
        <v>24.430072641234425</v>
      </c>
      <c r="H1948" s="12">
        <v>24.307815936024326</v>
      </c>
      <c r="I1948" s="12">
        <v>26.014631931134424</v>
      </c>
      <c r="J1948" s="12">
        <v>24.029320780475292</v>
      </c>
      <c r="K1948" s="12">
        <v>25.441157019303663</v>
      </c>
      <c r="L1948" s="12">
        <v>24.001427380819216</v>
      </c>
      <c r="M1948" s="12">
        <v>23.81367791184222</v>
      </c>
      <c r="N1948" s="12"/>
      <c r="O1948" s="12"/>
    </row>
    <row r="1949" spans="1:15" x14ac:dyDescent="0.35">
      <c r="A1949" s="11" t="str">
        <f t="shared" si="30"/>
        <v>DISTRIBUCION VOLUMEN POR CRITERIO (kg o litros)Leche Con CafeNIVEL MEDIO BAJO</v>
      </c>
      <c r="B1949" s="11" t="s">
        <v>210</v>
      </c>
      <c r="C1949" s="11" t="s">
        <v>102</v>
      </c>
      <c r="D1949" s="11" t="s">
        <v>174</v>
      </c>
      <c r="E1949" s="12">
        <v>17.492712892307424</v>
      </c>
      <c r="F1949" s="12">
        <v>17.408266663555196</v>
      </c>
      <c r="G1949" s="12">
        <v>17.16862993599101</v>
      </c>
      <c r="H1949" s="12">
        <v>17.342366399148691</v>
      </c>
      <c r="I1949" s="12">
        <v>17.770423598079351</v>
      </c>
      <c r="J1949" s="12">
        <v>17.027207108342786</v>
      </c>
      <c r="K1949" s="12">
        <v>16.560252487613646</v>
      </c>
      <c r="L1949" s="12">
        <v>15.341000647520437</v>
      </c>
      <c r="M1949" s="12">
        <v>15.96547995534571</v>
      </c>
      <c r="N1949" s="12"/>
      <c r="O1949" s="12"/>
    </row>
    <row r="1950" spans="1:15" x14ac:dyDescent="0.35">
      <c r="A1950" s="11" t="str">
        <f t="shared" si="30"/>
        <v>DISTRIBUCION VOLUMEN POR CRITERIO (kg o litros)Leche Con CafeNIVEL BAJO</v>
      </c>
      <c r="B1950" s="11" t="s">
        <v>210</v>
      </c>
      <c r="C1950" s="11" t="s">
        <v>102</v>
      </c>
      <c r="D1950" s="11" t="s">
        <v>190</v>
      </c>
      <c r="E1950" s="12">
        <v>22.656730304299675</v>
      </c>
      <c r="F1950" s="12">
        <v>22.483538366399213</v>
      </c>
      <c r="G1950" s="12">
        <v>21.2119005319983</v>
      </c>
      <c r="H1950" s="12">
        <v>20.441758593082994</v>
      </c>
      <c r="I1950" s="12">
        <v>18.763538376263014</v>
      </c>
      <c r="J1950" s="12">
        <v>20.869545657903917</v>
      </c>
      <c r="K1950" s="12">
        <v>20.661017373818833</v>
      </c>
      <c r="L1950" s="12">
        <v>22.096403346940193</v>
      </c>
      <c r="M1950" s="12">
        <v>23.01178530127558</v>
      </c>
      <c r="N1950" s="12"/>
      <c r="O1950" s="12"/>
    </row>
    <row r="1951" spans="1:15" x14ac:dyDescent="0.35">
      <c r="A1951" s="11" t="str">
        <f t="shared" si="30"/>
        <v>DISTRIBUCION VOLUMEN POR CRITERIO (kg o litros)Leche Con CafeHOMBRE</v>
      </c>
      <c r="B1951" s="11" t="s">
        <v>210</v>
      </c>
      <c r="C1951" s="11" t="s">
        <v>102</v>
      </c>
      <c r="D1951" s="11" t="s">
        <v>17</v>
      </c>
      <c r="E1951" s="12">
        <v>59.459100836168425</v>
      </c>
      <c r="F1951" s="12">
        <v>60.619714548337377</v>
      </c>
      <c r="G1951" s="12">
        <v>61.623486596046085</v>
      </c>
      <c r="H1951" s="12">
        <v>59.443227178027115</v>
      </c>
      <c r="I1951" s="12">
        <v>60.240949372583316</v>
      </c>
      <c r="J1951" s="12">
        <v>60.892248062290086</v>
      </c>
      <c r="K1951" s="12">
        <v>62.445031269610887</v>
      </c>
      <c r="L1951" s="12">
        <v>60.600760324484938</v>
      </c>
      <c r="M1951" s="12">
        <v>61.573832035508048</v>
      </c>
      <c r="N1951" s="12"/>
      <c r="O1951" s="12"/>
    </row>
    <row r="1952" spans="1:15" x14ac:dyDescent="0.35">
      <c r="A1952" s="11" t="str">
        <f t="shared" si="30"/>
        <v>DISTRIBUCION VOLUMEN POR CRITERIO (kg o litros)Leche Con CafeMUJER</v>
      </c>
      <c r="B1952" s="11" t="s">
        <v>210</v>
      </c>
      <c r="C1952" s="11" t="s">
        <v>102</v>
      </c>
      <c r="D1952" s="11" t="s">
        <v>18</v>
      </c>
      <c r="E1952" s="12">
        <v>40.540930238917689</v>
      </c>
      <c r="F1952" s="12">
        <v>39.38028545166263</v>
      </c>
      <c r="G1952" s="12">
        <v>38.376513403953908</v>
      </c>
      <c r="H1952" s="12">
        <v>40.556772821972878</v>
      </c>
      <c r="I1952" s="12">
        <v>39.75905062741667</v>
      </c>
      <c r="J1952" s="12">
        <v>39.107751937709899</v>
      </c>
      <c r="K1952" s="12">
        <v>37.55496873038912</v>
      </c>
      <c r="L1952" s="12">
        <v>39.39927118502542</v>
      </c>
      <c r="M1952" s="12">
        <v>38.426167964491952</v>
      </c>
      <c r="N1952" s="12"/>
      <c r="O1952" s="12"/>
    </row>
    <row r="1953" spans="1:15" x14ac:dyDescent="0.35">
      <c r="A1953" s="11" t="str">
        <f t="shared" si="30"/>
        <v>DISTRIBUCION VOLUMEN POR CRITERIO (kg o litros)Bebidas VegetalesT.ESPAÑA</v>
      </c>
      <c r="B1953" s="11" t="s">
        <v>210</v>
      </c>
      <c r="C1953" s="11" t="s">
        <v>150</v>
      </c>
      <c r="D1953" s="11" t="s">
        <v>32</v>
      </c>
      <c r="E1953" s="12">
        <v>100</v>
      </c>
      <c r="F1953" s="12">
        <v>100</v>
      </c>
      <c r="G1953" s="12">
        <v>100</v>
      </c>
      <c r="H1953" s="12">
        <v>100</v>
      </c>
      <c r="I1953" s="12">
        <v>100</v>
      </c>
      <c r="J1953" s="12">
        <v>100</v>
      </c>
      <c r="K1953" s="12">
        <v>100</v>
      </c>
      <c r="L1953" s="12">
        <v>100</v>
      </c>
      <c r="M1953" s="12">
        <v>100</v>
      </c>
      <c r="N1953" s="12"/>
      <c r="O1953" s="12"/>
    </row>
    <row r="1954" spans="1:15" x14ac:dyDescent="0.35">
      <c r="A1954" s="11" t="str">
        <f t="shared" si="30"/>
        <v>DISTRIBUCION VOLUMEN POR CRITERIO (kg o litros)Bebidas VegetalesBCN AM</v>
      </c>
      <c r="B1954" s="11" t="s">
        <v>210</v>
      </c>
      <c r="C1954" s="11" t="s">
        <v>150</v>
      </c>
      <c r="D1954" s="11" t="s">
        <v>1</v>
      </c>
      <c r="E1954" s="12">
        <v>14.316732315200188</v>
      </c>
      <c r="F1954" s="12">
        <v>12.39333502436212</v>
      </c>
      <c r="G1954" s="12">
        <v>11.079767316870523</v>
      </c>
      <c r="H1954" s="12">
        <v>11.588507530697315</v>
      </c>
      <c r="I1954" s="12">
        <v>11.412841031684776</v>
      </c>
      <c r="J1954" s="12">
        <v>10.332848166673063</v>
      </c>
      <c r="K1954" s="12">
        <v>13.013906215261148</v>
      </c>
      <c r="L1954" s="12">
        <v>10.923187561815379</v>
      </c>
      <c r="M1954" s="12">
        <v>22.233400726263024</v>
      </c>
      <c r="N1954" s="12"/>
      <c r="O1954" s="12"/>
    </row>
    <row r="1955" spans="1:15" x14ac:dyDescent="0.35">
      <c r="A1955" s="11" t="str">
        <f t="shared" si="30"/>
        <v>DISTRIBUCION VOLUMEN POR CRITERIO (kg o litros)Bebidas VegetalesREST.CAT ARAGON</v>
      </c>
      <c r="B1955" s="11" t="s">
        <v>210</v>
      </c>
      <c r="C1955" s="11" t="s">
        <v>150</v>
      </c>
      <c r="D1955" s="11" t="s">
        <v>2</v>
      </c>
      <c r="E1955" s="12">
        <v>37.25344174238338</v>
      </c>
      <c r="F1955" s="12">
        <v>38.137709775116022</v>
      </c>
      <c r="G1955" s="12">
        <v>27.724465264783355</v>
      </c>
      <c r="H1955" s="12">
        <v>29.728001069347972</v>
      </c>
      <c r="I1955" s="12">
        <v>25.215191772661942</v>
      </c>
      <c r="J1955" s="12">
        <v>27.221180452252643</v>
      </c>
      <c r="K1955" s="12">
        <v>29.480443811985435</v>
      </c>
      <c r="L1955" s="12">
        <v>30.035741340548476</v>
      </c>
      <c r="M1955" s="12">
        <v>26.182988309001274</v>
      </c>
      <c r="N1955" s="12"/>
      <c r="O1955" s="12"/>
    </row>
    <row r="1956" spans="1:15" x14ac:dyDescent="0.35">
      <c r="A1956" s="11" t="str">
        <f t="shared" si="30"/>
        <v>DISTRIBUCION VOLUMEN POR CRITERIO (kg o litros)Bebidas VegetalesLEVANTE</v>
      </c>
      <c r="B1956" s="11" t="s">
        <v>210</v>
      </c>
      <c r="C1956" s="11" t="s">
        <v>150</v>
      </c>
      <c r="D1956" s="11" t="s">
        <v>3</v>
      </c>
      <c r="E1956" s="12">
        <v>12.746855103524851</v>
      </c>
      <c r="F1956" s="12">
        <v>13.540876359300263</v>
      </c>
      <c r="G1956" s="12">
        <v>13.020648251413727</v>
      </c>
      <c r="H1956" s="12">
        <v>13.384131280567704</v>
      </c>
      <c r="I1956" s="12">
        <v>11.814367924336109</v>
      </c>
      <c r="J1956" s="12">
        <v>14.740669830571987</v>
      </c>
      <c r="K1956" s="12">
        <v>14.197715405952499</v>
      </c>
      <c r="L1956" s="12">
        <v>14.752338229574102</v>
      </c>
      <c r="M1956" s="12">
        <v>11.029979372510864</v>
      </c>
      <c r="N1956" s="12"/>
      <c r="O1956" s="12"/>
    </row>
    <row r="1957" spans="1:15" x14ac:dyDescent="0.35">
      <c r="A1957" s="11" t="str">
        <f t="shared" si="30"/>
        <v>DISTRIBUCION VOLUMEN POR CRITERIO (kg o litros)Bebidas VegetalesANDALUCIA</v>
      </c>
      <c r="B1957" s="11" t="s">
        <v>210</v>
      </c>
      <c r="C1957" s="11" t="s">
        <v>150</v>
      </c>
      <c r="D1957" s="11" t="s">
        <v>4</v>
      </c>
      <c r="E1957" s="12">
        <v>5.4370486256286545</v>
      </c>
      <c r="F1957" s="12">
        <v>4.4457128807292943</v>
      </c>
      <c r="G1957" s="12">
        <v>10.687594618239254</v>
      </c>
      <c r="H1957" s="12">
        <v>8.6949181753650713</v>
      </c>
      <c r="I1957" s="12">
        <v>7.6489825491902614</v>
      </c>
      <c r="J1957" s="12">
        <v>9.8440142117114675</v>
      </c>
      <c r="K1957" s="12">
        <v>8.1832046874902282</v>
      </c>
      <c r="L1957" s="12">
        <v>11.249279696405353</v>
      </c>
      <c r="M1957" s="12">
        <v>11.796066151569757</v>
      </c>
      <c r="N1957" s="12"/>
      <c r="O1957" s="12"/>
    </row>
    <row r="1958" spans="1:15" x14ac:dyDescent="0.35">
      <c r="A1958" s="11" t="str">
        <f t="shared" si="30"/>
        <v>DISTRIBUCION VOLUMEN POR CRITERIO (kg o litros)Bebidas VegetalesMDD AM</v>
      </c>
      <c r="B1958" s="11" t="s">
        <v>210</v>
      </c>
      <c r="C1958" s="11" t="s">
        <v>150</v>
      </c>
      <c r="D1958" s="11" t="s">
        <v>5</v>
      </c>
      <c r="E1958" s="12">
        <v>7.5670333522449171</v>
      </c>
      <c r="F1958" s="12">
        <v>8.9945715999683049</v>
      </c>
      <c r="G1958" s="12">
        <v>8.3615977141014799</v>
      </c>
      <c r="H1958" s="12">
        <v>10.168699752342961</v>
      </c>
      <c r="I1958" s="12">
        <v>10.773135387587729</v>
      </c>
      <c r="J1958" s="12">
        <v>13.405110988527017</v>
      </c>
      <c r="K1958" s="12">
        <v>11.451650310451452</v>
      </c>
      <c r="L1958" s="12">
        <v>11.706225438698434</v>
      </c>
      <c r="M1958" s="12">
        <v>8.9956077736310753</v>
      </c>
      <c r="N1958" s="12"/>
      <c r="O1958" s="12"/>
    </row>
    <row r="1959" spans="1:15" x14ac:dyDescent="0.35">
      <c r="A1959" s="11" t="str">
        <f t="shared" si="30"/>
        <v>DISTRIBUCION VOLUMEN POR CRITERIO (kg o litros)Bebidas VegetalesRTO CENTRO</v>
      </c>
      <c r="B1959" s="11" t="s">
        <v>210</v>
      </c>
      <c r="C1959" s="11" t="s">
        <v>150</v>
      </c>
      <c r="D1959" s="11" t="s">
        <v>6</v>
      </c>
      <c r="E1959" s="12">
        <v>2.6738923960683234</v>
      </c>
      <c r="F1959" s="12">
        <v>2.9219894700415852</v>
      </c>
      <c r="G1959" s="12">
        <v>2.4212570729191052</v>
      </c>
      <c r="H1959" s="12">
        <v>2.5867116468405444</v>
      </c>
      <c r="I1959" s="12">
        <v>3.0955860517685543</v>
      </c>
      <c r="J1959" s="12">
        <v>3.6217339467770309</v>
      </c>
      <c r="K1959" s="12">
        <v>3.5664387456523534</v>
      </c>
      <c r="L1959" s="12">
        <v>3.712119863125328</v>
      </c>
      <c r="M1959" s="12">
        <v>6.8259487114987474</v>
      </c>
      <c r="N1959" s="12"/>
      <c r="O1959" s="12"/>
    </row>
    <row r="1960" spans="1:15" x14ac:dyDescent="0.35">
      <c r="A1960" s="11" t="str">
        <f t="shared" si="30"/>
        <v>DISTRIBUCION VOLUMEN POR CRITERIO (kg o litros)Bebidas VegetalesNORTE-CENTRO</v>
      </c>
      <c r="B1960" s="11" t="s">
        <v>210</v>
      </c>
      <c r="C1960" s="11" t="s">
        <v>150</v>
      </c>
      <c r="D1960" s="11" t="s">
        <v>7</v>
      </c>
      <c r="E1960" s="12">
        <v>6.1054440783274879</v>
      </c>
      <c r="F1960" s="12">
        <v>5.818458610588249</v>
      </c>
      <c r="G1960" s="12">
        <v>8.305394894770977</v>
      </c>
      <c r="H1960" s="12">
        <v>8.2050125568443786</v>
      </c>
      <c r="I1960" s="12">
        <v>8.3006699662290178</v>
      </c>
      <c r="J1960" s="12">
        <v>6.9908309700688509</v>
      </c>
      <c r="K1960" s="12">
        <v>6.8068710120741063</v>
      </c>
      <c r="L1960" s="12">
        <v>6.544792776588805</v>
      </c>
      <c r="M1960" s="12">
        <v>5.2875316815439506</v>
      </c>
      <c r="N1960" s="12"/>
      <c r="O1960" s="12"/>
    </row>
    <row r="1961" spans="1:15" x14ac:dyDescent="0.35">
      <c r="A1961" s="11" t="str">
        <f t="shared" si="30"/>
        <v>DISTRIBUCION VOLUMEN POR CRITERIO (kg o litros)Bebidas VegetalesNOROESTE</v>
      </c>
      <c r="B1961" s="11" t="s">
        <v>210</v>
      </c>
      <c r="C1961" s="11" t="s">
        <v>150</v>
      </c>
      <c r="D1961" s="11" t="s">
        <v>8</v>
      </c>
      <c r="E1961" s="12">
        <v>13.899555663901861</v>
      </c>
      <c r="F1961" s="12">
        <v>13.747338930280392</v>
      </c>
      <c r="G1961" s="12">
        <v>18.399245912101357</v>
      </c>
      <c r="H1961" s="12">
        <v>15.644019986555561</v>
      </c>
      <c r="I1961" s="12">
        <v>21.739226905470584</v>
      </c>
      <c r="J1961" s="12">
        <v>13.843607049947702</v>
      </c>
      <c r="K1961" s="12">
        <v>13.299770727618501</v>
      </c>
      <c r="L1961" s="12">
        <v>11.076328511652072</v>
      </c>
      <c r="M1961" s="12">
        <v>7.648458046395346</v>
      </c>
      <c r="N1961" s="12"/>
      <c r="O1961" s="12"/>
    </row>
    <row r="1962" spans="1:15" x14ac:dyDescent="0.35">
      <c r="A1962" s="11" t="str">
        <f t="shared" si="30"/>
        <v>DISTRIBUCION VOLUMEN POR CRITERIO (kg o litros)Bebidas Vegetales&lt;2MIL</v>
      </c>
      <c r="B1962" s="11" t="s">
        <v>210</v>
      </c>
      <c r="C1962" s="11" t="s">
        <v>150</v>
      </c>
      <c r="D1962" s="11" t="s">
        <v>9</v>
      </c>
      <c r="E1962" s="12">
        <v>19.989899802216172</v>
      </c>
      <c r="F1962" s="12">
        <v>24.65147668254739</v>
      </c>
      <c r="G1962" s="12">
        <v>15.28373986193966</v>
      </c>
      <c r="H1962" s="12">
        <v>12.95013436211442</v>
      </c>
      <c r="I1962" s="12">
        <v>11.164944731091644</v>
      </c>
      <c r="J1962" s="12">
        <v>10.752839408499534</v>
      </c>
      <c r="K1962" s="12">
        <v>12.447075105897229</v>
      </c>
      <c r="L1962" s="12">
        <v>13.207101378548492</v>
      </c>
      <c r="M1962" s="12">
        <v>11.437470179773108</v>
      </c>
      <c r="N1962" s="12"/>
      <c r="O1962" s="12"/>
    </row>
    <row r="1963" spans="1:15" x14ac:dyDescent="0.35">
      <c r="A1963" s="11" t="str">
        <f t="shared" si="30"/>
        <v>DISTRIBUCION VOLUMEN POR CRITERIO (kg o litros)Bebidas Vegetales2-5MIL</v>
      </c>
      <c r="B1963" s="11" t="s">
        <v>210</v>
      </c>
      <c r="C1963" s="11" t="s">
        <v>150</v>
      </c>
      <c r="D1963" s="11" t="s">
        <v>10</v>
      </c>
      <c r="E1963" s="12">
        <v>1.6967578502507561</v>
      </c>
      <c r="F1963" s="12">
        <v>2.1687612139511483</v>
      </c>
      <c r="G1963" s="12">
        <v>1.4234878770372594</v>
      </c>
      <c r="H1963" s="12">
        <v>1.6914152260761022</v>
      </c>
      <c r="I1963" s="12">
        <v>1.7937234808462839</v>
      </c>
      <c r="J1963" s="12">
        <v>2.7404693181192683</v>
      </c>
      <c r="K1963" s="12">
        <v>1.4577131330679047</v>
      </c>
      <c r="L1963" s="12">
        <v>2.8776054027463158</v>
      </c>
      <c r="M1963" s="12">
        <v>3.8079832599528656</v>
      </c>
      <c r="N1963" s="12"/>
      <c r="O1963" s="12"/>
    </row>
    <row r="1964" spans="1:15" x14ac:dyDescent="0.35">
      <c r="A1964" s="11" t="str">
        <f t="shared" si="30"/>
        <v>DISTRIBUCION VOLUMEN POR CRITERIO (kg o litros)Bebidas Vegetales5-10MIL</v>
      </c>
      <c r="B1964" s="11" t="s">
        <v>210</v>
      </c>
      <c r="C1964" s="11" t="s">
        <v>150</v>
      </c>
      <c r="D1964" s="11" t="s">
        <v>11</v>
      </c>
      <c r="E1964" s="12">
        <v>8.7095018673561384</v>
      </c>
      <c r="F1964" s="12">
        <v>9.4013714255786454</v>
      </c>
      <c r="G1964" s="12">
        <v>12.011422427842335</v>
      </c>
      <c r="H1964" s="12">
        <v>10.686963195196682</v>
      </c>
      <c r="I1964" s="12">
        <v>9.7557115896422939</v>
      </c>
      <c r="J1964" s="12">
        <v>11.032881975752771</v>
      </c>
      <c r="K1964" s="12">
        <v>11.400271797319075</v>
      </c>
      <c r="L1964" s="12">
        <v>11.472311950226805</v>
      </c>
      <c r="M1964" s="12">
        <v>11.72128525087542</v>
      </c>
      <c r="N1964" s="12"/>
      <c r="O1964" s="12"/>
    </row>
    <row r="1965" spans="1:15" x14ac:dyDescent="0.35">
      <c r="A1965" s="11" t="str">
        <f t="shared" si="30"/>
        <v>DISTRIBUCION VOLUMEN POR CRITERIO (kg o litros)Bebidas Vegetales10-30MIL</v>
      </c>
      <c r="B1965" s="11" t="s">
        <v>210</v>
      </c>
      <c r="C1965" s="11" t="s">
        <v>150</v>
      </c>
      <c r="D1965" s="11" t="s">
        <v>12</v>
      </c>
      <c r="E1965" s="12">
        <v>10.085168305327507</v>
      </c>
      <c r="F1965" s="12">
        <v>8.0832917524301759</v>
      </c>
      <c r="G1965" s="12">
        <v>12.395909098839914</v>
      </c>
      <c r="H1965" s="12">
        <v>10.906596287519172</v>
      </c>
      <c r="I1965" s="12">
        <v>11.63650264701381</v>
      </c>
      <c r="J1965" s="12">
        <v>12.559729697691472</v>
      </c>
      <c r="K1965" s="12">
        <v>12.557338042416683</v>
      </c>
      <c r="L1965" s="12">
        <v>11.355262659288883</v>
      </c>
      <c r="M1965" s="12">
        <v>11.962274416203023</v>
      </c>
      <c r="N1965" s="12"/>
      <c r="O1965" s="12"/>
    </row>
    <row r="1966" spans="1:15" x14ac:dyDescent="0.35">
      <c r="A1966" s="11" t="str">
        <f t="shared" si="30"/>
        <v>DISTRIBUCION VOLUMEN POR CRITERIO (kg o litros)Bebidas Vegetales30-100MIL</v>
      </c>
      <c r="B1966" s="11" t="s">
        <v>210</v>
      </c>
      <c r="C1966" s="11" t="s">
        <v>150</v>
      </c>
      <c r="D1966" s="11" t="s">
        <v>13</v>
      </c>
      <c r="E1966" s="12">
        <v>21.531065649079732</v>
      </c>
      <c r="F1966" s="12">
        <v>21.849609361851563</v>
      </c>
      <c r="G1966" s="12">
        <v>23.388552973957697</v>
      </c>
      <c r="H1966" s="12">
        <v>22.28803844479938</v>
      </c>
      <c r="I1966" s="12">
        <v>25.518397442550711</v>
      </c>
      <c r="J1966" s="12">
        <v>25.609466742705262</v>
      </c>
      <c r="K1966" s="12">
        <v>26.942955125193023</v>
      </c>
      <c r="L1966" s="12">
        <v>23.698342440765792</v>
      </c>
      <c r="M1966" s="12">
        <v>26.827155808742859</v>
      </c>
      <c r="N1966" s="12"/>
      <c r="O1966" s="12"/>
    </row>
    <row r="1967" spans="1:15" x14ac:dyDescent="0.35">
      <c r="A1967" s="11" t="str">
        <f t="shared" si="30"/>
        <v>DISTRIBUCION VOLUMEN POR CRITERIO (kg o litros)Bebidas Vegetales100-200MIL</v>
      </c>
      <c r="B1967" s="11" t="s">
        <v>210</v>
      </c>
      <c r="C1967" s="11" t="s">
        <v>150</v>
      </c>
      <c r="D1967" s="11" t="s">
        <v>14</v>
      </c>
      <c r="E1967" s="12">
        <v>12.866427912641337</v>
      </c>
      <c r="F1967" s="12">
        <v>11.30848879773721</v>
      </c>
      <c r="G1967" s="12">
        <v>11.518947411125087</v>
      </c>
      <c r="H1967" s="12">
        <v>11.584454859431764</v>
      </c>
      <c r="I1967" s="12">
        <v>13.105214393903324</v>
      </c>
      <c r="J1967" s="12">
        <v>11.557796399455121</v>
      </c>
      <c r="K1967" s="12">
        <v>10.412193227968384</v>
      </c>
      <c r="L1967" s="12">
        <v>10.150724427019581</v>
      </c>
      <c r="M1967" s="12">
        <v>8.9300123099920565</v>
      </c>
      <c r="N1967" s="12"/>
      <c r="O1967" s="12"/>
    </row>
    <row r="1968" spans="1:15" x14ac:dyDescent="0.35">
      <c r="A1968" s="11" t="str">
        <f t="shared" si="30"/>
        <v>DISTRIBUCION VOLUMEN POR CRITERIO (kg o litros)Bebidas Vegetales200-500MIL</v>
      </c>
      <c r="B1968" s="11" t="s">
        <v>210</v>
      </c>
      <c r="C1968" s="11" t="s">
        <v>150</v>
      </c>
      <c r="D1968" s="11" t="s">
        <v>15</v>
      </c>
      <c r="E1968" s="12">
        <v>14.416369116983633</v>
      </c>
      <c r="F1968" s="12">
        <v>13.37811533298043</v>
      </c>
      <c r="G1968" s="12">
        <v>14.270758370640069</v>
      </c>
      <c r="H1968" s="12">
        <v>16.687886824518539</v>
      </c>
      <c r="I1968" s="12">
        <v>15.243947982324075</v>
      </c>
      <c r="J1968" s="12">
        <v>10.96295510518669</v>
      </c>
      <c r="K1968" s="12">
        <v>8.9088670856336218</v>
      </c>
      <c r="L1968" s="12">
        <v>11.889442799745636</v>
      </c>
      <c r="M1968" s="12">
        <v>13.95864623338097</v>
      </c>
      <c r="N1968" s="12"/>
      <c r="O1968" s="12"/>
    </row>
    <row r="1969" spans="1:15" x14ac:dyDescent="0.35">
      <c r="A1969" s="11" t="str">
        <f t="shared" si="30"/>
        <v>DISTRIBUCION VOLUMEN POR CRITERIO (kg o litros)Bebidas Vegetales&gt;500MIL</v>
      </c>
      <c r="B1969" s="11" t="s">
        <v>210</v>
      </c>
      <c r="C1969" s="11" t="s">
        <v>150</v>
      </c>
      <c r="D1969" s="11" t="s">
        <v>16</v>
      </c>
      <c r="E1969" s="12">
        <v>10.70480773145567</v>
      </c>
      <c r="F1969" s="12">
        <v>9.1588811713826814</v>
      </c>
      <c r="G1969" s="12">
        <v>9.7071533984639711</v>
      </c>
      <c r="H1969" s="12">
        <v>13.204514092092303</v>
      </c>
      <c r="I1969" s="12">
        <v>11.781554838507216</v>
      </c>
      <c r="J1969" s="12">
        <v>14.783858284160711</v>
      </c>
      <c r="K1969" s="12">
        <v>15.873584218245226</v>
      </c>
      <c r="L1969" s="12">
        <v>15.349220689964172</v>
      </c>
      <c r="M1969" s="12">
        <v>11.355145800760285</v>
      </c>
      <c r="N1969" s="12"/>
      <c r="O1969" s="12"/>
    </row>
    <row r="1970" spans="1:15" x14ac:dyDescent="0.35">
      <c r="A1970" s="11" t="str">
        <f t="shared" si="30"/>
        <v>DISTRIBUCION VOLUMEN POR CRITERIO (kg o litros)Bebidas VegetalesDE 15 A 19 AÑOS</v>
      </c>
      <c r="B1970" s="11" t="s">
        <v>210</v>
      </c>
      <c r="C1970" s="11" t="s">
        <v>150</v>
      </c>
      <c r="D1970" s="11" t="s">
        <v>34</v>
      </c>
      <c r="E1970" s="12">
        <v>1.3017940333090101</v>
      </c>
      <c r="F1970" s="12" t="s">
        <v>222</v>
      </c>
      <c r="G1970" s="12">
        <v>4.0509039303277925</v>
      </c>
      <c r="H1970" s="12" t="s">
        <v>222</v>
      </c>
      <c r="I1970" s="12">
        <v>0.33255511753449518</v>
      </c>
      <c r="J1970" s="12">
        <v>0.46270246074868548</v>
      </c>
      <c r="K1970" s="12" t="s">
        <v>222</v>
      </c>
      <c r="L1970" s="12">
        <v>0.44747154001743589</v>
      </c>
      <c r="M1970" s="12">
        <v>1.1194945795314877</v>
      </c>
      <c r="N1970" s="12"/>
      <c r="O1970" s="12"/>
    </row>
    <row r="1971" spans="1:15" x14ac:dyDescent="0.35">
      <c r="A1971" s="11" t="str">
        <f t="shared" si="30"/>
        <v>DISTRIBUCION VOLUMEN POR CRITERIO (kg o litros)Bebidas VegetalesDE 20 A 24 AÑOS</v>
      </c>
      <c r="B1971" s="11" t="s">
        <v>210</v>
      </c>
      <c r="C1971" s="11" t="s">
        <v>150</v>
      </c>
      <c r="D1971" s="11" t="s">
        <v>35</v>
      </c>
      <c r="E1971" s="12">
        <v>1.7404235052043828</v>
      </c>
      <c r="F1971" s="12">
        <v>1.1055436036836266</v>
      </c>
      <c r="G1971" s="12">
        <v>1.6218434584683799</v>
      </c>
      <c r="H1971" s="12">
        <v>3.0073493572508636</v>
      </c>
      <c r="I1971" s="12">
        <v>1.2196133647767247</v>
      </c>
      <c r="J1971" s="12">
        <v>0.87146581929594835</v>
      </c>
      <c r="K1971" s="12">
        <v>1.8188769750536897</v>
      </c>
      <c r="L1971" s="12">
        <v>0.22919919286836379</v>
      </c>
      <c r="M1971" s="12">
        <v>0.56755197893543263</v>
      </c>
      <c r="N1971" s="12"/>
      <c r="O1971" s="12"/>
    </row>
    <row r="1972" spans="1:15" x14ac:dyDescent="0.35">
      <c r="A1972" s="11" t="str">
        <f t="shared" si="30"/>
        <v>DISTRIBUCION VOLUMEN POR CRITERIO (kg o litros)Bebidas VegetalesDE 25 A 34 AÑOS</v>
      </c>
      <c r="B1972" s="11" t="s">
        <v>210</v>
      </c>
      <c r="C1972" s="11" t="s">
        <v>150</v>
      </c>
      <c r="D1972" s="11" t="s">
        <v>36</v>
      </c>
      <c r="E1972" s="12">
        <v>8.9159457176605912</v>
      </c>
      <c r="F1972" s="12">
        <v>4.6227406190981135</v>
      </c>
      <c r="G1972" s="12">
        <v>6.7495742680991855</v>
      </c>
      <c r="H1972" s="12">
        <v>6.5449844453133625</v>
      </c>
      <c r="I1972" s="12">
        <v>8.0733617588944409</v>
      </c>
      <c r="J1972" s="12">
        <v>8.09493444301091</v>
      </c>
      <c r="K1972" s="12">
        <v>7.0968266088799057</v>
      </c>
      <c r="L1972" s="12">
        <v>6.6545841485640063</v>
      </c>
      <c r="M1972" s="12">
        <v>4.6198381461330253</v>
      </c>
      <c r="N1972" s="12"/>
      <c r="O1972" s="12"/>
    </row>
    <row r="1973" spans="1:15" x14ac:dyDescent="0.35">
      <c r="A1973" s="11" t="str">
        <f t="shared" si="30"/>
        <v>DISTRIBUCION VOLUMEN POR CRITERIO (kg o litros)Bebidas VegetalesDE 35 A 49 AÑOS</v>
      </c>
      <c r="B1973" s="11" t="s">
        <v>210</v>
      </c>
      <c r="C1973" s="11" t="s">
        <v>150</v>
      </c>
      <c r="D1973" s="11" t="s">
        <v>37</v>
      </c>
      <c r="E1973" s="12">
        <v>25.018608646043582</v>
      </c>
      <c r="F1973" s="12">
        <v>22.859116859291397</v>
      </c>
      <c r="G1973" s="12">
        <v>18.598882569499281</v>
      </c>
      <c r="H1973" s="12">
        <v>22.991476252739499</v>
      </c>
      <c r="I1973" s="12">
        <v>17.659842424778258</v>
      </c>
      <c r="J1973" s="12">
        <v>20.621208493937939</v>
      </c>
      <c r="K1973" s="12">
        <v>18.132774629259959</v>
      </c>
      <c r="L1973" s="12">
        <v>22.033369104236613</v>
      </c>
      <c r="M1973" s="12">
        <v>16.862497461018961</v>
      </c>
      <c r="N1973" s="12"/>
      <c r="O1973" s="12"/>
    </row>
    <row r="1974" spans="1:15" x14ac:dyDescent="0.35">
      <c r="A1974" s="11" t="str">
        <f t="shared" si="30"/>
        <v>DISTRIBUCION VOLUMEN POR CRITERIO (kg o litros)Bebidas VegetalesDE 50 A 59 AÑOS</v>
      </c>
      <c r="B1974" s="11" t="s">
        <v>210</v>
      </c>
      <c r="C1974" s="11" t="s">
        <v>150</v>
      </c>
      <c r="D1974" s="11" t="s">
        <v>38</v>
      </c>
      <c r="E1974" s="12">
        <v>21.221544861735982</v>
      </c>
      <c r="F1974" s="12">
        <v>23.204120329359046</v>
      </c>
      <c r="G1974" s="12">
        <v>28.120666480628064</v>
      </c>
      <c r="H1974" s="12">
        <v>28.257925060527022</v>
      </c>
      <c r="I1974" s="12">
        <v>30.676344076441552</v>
      </c>
      <c r="J1974" s="12">
        <v>36.990276774189226</v>
      </c>
      <c r="K1974" s="12">
        <v>37.051582404250425</v>
      </c>
      <c r="L1974" s="12">
        <v>34.068013245178037</v>
      </c>
      <c r="M1974" s="12">
        <v>30.94853440256059</v>
      </c>
      <c r="N1974" s="12"/>
      <c r="O1974" s="12"/>
    </row>
    <row r="1975" spans="1:15" x14ac:dyDescent="0.35">
      <c r="A1975" s="11" t="str">
        <f t="shared" si="30"/>
        <v>DISTRIBUCION VOLUMEN POR CRITERIO (kg o litros)Bebidas VegetalesDE 60 A 75 AÑOS</v>
      </c>
      <c r="B1975" s="11" t="s">
        <v>210</v>
      </c>
      <c r="C1975" s="11" t="s">
        <v>150</v>
      </c>
      <c r="D1975" s="11" t="s">
        <v>39</v>
      </c>
      <c r="E1975" s="12">
        <v>41.801680715062091</v>
      </c>
      <c r="F1975" s="12">
        <v>48.208490261483824</v>
      </c>
      <c r="G1975" s="12">
        <v>40.858099321280214</v>
      </c>
      <c r="H1975" s="12">
        <v>39.198269410323249</v>
      </c>
      <c r="I1975" s="12">
        <v>42.038275823656804</v>
      </c>
      <c r="J1975" s="12">
        <v>32.959406623410999</v>
      </c>
      <c r="K1975" s="12">
        <v>35.899940999883768</v>
      </c>
      <c r="L1975" s="12">
        <v>36.567369104006247</v>
      </c>
      <c r="M1975" s="12">
        <v>45.882066469138152</v>
      </c>
      <c r="N1975" s="12"/>
      <c r="O1975" s="12"/>
    </row>
    <row r="1976" spans="1:15" x14ac:dyDescent="0.35">
      <c r="A1976" s="11" t="str">
        <f t="shared" si="30"/>
        <v>DISTRIBUCION VOLUMEN POR CRITERIO (kg o litros)Bebidas VegetalesNIVEL ALTO</v>
      </c>
      <c r="B1976" s="11" t="s">
        <v>210</v>
      </c>
      <c r="C1976" s="11" t="s">
        <v>150</v>
      </c>
      <c r="D1976" s="11" t="s">
        <v>171</v>
      </c>
      <c r="E1976" s="12">
        <v>18.563916848356108</v>
      </c>
      <c r="F1976" s="12">
        <v>16.677193907577806</v>
      </c>
      <c r="G1976" s="12">
        <v>17.503022056921179</v>
      </c>
      <c r="H1976" s="12">
        <v>14.80888285349439</v>
      </c>
      <c r="I1976" s="12">
        <v>17.290582139882154</v>
      </c>
      <c r="J1976" s="12">
        <v>14.506449117961251</v>
      </c>
      <c r="K1976" s="12">
        <v>18.433342591636173</v>
      </c>
      <c r="L1976" s="12">
        <v>16.437334364727072</v>
      </c>
      <c r="M1976" s="12">
        <v>17.698296527444967</v>
      </c>
      <c r="N1976" s="12"/>
      <c r="O1976" s="12"/>
    </row>
    <row r="1977" spans="1:15" x14ac:dyDescent="0.35">
      <c r="A1977" s="11" t="str">
        <f t="shared" si="30"/>
        <v>DISTRIBUCION VOLUMEN POR CRITERIO (kg o litros)Bebidas VegetalesNIVEL MEDIO ALTO</v>
      </c>
      <c r="B1977" s="11" t="s">
        <v>210</v>
      </c>
      <c r="C1977" s="11" t="s">
        <v>150</v>
      </c>
      <c r="D1977" s="11" t="s">
        <v>172</v>
      </c>
      <c r="E1977" s="12">
        <v>15.048124772087256</v>
      </c>
      <c r="F1977" s="12">
        <v>19.32911070229142</v>
      </c>
      <c r="G1977" s="12">
        <v>9.1378036547701509</v>
      </c>
      <c r="H1977" s="12">
        <v>13.644530325114228</v>
      </c>
      <c r="I1977" s="12">
        <v>13.431384059853139</v>
      </c>
      <c r="J1977" s="12">
        <v>13.62633408568294</v>
      </c>
      <c r="K1977" s="12">
        <v>15.598456551783924</v>
      </c>
      <c r="L1977" s="12">
        <v>13.763197119407589</v>
      </c>
      <c r="M1977" s="12">
        <v>14.303387211535009</v>
      </c>
      <c r="N1977" s="12"/>
      <c r="O1977" s="12"/>
    </row>
    <row r="1978" spans="1:15" x14ac:dyDescent="0.35">
      <c r="A1978" s="11" t="str">
        <f t="shared" si="30"/>
        <v>DISTRIBUCION VOLUMEN POR CRITERIO (kg o litros)Bebidas VegetalesNIVEL MEDIO</v>
      </c>
      <c r="B1978" s="11" t="s">
        <v>210</v>
      </c>
      <c r="C1978" s="11" t="s">
        <v>150</v>
      </c>
      <c r="D1978" s="11" t="s">
        <v>173</v>
      </c>
      <c r="E1978" s="12">
        <v>18.773227246950206</v>
      </c>
      <c r="F1978" s="12">
        <v>16.861054686870322</v>
      </c>
      <c r="G1978" s="12">
        <v>16.406106112438611</v>
      </c>
      <c r="H1978" s="12">
        <v>14.096261067622152</v>
      </c>
      <c r="I1978" s="12">
        <v>17.156689904563816</v>
      </c>
      <c r="J1978" s="12">
        <v>17.530998492524581</v>
      </c>
      <c r="K1978" s="12">
        <v>15.473545477854579</v>
      </c>
      <c r="L1978" s="12">
        <v>21.834671853121296</v>
      </c>
      <c r="M1978" s="12">
        <v>27.310090121478346</v>
      </c>
      <c r="N1978" s="12"/>
      <c r="O1978" s="12"/>
    </row>
    <row r="1979" spans="1:15" x14ac:dyDescent="0.35">
      <c r="A1979" s="11" t="str">
        <f t="shared" si="30"/>
        <v>DISTRIBUCION VOLUMEN POR CRITERIO (kg o litros)Bebidas VegetalesNIVEL MEDIO BAJO</v>
      </c>
      <c r="B1979" s="11" t="s">
        <v>210</v>
      </c>
      <c r="C1979" s="11" t="s">
        <v>150</v>
      </c>
      <c r="D1979" s="11" t="s">
        <v>174</v>
      </c>
      <c r="E1979" s="12">
        <v>8.5261928384128431</v>
      </c>
      <c r="F1979" s="12">
        <v>5.856526768930058</v>
      </c>
      <c r="G1979" s="12">
        <v>14.289911623099055</v>
      </c>
      <c r="H1979" s="12">
        <v>13.763946726344498</v>
      </c>
      <c r="I1979" s="12">
        <v>11.114717664628506</v>
      </c>
      <c r="J1979" s="12">
        <v>16.774204880768671</v>
      </c>
      <c r="K1979" s="12">
        <v>12.84267131651988</v>
      </c>
      <c r="L1979" s="12">
        <v>11.984214538804711</v>
      </c>
      <c r="M1979" s="12">
        <v>11.872045475409292</v>
      </c>
      <c r="N1979" s="12"/>
      <c r="O1979" s="12"/>
    </row>
    <row r="1980" spans="1:15" x14ac:dyDescent="0.35">
      <c r="A1980" s="11" t="str">
        <f t="shared" si="30"/>
        <v>DISTRIBUCION VOLUMEN POR CRITERIO (kg o litros)Bebidas VegetalesNIVEL BAJO</v>
      </c>
      <c r="B1980" s="11" t="s">
        <v>210</v>
      </c>
      <c r="C1980" s="11" t="s">
        <v>150</v>
      </c>
      <c r="D1980" s="11" t="s">
        <v>190</v>
      </c>
      <c r="E1980" s="12">
        <v>39.088526760690137</v>
      </c>
      <c r="F1980" s="12">
        <v>41.276117145926335</v>
      </c>
      <c r="G1980" s="12">
        <v>42.663138355669204</v>
      </c>
      <c r="H1980" s="12">
        <v>43.686377263988106</v>
      </c>
      <c r="I1980" s="12">
        <v>41.006619988851391</v>
      </c>
      <c r="J1980" s="12">
        <v>37.562014675482622</v>
      </c>
      <c r="K1980" s="12">
        <v>37.651987835970182</v>
      </c>
      <c r="L1980" s="12">
        <v>35.980594217783405</v>
      </c>
      <c r="M1980" s="12">
        <v>28.816157051307535</v>
      </c>
      <c r="N1980" s="12"/>
      <c r="O1980" s="12"/>
    </row>
    <row r="1981" spans="1:15" x14ac:dyDescent="0.35">
      <c r="A1981" s="11" t="str">
        <f t="shared" si="30"/>
        <v>DISTRIBUCION VOLUMEN POR CRITERIO (kg o litros)Bebidas VegetalesHOMBRE</v>
      </c>
      <c r="B1981" s="11" t="s">
        <v>210</v>
      </c>
      <c r="C1981" s="11" t="s">
        <v>150</v>
      </c>
      <c r="D1981" s="11" t="s">
        <v>17</v>
      </c>
      <c r="E1981" s="12">
        <v>25.30173220616761</v>
      </c>
      <c r="F1981" s="12">
        <v>28.31322658111964</v>
      </c>
      <c r="G1981" s="12">
        <v>31.469764391418803</v>
      </c>
      <c r="H1981" s="12">
        <v>31.519335259633124</v>
      </c>
      <c r="I1981" s="12">
        <v>34.821602147732591</v>
      </c>
      <c r="J1981" s="12">
        <v>29.614386749696269</v>
      </c>
      <c r="K1981" s="12">
        <v>33.078542934337136</v>
      </c>
      <c r="L1981" s="12">
        <v>32.834473398898858</v>
      </c>
      <c r="M1981" s="12">
        <v>43.947624826909561</v>
      </c>
      <c r="N1981" s="12"/>
      <c r="O1981" s="12"/>
    </row>
    <row r="1982" spans="1:15" x14ac:dyDescent="0.35">
      <c r="A1982" s="11" t="str">
        <f t="shared" si="30"/>
        <v>DISTRIBUCION VOLUMEN POR CRITERIO (kg o litros)Bebidas VegetalesMUJER</v>
      </c>
      <c r="B1982" s="11" t="s">
        <v>210</v>
      </c>
      <c r="C1982" s="11" t="s">
        <v>150</v>
      </c>
      <c r="D1982" s="11" t="s">
        <v>18</v>
      </c>
      <c r="E1982" s="12">
        <v>74.698272835801092</v>
      </c>
      <c r="F1982" s="12">
        <v>71.686774036494967</v>
      </c>
      <c r="G1982" s="12">
        <v>68.530210453764013</v>
      </c>
      <c r="H1982" s="12">
        <v>68.480668855052315</v>
      </c>
      <c r="I1982" s="12">
        <v>65.178400122165925</v>
      </c>
      <c r="J1982" s="12">
        <v>70.385606988203392</v>
      </c>
      <c r="K1982" s="12">
        <v>66.921458682990604</v>
      </c>
      <c r="L1982" s="12">
        <v>67.165535815458526</v>
      </c>
      <c r="M1982" s="12">
        <v>56.052354933526281</v>
      </c>
      <c r="N1982" s="12"/>
      <c r="O1982" s="12"/>
    </row>
    <row r="1983" spans="1:15" x14ac:dyDescent="0.35">
      <c r="A1983" s="11" t="str">
        <f t="shared" si="30"/>
        <v>DISTRIBUCION VOLUMEN POR CRITERIO (kg o litros)InfusionesT.ESPAÑA</v>
      </c>
      <c r="B1983" s="11" t="s">
        <v>210</v>
      </c>
      <c r="C1983" s="11" t="s">
        <v>103</v>
      </c>
      <c r="D1983" s="11" t="s">
        <v>32</v>
      </c>
      <c r="E1983" s="12">
        <v>100</v>
      </c>
      <c r="F1983" s="12">
        <v>100</v>
      </c>
      <c r="G1983" s="12">
        <v>100</v>
      </c>
      <c r="H1983" s="12">
        <v>100</v>
      </c>
      <c r="I1983" s="12">
        <v>100</v>
      </c>
      <c r="J1983" s="12">
        <v>100</v>
      </c>
      <c r="K1983" s="12">
        <v>100</v>
      </c>
      <c r="L1983" s="12">
        <v>100</v>
      </c>
      <c r="M1983" s="12">
        <v>100</v>
      </c>
      <c r="N1983" s="12"/>
      <c r="O1983" s="12"/>
    </row>
    <row r="1984" spans="1:15" x14ac:dyDescent="0.35">
      <c r="A1984" s="11" t="str">
        <f t="shared" si="30"/>
        <v>DISTRIBUCION VOLUMEN POR CRITERIO (kg o litros)InfusionesBCN AM</v>
      </c>
      <c r="B1984" s="11" t="s">
        <v>210</v>
      </c>
      <c r="C1984" s="11" t="s">
        <v>103</v>
      </c>
      <c r="D1984" s="11" t="s">
        <v>1</v>
      </c>
      <c r="E1984" s="12">
        <v>8.9559146533016811</v>
      </c>
      <c r="F1984" s="12">
        <v>9.9009656869328335</v>
      </c>
      <c r="G1984" s="12">
        <v>8.9449710206232727</v>
      </c>
      <c r="H1984" s="12">
        <v>9.8843914778929793</v>
      </c>
      <c r="I1984" s="12">
        <v>6.9970495233012757</v>
      </c>
      <c r="J1984" s="12">
        <v>7.9958589703345169</v>
      </c>
      <c r="K1984" s="12">
        <v>10.655432285948127</v>
      </c>
      <c r="L1984" s="12">
        <v>8.6474146875128977</v>
      </c>
      <c r="M1984" s="12">
        <v>8.9428603804360982</v>
      </c>
      <c r="N1984" s="12"/>
      <c r="O1984" s="12"/>
    </row>
    <row r="1985" spans="1:15" x14ac:dyDescent="0.35">
      <c r="A1985" s="11" t="str">
        <f t="shared" si="30"/>
        <v>DISTRIBUCION VOLUMEN POR CRITERIO (kg o litros)InfusionesREST.CAT ARAGON</v>
      </c>
      <c r="B1985" s="11" t="s">
        <v>210</v>
      </c>
      <c r="C1985" s="11" t="s">
        <v>103</v>
      </c>
      <c r="D1985" s="11" t="s">
        <v>2</v>
      </c>
      <c r="E1985" s="12">
        <v>17.003648007519249</v>
      </c>
      <c r="F1985" s="12">
        <v>13.954417246939499</v>
      </c>
      <c r="G1985" s="12">
        <v>11.033084053567336</v>
      </c>
      <c r="H1985" s="12">
        <v>15.506994637424743</v>
      </c>
      <c r="I1985" s="12">
        <v>17.095054563449811</v>
      </c>
      <c r="J1985" s="12">
        <v>17.768187471497722</v>
      </c>
      <c r="K1985" s="12">
        <v>16.660174088615062</v>
      </c>
      <c r="L1985" s="12">
        <v>17.188749583722508</v>
      </c>
      <c r="M1985" s="12">
        <v>15.612637802783624</v>
      </c>
      <c r="N1985" s="12"/>
      <c r="O1985" s="12"/>
    </row>
    <row r="1986" spans="1:15" x14ac:dyDescent="0.35">
      <c r="A1986" s="11" t="str">
        <f t="shared" si="30"/>
        <v>DISTRIBUCION VOLUMEN POR CRITERIO (kg o litros)InfusionesLEVANTE</v>
      </c>
      <c r="B1986" s="11" t="s">
        <v>210</v>
      </c>
      <c r="C1986" s="11" t="s">
        <v>103</v>
      </c>
      <c r="D1986" s="11" t="s">
        <v>3</v>
      </c>
      <c r="E1986" s="12">
        <v>15.765576453142002</v>
      </c>
      <c r="F1986" s="12">
        <v>15.291257418600246</v>
      </c>
      <c r="G1986" s="12">
        <v>15.148353680808802</v>
      </c>
      <c r="H1986" s="12">
        <v>14.972727690404033</v>
      </c>
      <c r="I1986" s="12">
        <v>15.491798726729424</v>
      </c>
      <c r="J1986" s="12">
        <v>19.041736226154999</v>
      </c>
      <c r="K1986" s="12">
        <v>15.665009971336355</v>
      </c>
      <c r="L1986" s="12">
        <v>15.649618731729205</v>
      </c>
      <c r="M1986" s="12">
        <v>15.069698782902854</v>
      </c>
      <c r="N1986" s="12"/>
      <c r="O1986" s="12"/>
    </row>
    <row r="1987" spans="1:15" x14ac:dyDescent="0.35">
      <c r="A1987" s="11" t="str">
        <f t="shared" si="30"/>
        <v>DISTRIBUCION VOLUMEN POR CRITERIO (kg o litros)InfusionesANDALUCIA</v>
      </c>
      <c r="B1987" s="11" t="s">
        <v>210</v>
      </c>
      <c r="C1987" s="11" t="s">
        <v>103</v>
      </c>
      <c r="D1987" s="11" t="s">
        <v>4</v>
      </c>
      <c r="E1987" s="12">
        <v>16.990183297298699</v>
      </c>
      <c r="F1987" s="12">
        <v>16.878785468661338</v>
      </c>
      <c r="G1987" s="12">
        <v>17.683749846857271</v>
      </c>
      <c r="H1987" s="12">
        <v>15.524388494915121</v>
      </c>
      <c r="I1987" s="12">
        <v>14.825669324702401</v>
      </c>
      <c r="J1987" s="12">
        <v>14.897466657021727</v>
      </c>
      <c r="K1987" s="12">
        <v>14.750227767721928</v>
      </c>
      <c r="L1987" s="12">
        <v>14.113815602497262</v>
      </c>
      <c r="M1987" s="12">
        <v>15.674658189405665</v>
      </c>
      <c r="N1987" s="12"/>
      <c r="O1987" s="12"/>
    </row>
    <row r="1988" spans="1:15" x14ac:dyDescent="0.35">
      <c r="A1988" s="11" t="str">
        <f t="shared" ref="A1988:A2051" si="31">B1988&amp;C1988&amp;D1988</f>
        <v>DISTRIBUCION VOLUMEN POR CRITERIO (kg o litros)InfusionesMDD AM</v>
      </c>
      <c r="B1988" s="11" t="s">
        <v>210</v>
      </c>
      <c r="C1988" s="11" t="s">
        <v>103</v>
      </c>
      <c r="D1988" s="11" t="s">
        <v>5</v>
      </c>
      <c r="E1988" s="12">
        <v>11.450236823688337</v>
      </c>
      <c r="F1988" s="12">
        <v>12.478561842139761</v>
      </c>
      <c r="G1988" s="12">
        <v>12.765585117955942</v>
      </c>
      <c r="H1988" s="12">
        <v>13.143739105203188</v>
      </c>
      <c r="I1988" s="12">
        <v>12.234799726792714</v>
      </c>
      <c r="J1988" s="12">
        <v>12.089446682776883</v>
      </c>
      <c r="K1988" s="12">
        <v>11.457754097889051</v>
      </c>
      <c r="L1988" s="12">
        <v>12.198832172960659</v>
      </c>
      <c r="M1988" s="12">
        <v>10.477922935380771</v>
      </c>
      <c r="N1988" s="12"/>
      <c r="O1988" s="12"/>
    </row>
    <row r="1989" spans="1:15" x14ac:dyDescent="0.35">
      <c r="A1989" s="11" t="str">
        <f t="shared" si="31"/>
        <v>DISTRIBUCION VOLUMEN POR CRITERIO (kg o litros)InfusionesRTO CENTRO</v>
      </c>
      <c r="B1989" s="11" t="s">
        <v>210</v>
      </c>
      <c r="C1989" s="11" t="s">
        <v>103</v>
      </c>
      <c r="D1989" s="11" t="s">
        <v>6</v>
      </c>
      <c r="E1989" s="12">
        <v>5.7612815424532053</v>
      </c>
      <c r="F1989" s="12">
        <v>6.357971759230983</v>
      </c>
      <c r="G1989" s="12">
        <v>6.4584862125586895</v>
      </c>
      <c r="H1989" s="12">
        <v>6.1658635423179433</v>
      </c>
      <c r="I1989" s="12">
        <v>7.6100741353195751</v>
      </c>
      <c r="J1989" s="12">
        <v>6.6077949520088568</v>
      </c>
      <c r="K1989" s="12">
        <v>6.1287502132819531</v>
      </c>
      <c r="L1989" s="12">
        <v>5.553843088375098</v>
      </c>
      <c r="M1989" s="12">
        <v>7.176372733528007</v>
      </c>
      <c r="N1989" s="12"/>
      <c r="O1989" s="12"/>
    </row>
    <row r="1990" spans="1:15" x14ac:dyDescent="0.35">
      <c r="A1990" s="11" t="str">
        <f t="shared" si="31"/>
        <v>DISTRIBUCION VOLUMEN POR CRITERIO (kg o litros)InfusionesNORTE-CENTRO</v>
      </c>
      <c r="B1990" s="11" t="s">
        <v>210</v>
      </c>
      <c r="C1990" s="11" t="s">
        <v>103</v>
      </c>
      <c r="D1990" s="11" t="s">
        <v>7</v>
      </c>
      <c r="E1990" s="12">
        <v>9.8574185952039279</v>
      </c>
      <c r="F1990" s="12">
        <v>9.5405286612883007</v>
      </c>
      <c r="G1990" s="12">
        <v>11.641112503410973</v>
      </c>
      <c r="H1990" s="12">
        <v>10.51284098631746</v>
      </c>
      <c r="I1990" s="12">
        <v>11.046345262511228</v>
      </c>
      <c r="J1990" s="12">
        <v>8.8093110513198205</v>
      </c>
      <c r="K1990" s="12">
        <v>7.8960009520663457</v>
      </c>
      <c r="L1990" s="12">
        <v>11.132479358709761</v>
      </c>
      <c r="M1990" s="12">
        <v>10.514286794434826</v>
      </c>
      <c r="N1990" s="12"/>
      <c r="O1990" s="12"/>
    </row>
    <row r="1991" spans="1:15" x14ac:dyDescent="0.35">
      <c r="A1991" s="11" t="str">
        <f t="shared" si="31"/>
        <v>DISTRIBUCION VOLUMEN POR CRITERIO (kg o litros)InfusionesNOROESTE</v>
      </c>
      <c r="B1991" s="11" t="s">
        <v>210</v>
      </c>
      <c r="C1991" s="11" t="s">
        <v>103</v>
      </c>
      <c r="D1991" s="11" t="s">
        <v>8</v>
      </c>
      <c r="E1991" s="12">
        <v>14.215759104957771</v>
      </c>
      <c r="F1991" s="12">
        <v>15.597520578089005</v>
      </c>
      <c r="G1991" s="12">
        <v>16.324658931160187</v>
      </c>
      <c r="H1991" s="12">
        <v>14.289055559682929</v>
      </c>
      <c r="I1991" s="12">
        <v>14.699220530841359</v>
      </c>
      <c r="J1991" s="12">
        <v>12.790207792052335</v>
      </c>
      <c r="K1991" s="12">
        <v>16.786662157954176</v>
      </c>
      <c r="L1991" s="12">
        <v>15.515247967171339</v>
      </c>
      <c r="M1991" s="12">
        <v>16.531572492159757</v>
      </c>
      <c r="N1991" s="12"/>
      <c r="O1991" s="12"/>
    </row>
    <row r="1992" spans="1:15" x14ac:dyDescent="0.35">
      <c r="A1992" s="11" t="str">
        <f t="shared" si="31"/>
        <v>DISTRIBUCION VOLUMEN POR CRITERIO (kg o litros)Infusiones&lt;2MIL</v>
      </c>
      <c r="B1992" s="11" t="s">
        <v>210</v>
      </c>
      <c r="C1992" s="11" t="s">
        <v>103</v>
      </c>
      <c r="D1992" s="11" t="s">
        <v>9</v>
      </c>
      <c r="E1992" s="12">
        <v>3.8105954168479941</v>
      </c>
      <c r="F1992" s="12">
        <v>5.7530345416719006</v>
      </c>
      <c r="G1992" s="12">
        <v>4.8252894333736736</v>
      </c>
      <c r="H1992" s="12">
        <v>4.6692544699083074</v>
      </c>
      <c r="I1992" s="12">
        <v>6.7717729007850807</v>
      </c>
      <c r="J1992" s="12">
        <v>6.9243521087024682</v>
      </c>
      <c r="K1992" s="12">
        <v>7.1024852973319774</v>
      </c>
      <c r="L1992" s="12">
        <v>6.27568789879939</v>
      </c>
      <c r="M1992" s="12">
        <v>7.3810956666657059</v>
      </c>
      <c r="N1992" s="12"/>
      <c r="O1992" s="12"/>
    </row>
    <row r="1993" spans="1:15" x14ac:dyDescent="0.35">
      <c r="A1993" s="11" t="str">
        <f t="shared" si="31"/>
        <v>DISTRIBUCION VOLUMEN POR CRITERIO (kg o litros)Infusiones2-5MIL</v>
      </c>
      <c r="B1993" s="11" t="s">
        <v>210</v>
      </c>
      <c r="C1993" s="11" t="s">
        <v>103</v>
      </c>
      <c r="D1993" s="11" t="s">
        <v>10</v>
      </c>
      <c r="E1993" s="12">
        <v>4.1246511598787752</v>
      </c>
      <c r="F1993" s="12">
        <v>3.5513440250088264</v>
      </c>
      <c r="G1993" s="12">
        <v>3.4495268473981961</v>
      </c>
      <c r="H1993" s="12">
        <v>3.1030993316425595</v>
      </c>
      <c r="I1993" s="12">
        <v>3.4211760500369683</v>
      </c>
      <c r="J1993" s="12">
        <v>2.4135067018232306</v>
      </c>
      <c r="K1993" s="12">
        <v>3.2730715029689343</v>
      </c>
      <c r="L1993" s="12">
        <v>3.8695283854949079</v>
      </c>
      <c r="M1993" s="12">
        <v>3.4441077518726457</v>
      </c>
      <c r="N1993" s="12"/>
      <c r="O1993" s="12"/>
    </row>
    <row r="1994" spans="1:15" x14ac:dyDescent="0.35">
      <c r="A1994" s="11" t="str">
        <f t="shared" si="31"/>
        <v>DISTRIBUCION VOLUMEN POR CRITERIO (kg o litros)Infusiones5-10MIL</v>
      </c>
      <c r="B1994" s="11" t="s">
        <v>210</v>
      </c>
      <c r="C1994" s="11" t="s">
        <v>103</v>
      </c>
      <c r="D1994" s="11" t="s">
        <v>11</v>
      </c>
      <c r="E1994" s="12">
        <v>5.1756569343134453</v>
      </c>
      <c r="F1994" s="12">
        <v>5.6226262888169316</v>
      </c>
      <c r="G1994" s="12">
        <v>4.2062345381818256</v>
      </c>
      <c r="H1994" s="12">
        <v>5.0206940158852547</v>
      </c>
      <c r="I1994" s="12">
        <v>5.4215004583561441</v>
      </c>
      <c r="J1994" s="12">
        <v>5.7747877459588777</v>
      </c>
      <c r="K1994" s="12">
        <v>6.9489326886435316</v>
      </c>
      <c r="L1994" s="12">
        <v>5.176427989872562</v>
      </c>
      <c r="M1994" s="12">
        <v>7.748014928414686</v>
      </c>
      <c r="N1994" s="12"/>
      <c r="O1994" s="12"/>
    </row>
    <row r="1995" spans="1:15" x14ac:dyDescent="0.35">
      <c r="A1995" s="11" t="str">
        <f t="shared" si="31"/>
        <v>DISTRIBUCION VOLUMEN POR CRITERIO (kg o litros)Infusiones10-30MIL</v>
      </c>
      <c r="B1995" s="11" t="s">
        <v>210</v>
      </c>
      <c r="C1995" s="11" t="s">
        <v>103</v>
      </c>
      <c r="D1995" s="11" t="s">
        <v>12</v>
      </c>
      <c r="E1995" s="12">
        <v>26.309459408912989</v>
      </c>
      <c r="F1995" s="12">
        <v>22.021979262609939</v>
      </c>
      <c r="G1995" s="12">
        <v>21.246519864639701</v>
      </c>
      <c r="H1995" s="12">
        <v>20.68021397712582</v>
      </c>
      <c r="I1995" s="12">
        <v>24.265876811835021</v>
      </c>
      <c r="J1995" s="12">
        <v>25.064636578718158</v>
      </c>
      <c r="K1995" s="12">
        <v>20.481447932551063</v>
      </c>
      <c r="L1995" s="12">
        <v>18.530593035163921</v>
      </c>
      <c r="M1995" s="12">
        <v>22.527116284450312</v>
      </c>
      <c r="N1995" s="12"/>
      <c r="O1995" s="12"/>
    </row>
    <row r="1996" spans="1:15" x14ac:dyDescent="0.35">
      <c r="A1996" s="11" t="str">
        <f t="shared" si="31"/>
        <v>DISTRIBUCION VOLUMEN POR CRITERIO (kg o litros)Infusiones30-100MIL</v>
      </c>
      <c r="B1996" s="11" t="s">
        <v>210</v>
      </c>
      <c r="C1996" s="11" t="s">
        <v>103</v>
      </c>
      <c r="D1996" s="11" t="s">
        <v>13</v>
      </c>
      <c r="E1996" s="12">
        <v>20.672246309157135</v>
      </c>
      <c r="F1996" s="12">
        <v>19.482065482896815</v>
      </c>
      <c r="G1996" s="12">
        <v>22.54132249405567</v>
      </c>
      <c r="H1996" s="12">
        <v>23.548390900042975</v>
      </c>
      <c r="I1996" s="12">
        <v>21.136932755328385</v>
      </c>
      <c r="J1996" s="12">
        <v>21.475290791166476</v>
      </c>
      <c r="K1996" s="12">
        <v>19.302094005497889</v>
      </c>
      <c r="L1996" s="12">
        <v>20.850924173768355</v>
      </c>
      <c r="M1996" s="12">
        <v>18.032954447880812</v>
      </c>
      <c r="N1996" s="12"/>
      <c r="O1996" s="12"/>
    </row>
    <row r="1997" spans="1:15" x14ac:dyDescent="0.35">
      <c r="A1997" s="11" t="str">
        <f t="shared" si="31"/>
        <v>DISTRIBUCION VOLUMEN POR CRITERIO (kg o litros)Infusiones100-200MIL</v>
      </c>
      <c r="B1997" s="11" t="s">
        <v>210</v>
      </c>
      <c r="C1997" s="11" t="s">
        <v>103</v>
      </c>
      <c r="D1997" s="11" t="s">
        <v>14</v>
      </c>
      <c r="E1997" s="12">
        <v>8.8591812679403574</v>
      </c>
      <c r="F1997" s="12">
        <v>10.235105109653651</v>
      </c>
      <c r="G1997" s="12">
        <v>9.7968890942619584</v>
      </c>
      <c r="H1997" s="12">
        <v>10.419341670549317</v>
      </c>
      <c r="I1997" s="12">
        <v>8.0406158392473372</v>
      </c>
      <c r="J1997" s="12">
        <v>9.3074674024063775</v>
      </c>
      <c r="K1997" s="12">
        <v>10.71267079970565</v>
      </c>
      <c r="L1997" s="12">
        <v>10.77686855198041</v>
      </c>
      <c r="M1997" s="12">
        <v>10.360971694805238</v>
      </c>
      <c r="N1997" s="12"/>
      <c r="O1997" s="12"/>
    </row>
    <row r="1998" spans="1:15" x14ac:dyDescent="0.35">
      <c r="A1998" s="11" t="str">
        <f t="shared" si="31"/>
        <v>DISTRIBUCION VOLUMEN POR CRITERIO (kg o litros)Infusiones200-500MIL</v>
      </c>
      <c r="B1998" s="11" t="s">
        <v>210</v>
      </c>
      <c r="C1998" s="11" t="s">
        <v>103</v>
      </c>
      <c r="D1998" s="11" t="s">
        <v>15</v>
      </c>
      <c r="E1998" s="12">
        <v>13.40168827191567</v>
      </c>
      <c r="F1998" s="12">
        <v>15.261787024335337</v>
      </c>
      <c r="G1998" s="12">
        <v>17.088120170112063</v>
      </c>
      <c r="H1998" s="12">
        <v>15.802335695094758</v>
      </c>
      <c r="I1998" s="12">
        <v>14.852443049469189</v>
      </c>
      <c r="J1998" s="12">
        <v>12.391141120611355</v>
      </c>
      <c r="K1998" s="12">
        <v>15.433885170471859</v>
      </c>
      <c r="L1998" s="12">
        <v>16.126571182322667</v>
      </c>
      <c r="M1998" s="12">
        <v>13.88456755827751</v>
      </c>
      <c r="N1998" s="12"/>
      <c r="O1998" s="12"/>
    </row>
    <row r="1999" spans="1:15" x14ac:dyDescent="0.35">
      <c r="A1999" s="11" t="str">
        <f t="shared" si="31"/>
        <v>DISTRIBUCION VOLUMEN POR CRITERIO (kg o litros)Infusiones&gt;500MIL</v>
      </c>
      <c r="B1999" s="11" t="s">
        <v>210</v>
      </c>
      <c r="C1999" s="11" t="s">
        <v>103</v>
      </c>
      <c r="D1999" s="11" t="s">
        <v>16</v>
      </c>
      <c r="E1999" s="12">
        <v>17.646538610813778</v>
      </c>
      <c r="F1999" s="12">
        <v>18.072058695945998</v>
      </c>
      <c r="G1999" s="12">
        <v>16.846098422135956</v>
      </c>
      <c r="H1999" s="12">
        <v>16.756661705195697</v>
      </c>
      <c r="I1999" s="12">
        <v>16.08968762711568</v>
      </c>
      <c r="J1999" s="12">
        <v>16.648827052805498</v>
      </c>
      <c r="K1999" s="12">
        <v>16.745432048974973</v>
      </c>
      <c r="L1999" s="12">
        <v>18.393398678238388</v>
      </c>
      <c r="M1999" s="12">
        <v>16.621183159071496</v>
      </c>
      <c r="N1999" s="12"/>
      <c r="O1999" s="12"/>
    </row>
    <row r="2000" spans="1:15" x14ac:dyDescent="0.35">
      <c r="A2000" s="11" t="str">
        <f t="shared" si="31"/>
        <v>DISTRIBUCION VOLUMEN POR CRITERIO (kg o litros)InfusionesDE 15 A 19 AÑOS</v>
      </c>
      <c r="B2000" s="11" t="s">
        <v>210</v>
      </c>
      <c r="C2000" s="11" t="s">
        <v>103</v>
      </c>
      <c r="D2000" s="11" t="s">
        <v>34</v>
      </c>
      <c r="E2000" s="12">
        <v>0.49890215004800037</v>
      </c>
      <c r="F2000" s="12">
        <v>0.22107273159058335</v>
      </c>
      <c r="G2000" s="12">
        <v>0.7085161340651609</v>
      </c>
      <c r="H2000" s="12">
        <v>1.6363436922308965</v>
      </c>
      <c r="I2000" s="12">
        <v>0.25349916751545482</v>
      </c>
      <c r="J2000" s="12" t="s">
        <v>222</v>
      </c>
      <c r="K2000" s="12">
        <v>1.340790767923695</v>
      </c>
      <c r="L2000" s="12">
        <v>0.71839889320009531</v>
      </c>
      <c r="M2000" s="12" t="s">
        <v>222</v>
      </c>
      <c r="N2000" s="12"/>
      <c r="O2000" s="12"/>
    </row>
    <row r="2001" spans="1:15" x14ac:dyDescent="0.35">
      <c r="A2001" s="11" t="str">
        <f t="shared" si="31"/>
        <v>DISTRIBUCION VOLUMEN POR CRITERIO (kg o litros)InfusionesDE 20 A 24 AÑOS</v>
      </c>
      <c r="B2001" s="11" t="s">
        <v>210</v>
      </c>
      <c r="C2001" s="11" t="s">
        <v>103</v>
      </c>
      <c r="D2001" s="11" t="s">
        <v>35</v>
      </c>
      <c r="E2001" s="12">
        <v>1.6039725547149317</v>
      </c>
      <c r="F2001" s="12">
        <v>2.1789132146136656</v>
      </c>
      <c r="G2001" s="12">
        <v>1.4590741549398651</v>
      </c>
      <c r="H2001" s="12">
        <v>2.4850621792717638</v>
      </c>
      <c r="I2001" s="12">
        <v>0.71418996933240009</v>
      </c>
      <c r="J2001" s="12">
        <v>1.8557982619019562</v>
      </c>
      <c r="K2001" s="12">
        <v>2.1319953026328569</v>
      </c>
      <c r="L2001" s="12">
        <v>1.8775062955640316</v>
      </c>
      <c r="M2001" s="12">
        <v>1.087031665441941</v>
      </c>
      <c r="N2001" s="12"/>
      <c r="O2001" s="12"/>
    </row>
    <row r="2002" spans="1:15" x14ac:dyDescent="0.35">
      <c r="A2002" s="11" t="str">
        <f t="shared" si="31"/>
        <v>DISTRIBUCION VOLUMEN POR CRITERIO (kg o litros)InfusionesDE 25 A 34 AÑOS</v>
      </c>
      <c r="B2002" s="11" t="s">
        <v>210</v>
      </c>
      <c r="C2002" s="11" t="s">
        <v>103</v>
      </c>
      <c r="D2002" s="11" t="s">
        <v>36</v>
      </c>
      <c r="E2002" s="12">
        <v>7.6629582821945581</v>
      </c>
      <c r="F2002" s="12">
        <v>5.7682834185705616</v>
      </c>
      <c r="G2002" s="12">
        <v>6.1543016834957065</v>
      </c>
      <c r="H2002" s="12">
        <v>5.0759063347918669</v>
      </c>
      <c r="I2002" s="12">
        <v>5.9402180478081341</v>
      </c>
      <c r="J2002" s="12">
        <v>6.0589221751693145</v>
      </c>
      <c r="K2002" s="12">
        <v>5.0135383651915761</v>
      </c>
      <c r="L2002" s="12">
        <v>7.6354710200106481</v>
      </c>
      <c r="M2002" s="12">
        <v>8.7061500299537524</v>
      </c>
      <c r="N2002" s="12"/>
      <c r="O2002" s="12"/>
    </row>
    <row r="2003" spans="1:15" x14ac:dyDescent="0.35">
      <c r="A2003" s="11" t="str">
        <f t="shared" si="31"/>
        <v>DISTRIBUCION VOLUMEN POR CRITERIO (kg o litros)InfusionesDE 35 A 49 AÑOS</v>
      </c>
      <c r="B2003" s="11" t="s">
        <v>210</v>
      </c>
      <c r="C2003" s="11" t="s">
        <v>103</v>
      </c>
      <c r="D2003" s="11" t="s">
        <v>37</v>
      </c>
      <c r="E2003" s="12">
        <v>24.493401545643231</v>
      </c>
      <c r="F2003" s="12">
        <v>26.125287494757409</v>
      </c>
      <c r="G2003" s="12">
        <v>23.383986669639899</v>
      </c>
      <c r="H2003" s="12">
        <v>26.388133692132055</v>
      </c>
      <c r="I2003" s="12">
        <v>23.851876473637475</v>
      </c>
      <c r="J2003" s="12">
        <v>23.62160921357345</v>
      </c>
      <c r="K2003" s="12">
        <v>23.435645113926977</v>
      </c>
      <c r="L2003" s="12">
        <v>20.529871084361627</v>
      </c>
      <c r="M2003" s="12">
        <v>21.833159861017343</v>
      </c>
      <c r="N2003" s="12"/>
      <c r="O2003" s="12"/>
    </row>
    <row r="2004" spans="1:15" x14ac:dyDescent="0.35">
      <c r="A2004" s="11" t="str">
        <f t="shared" si="31"/>
        <v>DISTRIBUCION VOLUMEN POR CRITERIO (kg o litros)InfusionesDE 50 A 59 AÑOS</v>
      </c>
      <c r="B2004" s="11" t="s">
        <v>210</v>
      </c>
      <c r="C2004" s="11" t="s">
        <v>103</v>
      </c>
      <c r="D2004" s="11" t="s">
        <v>38</v>
      </c>
      <c r="E2004" s="12">
        <v>25.350778526472606</v>
      </c>
      <c r="F2004" s="12">
        <v>26.85893920094906</v>
      </c>
      <c r="G2004" s="12">
        <v>28.406380368946415</v>
      </c>
      <c r="H2004" s="12">
        <v>28.040866114457856</v>
      </c>
      <c r="I2004" s="12">
        <v>27.829480633932846</v>
      </c>
      <c r="J2004" s="12">
        <v>28.765215933840388</v>
      </c>
      <c r="K2004" s="12">
        <v>27.733630610599274</v>
      </c>
      <c r="L2004" s="12">
        <v>28.641325615305472</v>
      </c>
      <c r="M2004" s="12">
        <v>27.297497729069477</v>
      </c>
      <c r="N2004" s="12"/>
      <c r="O2004" s="12"/>
    </row>
    <row r="2005" spans="1:15" x14ac:dyDescent="0.35">
      <c r="A2005" s="11" t="str">
        <f t="shared" si="31"/>
        <v>DISTRIBUCION VOLUMEN POR CRITERIO (kg o litros)InfusionesDE 60 A 75 AÑOS</v>
      </c>
      <c r="B2005" s="11" t="s">
        <v>210</v>
      </c>
      <c r="C2005" s="11" t="s">
        <v>103</v>
      </c>
      <c r="D2005" s="11" t="s">
        <v>39</v>
      </c>
      <c r="E2005" s="12">
        <v>40.390003534504551</v>
      </c>
      <c r="F2005" s="12">
        <v>38.847503465485374</v>
      </c>
      <c r="G2005" s="12">
        <v>39.887735921798644</v>
      </c>
      <c r="H2005" s="12">
        <v>36.373691891206846</v>
      </c>
      <c r="I2005" s="12">
        <v>41.410751202067551</v>
      </c>
      <c r="J2005" s="12">
        <v>39.698466239510019</v>
      </c>
      <c r="K2005" s="12">
        <v>40.344418348413186</v>
      </c>
      <c r="L2005" s="12">
        <v>40.597427128829331</v>
      </c>
      <c r="M2005" s="12">
        <v>41.076173098738465</v>
      </c>
      <c r="N2005" s="12"/>
      <c r="O2005" s="12"/>
    </row>
    <row r="2006" spans="1:15" x14ac:dyDescent="0.35">
      <c r="A2006" s="11" t="str">
        <f t="shared" si="31"/>
        <v>DISTRIBUCION VOLUMEN POR CRITERIO (kg o litros)InfusionesNIVEL ALTO</v>
      </c>
      <c r="B2006" s="11" t="s">
        <v>210</v>
      </c>
      <c r="C2006" s="11" t="s">
        <v>103</v>
      </c>
      <c r="D2006" s="11" t="s">
        <v>171</v>
      </c>
      <c r="E2006" s="12">
        <v>22.885511892095543</v>
      </c>
      <c r="F2006" s="12">
        <v>24.641985931138606</v>
      </c>
      <c r="G2006" s="12">
        <v>24.693044702121831</v>
      </c>
      <c r="H2006" s="12">
        <v>24.092621521811523</v>
      </c>
      <c r="I2006" s="12">
        <v>25.149607246800208</v>
      </c>
      <c r="J2006" s="12">
        <v>26.828306398358464</v>
      </c>
      <c r="K2006" s="12">
        <v>20.14051798875283</v>
      </c>
      <c r="L2006" s="12">
        <v>23.863866366817792</v>
      </c>
      <c r="M2006" s="12">
        <v>21.798713799333711</v>
      </c>
      <c r="N2006" s="12"/>
      <c r="O2006" s="12"/>
    </row>
    <row r="2007" spans="1:15" x14ac:dyDescent="0.35">
      <c r="A2007" s="11" t="str">
        <f t="shared" si="31"/>
        <v>DISTRIBUCION VOLUMEN POR CRITERIO (kg o litros)InfusionesNIVEL MEDIO ALTO</v>
      </c>
      <c r="B2007" s="11" t="s">
        <v>210</v>
      </c>
      <c r="C2007" s="11" t="s">
        <v>103</v>
      </c>
      <c r="D2007" s="11" t="s">
        <v>172</v>
      </c>
      <c r="E2007" s="12">
        <v>14.274191034456543</v>
      </c>
      <c r="F2007" s="12">
        <v>13.502841579936234</v>
      </c>
      <c r="G2007" s="12">
        <v>14.209548163844712</v>
      </c>
      <c r="H2007" s="12">
        <v>13.340309285745056</v>
      </c>
      <c r="I2007" s="12">
        <v>14.908018487639261</v>
      </c>
      <c r="J2007" s="12">
        <v>14.277265565175961</v>
      </c>
      <c r="K2007" s="12">
        <v>12.272943833376065</v>
      </c>
      <c r="L2007" s="12">
        <v>14.740566452553871</v>
      </c>
      <c r="M2007" s="12">
        <v>17.46119170941876</v>
      </c>
      <c r="N2007" s="12"/>
      <c r="O2007" s="12"/>
    </row>
    <row r="2008" spans="1:15" x14ac:dyDescent="0.35">
      <c r="A2008" s="11" t="str">
        <f t="shared" si="31"/>
        <v>DISTRIBUCION VOLUMEN POR CRITERIO (kg o litros)InfusionesNIVEL MEDIO</v>
      </c>
      <c r="B2008" s="11" t="s">
        <v>210</v>
      </c>
      <c r="C2008" s="11" t="s">
        <v>103</v>
      </c>
      <c r="D2008" s="11" t="s">
        <v>173</v>
      </c>
      <c r="E2008" s="12">
        <v>25.432630986841527</v>
      </c>
      <c r="F2008" s="12">
        <v>21.554872108648716</v>
      </c>
      <c r="G2008" s="12">
        <v>20.174340549440956</v>
      </c>
      <c r="H2008" s="12">
        <v>24.567532611415814</v>
      </c>
      <c r="I2008" s="12">
        <v>22.707856081846341</v>
      </c>
      <c r="J2008" s="12">
        <v>20.856051312595888</v>
      </c>
      <c r="K2008" s="12">
        <v>24.676006463179903</v>
      </c>
      <c r="L2008" s="12">
        <v>25.458275902901502</v>
      </c>
      <c r="M2008" s="12">
        <v>25.658417470382528</v>
      </c>
      <c r="N2008" s="12"/>
      <c r="O2008" s="12"/>
    </row>
    <row r="2009" spans="1:15" x14ac:dyDescent="0.35">
      <c r="A2009" s="11" t="str">
        <f t="shared" si="31"/>
        <v>DISTRIBUCION VOLUMEN POR CRITERIO (kg o litros)InfusionesNIVEL MEDIO BAJO</v>
      </c>
      <c r="B2009" s="11" t="s">
        <v>210</v>
      </c>
      <c r="C2009" s="11" t="s">
        <v>103</v>
      </c>
      <c r="D2009" s="11" t="s">
        <v>174</v>
      </c>
      <c r="E2009" s="12">
        <v>16.569241580306272</v>
      </c>
      <c r="F2009" s="12">
        <v>14.87609824259982</v>
      </c>
      <c r="G2009" s="12">
        <v>14.459479327685845</v>
      </c>
      <c r="H2009" s="12">
        <v>12.108450769301374</v>
      </c>
      <c r="I2009" s="12">
        <v>14.354103638308867</v>
      </c>
      <c r="J2009" s="12">
        <v>13.234968013126478</v>
      </c>
      <c r="K2009" s="12">
        <v>14.143399148639499</v>
      </c>
      <c r="L2009" s="12">
        <v>14.821636926147704</v>
      </c>
      <c r="M2009" s="12">
        <v>13.036404797975637</v>
      </c>
      <c r="N2009" s="12"/>
      <c r="O2009" s="12"/>
    </row>
    <row r="2010" spans="1:15" x14ac:dyDescent="0.35">
      <c r="A2010" s="11" t="str">
        <f t="shared" si="31"/>
        <v>DISTRIBUCION VOLUMEN POR CRITERIO (kg o litros)InfusionesNIVEL BAJO</v>
      </c>
      <c r="B2010" s="11" t="s">
        <v>210</v>
      </c>
      <c r="C2010" s="11" t="s">
        <v>103</v>
      </c>
      <c r="D2010" s="11" t="s">
        <v>190</v>
      </c>
      <c r="E2010" s="12">
        <v>20.838437114520861</v>
      </c>
      <c r="F2010" s="12">
        <v>25.424211230497988</v>
      </c>
      <c r="G2010" s="12">
        <v>26.46358863956112</v>
      </c>
      <c r="H2010" s="12">
        <v>25.891088073355572</v>
      </c>
      <c r="I2010" s="12">
        <v>22.880428794621999</v>
      </c>
      <c r="J2010" s="12">
        <v>24.80342070672371</v>
      </c>
      <c r="K2010" s="12">
        <v>28.767147528701365</v>
      </c>
      <c r="L2010" s="12">
        <v>21.115653233442806</v>
      </c>
      <c r="M2010" s="12">
        <v>22.045285503478386</v>
      </c>
      <c r="N2010" s="12"/>
      <c r="O2010" s="12"/>
    </row>
    <row r="2011" spans="1:15" x14ac:dyDescent="0.35">
      <c r="A2011" s="11" t="str">
        <f t="shared" si="31"/>
        <v>DISTRIBUCION VOLUMEN POR CRITERIO (kg o litros)InfusionesHOMBRE</v>
      </c>
      <c r="B2011" s="11" t="s">
        <v>210</v>
      </c>
      <c r="C2011" s="11" t="s">
        <v>103</v>
      </c>
      <c r="D2011" s="11" t="s">
        <v>17</v>
      </c>
      <c r="E2011" s="12">
        <v>44.600435521276523</v>
      </c>
      <c r="F2011" s="12">
        <v>44.179111765633358</v>
      </c>
      <c r="G2011" s="12">
        <v>44.216115686069415</v>
      </c>
      <c r="H2011" s="12">
        <v>40.485142811918742</v>
      </c>
      <c r="I2011" s="12">
        <v>44.275422680272747</v>
      </c>
      <c r="J2011" s="12">
        <v>46.105630911524599</v>
      </c>
      <c r="K2011" s="12">
        <v>48.744060213256432</v>
      </c>
      <c r="L2011" s="12">
        <v>45.62572792304789</v>
      </c>
      <c r="M2011" s="12">
        <v>49.265484109093983</v>
      </c>
      <c r="N2011" s="12"/>
      <c r="O2011" s="12"/>
    </row>
    <row r="2012" spans="1:15" x14ac:dyDescent="0.35">
      <c r="A2012" s="11" t="str">
        <f t="shared" si="31"/>
        <v>DISTRIBUCION VOLUMEN POR CRITERIO (kg o litros)InfusionesMUJER</v>
      </c>
      <c r="B2012" s="11" t="s">
        <v>210</v>
      </c>
      <c r="C2012" s="11" t="s">
        <v>103</v>
      </c>
      <c r="D2012" s="11" t="s">
        <v>18</v>
      </c>
      <c r="E2012" s="12">
        <v>55.399582593983169</v>
      </c>
      <c r="F2012" s="12">
        <v>55.820896896248598</v>
      </c>
      <c r="G2012" s="12">
        <v>55.783884353210553</v>
      </c>
      <c r="H2012" s="12">
        <v>59.514860895670317</v>
      </c>
      <c r="I2012" s="12">
        <v>55.724591153918205</v>
      </c>
      <c r="J2012" s="12">
        <v>53.894377601751899</v>
      </c>
      <c r="K2012" s="12">
        <v>51.255956497956745</v>
      </c>
      <c r="L2012" s="12">
        <v>54.374271778782422</v>
      </c>
      <c r="M2012" s="12">
        <v>50.734526575613174</v>
      </c>
      <c r="N2012" s="12"/>
      <c r="O2012" s="12"/>
    </row>
    <row r="2013" spans="1:15" x14ac:dyDescent="0.35">
      <c r="A2013" s="11" t="str">
        <f t="shared" si="31"/>
        <v>DISTRIBUCION VOLUMEN POR CRITERIO (kg o litros)Resto Bebidas CalienteT.ESPAÑA</v>
      </c>
      <c r="B2013" s="11" t="s">
        <v>210</v>
      </c>
      <c r="C2013" s="11" t="s">
        <v>104</v>
      </c>
      <c r="D2013" s="11" t="s">
        <v>32</v>
      </c>
      <c r="E2013" s="12">
        <v>100</v>
      </c>
      <c r="F2013" s="12">
        <v>100</v>
      </c>
      <c r="G2013" s="12">
        <v>100</v>
      </c>
      <c r="H2013" s="12">
        <v>100</v>
      </c>
      <c r="I2013" s="12">
        <v>100</v>
      </c>
      <c r="J2013" s="12">
        <v>100</v>
      </c>
      <c r="K2013" s="12">
        <v>100</v>
      </c>
      <c r="L2013" s="12">
        <v>100</v>
      </c>
      <c r="M2013" s="12">
        <v>100</v>
      </c>
      <c r="N2013" s="12"/>
      <c r="O2013" s="12"/>
    </row>
    <row r="2014" spans="1:15" x14ac:dyDescent="0.35">
      <c r="A2014" s="11" t="str">
        <f t="shared" si="31"/>
        <v>DISTRIBUCION VOLUMEN POR CRITERIO (kg o litros)Resto Bebidas CalienteBCN AM</v>
      </c>
      <c r="B2014" s="11" t="s">
        <v>210</v>
      </c>
      <c r="C2014" s="11" t="s">
        <v>104</v>
      </c>
      <c r="D2014" s="11" t="s">
        <v>1</v>
      </c>
      <c r="E2014" s="12">
        <v>9.4891455204337536</v>
      </c>
      <c r="F2014" s="12">
        <v>8.9224067174036552</v>
      </c>
      <c r="G2014" s="12">
        <v>11.365326510634183</v>
      </c>
      <c r="H2014" s="12">
        <v>11.092308495424351</v>
      </c>
      <c r="I2014" s="12">
        <v>8.1578088267715021</v>
      </c>
      <c r="J2014" s="12">
        <v>8.5754557102208757</v>
      </c>
      <c r="K2014" s="12">
        <v>7.4015251995713207</v>
      </c>
      <c r="L2014" s="12">
        <v>7.9298190219699931</v>
      </c>
      <c r="M2014" s="12">
        <v>10.500218197407991</v>
      </c>
      <c r="N2014" s="12"/>
      <c r="O2014" s="12"/>
    </row>
    <row r="2015" spans="1:15" x14ac:dyDescent="0.35">
      <c r="A2015" s="11" t="str">
        <f t="shared" si="31"/>
        <v>DISTRIBUCION VOLUMEN POR CRITERIO (kg o litros)Resto Bebidas CalienteREST.CAT ARAGON</v>
      </c>
      <c r="B2015" s="11" t="s">
        <v>210</v>
      </c>
      <c r="C2015" s="11" t="s">
        <v>104</v>
      </c>
      <c r="D2015" s="11" t="s">
        <v>2</v>
      </c>
      <c r="E2015" s="12">
        <v>15.666814657529757</v>
      </c>
      <c r="F2015" s="12">
        <v>17.837020811923264</v>
      </c>
      <c r="G2015" s="12">
        <v>11.822909963693913</v>
      </c>
      <c r="H2015" s="12">
        <v>17.610060979247404</v>
      </c>
      <c r="I2015" s="12">
        <v>12.397294085712375</v>
      </c>
      <c r="J2015" s="12">
        <v>15.100487689525528</v>
      </c>
      <c r="K2015" s="12">
        <v>10.726552973638121</v>
      </c>
      <c r="L2015" s="12">
        <v>10.623590639852539</v>
      </c>
      <c r="M2015" s="12">
        <v>15.376957102407584</v>
      </c>
      <c r="N2015" s="12"/>
      <c r="O2015" s="12"/>
    </row>
    <row r="2016" spans="1:15" x14ac:dyDescent="0.35">
      <c r="A2016" s="11" t="str">
        <f t="shared" si="31"/>
        <v>DISTRIBUCION VOLUMEN POR CRITERIO (kg o litros)Resto Bebidas CalienteLEVANTE</v>
      </c>
      <c r="B2016" s="11" t="s">
        <v>210</v>
      </c>
      <c r="C2016" s="11" t="s">
        <v>104</v>
      </c>
      <c r="D2016" s="11" t="s">
        <v>3</v>
      </c>
      <c r="E2016" s="12">
        <v>18.727178008080479</v>
      </c>
      <c r="F2016" s="12">
        <v>11.511897515839349</v>
      </c>
      <c r="G2016" s="12">
        <v>12.82822886900866</v>
      </c>
      <c r="H2016" s="12">
        <v>16.407342766223294</v>
      </c>
      <c r="I2016" s="12">
        <v>17.904932855102924</v>
      </c>
      <c r="J2016" s="12">
        <v>20.208529675747965</v>
      </c>
      <c r="K2016" s="12">
        <v>19.084412710578746</v>
      </c>
      <c r="L2016" s="12">
        <v>15.506874181379079</v>
      </c>
      <c r="M2016" s="12">
        <v>17.029335988413401</v>
      </c>
      <c r="N2016" s="12"/>
      <c r="O2016" s="12"/>
    </row>
    <row r="2017" spans="1:15" x14ac:dyDescent="0.35">
      <c r="A2017" s="11" t="str">
        <f t="shared" si="31"/>
        <v>DISTRIBUCION VOLUMEN POR CRITERIO (kg o litros)Resto Bebidas CalienteANDALUCIA</v>
      </c>
      <c r="B2017" s="11" t="s">
        <v>210</v>
      </c>
      <c r="C2017" s="11" t="s">
        <v>104</v>
      </c>
      <c r="D2017" s="11" t="s">
        <v>4</v>
      </c>
      <c r="E2017" s="12">
        <v>22.271764293186553</v>
      </c>
      <c r="F2017" s="12">
        <v>20.052028779957791</v>
      </c>
      <c r="G2017" s="12">
        <v>25.980491337850836</v>
      </c>
      <c r="H2017" s="12">
        <v>20.921247618128387</v>
      </c>
      <c r="I2017" s="12">
        <v>22.544726352766553</v>
      </c>
      <c r="J2017" s="12">
        <v>22.014680283408104</v>
      </c>
      <c r="K2017" s="12">
        <v>28.737030822551503</v>
      </c>
      <c r="L2017" s="12">
        <v>24.196245392395248</v>
      </c>
      <c r="M2017" s="12">
        <v>23.827696151445313</v>
      </c>
      <c r="N2017" s="12"/>
      <c r="O2017" s="12"/>
    </row>
    <row r="2018" spans="1:15" x14ac:dyDescent="0.35">
      <c r="A2018" s="11" t="str">
        <f t="shared" si="31"/>
        <v>DISTRIBUCION VOLUMEN POR CRITERIO (kg o litros)Resto Bebidas CalienteMDD AM</v>
      </c>
      <c r="B2018" s="11" t="s">
        <v>210</v>
      </c>
      <c r="C2018" s="11" t="s">
        <v>104</v>
      </c>
      <c r="D2018" s="11" t="s">
        <v>5</v>
      </c>
      <c r="E2018" s="12">
        <v>9.3831370765116837</v>
      </c>
      <c r="F2018" s="12">
        <v>11.812976612082362</v>
      </c>
      <c r="G2018" s="12">
        <v>10.439201079816767</v>
      </c>
      <c r="H2018" s="12">
        <v>9.9601068124408041</v>
      </c>
      <c r="I2018" s="12">
        <v>12.784112986836979</v>
      </c>
      <c r="J2018" s="12">
        <v>10.786218340513649</v>
      </c>
      <c r="K2018" s="12">
        <v>8.228470409928061</v>
      </c>
      <c r="L2018" s="12">
        <v>16.511895817206305</v>
      </c>
      <c r="M2018" s="12">
        <v>9.1248540541167333</v>
      </c>
      <c r="N2018" s="12"/>
      <c r="O2018" s="12"/>
    </row>
    <row r="2019" spans="1:15" x14ac:dyDescent="0.35">
      <c r="A2019" s="11" t="str">
        <f t="shared" si="31"/>
        <v>DISTRIBUCION VOLUMEN POR CRITERIO (kg o litros)Resto Bebidas CalienteRTO CENTRO</v>
      </c>
      <c r="B2019" s="11" t="s">
        <v>210</v>
      </c>
      <c r="C2019" s="11" t="s">
        <v>104</v>
      </c>
      <c r="D2019" s="11" t="s">
        <v>6</v>
      </c>
      <c r="E2019" s="12">
        <v>8.5148771972743518</v>
      </c>
      <c r="F2019" s="12">
        <v>8.6702625413979018</v>
      </c>
      <c r="G2019" s="12">
        <v>10.194600028303396</v>
      </c>
      <c r="H2019" s="12">
        <v>5.9993725575461374</v>
      </c>
      <c r="I2019" s="12">
        <v>6.3758874261908529</v>
      </c>
      <c r="J2019" s="12">
        <v>6.4987235425525105</v>
      </c>
      <c r="K2019" s="12">
        <v>6.1955679513650779</v>
      </c>
      <c r="L2019" s="12">
        <v>8.1099133736078723</v>
      </c>
      <c r="M2019" s="12">
        <v>7.3555550079658358</v>
      </c>
      <c r="N2019" s="12"/>
      <c r="O2019" s="12"/>
    </row>
    <row r="2020" spans="1:15" x14ac:dyDescent="0.35">
      <c r="A2020" s="11" t="str">
        <f t="shared" si="31"/>
        <v>DISTRIBUCION VOLUMEN POR CRITERIO (kg o litros)Resto Bebidas CalienteNORTE-CENTRO</v>
      </c>
      <c r="B2020" s="11" t="s">
        <v>210</v>
      </c>
      <c r="C2020" s="11" t="s">
        <v>104</v>
      </c>
      <c r="D2020" s="11" t="s">
        <v>7</v>
      </c>
      <c r="E2020" s="12">
        <v>5.9310308855570293</v>
      </c>
      <c r="F2020" s="12">
        <v>7.9846245695902747</v>
      </c>
      <c r="G2020" s="12">
        <v>8.6194995019836753</v>
      </c>
      <c r="H2020" s="12">
        <v>8.1716783549941585</v>
      </c>
      <c r="I2020" s="12">
        <v>8.7254275812370796</v>
      </c>
      <c r="J2020" s="12">
        <v>7.3195059976340362</v>
      </c>
      <c r="K2020" s="12">
        <v>10.164819232989297</v>
      </c>
      <c r="L2020" s="12">
        <v>7.480128334760801</v>
      </c>
      <c r="M2020" s="12">
        <v>7.6087191915015255</v>
      </c>
      <c r="N2020" s="12"/>
      <c r="O2020" s="12"/>
    </row>
    <row r="2021" spans="1:15" x14ac:dyDescent="0.35">
      <c r="A2021" s="11" t="str">
        <f t="shared" si="31"/>
        <v>DISTRIBUCION VOLUMEN POR CRITERIO (kg o litros)Resto Bebidas CalienteNOROESTE</v>
      </c>
      <c r="B2021" s="11" t="s">
        <v>210</v>
      </c>
      <c r="C2021" s="11" t="s">
        <v>104</v>
      </c>
      <c r="D2021" s="11" t="s">
        <v>8</v>
      </c>
      <c r="E2021" s="12">
        <v>10.01606873232298</v>
      </c>
      <c r="F2021" s="12">
        <v>13.208820632456383</v>
      </c>
      <c r="G2021" s="12">
        <v>8.7497330179897652</v>
      </c>
      <c r="H2021" s="12">
        <v>9.837877366186957</v>
      </c>
      <c r="I2021" s="12">
        <v>11.109823863300674</v>
      </c>
      <c r="J2021" s="12">
        <v>9.4964408072783986</v>
      </c>
      <c r="K2021" s="12">
        <v>9.4616406873171375</v>
      </c>
      <c r="L2021" s="12">
        <v>9.6415572004548658</v>
      </c>
      <c r="M2021" s="12">
        <v>9.1766626129226321</v>
      </c>
      <c r="N2021" s="12"/>
      <c r="O2021" s="12"/>
    </row>
    <row r="2022" spans="1:15" x14ac:dyDescent="0.35">
      <c r="A2022" s="11" t="str">
        <f t="shared" si="31"/>
        <v>DISTRIBUCION VOLUMEN POR CRITERIO (kg o litros)Resto Bebidas Caliente&lt;2MIL</v>
      </c>
      <c r="B2022" s="11" t="s">
        <v>210</v>
      </c>
      <c r="C2022" s="11" t="s">
        <v>104</v>
      </c>
      <c r="D2022" s="11" t="s">
        <v>9</v>
      </c>
      <c r="E2022" s="12">
        <v>5.1754429134828461</v>
      </c>
      <c r="F2022" s="12">
        <v>5.336545987202614</v>
      </c>
      <c r="G2022" s="12">
        <v>10.35850137527</v>
      </c>
      <c r="H2022" s="12">
        <v>4.9645836287717939</v>
      </c>
      <c r="I2022" s="12">
        <v>7.522720854849438</v>
      </c>
      <c r="J2022" s="12">
        <v>8.8043175151662023</v>
      </c>
      <c r="K2022" s="12">
        <v>7.796471567590384</v>
      </c>
      <c r="L2022" s="12">
        <v>6.2637163945902072</v>
      </c>
      <c r="M2022" s="12">
        <v>6.1210688944884275</v>
      </c>
      <c r="N2022" s="12"/>
      <c r="O2022" s="12"/>
    </row>
    <row r="2023" spans="1:15" x14ac:dyDescent="0.35">
      <c r="A2023" s="11" t="str">
        <f t="shared" si="31"/>
        <v>DISTRIBUCION VOLUMEN POR CRITERIO (kg o litros)Resto Bebidas Caliente2-5MIL</v>
      </c>
      <c r="B2023" s="11" t="s">
        <v>210</v>
      </c>
      <c r="C2023" s="11" t="s">
        <v>104</v>
      </c>
      <c r="D2023" s="11" t="s">
        <v>10</v>
      </c>
      <c r="E2023" s="12">
        <v>4.1313991831554766</v>
      </c>
      <c r="F2023" s="12">
        <v>4.8543105529975819</v>
      </c>
      <c r="G2023" s="12">
        <v>3.9194004779960592</v>
      </c>
      <c r="H2023" s="12">
        <v>3.4962365534097888</v>
      </c>
      <c r="I2023" s="12">
        <v>3.8044441705771996</v>
      </c>
      <c r="J2023" s="12">
        <v>5.6274346832953794</v>
      </c>
      <c r="K2023" s="12">
        <v>7.1498190058480668</v>
      </c>
      <c r="L2023" s="12">
        <v>4.8118457105115979</v>
      </c>
      <c r="M2023" s="12">
        <v>5.8087612454979833</v>
      </c>
      <c r="N2023" s="12"/>
      <c r="O2023" s="12"/>
    </row>
    <row r="2024" spans="1:15" x14ac:dyDescent="0.35">
      <c r="A2024" s="11" t="str">
        <f t="shared" si="31"/>
        <v>DISTRIBUCION VOLUMEN POR CRITERIO (kg o litros)Resto Bebidas Caliente5-10MIL</v>
      </c>
      <c r="B2024" s="11" t="s">
        <v>210</v>
      </c>
      <c r="C2024" s="11" t="s">
        <v>104</v>
      </c>
      <c r="D2024" s="11" t="s">
        <v>11</v>
      </c>
      <c r="E2024" s="12">
        <v>5.6503631772942393</v>
      </c>
      <c r="F2024" s="12">
        <v>6.978448023302013</v>
      </c>
      <c r="G2024" s="12">
        <v>6.0936253639568703</v>
      </c>
      <c r="H2024" s="12">
        <v>4.9370812327818818</v>
      </c>
      <c r="I2024" s="12">
        <v>4.9526966586486258</v>
      </c>
      <c r="J2024" s="12">
        <v>5.6338260806903895</v>
      </c>
      <c r="K2024" s="12">
        <v>5.1431474168100753</v>
      </c>
      <c r="L2024" s="12">
        <v>5.7560440912962205</v>
      </c>
      <c r="M2024" s="12">
        <v>6.5547980205029237</v>
      </c>
      <c r="N2024" s="12"/>
      <c r="O2024" s="12"/>
    </row>
    <row r="2025" spans="1:15" x14ac:dyDescent="0.35">
      <c r="A2025" s="11" t="str">
        <f t="shared" si="31"/>
        <v>DISTRIBUCION VOLUMEN POR CRITERIO (kg o litros)Resto Bebidas Caliente10-30MIL</v>
      </c>
      <c r="B2025" s="11" t="s">
        <v>210</v>
      </c>
      <c r="C2025" s="11" t="s">
        <v>104</v>
      </c>
      <c r="D2025" s="11" t="s">
        <v>12</v>
      </c>
      <c r="E2025" s="12">
        <v>16.78018001097691</v>
      </c>
      <c r="F2025" s="12">
        <v>16.147840745036245</v>
      </c>
      <c r="G2025" s="12">
        <v>15.350963999142021</v>
      </c>
      <c r="H2025" s="12">
        <v>14.716400450039835</v>
      </c>
      <c r="I2025" s="12">
        <v>11.564452670458401</v>
      </c>
      <c r="J2025" s="12">
        <v>14.337943510785525</v>
      </c>
      <c r="K2025" s="12">
        <v>16.846499582490456</v>
      </c>
      <c r="L2025" s="12">
        <v>14.741953667863095</v>
      </c>
      <c r="M2025" s="12">
        <v>15.937060128664676</v>
      </c>
      <c r="N2025" s="12"/>
      <c r="O2025" s="12"/>
    </row>
    <row r="2026" spans="1:15" x14ac:dyDescent="0.35">
      <c r="A2026" s="11" t="str">
        <f t="shared" si="31"/>
        <v>DISTRIBUCION VOLUMEN POR CRITERIO (kg o litros)Resto Bebidas Caliente30-100MIL</v>
      </c>
      <c r="B2026" s="11" t="s">
        <v>210</v>
      </c>
      <c r="C2026" s="11" t="s">
        <v>104</v>
      </c>
      <c r="D2026" s="11" t="s">
        <v>13</v>
      </c>
      <c r="E2026" s="12">
        <v>27.803840019936001</v>
      </c>
      <c r="F2026" s="12">
        <v>23.377454971303095</v>
      </c>
      <c r="G2026" s="12">
        <v>24.748582908322227</v>
      </c>
      <c r="H2026" s="12">
        <v>23.598828339532872</v>
      </c>
      <c r="I2026" s="12">
        <v>27.794762631887288</v>
      </c>
      <c r="J2026" s="12">
        <v>26.470484989812725</v>
      </c>
      <c r="K2026" s="12">
        <v>28.765055074780076</v>
      </c>
      <c r="L2026" s="12">
        <v>26.052739854929769</v>
      </c>
      <c r="M2026" s="12">
        <v>26.501996114499239</v>
      </c>
      <c r="N2026" s="12"/>
      <c r="O2026" s="12"/>
    </row>
    <row r="2027" spans="1:15" x14ac:dyDescent="0.35">
      <c r="A2027" s="11" t="str">
        <f t="shared" si="31"/>
        <v>DISTRIBUCION VOLUMEN POR CRITERIO (kg o litros)Resto Bebidas Caliente100-200MIL</v>
      </c>
      <c r="B2027" s="11" t="s">
        <v>210</v>
      </c>
      <c r="C2027" s="11" t="s">
        <v>104</v>
      </c>
      <c r="D2027" s="11" t="s">
        <v>14</v>
      </c>
      <c r="E2027" s="12">
        <v>8.6726447528508341</v>
      </c>
      <c r="F2027" s="12">
        <v>10.115582975493121</v>
      </c>
      <c r="G2027" s="12">
        <v>14.191597421337621</v>
      </c>
      <c r="H2027" s="12">
        <v>10.465727431003764</v>
      </c>
      <c r="I2027" s="12">
        <v>11.266268399159568</v>
      </c>
      <c r="J2027" s="12">
        <v>5.7094250975408736</v>
      </c>
      <c r="K2027" s="12">
        <v>12.019962731234173</v>
      </c>
      <c r="L2027" s="12">
        <v>9.2600188765244127</v>
      </c>
      <c r="M2027" s="12">
        <v>8.8256216642947969</v>
      </c>
      <c r="N2027" s="12"/>
      <c r="O2027" s="12"/>
    </row>
    <row r="2028" spans="1:15" x14ac:dyDescent="0.35">
      <c r="A2028" s="11" t="str">
        <f t="shared" si="31"/>
        <v>DISTRIBUCION VOLUMEN POR CRITERIO (kg o litros)Resto Bebidas Caliente200-500MIL</v>
      </c>
      <c r="B2028" s="11" t="s">
        <v>210</v>
      </c>
      <c r="C2028" s="11" t="s">
        <v>104</v>
      </c>
      <c r="D2028" s="11" t="s">
        <v>15</v>
      </c>
      <c r="E2028" s="12">
        <v>10.864974699095411</v>
      </c>
      <c r="F2028" s="12">
        <v>14.086277865808816</v>
      </c>
      <c r="G2028" s="12">
        <v>10.069046479827442</v>
      </c>
      <c r="H2028" s="12">
        <v>14.60508955889717</v>
      </c>
      <c r="I2028" s="12">
        <v>14.97999246112856</v>
      </c>
      <c r="J2028" s="12">
        <v>13.794924103043748</v>
      </c>
      <c r="K2028" s="12">
        <v>11.786254955541931</v>
      </c>
      <c r="L2028" s="12">
        <v>13.411046493140635</v>
      </c>
      <c r="M2028" s="12">
        <v>13.804550185673792</v>
      </c>
      <c r="N2028" s="12"/>
      <c r="O2028" s="12"/>
    </row>
    <row r="2029" spans="1:15" x14ac:dyDescent="0.35">
      <c r="A2029" s="11" t="str">
        <f t="shared" si="31"/>
        <v>DISTRIBUCION VOLUMEN POR CRITERIO (kg o litros)Resto Bebidas Caliente&gt;500MIL</v>
      </c>
      <c r="B2029" s="11" t="s">
        <v>210</v>
      </c>
      <c r="C2029" s="11" t="s">
        <v>104</v>
      </c>
      <c r="D2029" s="11" t="s">
        <v>16</v>
      </c>
      <c r="E2029" s="12">
        <v>20.921174449033224</v>
      </c>
      <c r="F2029" s="12">
        <v>19.103577676430046</v>
      </c>
      <c r="G2029" s="12">
        <v>15.268278509309749</v>
      </c>
      <c r="H2029" s="12">
        <v>23.216051355803348</v>
      </c>
      <c r="I2029" s="12">
        <v>18.114674512948394</v>
      </c>
      <c r="J2029" s="12">
        <v>19.621681546190842</v>
      </c>
      <c r="K2029" s="12">
        <v>10.492800992203751</v>
      </c>
      <c r="L2029" s="12">
        <v>19.702658585734543</v>
      </c>
      <c r="M2029" s="12">
        <v>16.446150338157022</v>
      </c>
      <c r="N2029" s="12"/>
      <c r="O2029" s="12"/>
    </row>
    <row r="2030" spans="1:15" x14ac:dyDescent="0.35">
      <c r="A2030" s="11" t="str">
        <f t="shared" si="31"/>
        <v>DISTRIBUCION VOLUMEN POR CRITERIO (kg o litros)Resto Bebidas CalienteDE 15 A 19 AÑOS</v>
      </c>
      <c r="B2030" s="11" t="s">
        <v>210</v>
      </c>
      <c r="C2030" s="11" t="s">
        <v>104</v>
      </c>
      <c r="D2030" s="11" t="s">
        <v>34</v>
      </c>
      <c r="E2030" s="12">
        <v>2.2849428649355121</v>
      </c>
      <c r="F2030" s="12" t="s">
        <v>222</v>
      </c>
      <c r="G2030" s="12">
        <v>1.0442288737728114</v>
      </c>
      <c r="H2030" s="12">
        <v>3.610957919642225</v>
      </c>
      <c r="I2030" s="12">
        <v>1.2701594086266887</v>
      </c>
      <c r="J2030" s="12">
        <v>3.0318034590390712</v>
      </c>
      <c r="K2030" s="12" t="s">
        <v>222</v>
      </c>
      <c r="L2030" s="12">
        <v>2.19738123798574</v>
      </c>
      <c r="M2030" s="12">
        <v>0.91823034888651678</v>
      </c>
      <c r="N2030" s="12"/>
      <c r="O2030" s="12"/>
    </row>
    <row r="2031" spans="1:15" x14ac:dyDescent="0.35">
      <c r="A2031" s="11" t="str">
        <f t="shared" si="31"/>
        <v>DISTRIBUCION VOLUMEN POR CRITERIO (kg o litros)Resto Bebidas CalienteDE 20 A 24 AÑOS</v>
      </c>
      <c r="B2031" s="11" t="s">
        <v>210</v>
      </c>
      <c r="C2031" s="11" t="s">
        <v>104</v>
      </c>
      <c r="D2031" s="11" t="s">
        <v>35</v>
      </c>
      <c r="E2031" s="12">
        <v>2.9979150763845541</v>
      </c>
      <c r="F2031" s="12">
        <v>3.1902470138686656</v>
      </c>
      <c r="G2031" s="12">
        <v>2.364134877048599</v>
      </c>
      <c r="H2031" s="12">
        <v>3.114345365282563</v>
      </c>
      <c r="I2031" s="12">
        <v>1.7539685319854312</v>
      </c>
      <c r="J2031" s="12">
        <v>1.1295546100156202</v>
      </c>
      <c r="K2031" s="12">
        <v>1.9307696207479845</v>
      </c>
      <c r="L2031" s="12">
        <v>2.2908823639403768</v>
      </c>
      <c r="M2031" s="12">
        <v>1.1574554961502266</v>
      </c>
      <c r="N2031" s="12"/>
      <c r="O2031" s="12"/>
    </row>
    <row r="2032" spans="1:15" x14ac:dyDescent="0.35">
      <c r="A2032" s="11" t="str">
        <f t="shared" si="31"/>
        <v>DISTRIBUCION VOLUMEN POR CRITERIO (kg o litros)Resto Bebidas CalienteDE 25 A 34 AÑOS</v>
      </c>
      <c r="B2032" s="11" t="s">
        <v>210</v>
      </c>
      <c r="C2032" s="11" t="s">
        <v>104</v>
      </c>
      <c r="D2032" s="11" t="s">
        <v>36</v>
      </c>
      <c r="E2032" s="12">
        <v>5.4458729851149998</v>
      </c>
      <c r="F2032" s="12">
        <v>4.0823590709672866</v>
      </c>
      <c r="G2032" s="12">
        <v>4.4461049590385766</v>
      </c>
      <c r="H2032" s="12">
        <v>5.9619790813930047</v>
      </c>
      <c r="I2032" s="12">
        <v>6.2973351220021794</v>
      </c>
      <c r="J2032" s="12">
        <v>3.3203095223697807</v>
      </c>
      <c r="K2032" s="12">
        <v>5.0345911765925502</v>
      </c>
      <c r="L2032" s="12">
        <v>6.844441791827796</v>
      </c>
      <c r="M2032" s="12">
        <v>4.7801375503107018</v>
      </c>
      <c r="N2032" s="12"/>
      <c r="O2032" s="12"/>
    </row>
    <row r="2033" spans="1:15" x14ac:dyDescent="0.35">
      <c r="A2033" s="11" t="str">
        <f t="shared" si="31"/>
        <v>DISTRIBUCION VOLUMEN POR CRITERIO (kg o litros)Resto Bebidas CalienteDE 35 A 49 AÑOS</v>
      </c>
      <c r="B2033" s="11" t="s">
        <v>210</v>
      </c>
      <c r="C2033" s="11" t="s">
        <v>104</v>
      </c>
      <c r="D2033" s="11" t="s">
        <v>37</v>
      </c>
      <c r="E2033" s="12">
        <v>22.543317485225781</v>
      </c>
      <c r="F2033" s="12">
        <v>23.498102058346998</v>
      </c>
      <c r="G2033" s="12">
        <v>26.762529639252978</v>
      </c>
      <c r="H2033" s="12">
        <v>28.786737015094527</v>
      </c>
      <c r="I2033" s="12">
        <v>19.763040535423031</v>
      </c>
      <c r="J2033" s="12">
        <v>23.271327715373374</v>
      </c>
      <c r="K2033" s="12">
        <v>26.324640466484027</v>
      </c>
      <c r="L2033" s="12">
        <v>29.950216122745278</v>
      </c>
      <c r="M2033" s="12">
        <v>24.583362964873164</v>
      </c>
      <c r="N2033" s="12"/>
      <c r="O2033" s="12"/>
    </row>
    <row r="2034" spans="1:15" x14ac:dyDescent="0.35">
      <c r="A2034" s="11" t="str">
        <f t="shared" si="31"/>
        <v>DISTRIBUCION VOLUMEN POR CRITERIO (kg o litros)Resto Bebidas CalienteDE 50 A 59 AÑOS</v>
      </c>
      <c r="B2034" s="11" t="s">
        <v>210</v>
      </c>
      <c r="C2034" s="11" t="s">
        <v>104</v>
      </c>
      <c r="D2034" s="11" t="s">
        <v>38</v>
      </c>
      <c r="E2034" s="12">
        <v>23.72260430738427</v>
      </c>
      <c r="F2034" s="12">
        <v>23.567070366158337</v>
      </c>
      <c r="G2034" s="12">
        <v>19.452218422088947</v>
      </c>
      <c r="H2034" s="12">
        <v>20.239662675788264</v>
      </c>
      <c r="I2034" s="12">
        <v>26.506258318132996</v>
      </c>
      <c r="J2034" s="12">
        <v>26.73374152226604</v>
      </c>
      <c r="K2034" s="12">
        <v>30.001250682646198</v>
      </c>
      <c r="L2034" s="12">
        <v>29.0348310239965</v>
      </c>
      <c r="M2034" s="12">
        <v>31.403980297455291</v>
      </c>
      <c r="N2034" s="12"/>
      <c r="O2034" s="12"/>
    </row>
    <row r="2035" spans="1:15" x14ac:dyDescent="0.35">
      <c r="A2035" s="11" t="str">
        <f t="shared" si="31"/>
        <v>DISTRIBUCION VOLUMEN POR CRITERIO (kg o litros)Resto Bebidas CalienteDE 60 A 75 AÑOS</v>
      </c>
      <c r="B2035" s="11" t="s">
        <v>210</v>
      </c>
      <c r="C2035" s="11" t="s">
        <v>104</v>
      </c>
      <c r="D2035" s="11" t="s">
        <v>39</v>
      </c>
      <c r="E2035" s="12">
        <v>43.005380143313971</v>
      </c>
      <c r="F2035" s="12">
        <v>45.662270261813418</v>
      </c>
      <c r="G2035" s="12">
        <v>45.930782497933826</v>
      </c>
      <c r="H2035" s="12">
        <v>38.286317062454465</v>
      </c>
      <c r="I2035" s="12">
        <v>44.409247641222464</v>
      </c>
      <c r="J2035" s="12">
        <v>42.51328962385378</v>
      </c>
      <c r="K2035" s="12">
        <v>36.708764587894898</v>
      </c>
      <c r="L2035" s="12">
        <v>29.682274374065322</v>
      </c>
      <c r="M2035" s="12">
        <v>37.156833130596731</v>
      </c>
      <c r="N2035" s="12"/>
      <c r="O2035" s="12"/>
    </row>
    <row r="2036" spans="1:15" x14ac:dyDescent="0.35">
      <c r="A2036" s="11" t="str">
        <f t="shared" si="31"/>
        <v>DISTRIBUCION VOLUMEN POR CRITERIO (kg o litros)Resto Bebidas CalienteNIVEL ALTO</v>
      </c>
      <c r="B2036" s="11" t="s">
        <v>210</v>
      </c>
      <c r="C2036" s="11" t="s">
        <v>104</v>
      </c>
      <c r="D2036" s="11" t="s">
        <v>171</v>
      </c>
      <c r="E2036" s="12">
        <v>23.685427415450928</v>
      </c>
      <c r="F2036" s="12">
        <v>25.346656456644208</v>
      </c>
      <c r="G2036" s="12">
        <v>26.119948685749051</v>
      </c>
      <c r="H2036" s="12">
        <v>33.350955379378767</v>
      </c>
      <c r="I2036" s="12">
        <v>25.362223405433639</v>
      </c>
      <c r="J2036" s="12">
        <v>28.525315877825303</v>
      </c>
      <c r="K2036" s="12">
        <v>28.166641356760287</v>
      </c>
      <c r="L2036" s="12">
        <v>26.304738117566352</v>
      </c>
      <c r="M2036" s="12">
        <v>24.061687574503555</v>
      </c>
      <c r="N2036" s="12"/>
      <c r="O2036" s="12"/>
    </row>
    <row r="2037" spans="1:15" x14ac:dyDescent="0.35">
      <c r="A2037" s="11" t="str">
        <f t="shared" si="31"/>
        <v>DISTRIBUCION VOLUMEN POR CRITERIO (kg o litros)Resto Bebidas CalienteNIVEL MEDIO ALTO</v>
      </c>
      <c r="B2037" s="11" t="s">
        <v>210</v>
      </c>
      <c r="C2037" s="11" t="s">
        <v>104</v>
      </c>
      <c r="D2037" s="11" t="s">
        <v>172</v>
      </c>
      <c r="E2037" s="12">
        <v>11.970943398625439</v>
      </c>
      <c r="F2037" s="12">
        <v>12.411440425585525</v>
      </c>
      <c r="G2037" s="12">
        <v>10.696147132613753</v>
      </c>
      <c r="H2037" s="12">
        <v>13.110743480722498</v>
      </c>
      <c r="I2037" s="12">
        <v>13.459231105633865</v>
      </c>
      <c r="J2037" s="12">
        <v>12.306999051849145</v>
      </c>
      <c r="K2037" s="12">
        <v>11.988298522452407</v>
      </c>
      <c r="L2037" s="12">
        <v>16.040130353608458</v>
      </c>
      <c r="M2037" s="12">
        <v>13.713619948653783</v>
      </c>
      <c r="N2037" s="12"/>
      <c r="O2037" s="12"/>
    </row>
    <row r="2038" spans="1:15" x14ac:dyDescent="0.35">
      <c r="A2038" s="11" t="str">
        <f t="shared" si="31"/>
        <v>DISTRIBUCION VOLUMEN POR CRITERIO (kg o litros)Resto Bebidas CalienteNIVEL MEDIO</v>
      </c>
      <c r="B2038" s="11" t="s">
        <v>210</v>
      </c>
      <c r="C2038" s="11" t="s">
        <v>104</v>
      </c>
      <c r="D2038" s="11" t="s">
        <v>173</v>
      </c>
      <c r="E2038" s="12">
        <v>30.431801590155633</v>
      </c>
      <c r="F2038" s="12">
        <v>24.221657954395056</v>
      </c>
      <c r="G2038" s="12">
        <v>22.446665586070313</v>
      </c>
      <c r="H2038" s="12">
        <v>18.656472147206117</v>
      </c>
      <c r="I2038" s="12">
        <v>24.200029966045239</v>
      </c>
      <c r="J2038" s="12">
        <v>20.602288362990294</v>
      </c>
      <c r="K2038" s="12">
        <v>20.763141966154048</v>
      </c>
      <c r="L2038" s="12">
        <v>22.486239591550444</v>
      </c>
      <c r="M2038" s="12">
        <v>18.318202336649396</v>
      </c>
      <c r="N2038" s="12"/>
      <c r="O2038" s="12"/>
    </row>
    <row r="2039" spans="1:15" x14ac:dyDescent="0.35">
      <c r="A2039" s="11" t="str">
        <f t="shared" si="31"/>
        <v>DISTRIBUCION VOLUMEN POR CRITERIO (kg o litros)Resto Bebidas CalienteNIVEL MEDIO BAJO</v>
      </c>
      <c r="B2039" s="11" t="s">
        <v>210</v>
      </c>
      <c r="C2039" s="11" t="s">
        <v>104</v>
      </c>
      <c r="D2039" s="11" t="s">
        <v>174</v>
      </c>
      <c r="E2039" s="12">
        <v>12.940192543054655</v>
      </c>
      <c r="F2039" s="12">
        <v>11.766824499217234</v>
      </c>
      <c r="G2039" s="12">
        <v>12.741308372640297</v>
      </c>
      <c r="H2039" s="12">
        <v>11.405521707124482</v>
      </c>
      <c r="I2039" s="12">
        <v>10.864871152129634</v>
      </c>
      <c r="J2039" s="12">
        <v>11.597374458903676</v>
      </c>
      <c r="K2039" s="12">
        <v>12.130726489586809</v>
      </c>
      <c r="L2039" s="12">
        <v>11.841332312684948</v>
      </c>
      <c r="M2039" s="12">
        <v>12.969090594906735</v>
      </c>
      <c r="N2039" s="12"/>
      <c r="O2039" s="12"/>
    </row>
    <row r="2040" spans="1:15" x14ac:dyDescent="0.35">
      <c r="A2040" s="11" t="str">
        <f t="shared" si="31"/>
        <v>DISTRIBUCION VOLUMEN POR CRITERIO (kg o litros)Resto Bebidas CalienteNIVEL BAJO</v>
      </c>
      <c r="B2040" s="11" t="s">
        <v>210</v>
      </c>
      <c r="C2040" s="11" t="s">
        <v>104</v>
      </c>
      <c r="D2040" s="11" t="s">
        <v>190</v>
      </c>
      <c r="E2040" s="12">
        <v>20.971655203514409</v>
      </c>
      <c r="F2040" s="12">
        <v>26.253453429599936</v>
      </c>
      <c r="G2040" s="12">
        <v>27.995922264626788</v>
      </c>
      <c r="H2040" s="12">
        <v>23.476306236646504</v>
      </c>
      <c r="I2040" s="12">
        <v>26.113653501315405</v>
      </c>
      <c r="J2040" s="12">
        <v>26.968061088133126</v>
      </c>
      <c r="K2040" s="12">
        <v>26.951208877901784</v>
      </c>
      <c r="L2040" s="12">
        <v>23.327584718633389</v>
      </c>
      <c r="M2040" s="12">
        <v>30.937397922043345</v>
      </c>
      <c r="N2040" s="12"/>
      <c r="O2040" s="12"/>
    </row>
    <row r="2041" spans="1:15" x14ac:dyDescent="0.35">
      <c r="A2041" s="11" t="str">
        <f t="shared" si="31"/>
        <v>DISTRIBUCION VOLUMEN POR CRITERIO (kg o litros)Resto Bebidas CalienteHOMBRE</v>
      </c>
      <c r="B2041" s="11" t="s">
        <v>210</v>
      </c>
      <c r="C2041" s="11" t="s">
        <v>104</v>
      </c>
      <c r="D2041" s="11" t="s">
        <v>17</v>
      </c>
      <c r="E2041" s="12">
        <v>44.163247778378263</v>
      </c>
      <c r="F2041" s="12">
        <v>53.483722210689564</v>
      </c>
      <c r="G2041" s="12">
        <v>47.426027495005499</v>
      </c>
      <c r="H2041" s="12">
        <v>50.642539620627147</v>
      </c>
      <c r="I2041" s="12">
        <v>48.265694124191363</v>
      </c>
      <c r="J2041" s="12">
        <v>51.436425311550657</v>
      </c>
      <c r="K2041" s="12">
        <v>55.5385736176219</v>
      </c>
      <c r="L2041" s="12">
        <v>45.056276616982103</v>
      </c>
      <c r="M2041" s="12">
        <v>47.004999162035993</v>
      </c>
      <c r="N2041" s="12"/>
      <c r="O2041" s="12"/>
    </row>
    <row r="2042" spans="1:15" x14ac:dyDescent="0.35">
      <c r="A2042" s="11" t="str">
        <f t="shared" si="31"/>
        <v>DISTRIBUCION VOLUMEN POR CRITERIO (kg o litros)Resto Bebidas CalienteMUJER</v>
      </c>
      <c r="B2042" s="11" t="s">
        <v>210</v>
      </c>
      <c r="C2042" s="11" t="s">
        <v>104</v>
      </c>
      <c r="D2042" s="11" t="s">
        <v>18</v>
      </c>
      <c r="E2042" s="12">
        <v>55.836751700255618</v>
      </c>
      <c r="F2042" s="12">
        <v>46.516320631153988</v>
      </c>
      <c r="G2042" s="12">
        <v>52.573969689813623</v>
      </c>
      <c r="H2042" s="12">
        <v>49.357436965943187</v>
      </c>
      <c r="I2042" s="12">
        <v>51.734324953478136</v>
      </c>
      <c r="J2042" s="12">
        <v>48.563605497575409</v>
      </c>
      <c r="K2042" s="12">
        <v>44.461442886181167</v>
      </c>
      <c r="L2042" s="12">
        <v>54.943732583905089</v>
      </c>
      <c r="M2042" s="12">
        <v>52.994995015461264</v>
      </c>
      <c r="N2042" s="12"/>
      <c r="O2042" s="12"/>
    </row>
    <row r="2043" spans="1:15" x14ac:dyDescent="0.35">
      <c r="A2043" s="11" t="str">
        <f t="shared" si="31"/>
        <v>DISTRIBUCION VOLUMEN POR CRITERIO (kg o litros).Total Bebidas FriasT.ESPAÑA</v>
      </c>
      <c r="B2043" s="11" t="s">
        <v>210</v>
      </c>
      <c r="C2043" s="11" t="s">
        <v>105</v>
      </c>
      <c r="D2043" s="11" t="s">
        <v>32</v>
      </c>
      <c r="E2043" s="12">
        <v>100</v>
      </c>
      <c r="F2043" s="12">
        <v>100</v>
      </c>
      <c r="G2043" s="12">
        <v>100</v>
      </c>
      <c r="H2043" s="12">
        <v>100</v>
      </c>
      <c r="I2043" s="12">
        <v>100</v>
      </c>
      <c r="J2043" s="12">
        <v>100</v>
      </c>
      <c r="K2043" s="12">
        <v>100</v>
      </c>
      <c r="L2043" s="12">
        <v>100</v>
      </c>
      <c r="M2043" s="12">
        <v>100</v>
      </c>
      <c r="N2043" s="12"/>
      <c r="O2043" s="12"/>
    </row>
    <row r="2044" spans="1:15" x14ac:dyDescent="0.35">
      <c r="A2044" s="11" t="str">
        <f t="shared" si="31"/>
        <v>DISTRIBUCION VOLUMEN POR CRITERIO (kg o litros).Total Bebidas FriasBCN AM</v>
      </c>
      <c r="B2044" s="11" t="s">
        <v>210</v>
      </c>
      <c r="C2044" s="11" t="s">
        <v>105</v>
      </c>
      <c r="D2044" s="11" t="s">
        <v>1</v>
      </c>
      <c r="E2044" s="12">
        <v>10.41676463022665</v>
      </c>
      <c r="F2044" s="12">
        <v>9.5047274999939155</v>
      </c>
      <c r="G2044" s="12">
        <v>8.9547706464809327</v>
      </c>
      <c r="H2044" s="12">
        <v>9.1177658855656603</v>
      </c>
      <c r="I2044" s="12">
        <v>8.91441676354445</v>
      </c>
      <c r="J2044" s="12">
        <v>9.2197594965753975</v>
      </c>
      <c r="K2044" s="12">
        <v>9.4868324222751408</v>
      </c>
      <c r="L2044" s="12">
        <v>9.2459495400301002</v>
      </c>
      <c r="M2044" s="12">
        <v>9.4084467915472914</v>
      </c>
      <c r="N2044" s="12"/>
      <c r="O2044" s="12"/>
    </row>
    <row r="2045" spans="1:15" x14ac:dyDescent="0.35">
      <c r="A2045" s="11" t="str">
        <f t="shared" si="31"/>
        <v>DISTRIBUCION VOLUMEN POR CRITERIO (kg o litros).Total Bebidas FriasREST.CAT ARAGON</v>
      </c>
      <c r="B2045" s="11" t="s">
        <v>210</v>
      </c>
      <c r="C2045" s="11" t="s">
        <v>105</v>
      </c>
      <c r="D2045" s="11" t="s">
        <v>2</v>
      </c>
      <c r="E2045" s="12">
        <v>13.318360352806206</v>
      </c>
      <c r="F2045" s="12">
        <v>14.446935408665851</v>
      </c>
      <c r="G2045" s="12">
        <v>16.415924985311285</v>
      </c>
      <c r="H2045" s="12">
        <v>16.817703912635825</v>
      </c>
      <c r="I2045" s="12">
        <v>17.483334939683722</v>
      </c>
      <c r="J2045" s="12">
        <v>16.619314147967483</v>
      </c>
      <c r="K2045" s="12">
        <v>17.996949518245717</v>
      </c>
      <c r="L2045" s="12">
        <v>17.274128215721962</v>
      </c>
      <c r="M2045" s="12">
        <v>18.161130918176294</v>
      </c>
      <c r="N2045" s="12"/>
      <c r="O2045" s="12"/>
    </row>
    <row r="2046" spans="1:15" x14ac:dyDescent="0.35">
      <c r="A2046" s="11" t="str">
        <f t="shared" si="31"/>
        <v>DISTRIBUCION VOLUMEN POR CRITERIO (kg o litros).Total Bebidas FriasLEVANTE</v>
      </c>
      <c r="B2046" s="11" t="s">
        <v>210</v>
      </c>
      <c r="C2046" s="11" t="s">
        <v>105</v>
      </c>
      <c r="D2046" s="11" t="s">
        <v>3</v>
      </c>
      <c r="E2046" s="12">
        <v>14.599665114557043</v>
      </c>
      <c r="F2046" s="12">
        <v>13.491313162685151</v>
      </c>
      <c r="G2046" s="12">
        <v>13.595681594151459</v>
      </c>
      <c r="H2046" s="12">
        <v>13.542520881369924</v>
      </c>
      <c r="I2046" s="12">
        <v>14.340867980543559</v>
      </c>
      <c r="J2046" s="12">
        <v>13.51828481806154</v>
      </c>
      <c r="K2046" s="12">
        <v>13.609431073736458</v>
      </c>
      <c r="L2046" s="12">
        <v>14.58683701276941</v>
      </c>
      <c r="M2046" s="12">
        <v>14.366123015330571</v>
      </c>
      <c r="N2046" s="12"/>
      <c r="O2046" s="12"/>
    </row>
    <row r="2047" spans="1:15" x14ac:dyDescent="0.35">
      <c r="A2047" s="11" t="str">
        <f t="shared" si="31"/>
        <v>DISTRIBUCION VOLUMEN POR CRITERIO (kg o litros).Total Bebidas FriasANDALUCIA</v>
      </c>
      <c r="B2047" s="11" t="s">
        <v>210</v>
      </c>
      <c r="C2047" s="11" t="s">
        <v>105</v>
      </c>
      <c r="D2047" s="11" t="s">
        <v>4</v>
      </c>
      <c r="E2047" s="12">
        <v>19.223221242677109</v>
      </c>
      <c r="F2047" s="12">
        <v>20.65435628369363</v>
      </c>
      <c r="G2047" s="12">
        <v>19.609479542657262</v>
      </c>
      <c r="H2047" s="12">
        <v>19.906717262613167</v>
      </c>
      <c r="I2047" s="12">
        <v>18.807204153336695</v>
      </c>
      <c r="J2047" s="12">
        <v>19.212839216406906</v>
      </c>
      <c r="K2047" s="12">
        <v>18.639206303158716</v>
      </c>
      <c r="L2047" s="12">
        <v>19.094856381447151</v>
      </c>
      <c r="M2047" s="12">
        <v>19.226380465826214</v>
      </c>
      <c r="N2047" s="12"/>
      <c r="O2047" s="12"/>
    </row>
    <row r="2048" spans="1:15" x14ac:dyDescent="0.35">
      <c r="A2048" s="11" t="str">
        <f t="shared" si="31"/>
        <v>DISTRIBUCION VOLUMEN POR CRITERIO (kg o litros).Total Bebidas FriasMDD AM</v>
      </c>
      <c r="B2048" s="11" t="s">
        <v>210</v>
      </c>
      <c r="C2048" s="11" t="s">
        <v>105</v>
      </c>
      <c r="D2048" s="11" t="s">
        <v>5</v>
      </c>
      <c r="E2048" s="12">
        <v>13.006246293947918</v>
      </c>
      <c r="F2048" s="12">
        <v>12.660546550733661</v>
      </c>
      <c r="G2048" s="12">
        <v>12.757828727811965</v>
      </c>
      <c r="H2048" s="12">
        <v>12.298086085281344</v>
      </c>
      <c r="I2048" s="12">
        <v>11.632202075066241</v>
      </c>
      <c r="J2048" s="12">
        <v>12.998577760441446</v>
      </c>
      <c r="K2048" s="12">
        <v>12.226168045370635</v>
      </c>
      <c r="L2048" s="12">
        <v>11.410494808749458</v>
      </c>
      <c r="M2048" s="12">
        <v>10.71413522528044</v>
      </c>
      <c r="N2048" s="12"/>
      <c r="O2048" s="12"/>
    </row>
    <row r="2049" spans="1:15" x14ac:dyDescent="0.35">
      <c r="A2049" s="11" t="str">
        <f t="shared" si="31"/>
        <v>DISTRIBUCION VOLUMEN POR CRITERIO (kg o litros).Total Bebidas FriasRTO CENTRO</v>
      </c>
      <c r="B2049" s="11" t="s">
        <v>210</v>
      </c>
      <c r="C2049" s="11" t="s">
        <v>105</v>
      </c>
      <c r="D2049" s="11" t="s">
        <v>6</v>
      </c>
      <c r="E2049" s="12">
        <v>8.8245465743368889</v>
      </c>
      <c r="F2049" s="12">
        <v>9.2439096469899749</v>
      </c>
      <c r="G2049" s="12">
        <v>8.9517197665381651</v>
      </c>
      <c r="H2049" s="12">
        <v>9.1064180667416341</v>
      </c>
      <c r="I2049" s="12">
        <v>9.5339755630785081</v>
      </c>
      <c r="J2049" s="12">
        <v>9.0381311427295046</v>
      </c>
      <c r="K2049" s="12">
        <v>9.0292472322202855</v>
      </c>
      <c r="L2049" s="12">
        <v>9.8484316347354053</v>
      </c>
      <c r="M2049" s="12">
        <v>9.8438410466376212</v>
      </c>
      <c r="N2049" s="12"/>
      <c r="O2049" s="12"/>
    </row>
    <row r="2050" spans="1:15" x14ac:dyDescent="0.35">
      <c r="A2050" s="11" t="str">
        <f t="shared" si="31"/>
        <v>DISTRIBUCION VOLUMEN POR CRITERIO (kg o litros).Total Bebidas FriasNORTE-CENTRO</v>
      </c>
      <c r="B2050" s="11" t="s">
        <v>210</v>
      </c>
      <c r="C2050" s="11" t="s">
        <v>105</v>
      </c>
      <c r="D2050" s="11" t="s">
        <v>7</v>
      </c>
      <c r="E2050" s="12">
        <v>9.2703663911164824</v>
      </c>
      <c r="F2050" s="12">
        <v>8.9606501168114931</v>
      </c>
      <c r="G2050" s="12">
        <v>9.8535401973081171</v>
      </c>
      <c r="H2050" s="12">
        <v>9.5441571534477241</v>
      </c>
      <c r="I2050" s="12">
        <v>9.0493849396034278</v>
      </c>
      <c r="J2050" s="12">
        <v>9.489184553628041</v>
      </c>
      <c r="K2050" s="12">
        <v>9.0773183549626353</v>
      </c>
      <c r="L2050" s="12">
        <v>8.8316213773790473</v>
      </c>
      <c r="M2050" s="12">
        <v>8.7828028344664144</v>
      </c>
      <c r="N2050" s="12"/>
      <c r="O2050" s="12"/>
    </row>
    <row r="2051" spans="1:15" x14ac:dyDescent="0.35">
      <c r="A2051" s="11" t="str">
        <f t="shared" si="31"/>
        <v>DISTRIBUCION VOLUMEN POR CRITERIO (kg o litros).Total Bebidas FriasNOROESTE</v>
      </c>
      <c r="B2051" s="11" t="s">
        <v>210</v>
      </c>
      <c r="C2051" s="11" t="s">
        <v>105</v>
      </c>
      <c r="D2051" s="11" t="s">
        <v>8</v>
      </c>
      <c r="E2051" s="12">
        <v>11.340832032168093</v>
      </c>
      <c r="F2051" s="12">
        <v>11.037563843844023</v>
      </c>
      <c r="G2051" s="12">
        <v>9.8610550118071369</v>
      </c>
      <c r="H2051" s="12">
        <v>9.6666322880954301</v>
      </c>
      <c r="I2051" s="12">
        <v>10.238621299282082</v>
      </c>
      <c r="J2051" s="12">
        <v>9.9039105365975892</v>
      </c>
      <c r="K2051" s="12">
        <v>9.934848237791833</v>
      </c>
      <c r="L2051" s="12">
        <v>9.7076841380852681</v>
      </c>
      <c r="M2051" s="12">
        <v>9.4971453437609608</v>
      </c>
      <c r="N2051" s="12"/>
      <c r="O2051" s="12"/>
    </row>
    <row r="2052" spans="1:15" x14ac:dyDescent="0.35">
      <c r="A2052" s="11" t="str">
        <f t="shared" ref="A2052:A2115" si="32">B2052&amp;C2052&amp;D2052</f>
        <v>DISTRIBUCION VOLUMEN POR CRITERIO (kg o litros).Total Bebidas Frias&lt;2MIL</v>
      </c>
      <c r="B2052" s="11" t="s">
        <v>210</v>
      </c>
      <c r="C2052" s="11" t="s">
        <v>105</v>
      </c>
      <c r="D2052" s="11" t="s">
        <v>9</v>
      </c>
      <c r="E2052" s="12">
        <v>5.432642906805583</v>
      </c>
      <c r="F2052" s="12">
        <v>5.7486554167071482</v>
      </c>
      <c r="G2052" s="12">
        <v>5.7926590784014973</v>
      </c>
      <c r="H2052" s="12">
        <v>5.1159498296953414</v>
      </c>
      <c r="I2052" s="12">
        <v>6.3019147046461592</v>
      </c>
      <c r="J2052" s="12">
        <v>5.6098990749413948</v>
      </c>
      <c r="K2052" s="12">
        <v>5.8788654917424932</v>
      </c>
      <c r="L2052" s="12">
        <v>5.6260368741324926</v>
      </c>
      <c r="M2052" s="12">
        <v>6.8039314715003618</v>
      </c>
      <c r="N2052" s="12"/>
      <c r="O2052" s="12"/>
    </row>
    <row r="2053" spans="1:15" x14ac:dyDescent="0.35">
      <c r="A2053" s="11" t="str">
        <f t="shared" si="32"/>
        <v>DISTRIBUCION VOLUMEN POR CRITERIO (kg o litros).Total Bebidas Frias2-5MIL</v>
      </c>
      <c r="B2053" s="11" t="s">
        <v>210</v>
      </c>
      <c r="C2053" s="11" t="s">
        <v>105</v>
      </c>
      <c r="D2053" s="11" t="s">
        <v>10</v>
      </c>
      <c r="E2053" s="12">
        <v>4.924355914381187</v>
      </c>
      <c r="F2053" s="12">
        <v>4.6441344183207693</v>
      </c>
      <c r="G2053" s="12">
        <v>4.7864853025796457</v>
      </c>
      <c r="H2053" s="12">
        <v>4.2795803708935107</v>
      </c>
      <c r="I2053" s="12">
        <v>3.8560525200634603</v>
      </c>
      <c r="J2053" s="12">
        <v>4.3107180560635268</v>
      </c>
      <c r="K2053" s="12">
        <v>4.0518007567827414</v>
      </c>
      <c r="L2053" s="12">
        <v>4.3371105712824409</v>
      </c>
      <c r="M2053" s="12">
        <v>5.0414585512270627</v>
      </c>
      <c r="N2053" s="12"/>
      <c r="O2053" s="12"/>
    </row>
    <row r="2054" spans="1:15" x14ac:dyDescent="0.35">
      <c r="A2054" s="11" t="str">
        <f t="shared" si="32"/>
        <v>DISTRIBUCION VOLUMEN POR CRITERIO (kg o litros).Total Bebidas Frias5-10MIL</v>
      </c>
      <c r="B2054" s="11" t="s">
        <v>210</v>
      </c>
      <c r="C2054" s="11" t="s">
        <v>105</v>
      </c>
      <c r="D2054" s="11" t="s">
        <v>11</v>
      </c>
      <c r="E2054" s="12">
        <v>7.6002922526171677</v>
      </c>
      <c r="F2054" s="12">
        <v>8.0289073778421436</v>
      </c>
      <c r="G2054" s="12">
        <v>7.8208704433725478</v>
      </c>
      <c r="H2054" s="12">
        <v>8.5081268480770689</v>
      </c>
      <c r="I2054" s="12">
        <v>7.3143867050037654</v>
      </c>
      <c r="J2054" s="12">
        <v>8.205819362548409</v>
      </c>
      <c r="K2054" s="12">
        <v>7.9736753893068109</v>
      </c>
      <c r="L2054" s="12">
        <v>8.1484225866914457</v>
      </c>
      <c r="M2054" s="12">
        <v>7.9366845650411175</v>
      </c>
      <c r="N2054" s="12"/>
      <c r="O2054" s="12"/>
    </row>
    <row r="2055" spans="1:15" x14ac:dyDescent="0.35">
      <c r="A2055" s="11" t="str">
        <f t="shared" si="32"/>
        <v>DISTRIBUCION VOLUMEN POR CRITERIO (kg o litros).Total Bebidas Frias10-30MIL</v>
      </c>
      <c r="B2055" s="11" t="s">
        <v>210</v>
      </c>
      <c r="C2055" s="11" t="s">
        <v>105</v>
      </c>
      <c r="D2055" s="11" t="s">
        <v>12</v>
      </c>
      <c r="E2055" s="12">
        <v>18.230533045336625</v>
      </c>
      <c r="F2055" s="12">
        <v>18.735720024104015</v>
      </c>
      <c r="G2055" s="12">
        <v>17.837045742242804</v>
      </c>
      <c r="H2055" s="12">
        <v>17.439385388178575</v>
      </c>
      <c r="I2055" s="12">
        <v>17.228609041073682</v>
      </c>
      <c r="J2055" s="12">
        <v>17.621575834125572</v>
      </c>
      <c r="K2055" s="12">
        <v>17.997828213936714</v>
      </c>
      <c r="L2055" s="12">
        <v>17.57304203884576</v>
      </c>
      <c r="M2055" s="12">
        <v>17.321489256966107</v>
      </c>
      <c r="N2055" s="12"/>
      <c r="O2055" s="12"/>
    </row>
    <row r="2056" spans="1:15" x14ac:dyDescent="0.35">
      <c r="A2056" s="11" t="str">
        <f t="shared" si="32"/>
        <v>DISTRIBUCION VOLUMEN POR CRITERIO (kg o litros).Total Bebidas Frias30-100MIL</v>
      </c>
      <c r="B2056" s="11" t="s">
        <v>210</v>
      </c>
      <c r="C2056" s="11" t="s">
        <v>105</v>
      </c>
      <c r="D2056" s="11" t="s">
        <v>13</v>
      </c>
      <c r="E2056" s="12">
        <v>19.173361133083795</v>
      </c>
      <c r="F2056" s="12">
        <v>19.54126606621875</v>
      </c>
      <c r="G2056" s="12">
        <v>22.151292194369091</v>
      </c>
      <c r="H2056" s="12">
        <v>23.02443410082353</v>
      </c>
      <c r="I2056" s="12">
        <v>24.104921841360213</v>
      </c>
      <c r="J2056" s="12">
        <v>23.285746197924723</v>
      </c>
      <c r="K2056" s="12">
        <v>22.713572939103862</v>
      </c>
      <c r="L2056" s="12">
        <v>23.455798986454905</v>
      </c>
      <c r="M2056" s="12">
        <v>22.937674149985732</v>
      </c>
      <c r="N2056" s="12"/>
      <c r="O2056" s="12"/>
    </row>
    <row r="2057" spans="1:15" x14ac:dyDescent="0.35">
      <c r="A2057" s="11" t="str">
        <f t="shared" si="32"/>
        <v>DISTRIBUCION VOLUMEN POR CRITERIO (kg o litros).Total Bebidas Frias100-200MIL</v>
      </c>
      <c r="B2057" s="11" t="s">
        <v>210</v>
      </c>
      <c r="C2057" s="11" t="s">
        <v>105</v>
      </c>
      <c r="D2057" s="11" t="s">
        <v>14</v>
      </c>
      <c r="E2057" s="12">
        <v>10.319612355281498</v>
      </c>
      <c r="F2057" s="12">
        <v>10.228404881272631</v>
      </c>
      <c r="G2057" s="12">
        <v>10.517310441043429</v>
      </c>
      <c r="H2057" s="12">
        <v>10.10105472291308</v>
      </c>
      <c r="I2057" s="12">
        <v>9.7372735063385552</v>
      </c>
      <c r="J2057" s="12">
        <v>9.8051045186518415</v>
      </c>
      <c r="K2057" s="12">
        <v>9.7826673586334572</v>
      </c>
      <c r="L2057" s="12">
        <v>9.7048952632652057</v>
      </c>
      <c r="M2057" s="12">
        <v>9.0110490416461566</v>
      </c>
      <c r="N2057" s="12"/>
      <c r="O2057" s="12"/>
    </row>
    <row r="2058" spans="1:15" x14ac:dyDescent="0.35">
      <c r="A2058" s="11" t="str">
        <f t="shared" si="32"/>
        <v>DISTRIBUCION VOLUMEN POR CRITERIO (kg o litros).Total Bebidas Frias200-500MIL</v>
      </c>
      <c r="B2058" s="11" t="s">
        <v>210</v>
      </c>
      <c r="C2058" s="11" t="s">
        <v>105</v>
      </c>
      <c r="D2058" s="11" t="s">
        <v>15</v>
      </c>
      <c r="E2058" s="12">
        <v>14.067705090372321</v>
      </c>
      <c r="F2058" s="12">
        <v>13.80003973072964</v>
      </c>
      <c r="G2058" s="12">
        <v>13.318920028303269</v>
      </c>
      <c r="H2058" s="12">
        <v>13.144048291456938</v>
      </c>
      <c r="I2058" s="12">
        <v>13.335536220942993</v>
      </c>
      <c r="J2058" s="12">
        <v>12.53950739027337</v>
      </c>
      <c r="K2058" s="12">
        <v>13.654937227619065</v>
      </c>
      <c r="L2058" s="12">
        <v>13.690535839323651</v>
      </c>
      <c r="M2058" s="12">
        <v>13.896770273170178</v>
      </c>
      <c r="N2058" s="12"/>
      <c r="O2058" s="12"/>
    </row>
    <row r="2059" spans="1:15" x14ac:dyDescent="0.35">
      <c r="A2059" s="11" t="str">
        <f t="shared" si="32"/>
        <v>DISTRIBUCION VOLUMEN POR CRITERIO (kg o litros).Total Bebidas Frias&gt;500MIL</v>
      </c>
      <c r="B2059" s="11" t="s">
        <v>210</v>
      </c>
      <c r="C2059" s="11" t="s">
        <v>105</v>
      </c>
      <c r="D2059" s="11" t="s">
        <v>16</v>
      </c>
      <c r="E2059" s="12">
        <v>20.251499819893859</v>
      </c>
      <c r="F2059" s="12">
        <v>19.27287491482879</v>
      </c>
      <c r="G2059" s="12">
        <v>17.775416293299475</v>
      </c>
      <c r="H2059" s="12">
        <v>18.387421045102069</v>
      </c>
      <c r="I2059" s="12">
        <v>18.121312804696714</v>
      </c>
      <c r="J2059" s="12">
        <v>18.621628921138893</v>
      </c>
      <c r="K2059" s="12">
        <v>17.946655198934238</v>
      </c>
      <c r="L2059" s="12">
        <v>17.464160782758775</v>
      </c>
      <c r="M2059" s="12">
        <v>17.050949208919292</v>
      </c>
      <c r="N2059" s="12"/>
      <c r="O2059" s="12"/>
    </row>
    <row r="2060" spans="1:15" x14ac:dyDescent="0.35">
      <c r="A2060" s="11" t="str">
        <f t="shared" si="32"/>
        <v>DISTRIBUCION VOLUMEN POR CRITERIO (kg o litros).Total Bebidas FriasDE 15 A 19 AÑOS</v>
      </c>
      <c r="B2060" s="11" t="s">
        <v>210</v>
      </c>
      <c r="C2060" s="11" t="s">
        <v>105</v>
      </c>
      <c r="D2060" s="11" t="s">
        <v>34</v>
      </c>
      <c r="E2060" s="12">
        <v>1.4250147262490878</v>
      </c>
      <c r="F2060" s="12">
        <v>1.4350785822184096</v>
      </c>
      <c r="G2060" s="12">
        <v>2.1393232738948647</v>
      </c>
      <c r="H2060" s="12">
        <v>1.7424683221097901</v>
      </c>
      <c r="I2060" s="12">
        <v>1.216739884759831</v>
      </c>
      <c r="J2060" s="12">
        <v>1.0641714272110394</v>
      </c>
      <c r="K2060" s="12">
        <v>1.5191089200015857</v>
      </c>
      <c r="L2060" s="12">
        <v>1.8449968648747428</v>
      </c>
      <c r="M2060" s="12">
        <v>1.7845103608464599</v>
      </c>
      <c r="N2060" s="12"/>
      <c r="O2060" s="12"/>
    </row>
    <row r="2061" spans="1:15" x14ac:dyDescent="0.35">
      <c r="A2061" s="11" t="str">
        <f t="shared" si="32"/>
        <v>DISTRIBUCION VOLUMEN POR CRITERIO (kg o litros).Total Bebidas FriasDE 20 A 24 AÑOS</v>
      </c>
      <c r="B2061" s="11" t="s">
        <v>210</v>
      </c>
      <c r="C2061" s="11" t="s">
        <v>105</v>
      </c>
      <c r="D2061" s="11" t="s">
        <v>35</v>
      </c>
      <c r="E2061" s="12">
        <v>2.2181533828780786</v>
      </c>
      <c r="F2061" s="12">
        <v>2.5136590427710623</v>
      </c>
      <c r="G2061" s="12">
        <v>2.1270183630549258</v>
      </c>
      <c r="H2061" s="12">
        <v>2.1684763379929151</v>
      </c>
      <c r="I2061" s="12">
        <v>2.3628277662690027</v>
      </c>
      <c r="J2061" s="12">
        <v>2.5094716170665587</v>
      </c>
      <c r="K2061" s="12">
        <v>2.6502249584892832</v>
      </c>
      <c r="L2061" s="12">
        <v>3.065626848207192</v>
      </c>
      <c r="M2061" s="12">
        <v>3.8280168952021407</v>
      </c>
      <c r="N2061" s="12"/>
      <c r="O2061" s="12"/>
    </row>
    <row r="2062" spans="1:15" x14ac:dyDescent="0.35">
      <c r="A2062" s="11" t="str">
        <f t="shared" si="32"/>
        <v>DISTRIBUCION VOLUMEN POR CRITERIO (kg o litros).Total Bebidas FriasDE 25 A 34 AÑOS</v>
      </c>
      <c r="B2062" s="11" t="s">
        <v>210</v>
      </c>
      <c r="C2062" s="11" t="s">
        <v>105</v>
      </c>
      <c r="D2062" s="11" t="s">
        <v>36</v>
      </c>
      <c r="E2062" s="12">
        <v>6.7611171824356022</v>
      </c>
      <c r="F2062" s="12">
        <v>6.3784514447838507</v>
      </c>
      <c r="G2062" s="12">
        <v>6.256574113549183</v>
      </c>
      <c r="H2062" s="12">
        <v>6.8513190586569781</v>
      </c>
      <c r="I2062" s="12">
        <v>6.8573196211770364</v>
      </c>
      <c r="J2062" s="12">
        <v>6.5590708637948163</v>
      </c>
      <c r="K2062" s="12">
        <v>6.4333794986219957</v>
      </c>
      <c r="L2062" s="12">
        <v>7.0726894786014984</v>
      </c>
      <c r="M2062" s="12">
        <v>6.7500870587706441</v>
      </c>
      <c r="N2062" s="12"/>
      <c r="O2062" s="12"/>
    </row>
    <row r="2063" spans="1:15" x14ac:dyDescent="0.35">
      <c r="A2063" s="11" t="str">
        <f t="shared" si="32"/>
        <v>DISTRIBUCION VOLUMEN POR CRITERIO (kg o litros).Total Bebidas FriasDE 35 A 49 AÑOS</v>
      </c>
      <c r="B2063" s="11" t="s">
        <v>210</v>
      </c>
      <c r="C2063" s="11" t="s">
        <v>105</v>
      </c>
      <c r="D2063" s="11" t="s">
        <v>37</v>
      </c>
      <c r="E2063" s="12">
        <v>22.860344309273902</v>
      </c>
      <c r="F2063" s="12">
        <v>23.437077740971258</v>
      </c>
      <c r="G2063" s="12">
        <v>22.619162819414051</v>
      </c>
      <c r="H2063" s="12">
        <v>22.238136907485963</v>
      </c>
      <c r="I2063" s="12">
        <v>21.588237349821853</v>
      </c>
      <c r="J2063" s="12">
        <v>22.288382193199602</v>
      </c>
      <c r="K2063" s="12">
        <v>21.369380480172651</v>
      </c>
      <c r="L2063" s="12">
        <v>22.035773194993837</v>
      </c>
      <c r="M2063" s="12">
        <v>20.821105277786987</v>
      </c>
      <c r="N2063" s="12"/>
      <c r="O2063" s="12"/>
    </row>
    <row r="2064" spans="1:15" x14ac:dyDescent="0.35">
      <c r="A2064" s="11" t="str">
        <f t="shared" si="32"/>
        <v>DISTRIBUCION VOLUMEN POR CRITERIO (kg o litros).Total Bebidas FriasDE 50 A 59 AÑOS</v>
      </c>
      <c r="B2064" s="11" t="s">
        <v>210</v>
      </c>
      <c r="C2064" s="11" t="s">
        <v>105</v>
      </c>
      <c r="D2064" s="11" t="s">
        <v>38</v>
      </c>
      <c r="E2064" s="12">
        <v>26.206857930481441</v>
      </c>
      <c r="F2064" s="12">
        <v>26.443301353087616</v>
      </c>
      <c r="G2064" s="12">
        <v>26.085119837485294</v>
      </c>
      <c r="H2064" s="12">
        <v>25.250482883193619</v>
      </c>
      <c r="I2064" s="12">
        <v>24.647751520710219</v>
      </c>
      <c r="J2064" s="12">
        <v>25.154249115101297</v>
      </c>
      <c r="K2064" s="12">
        <v>25.016309989625118</v>
      </c>
      <c r="L2064" s="12">
        <v>23.959991981994911</v>
      </c>
      <c r="M2064" s="12">
        <v>23.997821611645119</v>
      </c>
      <c r="N2064" s="12"/>
      <c r="O2064" s="12"/>
    </row>
    <row r="2065" spans="1:15" x14ac:dyDescent="0.35">
      <c r="A2065" s="11" t="str">
        <f t="shared" si="32"/>
        <v>DISTRIBUCION VOLUMEN POR CRITERIO (kg o litros).Total Bebidas FriasDE 60 A 75 AÑOS</v>
      </c>
      <c r="B2065" s="11" t="s">
        <v>210</v>
      </c>
      <c r="C2065" s="11" t="s">
        <v>105</v>
      </c>
      <c r="D2065" s="11" t="s">
        <v>39</v>
      </c>
      <c r="E2065" s="12">
        <v>40.528515087595899</v>
      </c>
      <c r="F2065" s="12">
        <v>39.792433436221074</v>
      </c>
      <c r="G2065" s="12">
        <v>40.772803292612068</v>
      </c>
      <c r="H2065" s="12">
        <v>41.749114765775808</v>
      </c>
      <c r="I2065" s="12">
        <v>43.327128909115459</v>
      </c>
      <c r="J2065" s="12">
        <v>42.424654773403958</v>
      </c>
      <c r="K2065" s="12">
        <v>43.011596650370173</v>
      </c>
      <c r="L2065" s="12">
        <v>42.020924752580356</v>
      </c>
      <c r="M2065" s="12">
        <v>42.818467571575617</v>
      </c>
      <c r="N2065" s="12"/>
      <c r="O2065" s="12"/>
    </row>
    <row r="2066" spans="1:15" x14ac:dyDescent="0.35">
      <c r="A2066" s="11" t="str">
        <f t="shared" si="32"/>
        <v>DISTRIBUCION VOLUMEN POR CRITERIO (kg o litros).Total Bebidas FriasNIVEL ALTO</v>
      </c>
      <c r="B2066" s="11" t="s">
        <v>210</v>
      </c>
      <c r="C2066" s="11" t="s">
        <v>105</v>
      </c>
      <c r="D2066" s="11" t="s">
        <v>171</v>
      </c>
      <c r="E2066" s="12">
        <v>23.469889426527001</v>
      </c>
      <c r="F2066" s="12">
        <v>24.394411546064159</v>
      </c>
      <c r="G2066" s="12">
        <v>24.028982017462297</v>
      </c>
      <c r="H2066" s="12">
        <v>22.457819258287866</v>
      </c>
      <c r="I2066" s="12">
        <v>21.2803502581869</v>
      </c>
      <c r="J2066" s="12">
        <v>19.863280823603688</v>
      </c>
      <c r="K2066" s="12">
        <v>21.542078711146083</v>
      </c>
      <c r="L2066" s="12">
        <v>21.379543892775786</v>
      </c>
      <c r="M2066" s="12">
        <v>20.171404076477359</v>
      </c>
      <c r="N2066" s="12"/>
      <c r="O2066" s="12"/>
    </row>
    <row r="2067" spans="1:15" x14ac:dyDescent="0.35">
      <c r="A2067" s="11" t="str">
        <f t="shared" si="32"/>
        <v>DISTRIBUCION VOLUMEN POR CRITERIO (kg o litros).Total Bebidas FriasNIVEL MEDIO ALTO</v>
      </c>
      <c r="B2067" s="11" t="s">
        <v>210</v>
      </c>
      <c r="C2067" s="11" t="s">
        <v>105</v>
      </c>
      <c r="D2067" s="11" t="s">
        <v>172</v>
      </c>
      <c r="E2067" s="12">
        <v>14.668282681059294</v>
      </c>
      <c r="F2067" s="12">
        <v>13.629289509014678</v>
      </c>
      <c r="G2067" s="12">
        <v>13.605465277188769</v>
      </c>
      <c r="H2067" s="12">
        <v>13.740501882485399</v>
      </c>
      <c r="I2067" s="12">
        <v>14.521554314987503</v>
      </c>
      <c r="J2067" s="12">
        <v>14.43213728851199</v>
      </c>
      <c r="K2067" s="12">
        <v>13.626263207947103</v>
      </c>
      <c r="L2067" s="12">
        <v>13.653113968990999</v>
      </c>
      <c r="M2067" s="12">
        <v>14.856275673310568</v>
      </c>
      <c r="N2067" s="12"/>
      <c r="O2067" s="12"/>
    </row>
    <row r="2068" spans="1:15" x14ac:dyDescent="0.35">
      <c r="A2068" s="11" t="str">
        <f t="shared" si="32"/>
        <v>DISTRIBUCION VOLUMEN POR CRITERIO (kg o litros).Total Bebidas FriasNIVEL MEDIO</v>
      </c>
      <c r="B2068" s="11" t="s">
        <v>210</v>
      </c>
      <c r="C2068" s="11" t="s">
        <v>105</v>
      </c>
      <c r="D2068" s="11" t="s">
        <v>173</v>
      </c>
      <c r="E2068" s="12">
        <v>24.480212112075481</v>
      </c>
      <c r="F2068" s="12">
        <v>24.48500200994858</v>
      </c>
      <c r="G2068" s="12">
        <v>25.980205969735415</v>
      </c>
      <c r="H2068" s="12">
        <v>26.211505518148819</v>
      </c>
      <c r="I2068" s="12">
        <v>24.2011559077961</v>
      </c>
      <c r="J2068" s="12">
        <v>24.383814713243144</v>
      </c>
      <c r="K2068" s="12">
        <v>24.943953395445494</v>
      </c>
      <c r="L2068" s="12">
        <v>25.199727678562446</v>
      </c>
      <c r="M2068" s="12">
        <v>24.786002394619061</v>
      </c>
      <c r="N2068" s="12"/>
      <c r="O2068" s="12"/>
    </row>
    <row r="2069" spans="1:15" x14ac:dyDescent="0.35">
      <c r="A2069" s="11" t="str">
        <f t="shared" si="32"/>
        <v>DISTRIBUCION VOLUMEN POR CRITERIO (kg o litros).Total Bebidas FriasNIVEL MEDIO BAJO</v>
      </c>
      <c r="B2069" s="11" t="s">
        <v>210</v>
      </c>
      <c r="C2069" s="11" t="s">
        <v>105</v>
      </c>
      <c r="D2069" s="11" t="s">
        <v>174</v>
      </c>
      <c r="E2069" s="12">
        <v>15.394883552646895</v>
      </c>
      <c r="F2069" s="12">
        <v>14.542150751397493</v>
      </c>
      <c r="G2069" s="12">
        <v>14.981558913419226</v>
      </c>
      <c r="H2069" s="12">
        <v>15.495849257185037</v>
      </c>
      <c r="I2069" s="12">
        <v>20.46484980020967</v>
      </c>
      <c r="J2069" s="12">
        <v>19.459711207107219</v>
      </c>
      <c r="K2069" s="12">
        <v>17.843631705831434</v>
      </c>
      <c r="L2069" s="12">
        <v>18.8918480877057</v>
      </c>
      <c r="M2069" s="12">
        <v>18.588306663067865</v>
      </c>
      <c r="N2069" s="12"/>
      <c r="O2069" s="12"/>
    </row>
    <row r="2070" spans="1:15" x14ac:dyDescent="0.35">
      <c r="A2070" s="11" t="str">
        <f t="shared" si="32"/>
        <v>DISTRIBUCION VOLUMEN POR CRITERIO (kg o litros).Total Bebidas FriasNIVEL BAJO</v>
      </c>
      <c r="B2070" s="11" t="s">
        <v>210</v>
      </c>
      <c r="C2070" s="11" t="s">
        <v>105</v>
      </c>
      <c r="D2070" s="11" t="s">
        <v>190</v>
      </c>
      <c r="E2070" s="12">
        <v>21.986733482740821</v>
      </c>
      <c r="F2070" s="12">
        <v>22.949149031974407</v>
      </c>
      <c r="G2070" s="12">
        <v>21.403789776244551</v>
      </c>
      <c r="H2070" s="12">
        <v>22.094326155072181</v>
      </c>
      <c r="I2070" s="12">
        <v>19.532093744615423</v>
      </c>
      <c r="J2070" s="12">
        <v>21.861056793192365</v>
      </c>
      <c r="K2070" s="12">
        <v>22.044075394340929</v>
      </c>
      <c r="L2070" s="12">
        <v>20.875768335340634</v>
      </c>
      <c r="M2070" s="12">
        <v>21.598018596325989</v>
      </c>
      <c r="N2070" s="12"/>
      <c r="O2070" s="12"/>
    </row>
    <row r="2071" spans="1:15" x14ac:dyDescent="0.35">
      <c r="A2071" s="11" t="str">
        <f t="shared" si="32"/>
        <v>DISTRIBUCION VOLUMEN POR CRITERIO (kg o litros).Total Bebidas FriasHOMBRE</v>
      </c>
      <c r="B2071" s="11" t="s">
        <v>210</v>
      </c>
      <c r="C2071" s="11" t="s">
        <v>105</v>
      </c>
      <c r="D2071" s="11" t="s">
        <v>17</v>
      </c>
      <c r="E2071" s="12">
        <v>59.515368701341863</v>
      </c>
      <c r="F2071" s="12">
        <v>58.080912020415518</v>
      </c>
      <c r="G2071" s="12">
        <v>58.797285634701247</v>
      </c>
      <c r="H2071" s="12">
        <v>60.534063534894734</v>
      </c>
      <c r="I2071" s="12">
        <v>60.35710329672559</v>
      </c>
      <c r="J2071" s="12">
        <v>60.202231716208622</v>
      </c>
      <c r="K2071" s="12">
        <v>59.014403735996581</v>
      </c>
      <c r="L2071" s="12">
        <v>60.183207937665394</v>
      </c>
      <c r="M2071" s="12">
        <v>61.204762519001534</v>
      </c>
      <c r="N2071" s="12"/>
      <c r="O2071" s="12"/>
    </row>
    <row r="2072" spans="1:15" x14ac:dyDescent="0.35">
      <c r="A2072" s="11" t="str">
        <f t="shared" si="32"/>
        <v>DISTRIBUCION VOLUMEN POR CRITERIO (kg o litros).Total Bebidas FriasMUJER</v>
      </c>
      <c r="B2072" s="11" t="s">
        <v>210</v>
      </c>
      <c r="C2072" s="11" t="s">
        <v>105</v>
      </c>
      <c r="D2072" s="11" t="s">
        <v>18</v>
      </c>
      <c r="E2072" s="12">
        <v>40.4846333325616</v>
      </c>
      <c r="F2072" s="12">
        <v>41.919088540322313</v>
      </c>
      <c r="G2072" s="12">
        <v>41.202715977982457</v>
      </c>
      <c r="H2072" s="12">
        <v>39.465934459573013</v>
      </c>
      <c r="I2072" s="12">
        <v>39.642906329676208</v>
      </c>
      <c r="J2072" s="12">
        <v>39.797767756267923</v>
      </c>
      <c r="K2072" s="12">
        <v>40.985596525005185</v>
      </c>
      <c r="L2072" s="12">
        <v>39.816789596773127</v>
      </c>
      <c r="M2072" s="12">
        <v>38.795240248241846</v>
      </c>
      <c r="N2072" s="12"/>
      <c r="O2072" s="12"/>
    </row>
    <row r="2073" spans="1:15" x14ac:dyDescent="0.35">
      <c r="A2073" s="11" t="str">
        <f t="shared" si="32"/>
        <v>DISTRIBUCION VOLUMEN POR CRITERIO (kg o litros)Total bebidas de vinoT.ESPAÑA</v>
      </c>
      <c r="B2073" s="11" t="s">
        <v>210</v>
      </c>
      <c r="C2073" s="11" t="s">
        <v>106</v>
      </c>
      <c r="D2073" s="11" t="s">
        <v>32</v>
      </c>
      <c r="E2073" s="12">
        <v>100</v>
      </c>
      <c r="F2073" s="12">
        <v>100</v>
      </c>
      <c r="G2073" s="12">
        <v>100</v>
      </c>
      <c r="H2073" s="12">
        <v>100</v>
      </c>
      <c r="I2073" s="12">
        <v>100</v>
      </c>
      <c r="J2073" s="12">
        <v>100</v>
      </c>
      <c r="K2073" s="12">
        <v>100</v>
      </c>
      <c r="L2073" s="12">
        <v>100</v>
      </c>
      <c r="M2073" s="12">
        <v>100</v>
      </c>
      <c r="N2073" s="12"/>
      <c r="O2073" s="12"/>
    </row>
    <row r="2074" spans="1:15" x14ac:dyDescent="0.35">
      <c r="A2074" s="11" t="str">
        <f t="shared" si="32"/>
        <v>DISTRIBUCION VOLUMEN POR CRITERIO (kg o litros)Total bebidas de vinoBCN AM</v>
      </c>
      <c r="B2074" s="11" t="s">
        <v>210</v>
      </c>
      <c r="C2074" s="11" t="s">
        <v>106</v>
      </c>
      <c r="D2074" s="11" t="s">
        <v>1</v>
      </c>
      <c r="E2074" s="12">
        <v>8.9977885331622733</v>
      </c>
      <c r="F2074" s="12">
        <v>7.3990733229710166</v>
      </c>
      <c r="G2074" s="12">
        <v>6.7070910537729382</v>
      </c>
      <c r="H2074" s="12">
        <v>6.7483409185259555</v>
      </c>
      <c r="I2074" s="12">
        <v>7.7492555468904518</v>
      </c>
      <c r="J2074" s="12">
        <v>7.5674460622042927</v>
      </c>
      <c r="K2074" s="12">
        <v>6.9386719379201196</v>
      </c>
      <c r="L2074" s="12">
        <v>7.6702259490125231</v>
      </c>
      <c r="M2074" s="12">
        <v>8.8413984990688661</v>
      </c>
      <c r="N2074" s="12"/>
      <c r="O2074" s="12"/>
    </row>
    <row r="2075" spans="1:15" x14ac:dyDescent="0.35">
      <c r="A2075" s="11" t="str">
        <f t="shared" si="32"/>
        <v>DISTRIBUCION VOLUMEN POR CRITERIO (kg o litros)Total bebidas de vinoREST.CAT ARAGON</v>
      </c>
      <c r="B2075" s="11" t="s">
        <v>210</v>
      </c>
      <c r="C2075" s="11" t="s">
        <v>106</v>
      </c>
      <c r="D2075" s="11" t="s">
        <v>2</v>
      </c>
      <c r="E2075" s="12">
        <v>15.641053510647881</v>
      </c>
      <c r="F2075" s="12">
        <v>13.873904111559787</v>
      </c>
      <c r="G2075" s="12">
        <v>15.051370218324456</v>
      </c>
      <c r="H2075" s="12">
        <v>19.863682789528369</v>
      </c>
      <c r="I2075" s="12">
        <v>18.929235546206396</v>
      </c>
      <c r="J2075" s="12">
        <v>15.774029875988912</v>
      </c>
      <c r="K2075" s="12">
        <v>17.27650299814761</v>
      </c>
      <c r="L2075" s="12">
        <v>20.09373855874399</v>
      </c>
      <c r="M2075" s="12">
        <v>19.554831790532674</v>
      </c>
      <c r="N2075" s="12"/>
      <c r="O2075" s="12"/>
    </row>
    <row r="2076" spans="1:15" x14ac:dyDescent="0.35">
      <c r="A2076" s="11" t="str">
        <f t="shared" si="32"/>
        <v>DISTRIBUCION VOLUMEN POR CRITERIO (kg o litros)Total bebidas de vinoLEVANTE</v>
      </c>
      <c r="B2076" s="11" t="s">
        <v>210</v>
      </c>
      <c r="C2076" s="11" t="s">
        <v>106</v>
      </c>
      <c r="D2076" s="11" t="s">
        <v>3</v>
      </c>
      <c r="E2076" s="12">
        <v>11.35018250765757</v>
      </c>
      <c r="F2076" s="12">
        <v>11.264894193156021</v>
      </c>
      <c r="G2076" s="12">
        <v>11.986706439475817</v>
      </c>
      <c r="H2076" s="12">
        <v>11.809214785625914</v>
      </c>
      <c r="I2076" s="12">
        <v>12.441501807128647</v>
      </c>
      <c r="J2076" s="12">
        <v>11.288717738563454</v>
      </c>
      <c r="K2076" s="12">
        <v>12.930858250845681</v>
      </c>
      <c r="L2076" s="12">
        <v>12.754846206152465</v>
      </c>
      <c r="M2076" s="12">
        <v>12.082075245097714</v>
      </c>
      <c r="N2076" s="12"/>
      <c r="O2076" s="12"/>
    </row>
    <row r="2077" spans="1:15" x14ac:dyDescent="0.35">
      <c r="A2077" s="11" t="str">
        <f t="shared" si="32"/>
        <v>DISTRIBUCION VOLUMEN POR CRITERIO (kg o litros)Total bebidas de vinoANDALUCIA</v>
      </c>
      <c r="B2077" s="11" t="s">
        <v>210</v>
      </c>
      <c r="C2077" s="11" t="s">
        <v>106</v>
      </c>
      <c r="D2077" s="11" t="s">
        <v>4</v>
      </c>
      <c r="E2077" s="12">
        <v>15.915811507123548</v>
      </c>
      <c r="F2077" s="12">
        <v>19.344087909017873</v>
      </c>
      <c r="G2077" s="12">
        <v>20.245549769442906</v>
      </c>
      <c r="H2077" s="12">
        <v>15.084866990549548</v>
      </c>
      <c r="I2077" s="12">
        <v>15.388554035222764</v>
      </c>
      <c r="J2077" s="12">
        <v>17.776568984988565</v>
      </c>
      <c r="K2077" s="12">
        <v>18.791957052300294</v>
      </c>
      <c r="L2077" s="12">
        <v>14.789858341175883</v>
      </c>
      <c r="M2077" s="12">
        <v>14.178896077741793</v>
      </c>
      <c r="N2077" s="12"/>
      <c r="O2077" s="12"/>
    </row>
    <row r="2078" spans="1:15" x14ac:dyDescent="0.35">
      <c r="A2078" s="11" t="str">
        <f t="shared" si="32"/>
        <v>DISTRIBUCION VOLUMEN POR CRITERIO (kg o litros)Total bebidas de vinoMDD AM</v>
      </c>
      <c r="B2078" s="11" t="s">
        <v>210</v>
      </c>
      <c r="C2078" s="11" t="s">
        <v>106</v>
      </c>
      <c r="D2078" s="11" t="s">
        <v>5</v>
      </c>
      <c r="E2078" s="12">
        <v>12.478116748967308</v>
      </c>
      <c r="F2078" s="12">
        <v>15.30084780702631</v>
      </c>
      <c r="G2078" s="12">
        <v>14.199085262883537</v>
      </c>
      <c r="H2078" s="12">
        <v>12.492500566599883</v>
      </c>
      <c r="I2078" s="12">
        <v>12.333961247328821</v>
      </c>
      <c r="J2078" s="12">
        <v>14.507533464082725</v>
      </c>
      <c r="K2078" s="12">
        <v>13.656510230655677</v>
      </c>
      <c r="L2078" s="12">
        <v>12.472396326064212</v>
      </c>
      <c r="M2078" s="12">
        <v>12.206397085320519</v>
      </c>
      <c r="N2078" s="12"/>
      <c r="O2078" s="12"/>
    </row>
    <row r="2079" spans="1:15" x14ac:dyDescent="0.35">
      <c r="A2079" s="11" t="str">
        <f t="shared" si="32"/>
        <v>DISTRIBUCION VOLUMEN POR CRITERIO (kg o litros)Total bebidas de vinoRTO CENTRO</v>
      </c>
      <c r="B2079" s="11" t="s">
        <v>210</v>
      </c>
      <c r="C2079" s="11" t="s">
        <v>106</v>
      </c>
      <c r="D2079" s="11" t="s">
        <v>6</v>
      </c>
      <c r="E2079" s="12">
        <v>6.6618846286523103</v>
      </c>
      <c r="F2079" s="12">
        <v>7.6118392423636934</v>
      </c>
      <c r="G2079" s="12">
        <v>8.6153032156806582</v>
      </c>
      <c r="H2079" s="12">
        <v>7.3837800990443796</v>
      </c>
      <c r="I2079" s="12">
        <v>8.2081230861043561</v>
      </c>
      <c r="J2079" s="12">
        <v>8.9131778913822455</v>
      </c>
      <c r="K2079" s="12">
        <v>10.676617928345648</v>
      </c>
      <c r="L2079" s="12">
        <v>8.7607482501826723</v>
      </c>
      <c r="M2079" s="12">
        <v>8.1728012881879337</v>
      </c>
      <c r="N2079" s="12"/>
      <c r="O2079" s="12"/>
    </row>
    <row r="2080" spans="1:15" x14ac:dyDescent="0.35">
      <c r="A2080" s="11" t="str">
        <f t="shared" si="32"/>
        <v>DISTRIBUCION VOLUMEN POR CRITERIO (kg o litros)Total bebidas de vinoNORTE-CENTRO</v>
      </c>
      <c r="B2080" s="11" t="s">
        <v>210</v>
      </c>
      <c r="C2080" s="11" t="s">
        <v>106</v>
      </c>
      <c r="D2080" s="11" t="s">
        <v>7</v>
      </c>
      <c r="E2080" s="12">
        <v>17.179122563691028</v>
      </c>
      <c r="F2080" s="12">
        <v>14.929431501022874</v>
      </c>
      <c r="G2080" s="12">
        <v>13.769022431319378</v>
      </c>
      <c r="H2080" s="12">
        <v>16.841378184331273</v>
      </c>
      <c r="I2080" s="12">
        <v>13.178023995932719</v>
      </c>
      <c r="J2080" s="12">
        <v>14.027860126990749</v>
      </c>
      <c r="K2080" s="12">
        <v>11.844897898419735</v>
      </c>
      <c r="L2080" s="12">
        <v>13.413347192324443</v>
      </c>
      <c r="M2080" s="12">
        <v>13.880149253381102</v>
      </c>
      <c r="N2080" s="12"/>
      <c r="O2080" s="12"/>
    </row>
    <row r="2081" spans="1:15" x14ac:dyDescent="0.35">
      <c r="A2081" s="11" t="str">
        <f t="shared" si="32"/>
        <v>DISTRIBUCION VOLUMEN POR CRITERIO (kg o litros)Total bebidas de vinoNOROESTE</v>
      </c>
      <c r="B2081" s="11" t="s">
        <v>210</v>
      </c>
      <c r="C2081" s="11" t="s">
        <v>106</v>
      </c>
      <c r="D2081" s="11" t="s">
        <v>8</v>
      </c>
      <c r="E2081" s="12">
        <v>11.776046837736729</v>
      </c>
      <c r="F2081" s="12">
        <v>10.275918084872918</v>
      </c>
      <c r="G2081" s="12">
        <v>9.4258720368384044</v>
      </c>
      <c r="H2081" s="12">
        <v>9.776241500354379</v>
      </c>
      <c r="I2081" s="12">
        <v>11.771348277348517</v>
      </c>
      <c r="J2081" s="12">
        <v>10.144666569906919</v>
      </c>
      <c r="K2081" s="12">
        <v>7.8839847794701656</v>
      </c>
      <c r="L2081" s="12">
        <v>10.044834774452243</v>
      </c>
      <c r="M2081" s="12">
        <v>11.083453910274512</v>
      </c>
      <c r="N2081" s="12"/>
      <c r="O2081" s="12"/>
    </row>
    <row r="2082" spans="1:15" x14ac:dyDescent="0.35">
      <c r="A2082" s="11" t="str">
        <f t="shared" si="32"/>
        <v>DISTRIBUCION VOLUMEN POR CRITERIO (kg o litros)Total bebidas de vino&lt;2MIL</v>
      </c>
      <c r="B2082" s="11" t="s">
        <v>210</v>
      </c>
      <c r="C2082" s="11" t="s">
        <v>106</v>
      </c>
      <c r="D2082" s="11" t="s">
        <v>9</v>
      </c>
      <c r="E2082" s="12">
        <v>6.3615841218813625</v>
      </c>
      <c r="F2082" s="12">
        <v>5.5917447982007866</v>
      </c>
      <c r="G2082" s="12">
        <v>7.0309423496520571</v>
      </c>
      <c r="H2082" s="12">
        <v>6.2382727503933468</v>
      </c>
      <c r="I2082" s="12">
        <v>6.6222740327456133</v>
      </c>
      <c r="J2082" s="12">
        <v>6.7753390728272977</v>
      </c>
      <c r="K2082" s="12">
        <v>7.6970349833316352</v>
      </c>
      <c r="L2082" s="12">
        <v>6.9942131072244935</v>
      </c>
      <c r="M2082" s="12">
        <v>6.1071228652797593</v>
      </c>
      <c r="N2082" s="12"/>
      <c r="O2082" s="12"/>
    </row>
    <row r="2083" spans="1:15" x14ac:dyDescent="0.35">
      <c r="A2083" s="11" t="str">
        <f t="shared" si="32"/>
        <v>DISTRIBUCION VOLUMEN POR CRITERIO (kg o litros)Total bebidas de vino2-5MIL</v>
      </c>
      <c r="B2083" s="11" t="s">
        <v>210</v>
      </c>
      <c r="C2083" s="11" t="s">
        <v>106</v>
      </c>
      <c r="D2083" s="11" t="s">
        <v>10</v>
      </c>
      <c r="E2083" s="12">
        <v>5.6846595908221511</v>
      </c>
      <c r="F2083" s="12">
        <v>5.4918897059048737</v>
      </c>
      <c r="G2083" s="12">
        <v>5.4050223529224812</v>
      </c>
      <c r="H2083" s="12">
        <v>5.9879442557516711</v>
      </c>
      <c r="I2083" s="12">
        <v>3.4879408041072271</v>
      </c>
      <c r="J2083" s="12">
        <v>4.022510847753674</v>
      </c>
      <c r="K2083" s="12">
        <v>4.5736666927452045</v>
      </c>
      <c r="L2083" s="12">
        <v>4.2038597069996042</v>
      </c>
      <c r="M2083" s="12">
        <v>4.3900331520584963</v>
      </c>
      <c r="N2083" s="12"/>
      <c r="O2083" s="12"/>
    </row>
    <row r="2084" spans="1:15" x14ac:dyDescent="0.35">
      <c r="A2084" s="11" t="str">
        <f t="shared" si="32"/>
        <v>DISTRIBUCION VOLUMEN POR CRITERIO (kg o litros)Total bebidas de vino5-10MIL</v>
      </c>
      <c r="B2084" s="11" t="s">
        <v>210</v>
      </c>
      <c r="C2084" s="11" t="s">
        <v>106</v>
      </c>
      <c r="D2084" s="11" t="s">
        <v>11</v>
      </c>
      <c r="E2084" s="12">
        <v>8.8774188764505571</v>
      </c>
      <c r="F2084" s="12">
        <v>8.5627582015587418</v>
      </c>
      <c r="G2084" s="12">
        <v>8.2499787887104894</v>
      </c>
      <c r="H2084" s="12">
        <v>8.7008060945759222</v>
      </c>
      <c r="I2084" s="12">
        <v>8.8291651251428398</v>
      </c>
      <c r="J2084" s="12">
        <v>8.2804038509338067</v>
      </c>
      <c r="K2084" s="12">
        <v>7.8922884654940324</v>
      </c>
      <c r="L2084" s="12">
        <v>7.6330708046186846</v>
      </c>
      <c r="M2084" s="12">
        <v>7.1097881494833999</v>
      </c>
      <c r="N2084" s="12"/>
      <c r="O2084" s="12"/>
    </row>
    <row r="2085" spans="1:15" x14ac:dyDescent="0.35">
      <c r="A2085" s="11" t="str">
        <f t="shared" si="32"/>
        <v>DISTRIBUCION VOLUMEN POR CRITERIO (kg o litros)Total bebidas de vino10-30MIL</v>
      </c>
      <c r="B2085" s="11" t="s">
        <v>210</v>
      </c>
      <c r="C2085" s="11" t="s">
        <v>106</v>
      </c>
      <c r="D2085" s="11" t="s">
        <v>12</v>
      </c>
      <c r="E2085" s="12">
        <v>17.412415804078815</v>
      </c>
      <c r="F2085" s="12">
        <v>16.497797785161076</v>
      </c>
      <c r="G2085" s="12">
        <v>16.943534091249017</v>
      </c>
      <c r="H2085" s="12">
        <v>16.905919734745375</v>
      </c>
      <c r="I2085" s="12">
        <v>17.141614967967744</v>
      </c>
      <c r="J2085" s="12">
        <v>20.83578900048537</v>
      </c>
      <c r="K2085" s="12">
        <v>17.615805584736819</v>
      </c>
      <c r="L2085" s="12">
        <v>18.18346779820363</v>
      </c>
      <c r="M2085" s="12">
        <v>17.772696650551303</v>
      </c>
      <c r="N2085" s="12"/>
      <c r="O2085" s="12"/>
    </row>
    <row r="2086" spans="1:15" x14ac:dyDescent="0.35">
      <c r="A2086" s="11" t="str">
        <f t="shared" si="32"/>
        <v>DISTRIBUCION VOLUMEN POR CRITERIO (kg o litros)Total bebidas de vino30-100MIL</v>
      </c>
      <c r="B2086" s="11" t="s">
        <v>210</v>
      </c>
      <c r="C2086" s="11" t="s">
        <v>106</v>
      </c>
      <c r="D2086" s="11" t="s">
        <v>13</v>
      </c>
      <c r="E2086" s="12">
        <v>17.085248835795898</v>
      </c>
      <c r="F2086" s="12">
        <v>17.510048234326291</v>
      </c>
      <c r="G2086" s="12">
        <v>19.352294428406537</v>
      </c>
      <c r="H2086" s="12">
        <v>20.856294936453885</v>
      </c>
      <c r="I2086" s="12">
        <v>22.698722267530115</v>
      </c>
      <c r="J2086" s="12">
        <v>18.572034770560979</v>
      </c>
      <c r="K2086" s="12">
        <v>21.797628712598708</v>
      </c>
      <c r="L2086" s="12">
        <v>20.965702553689191</v>
      </c>
      <c r="M2086" s="12">
        <v>21.191384314062233</v>
      </c>
      <c r="N2086" s="12"/>
      <c r="O2086" s="12"/>
    </row>
    <row r="2087" spans="1:15" x14ac:dyDescent="0.35">
      <c r="A2087" s="11" t="str">
        <f t="shared" si="32"/>
        <v>DISTRIBUCION VOLUMEN POR CRITERIO (kg o litros)Total bebidas de vino100-200MIL</v>
      </c>
      <c r="B2087" s="11" t="s">
        <v>210</v>
      </c>
      <c r="C2087" s="11" t="s">
        <v>106</v>
      </c>
      <c r="D2087" s="11" t="s">
        <v>14</v>
      </c>
      <c r="E2087" s="12">
        <v>10.861611695318652</v>
      </c>
      <c r="F2087" s="12">
        <v>11.579404116675915</v>
      </c>
      <c r="G2087" s="12">
        <v>11.693929277591407</v>
      </c>
      <c r="H2087" s="12">
        <v>10.990057566836505</v>
      </c>
      <c r="I2087" s="12">
        <v>10.946350240221195</v>
      </c>
      <c r="J2087" s="12">
        <v>10.507766047657888</v>
      </c>
      <c r="K2087" s="12">
        <v>11.246890178389588</v>
      </c>
      <c r="L2087" s="12">
        <v>12.177733317713281</v>
      </c>
      <c r="M2087" s="12">
        <v>10.565262280942086</v>
      </c>
      <c r="N2087" s="12"/>
      <c r="O2087" s="12"/>
    </row>
    <row r="2088" spans="1:15" x14ac:dyDescent="0.35">
      <c r="A2088" s="11" t="str">
        <f t="shared" si="32"/>
        <v>DISTRIBUCION VOLUMEN POR CRITERIO (kg o litros)Total bebidas de vino200-500MIL</v>
      </c>
      <c r="B2088" s="11" t="s">
        <v>210</v>
      </c>
      <c r="C2088" s="11" t="s">
        <v>106</v>
      </c>
      <c r="D2088" s="11" t="s">
        <v>15</v>
      </c>
      <c r="E2088" s="12">
        <v>14.890370301271815</v>
      </c>
      <c r="F2088" s="12">
        <v>15.279309782514289</v>
      </c>
      <c r="G2088" s="12">
        <v>13.78890645338533</v>
      </c>
      <c r="H2088" s="12">
        <v>13.591037078633173</v>
      </c>
      <c r="I2088" s="12">
        <v>13.284280513427857</v>
      </c>
      <c r="J2088" s="12">
        <v>13.120455203719997</v>
      </c>
      <c r="K2088" s="12">
        <v>13.561602531978961</v>
      </c>
      <c r="L2088" s="12">
        <v>13.457465458801297</v>
      </c>
      <c r="M2088" s="12">
        <v>14.673120814636894</v>
      </c>
      <c r="N2088" s="12"/>
      <c r="O2088" s="12"/>
    </row>
    <row r="2089" spans="1:15" x14ac:dyDescent="0.35">
      <c r="A2089" s="11" t="str">
        <f t="shared" si="32"/>
        <v>DISTRIBUCION VOLUMEN POR CRITERIO (kg o litros)Total bebidas de vino&gt;500MIL</v>
      </c>
      <c r="B2089" s="11" t="s">
        <v>210</v>
      </c>
      <c r="C2089" s="11" t="s">
        <v>106</v>
      </c>
      <c r="D2089" s="11" t="s">
        <v>16</v>
      </c>
      <c r="E2089" s="12">
        <v>18.826696962803414</v>
      </c>
      <c r="F2089" s="12">
        <v>19.487044158699931</v>
      </c>
      <c r="G2089" s="12">
        <v>17.535392926147846</v>
      </c>
      <c r="H2089" s="12">
        <v>16.729672052200208</v>
      </c>
      <c r="I2089" s="12">
        <v>16.989658870114187</v>
      </c>
      <c r="J2089" s="12">
        <v>17.885702575617874</v>
      </c>
      <c r="K2089" s="12">
        <v>15.615087738937698</v>
      </c>
      <c r="L2089" s="12">
        <v>16.384481668546393</v>
      </c>
      <c r="M2089" s="12">
        <v>18.190592758931704</v>
      </c>
      <c r="N2089" s="12"/>
      <c r="O2089" s="12"/>
    </row>
    <row r="2090" spans="1:15" x14ac:dyDescent="0.35">
      <c r="A2090" s="11" t="str">
        <f t="shared" si="32"/>
        <v>DISTRIBUCION VOLUMEN POR CRITERIO (kg o litros)Total bebidas de vinoDE 15 A 19 AÑOS</v>
      </c>
      <c r="B2090" s="11" t="s">
        <v>210</v>
      </c>
      <c r="C2090" s="11" t="s">
        <v>106</v>
      </c>
      <c r="D2090" s="11" t="s">
        <v>34</v>
      </c>
      <c r="E2090" s="12">
        <v>1.0238643170684114</v>
      </c>
      <c r="F2090" s="12">
        <v>0.76823460705312452</v>
      </c>
      <c r="G2090" s="12">
        <v>0.87873336488411835</v>
      </c>
      <c r="H2090" s="12">
        <v>0.34204255076444146</v>
      </c>
      <c r="I2090" s="12" t="s">
        <v>222</v>
      </c>
      <c r="J2090" s="12">
        <v>4.18769521277444E-2</v>
      </c>
      <c r="K2090" s="12">
        <v>5.9994300085140374E-2</v>
      </c>
      <c r="L2090" s="12">
        <v>0.26004217989665762</v>
      </c>
      <c r="M2090" s="12">
        <v>0.20019054707471787</v>
      </c>
      <c r="N2090" s="12"/>
      <c r="O2090" s="12"/>
    </row>
    <row r="2091" spans="1:15" x14ac:dyDescent="0.35">
      <c r="A2091" s="11" t="str">
        <f t="shared" si="32"/>
        <v>DISTRIBUCION VOLUMEN POR CRITERIO (kg o litros)Total bebidas de vinoDE 20 A 24 AÑOS</v>
      </c>
      <c r="B2091" s="11" t="s">
        <v>210</v>
      </c>
      <c r="C2091" s="11" t="s">
        <v>106</v>
      </c>
      <c r="D2091" s="11" t="s">
        <v>35</v>
      </c>
      <c r="E2091" s="12">
        <v>1.7457153215307872</v>
      </c>
      <c r="F2091" s="12">
        <v>1.6231895972705519</v>
      </c>
      <c r="G2091" s="12">
        <v>1.6446431128061361</v>
      </c>
      <c r="H2091" s="12">
        <v>1.525120065705327</v>
      </c>
      <c r="I2091" s="12">
        <v>1.9130273721142228</v>
      </c>
      <c r="J2091" s="12">
        <v>2.340731508021114</v>
      </c>
      <c r="K2091" s="12">
        <v>2.2536736659884218</v>
      </c>
      <c r="L2091" s="12">
        <v>1.2422193647696755</v>
      </c>
      <c r="M2091" s="12">
        <v>2.1022619376122083</v>
      </c>
      <c r="N2091" s="12"/>
      <c r="O2091" s="12"/>
    </row>
    <row r="2092" spans="1:15" x14ac:dyDescent="0.35">
      <c r="A2092" s="11" t="str">
        <f t="shared" si="32"/>
        <v>DISTRIBUCION VOLUMEN POR CRITERIO (kg o litros)Total bebidas de vinoDE 25 A 34 AÑOS</v>
      </c>
      <c r="B2092" s="11" t="s">
        <v>210</v>
      </c>
      <c r="C2092" s="11" t="s">
        <v>106</v>
      </c>
      <c r="D2092" s="11" t="s">
        <v>36</v>
      </c>
      <c r="E2092" s="12">
        <v>4.0285149217125573</v>
      </c>
      <c r="F2092" s="12">
        <v>3.8199587883645219</v>
      </c>
      <c r="G2092" s="12">
        <v>3.9183508393643951</v>
      </c>
      <c r="H2092" s="12">
        <v>3.5389438907312152</v>
      </c>
      <c r="I2092" s="12">
        <v>2.6368927439837391</v>
      </c>
      <c r="J2092" s="12">
        <v>3.7476212725520845</v>
      </c>
      <c r="K2092" s="12">
        <v>4.206745740218941</v>
      </c>
      <c r="L2092" s="12">
        <v>3.6498346397305044</v>
      </c>
      <c r="M2092" s="12">
        <v>3.4256093318750023</v>
      </c>
      <c r="N2092" s="12"/>
      <c r="O2092" s="12"/>
    </row>
    <row r="2093" spans="1:15" x14ac:dyDescent="0.35">
      <c r="A2093" s="11" t="str">
        <f t="shared" si="32"/>
        <v>DISTRIBUCION VOLUMEN POR CRITERIO (kg o litros)Total bebidas de vinoDE 35 A 49 AÑOS</v>
      </c>
      <c r="B2093" s="11" t="s">
        <v>210</v>
      </c>
      <c r="C2093" s="11" t="s">
        <v>106</v>
      </c>
      <c r="D2093" s="11" t="s">
        <v>37</v>
      </c>
      <c r="E2093" s="12">
        <v>12.704734840316709</v>
      </c>
      <c r="F2093" s="12">
        <v>14.808067427032997</v>
      </c>
      <c r="G2093" s="12">
        <v>14.598221311265219</v>
      </c>
      <c r="H2093" s="12">
        <v>13.522945447463188</v>
      </c>
      <c r="I2093" s="12">
        <v>11.897479512036215</v>
      </c>
      <c r="J2093" s="12">
        <v>12.974939785682119</v>
      </c>
      <c r="K2093" s="12">
        <v>13.846585820911777</v>
      </c>
      <c r="L2093" s="12">
        <v>11.11239637038959</v>
      </c>
      <c r="M2093" s="12">
        <v>10.577090831248343</v>
      </c>
      <c r="N2093" s="12"/>
      <c r="O2093" s="12"/>
    </row>
    <row r="2094" spans="1:15" x14ac:dyDescent="0.35">
      <c r="A2094" s="11" t="str">
        <f t="shared" si="32"/>
        <v>DISTRIBUCION VOLUMEN POR CRITERIO (kg o litros)Total bebidas de vinoDE 50 A 59 AÑOS</v>
      </c>
      <c r="B2094" s="11" t="s">
        <v>210</v>
      </c>
      <c r="C2094" s="11" t="s">
        <v>106</v>
      </c>
      <c r="D2094" s="11" t="s">
        <v>38</v>
      </c>
      <c r="E2094" s="12">
        <v>25.476733294965403</v>
      </c>
      <c r="F2094" s="12">
        <v>25.626392104793016</v>
      </c>
      <c r="G2094" s="12">
        <v>28.252693545375379</v>
      </c>
      <c r="H2094" s="12">
        <v>23.929182018074048</v>
      </c>
      <c r="I2094" s="12">
        <v>26.059441577064618</v>
      </c>
      <c r="J2094" s="12">
        <v>25.49497845797994</v>
      </c>
      <c r="K2094" s="12">
        <v>26.899247711866014</v>
      </c>
      <c r="L2094" s="12">
        <v>22.951134380874329</v>
      </c>
      <c r="M2094" s="12">
        <v>22.840072546183109</v>
      </c>
      <c r="N2094" s="12"/>
      <c r="O2094" s="12"/>
    </row>
    <row r="2095" spans="1:15" x14ac:dyDescent="0.35">
      <c r="A2095" s="11" t="str">
        <f t="shared" si="32"/>
        <v>DISTRIBUCION VOLUMEN POR CRITERIO (kg o litros)Total bebidas de vinoDE 60 A 75 AÑOS</v>
      </c>
      <c r="B2095" s="11" t="s">
        <v>210</v>
      </c>
      <c r="C2095" s="11" t="s">
        <v>106</v>
      </c>
      <c r="D2095" s="11" t="s">
        <v>39</v>
      </c>
      <c r="E2095" s="12">
        <v>55.020446648320444</v>
      </c>
      <c r="F2095" s="12">
        <v>53.354147058359501</v>
      </c>
      <c r="G2095" s="12">
        <v>50.707357931585648</v>
      </c>
      <c r="H2095" s="12">
        <v>57.141765695781018</v>
      </c>
      <c r="I2095" s="12">
        <v>57.493168929425096</v>
      </c>
      <c r="J2095" s="12">
        <v>55.399851471053516</v>
      </c>
      <c r="K2095" s="12">
        <v>52.733753253241687</v>
      </c>
      <c r="L2095" s="12">
        <v>60.784368712944058</v>
      </c>
      <c r="M2095" s="12">
        <v>60.854785500808525</v>
      </c>
      <c r="N2095" s="12"/>
      <c r="O2095" s="12"/>
    </row>
    <row r="2096" spans="1:15" x14ac:dyDescent="0.35">
      <c r="A2096" s="11" t="str">
        <f t="shared" si="32"/>
        <v>DISTRIBUCION VOLUMEN POR CRITERIO (kg o litros)Total bebidas de vinoNIVEL ALTO</v>
      </c>
      <c r="B2096" s="11" t="s">
        <v>210</v>
      </c>
      <c r="C2096" s="11" t="s">
        <v>106</v>
      </c>
      <c r="D2096" s="11" t="s">
        <v>171</v>
      </c>
      <c r="E2096" s="12">
        <v>26.996650325959937</v>
      </c>
      <c r="F2096" s="12">
        <v>26.597274538237631</v>
      </c>
      <c r="G2096" s="12">
        <v>27.178876742715012</v>
      </c>
      <c r="H2096" s="12">
        <v>26.794752806318829</v>
      </c>
      <c r="I2096" s="12">
        <v>22.492537538651217</v>
      </c>
      <c r="J2096" s="12">
        <v>22.403210089827144</v>
      </c>
      <c r="K2096" s="12">
        <v>22.886494744527724</v>
      </c>
      <c r="L2096" s="12">
        <v>22.546413424147421</v>
      </c>
      <c r="M2096" s="12">
        <v>21.109166608741269</v>
      </c>
      <c r="N2096" s="12"/>
      <c r="O2096" s="12"/>
    </row>
    <row r="2097" spans="1:15" x14ac:dyDescent="0.35">
      <c r="A2097" s="11" t="str">
        <f t="shared" si="32"/>
        <v>DISTRIBUCION VOLUMEN POR CRITERIO (kg o litros)Total bebidas de vinoNIVEL MEDIO ALTO</v>
      </c>
      <c r="B2097" s="11" t="s">
        <v>210</v>
      </c>
      <c r="C2097" s="11" t="s">
        <v>106</v>
      </c>
      <c r="D2097" s="11" t="s">
        <v>172</v>
      </c>
      <c r="E2097" s="12">
        <v>15.524092488297539</v>
      </c>
      <c r="F2097" s="12">
        <v>14.581980450583265</v>
      </c>
      <c r="G2097" s="12">
        <v>14.848478975621452</v>
      </c>
      <c r="H2097" s="12">
        <v>12.406562618235039</v>
      </c>
      <c r="I2097" s="12">
        <v>15.078935934180423</v>
      </c>
      <c r="J2097" s="12">
        <v>15.084159622520183</v>
      </c>
      <c r="K2097" s="12">
        <v>14.518531261163867</v>
      </c>
      <c r="L2097" s="12">
        <v>13.276889442520162</v>
      </c>
      <c r="M2097" s="12">
        <v>14.969687092182312</v>
      </c>
      <c r="N2097" s="12"/>
      <c r="O2097" s="12"/>
    </row>
    <row r="2098" spans="1:15" x14ac:dyDescent="0.35">
      <c r="A2098" s="11" t="str">
        <f t="shared" si="32"/>
        <v>DISTRIBUCION VOLUMEN POR CRITERIO (kg o litros)Total bebidas de vinoNIVEL MEDIO</v>
      </c>
      <c r="B2098" s="11" t="s">
        <v>210</v>
      </c>
      <c r="C2098" s="11" t="s">
        <v>106</v>
      </c>
      <c r="D2098" s="11" t="s">
        <v>173</v>
      </c>
      <c r="E2098" s="12">
        <v>25.840243251423317</v>
      </c>
      <c r="F2098" s="12">
        <v>24.584475559451153</v>
      </c>
      <c r="G2098" s="12">
        <v>23.181974580072801</v>
      </c>
      <c r="H2098" s="12">
        <v>26.175867785332883</v>
      </c>
      <c r="I2098" s="12">
        <v>27.092415830745892</v>
      </c>
      <c r="J2098" s="12">
        <v>23.724457702655158</v>
      </c>
      <c r="K2098" s="12">
        <v>23.943303833391894</v>
      </c>
      <c r="L2098" s="12">
        <v>23.744676603640062</v>
      </c>
      <c r="M2098" s="12">
        <v>24.740800169800892</v>
      </c>
      <c r="N2098" s="12"/>
      <c r="O2098" s="12"/>
    </row>
    <row r="2099" spans="1:15" x14ac:dyDescent="0.35">
      <c r="A2099" s="11" t="str">
        <f t="shared" si="32"/>
        <v>DISTRIBUCION VOLUMEN POR CRITERIO (kg o litros)Total bebidas de vinoNIVEL MEDIO BAJO</v>
      </c>
      <c r="B2099" s="11" t="s">
        <v>210</v>
      </c>
      <c r="C2099" s="11" t="s">
        <v>106</v>
      </c>
      <c r="D2099" s="11" t="s">
        <v>174</v>
      </c>
      <c r="E2099" s="12">
        <v>15.274076859848179</v>
      </c>
      <c r="F2099" s="12">
        <v>15.548313012358683</v>
      </c>
      <c r="G2099" s="12">
        <v>14.908676184648561</v>
      </c>
      <c r="H2099" s="12">
        <v>14.086596854338021</v>
      </c>
      <c r="I2099" s="12">
        <v>17.263630793200058</v>
      </c>
      <c r="J2099" s="12">
        <v>16.773260168778354</v>
      </c>
      <c r="K2099" s="12">
        <v>17.881406958865107</v>
      </c>
      <c r="L2099" s="12">
        <v>17.499095857478551</v>
      </c>
      <c r="M2099" s="12">
        <v>17.962062763917299</v>
      </c>
      <c r="N2099" s="12"/>
      <c r="O2099" s="12"/>
    </row>
    <row r="2100" spans="1:15" x14ac:dyDescent="0.35">
      <c r="A2100" s="11" t="str">
        <f t="shared" si="32"/>
        <v>DISTRIBUCION VOLUMEN POR CRITERIO (kg o litros)Total bebidas de vinoNIVEL BAJO</v>
      </c>
      <c r="B2100" s="11" t="s">
        <v>210</v>
      </c>
      <c r="C2100" s="11" t="s">
        <v>106</v>
      </c>
      <c r="D2100" s="11" t="s">
        <v>190</v>
      </c>
      <c r="E2100" s="12">
        <v>16.364944093286226</v>
      </c>
      <c r="F2100" s="12">
        <v>18.687952350525325</v>
      </c>
      <c r="G2100" s="12">
        <v>19.88199016559216</v>
      </c>
      <c r="H2100" s="12">
        <v>20.536231181197412</v>
      </c>
      <c r="I2100" s="12">
        <v>18.072488951299029</v>
      </c>
      <c r="J2100" s="12">
        <v>22.014916036916119</v>
      </c>
      <c r="K2100" s="12">
        <v>20.770265266993242</v>
      </c>
      <c r="L2100" s="12">
        <v>22.932922913546676</v>
      </c>
      <c r="M2100" s="12">
        <v>21.218291560154807</v>
      </c>
      <c r="N2100" s="12"/>
      <c r="O2100" s="12"/>
    </row>
    <row r="2101" spans="1:15" x14ac:dyDescent="0.35">
      <c r="A2101" s="11" t="str">
        <f t="shared" si="32"/>
        <v>DISTRIBUCION VOLUMEN POR CRITERIO (kg o litros)Total bebidas de vinoHOMBRE</v>
      </c>
      <c r="B2101" s="11" t="s">
        <v>210</v>
      </c>
      <c r="C2101" s="11" t="s">
        <v>106</v>
      </c>
      <c r="D2101" s="11" t="s">
        <v>17</v>
      </c>
      <c r="E2101" s="12">
        <v>63.269767253350253</v>
      </c>
      <c r="F2101" s="12">
        <v>60.177952048639192</v>
      </c>
      <c r="G2101" s="12">
        <v>58.823747720312504</v>
      </c>
      <c r="H2101" s="12">
        <v>63.349251215147831</v>
      </c>
      <c r="I2101" s="12">
        <v>61.899071992045883</v>
      </c>
      <c r="J2101" s="12">
        <v>61.171710077390316</v>
      </c>
      <c r="K2101" s="12">
        <v>60.398463956665395</v>
      </c>
      <c r="L2101" s="12">
        <v>61.307947134245488</v>
      </c>
      <c r="M2101" s="12">
        <v>61.973594444153193</v>
      </c>
      <c r="N2101" s="12"/>
      <c r="O2101" s="12"/>
    </row>
    <row r="2102" spans="1:15" x14ac:dyDescent="0.35">
      <c r="A2102" s="11" t="str">
        <f t="shared" si="32"/>
        <v>DISTRIBUCION VOLUMEN POR CRITERIO (kg o litros)Total bebidas de vinoMUJER</v>
      </c>
      <c r="B2102" s="11" t="s">
        <v>210</v>
      </c>
      <c r="C2102" s="11" t="s">
        <v>106</v>
      </c>
      <c r="D2102" s="11" t="s">
        <v>18</v>
      </c>
      <c r="E2102" s="12">
        <v>36.730236466097807</v>
      </c>
      <c r="F2102" s="12">
        <v>39.822047093288624</v>
      </c>
      <c r="G2102" s="12">
        <v>41.176252340320467</v>
      </c>
      <c r="H2102" s="12">
        <v>36.650746611534757</v>
      </c>
      <c r="I2102" s="12">
        <v>38.100933388817865</v>
      </c>
      <c r="J2102" s="12">
        <v>38.828293408136219</v>
      </c>
      <c r="K2102" s="12">
        <v>39.601544721988432</v>
      </c>
      <c r="L2102" s="12">
        <v>38.692047752560441</v>
      </c>
      <c r="M2102" s="12">
        <v>38.026403490581359</v>
      </c>
      <c r="N2102" s="12"/>
      <c r="O2102" s="12"/>
    </row>
    <row r="2103" spans="1:15" x14ac:dyDescent="0.35">
      <c r="A2103" s="11" t="str">
        <f t="shared" si="32"/>
        <v>DISTRIBUCION VOLUMEN POR CRITERIO (kg o litros)VinoT.ESPAÑA</v>
      </c>
      <c r="B2103" s="11" t="s">
        <v>210</v>
      </c>
      <c r="C2103" s="11" t="s">
        <v>107</v>
      </c>
      <c r="D2103" s="11" t="s">
        <v>32</v>
      </c>
      <c r="E2103" s="12">
        <v>100</v>
      </c>
      <c r="F2103" s="12">
        <v>100</v>
      </c>
      <c r="G2103" s="12">
        <v>100</v>
      </c>
      <c r="H2103" s="12">
        <v>100</v>
      </c>
      <c r="I2103" s="12">
        <v>100</v>
      </c>
      <c r="J2103" s="12">
        <v>100</v>
      </c>
      <c r="K2103" s="12">
        <v>100</v>
      </c>
      <c r="L2103" s="12">
        <v>100</v>
      </c>
      <c r="M2103" s="12">
        <v>100</v>
      </c>
      <c r="N2103" s="12"/>
      <c r="O2103" s="12"/>
    </row>
    <row r="2104" spans="1:15" x14ac:dyDescent="0.35">
      <c r="A2104" s="11" t="str">
        <f t="shared" si="32"/>
        <v>DISTRIBUCION VOLUMEN POR CRITERIO (kg o litros)VinoBCN AM</v>
      </c>
      <c r="B2104" s="11" t="s">
        <v>210</v>
      </c>
      <c r="C2104" s="11" t="s">
        <v>107</v>
      </c>
      <c r="D2104" s="11" t="s">
        <v>1</v>
      </c>
      <c r="E2104" s="12">
        <v>7.7883059747754544</v>
      </c>
      <c r="F2104" s="12">
        <v>8.4693270934636917</v>
      </c>
      <c r="G2104" s="12">
        <v>8.2571640655233569</v>
      </c>
      <c r="H2104" s="12">
        <v>6.9219201707136095</v>
      </c>
      <c r="I2104" s="12">
        <v>8.0189307993450143</v>
      </c>
      <c r="J2104" s="12">
        <v>7.5689018998343665</v>
      </c>
      <c r="K2104" s="12">
        <v>7.6050554542216888</v>
      </c>
      <c r="L2104" s="12">
        <v>7.17547799456226</v>
      </c>
      <c r="M2104" s="12">
        <v>8.4471752793771007</v>
      </c>
      <c r="N2104" s="12"/>
      <c r="O2104" s="12"/>
    </row>
    <row r="2105" spans="1:15" x14ac:dyDescent="0.35">
      <c r="A2105" s="11" t="str">
        <f t="shared" si="32"/>
        <v>DISTRIBUCION VOLUMEN POR CRITERIO (kg o litros)VinoREST.CAT ARAGON</v>
      </c>
      <c r="B2105" s="11" t="s">
        <v>210</v>
      </c>
      <c r="C2105" s="11" t="s">
        <v>107</v>
      </c>
      <c r="D2105" s="11" t="s">
        <v>2</v>
      </c>
      <c r="E2105" s="12">
        <v>17.258925663623177</v>
      </c>
      <c r="F2105" s="12">
        <v>16.370784406377627</v>
      </c>
      <c r="G2105" s="12">
        <v>19.691109794909892</v>
      </c>
      <c r="H2105" s="12">
        <v>21.359516682444493</v>
      </c>
      <c r="I2105" s="12">
        <v>20.01731960670697</v>
      </c>
      <c r="J2105" s="12">
        <v>18.870646766025274</v>
      </c>
      <c r="K2105" s="12">
        <v>23.371088190133534</v>
      </c>
      <c r="L2105" s="12">
        <v>21.453749494458279</v>
      </c>
      <c r="M2105" s="12">
        <v>21.057704790730032</v>
      </c>
      <c r="N2105" s="12"/>
      <c r="O2105" s="12"/>
    </row>
    <row r="2106" spans="1:15" x14ac:dyDescent="0.35">
      <c r="A2106" s="11" t="str">
        <f t="shared" si="32"/>
        <v>DISTRIBUCION VOLUMEN POR CRITERIO (kg o litros)VinoLEVANTE</v>
      </c>
      <c r="B2106" s="11" t="s">
        <v>210</v>
      </c>
      <c r="C2106" s="11" t="s">
        <v>107</v>
      </c>
      <c r="D2106" s="11" t="s">
        <v>3</v>
      </c>
      <c r="E2106" s="12">
        <v>10.402302415125853</v>
      </c>
      <c r="F2106" s="12">
        <v>10.124639452878693</v>
      </c>
      <c r="G2106" s="12">
        <v>10.450815407283249</v>
      </c>
      <c r="H2106" s="12">
        <v>9.8269237159231491</v>
      </c>
      <c r="I2106" s="12">
        <v>9.8076003865992334</v>
      </c>
      <c r="J2106" s="12">
        <v>11.324442862034244</v>
      </c>
      <c r="K2106" s="12">
        <v>12.466992716640506</v>
      </c>
      <c r="L2106" s="12">
        <v>12.285164594365879</v>
      </c>
      <c r="M2106" s="12">
        <v>12.088845975486327</v>
      </c>
      <c r="N2106" s="12"/>
      <c r="O2106" s="12"/>
    </row>
    <row r="2107" spans="1:15" x14ac:dyDescent="0.35">
      <c r="A2107" s="11" t="str">
        <f t="shared" si="32"/>
        <v>DISTRIBUCION VOLUMEN POR CRITERIO (kg o litros)VinoANDALUCIA</v>
      </c>
      <c r="B2107" s="11" t="s">
        <v>210</v>
      </c>
      <c r="C2107" s="11" t="s">
        <v>107</v>
      </c>
      <c r="D2107" s="11" t="s">
        <v>4</v>
      </c>
      <c r="E2107" s="12">
        <v>11.941762072163078</v>
      </c>
      <c r="F2107" s="12">
        <v>11.600277928002846</v>
      </c>
      <c r="G2107" s="12">
        <v>10.14359514464417</v>
      </c>
      <c r="H2107" s="12">
        <v>12.156802030135074</v>
      </c>
      <c r="I2107" s="12">
        <v>12.528025181966354</v>
      </c>
      <c r="J2107" s="12">
        <v>10.734908746046067</v>
      </c>
      <c r="K2107" s="12">
        <v>9.5570587753833038</v>
      </c>
      <c r="L2107" s="12">
        <v>11.782949248783565</v>
      </c>
      <c r="M2107" s="12">
        <v>11.194394361547257</v>
      </c>
      <c r="N2107" s="12"/>
      <c r="O2107" s="12"/>
    </row>
    <row r="2108" spans="1:15" x14ac:dyDescent="0.35">
      <c r="A2108" s="11" t="str">
        <f t="shared" si="32"/>
        <v>DISTRIBUCION VOLUMEN POR CRITERIO (kg o litros)VinoMDD AM</v>
      </c>
      <c r="B2108" s="11" t="s">
        <v>210</v>
      </c>
      <c r="C2108" s="11" t="s">
        <v>107</v>
      </c>
      <c r="D2108" s="11" t="s">
        <v>5</v>
      </c>
      <c r="E2108" s="12">
        <v>13.173843253690077</v>
      </c>
      <c r="F2108" s="12">
        <v>15.264536780865443</v>
      </c>
      <c r="G2108" s="12">
        <v>11.852915142358279</v>
      </c>
      <c r="H2108" s="12">
        <v>12.810601275834903</v>
      </c>
      <c r="I2108" s="12">
        <v>13.443911404312825</v>
      </c>
      <c r="J2108" s="12">
        <v>13.686183313894066</v>
      </c>
      <c r="K2108" s="12">
        <v>10.894586970013147</v>
      </c>
      <c r="L2108" s="12">
        <v>11.79591239088734</v>
      </c>
      <c r="M2108" s="12">
        <v>12.037172796334543</v>
      </c>
      <c r="N2108" s="12"/>
      <c r="O2108" s="12"/>
    </row>
    <row r="2109" spans="1:15" x14ac:dyDescent="0.35">
      <c r="A2109" s="11" t="str">
        <f t="shared" si="32"/>
        <v>DISTRIBUCION VOLUMEN POR CRITERIO (kg o litros)VinoRTO CENTRO</v>
      </c>
      <c r="B2109" s="11" t="s">
        <v>210</v>
      </c>
      <c r="C2109" s="11" t="s">
        <v>107</v>
      </c>
      <c r="D2109" s="11" t="s">
        <v>6</v>
      </c>
      <c r="E2109" s="12">
        <v>7.1609129537354859</v>
      </c>
      <c r="F2109" s="12">
        <v>7.681617542416018</v>
      </c>
      <c r="G2109" s="12">
        <v>7.243613154587381</v>
      </c>
      <c r="H2109" s="12">
        <v>7.6862301802794413</v>
      </c>
      <c r="I2109" s="12">
        <v>8.445966693868785</v>
      </c>
      <c r="J2109" s="12">
        <v>8.7133420917202997</v>
      </c>
      <c r="K2109" s="12">
        <v>8.4570483204184903</v>
      </c>
      <c r="L2109" s="12">
        <v>9.3325164572406418</v>
      </c>
      <c r="M2109" s="12">
        <v>8.5971983731094781</v>
      </c>
      <c r="N2109" s="12"/>
      <c r="O2109" s="12"/>
    </row>
    <row r="2110" spans="1:15" x14ac:dyDescent="0.35">
      <c r="A2110" s="11" t="str">
        <f t="shared" si="32"/>
        <v>DISTRIBUCION VOLUMEN POR CRITERIO (kg o litros)VinoNORTE-CENTRO</v>
      </c>
      <c r="B2110" s="11" t="s">
        <v>210</v>
      </c>
      <c r="C2110" s="11" t="s">
        <v>107</v>
      </c>
      <c r="D2110" s="11" t="s">
        <v>7</v>
      </c>
      <c r="E2110" s="12">
        <v>18.005994155339756</v>
      </c>
      <c r="F2110" s="12">
        <v>17.312544649115118</v>
      </c>
      <c r="G2110" s="12">
        <v>17.949327919139165</v>
      </c>
      <c r="H2110" s="12">
        <v>17.287760002503884</v>
      </c>
      <c r="I2110" s="12">
        <v>13.962811835036568</v>
      </c>
      <c r="J2110" s="12">
        <v>16.608211350729341</v>
      </c>
      <c r="K2110" s="12">
        <v>15.625690780180607</v>
      </c>
      <c r="L2110" s="12">
        <v>13.97203397176329</v>
      </c>
      <c r="M2110" s="12">
        <v>14.317801016362946</v>
      </c>
      <c r="N2110" s="12"/>
      <c r="O2110" s="12"/>
    </row>
    <row r="2111" spans="1:15" x14ac:dyDescent="0.35">
      <c r="A2111" s="11" t="str">
        <f t="shared" si="32"/>
        <v>DISTRIBUCION VOLUMEN POR CRITERIO (kg o litros)VinoNOROESTE</v>
      </c>
      <c r="B2111" s="11" t="s">
        <v>210</v>
      </c>
      <c r="C2111" s="11" t="s">
        <v>107</v>
      </c>
      <c r="D2111" s="11" t="s">
        <v>8</v>
      </c>
      <c r="E2111" s="12">
        <v>14.267960583711274</v>
      </c>
      <c r="F2111" s="12">
        <v>13.176268532923332</v>
      </c>
      <c r="G2111" s="12">
        <v>14.411462989790111</v>
      </c>
      <c r="H2111" s="12">
        <v>11.950255041874076</v>
      </c>
      <c r="I2111" s="12">
        <v>13.77543966213228</v>
      </c>
      <c r="J2111" s="12">
        <v>12.493367490011908</v>
      </c>
      <c r="K2111" s="12">
        <v>12.022478287619906</v>
      </c>
      <c r="L2111" s="12">
        <v>12.202194013850464</v>
      </c>
      <c r="M2111" s="12">
        <v>12.259710447697598</v>
      </c>
      <c r="N2111" s="12"/>
      <c r="O2111" s="12"/>
    </row>
    <row r="2112" spans="1:15" x14ac:dyDescent="0.35">
      <c r="A2112" s="11" t="str">
        <f t="shared" si="32"/>
        <v>DISTRIBUCION VOLUMEN POR CRITERIO (kg o litros)Vino&lt;2MIL</v>
      </c>
      <c r="B2112" s="11" t="s">
        <v>210</v>
      </c>
      <c r="C2112" s="11" t="s">
        <v>107</v>
      </c>
      <c r="D2112" s="11" t="s">
        <v>9</v>
      </c>
      <c r="E2112" s="12">
        <v>6.8462385242892498</v>
      </c>
      <c r="F2112" s="12">
        <v>5.8956380491747833</v>
      </c>
      <c r="G2112" s="12">
        <v>8.969777928120493</v>
      </c>
      <c r="H2112" s="12">
        <v>6.9431391363076838</v>
      </c>
      <c r="I2112" s="12">
        <v>7.2528968256580253</v>
      </c>
      <c r="J2112" s="12">
        <v>7.6538099773019841</v>
      </c>
      <c r="K2112" s="12">
        <v>8.0028190751316366</v>
      </c>
      <c r="L2112" s="12">
        <v>8.1746598034947784</v>
      </c>
      <c r="M2112" s="12">
        <v>6.9496501965496407</v>
      </c>
      <c r="N2112" s="12"/>
      <c r="O2112" s="12"/>
    </row>
    <row r="2113" spans="1:15" x14ac:dyDescent="0.35">
      <c r="A2113" s="11" t="str">
        <f t="shared" si="32"/>
        <v>DISTRIBUCION VOLUMEN POR CRITERIO (kg o litros)Vino2-5MIL</v>
      </c>
      <c r="B2113" s="11" t="s">
        <v>210</v>
      </c>
      <c r="C2113" s="11" t="s">
        <v>107</v>
      </c>
      <c r="D2113" s="11" t="s">
        <v>10</v>
      </c>
      <c r="E2113" s="12">
        <v>6.1195467189918533</v>
      </c>
      <c r="F2113" s="12">
        <v>6.1093167159047299</v>
      </c>
      <c r="G2113" s="12">
        <v>5.7583381776182847</v>
      </c>
      <c r="H2113" s="12">
        <v>6.4965862409806068</v>
      </c>
      <c r="I2113" s="12">
        <v>3.5534425218488916</v>
      </c>
      <c r="J2113" s="12">
        <v>4.4794855077748243</v>
      </c>
      <c r="K2113" s="12">
        <v>4.3672815125808535</v>
      </c>
      <c r="L2113" s="12">
        <v>4.593690705074879</v>
      </c>
      <c r="M2113" s="12">
        <v>4.9392084015806592</v>
      </c>
      <c r="N2113" s="12"/>
      <c r="O2113" s="12"/>
    </row>
    <row r="2114" spans="1:15" x14ac:dyDescent="0.35">
      <c r="A2114" s="11" t="str">
        <f t="shared" si="32"/>
        <v>DISTRIBUCION VOLUMEN POR CRITERIO (kg o litros)Vino5-10MIL</v>
      </c>
      <c r="B2114" s="11" t="s">
        <v>210</v>
      </c>
      <c r="C2114" s="11" t="s">
        <v>107</v>
      </c>
      <c r="D2114" s="11" t="s">
        <v>11</v>
      </c>
      <c r="E2114" s="12">
        <v>9.1750726715311366</v>
      </c>
      <c r="F2114" s="12">
        <v>9.1229435075270349</v>
      </c>
      <c r="G2114" s="12">
        <v>8.4907445875186305</v>
      </c>
      <c r="H2114" s="12">
        <v>9.7973847129865703</v>
      </c>
      <c r="I2114" s="12">
        <v>9.0903591610172718</v>
      </c>
      <c r="J2114" s="12">
        <v>8.6462564581866719</v>
      </c>
      <c r="K2114" s="12">
        <v>8.6566811192354631</v>
      </c>
      <c r="L2114" s="12">
        <v>7.5615667462781051</v>
      </c>
      <c r="M2114" s="12">
        <v>7.027921053270159</v>
      </c>
      <c r="N2114" s="12"/>
      <c r="O2114" s="12"/>
    </row>
    <row r="2115" spans="1:15" x14ac:dyDescent="0.35">
      <c r="A2115" s="11" t="str">
        <f t="shared" si="32"/>
        <v>DISTRIBUCION VOLUMEN POR CRITERIO (kg o litros)Vino10-30MIL</v>
      </c>
      <c r="B2115" s="11" t="s">
        <v>210</v>
      </c>
      <c r="C2115" s="11" t="s">
        <v>107</v>
      </c>
      <c r="D2115" s="11" t="s">
        <v>12</v>
      </c>
      <c r="E2115" s="12">
        <v>16.15766375937951</v>
      </c>
      <c r="F2115" s="12">
        <v>15.794310167433087</v>
      </c>
      <c r="G2115" s="12">
        <v>16.823003827011121</v>
      </c>
      <c r="H2115" s="12">
        <v>16.630441751074443</v>
      </c>
      <c r="I2115" s="12">
        <v>16.851476210204535</v>
      </c>
      <c r="J2115" s="12">
        <v>20.062794205882135</v>
      </c>
      <c r="K2115" s="12">
        <v>17.739195322926694</v>
      </c>
      <c r="L2115" s="12">
        <v>18.02574824237006</v>
      </c>
      <c r="M2115" s="12">
        <v>17.199290200831122</v>
      </c>
      <c r="N2115" s="12"/>
      <c r="O2115" s="12"/>
    </row>
    <row r="2116" spans="1:15" x14ac:dyDescent="0.35">
      <c r="A2116" s="11" t="str">
        <f t="shared" ref="A2116:A2179" si="33">B2116&amp;C2116&amp;D2116</f>
        <v>DISTRIBUCION VOLUMEN POR CRITERIO (kg o litros)Vino30-100MIL</v>
      </c>
      <c r="B2116" s="11" t="s">
        <v>210</v>
      </c>
      <c r="C2116" s="11" t="s">
        <v>107</v>
      </c>
      <c r="D2116" s="11" t="s">
        <v>13</v>
      </c>
      <c r="E2116" s="12">
        <v>15.786550572881739</v>
      </c>
      <c r="F2116" s="12">
        <v>16.972247196376404</v>
      </c>
      <c r="G2116" s="12">
        <v>16.895948766993975</v>
      </c>
      <c r="H2116" s="12">
        <v>19.046067820206982</v>
      </c>
      <c r="I2116" s="12">
        <v>21.825088435299307</v>
      </c>
      <c r="J2116" s="12">
        <v>17.664557969120036</v>
      </c>
      <c r="K2116" s="12">
        <v>20.696102276012095</v>
      </c>
      <c r="L2116" s="12">
        <v>19.64581247019159</v>
      </c>
      <c r="M2116" s="12">
        <v>20.88213336185337</v>
      </c>
      <c r="N2116" s="12"/>
      <c r="O2116" s="12"/>
    </row>
    <row r="2117" spans="1:15" x14ac:dyDescent="0.35">
      <c r="A2117" s="11" t="str">
        <f t="shared" si="33"/>
        <v>DISTRIBUCION VOLUMEN POR CRITERIO (kg o litros)Vino100-200MIL</v>
      </c>
      <c r="B2117" s="11" t="s">
        <v>210</v>
      </c>
      <c r="C2117" s="11" t="s">
        <v>107</v>
      </c>
      <c r="D2117" s="11" t="s">
        <v>14</v>
      </c>
      <c r="E2117" s="12">
        <v>10.611979214366134</v>
      </c>
      <c r="F2117" s="12">
        <v>11.060159572938611</v>
      </c>
      <c r="G2117" s="12">
        <v>9.6846821670010055</v>
      </c>
      <c r="H2117" s="12">
        <v>10.791959810332987</v>
      </c>
      <c r="I2117" s="12">
        <v>11.422639013563577</v>
      </c>
      <c r="J2117" s="12">
        <v>10.181238521385335</v>
      </c>
      <c r="K2117" s="12">
        <v>11.089119277550468</v>
      </c>
      <c r="L2117" s="12">
        <v>12.514248116812512</v>
      </c>
      <c r="M2117" s="12">
        <v>10.407794339999846</v>
      </c>
      <c r="N2117" s="12"/>
      <c r="O2117" s="12"/>
    </row>
    <row r="2118" spans="1:15" x14ac:dyDescent="0.35">
      <c r="A2118" s="11" t="str">
        <f t="shared" si="33"/>
        <v>DISTRIBUCION VOLUMEN POR CRITERIO (kg o litros)Vino200-500MIL</v>
      </c>
      <c r="B2118" s="11" t="s">
        <v>210</v>
      </c>
      <c r="C2118" s="11" t="s">
        <v>107</v>
      </c>
      <c r="D2118" s="11" t="s">
        <v>15</v>
      </c>
      <c r="E2118" s="12">
        <v>14.949230235008356</v>
      </c>
      <c r="F2118" s="12">
        <v>15.452322856590875</v>
      </c>
      <c r="G2118" s="12">
        <v>16.16434888754462</v>
      </c>
      <c r="H2118" s="12">
        <v>13.272881930794794</v>
      </c>
      <c r="I2118" s="12">
        <v>12.337301201412497</v>
      </c>
      <c r="J2118" s="12">
        <v>13.398232928440404</v>
      </c>
      <c r="K2118" s="12">
        <v>14.047938846843294</v>
      </c>
      <c r="L2118" s="12">
        <v>13.225125624746962</v>
      </c>
      <c r="M2118" s="12">
        <v>14.373472628949097</v>
      </c>
      <c r="N2118" s="12"/>
      <c r="O2118" s="12"/>
    </row>
    <row r="2119" spans="1:15" x14ac:dyDescent="0.35">
      <c r="A2119" s="11" t="str">
        <f t="shared" si="33"/>
        <v>DISTRIBUCION VOLUMEN POR CRITERIO (kg o litros)Vino&gt;500MIL</v>
      </c>
      <c r="B2119" s="11" t="s">
        <v>210</v>
      </c>
      <c r="C2119" s="11" t="s">
        <v>107</v>
      </c>
      <c r="D2119" s="11" t="s">
        <v>16</v>
      </c>
      <c r="E2119" s="12">
        <v>20.353724864239975</v>
      </c>
      <c r="F2119" s="12">
        <v>19.593060907053903</v>
      </c>
      <c r="G2119" s="12">
        <v>17.213162882966209</v>
      </c>
      <c r="H2119" s="12">
        <v>17.021546132441671</v>
      </c>
      <c r="I2119" s="12">
        <v>17.666806572421901</v>
      </c>
      <c r="J2119" s="12">
        <v>17.913628842842179</v>
      </c>
      <c r="K2119" s="12">
        <v>15.400865262909802</v>
      </c>
      <c r="L2119" s="12">
        <v>16.259143309570678</v>
      </c>
      <c r="M2119" s="12">
        <v>18.220529319634895</v>
      </c>
      <c r="N2119" s="12"/>
      <c r="O2119" s="12"/>
    </row>
    <row r="2120" spans="1:15" x14ac:dyDescent="0.35">
      <c r="A2120" s="11" t="str">
        <f t="shared" si="33"/>
        <v>DISTRIBUCION VOLUMEN POR CRITERIO (kg o litros)VinoDE 15 A 19 AÑOS</v>
      </c>
      <c r="B2120" s="11" t="s">
        <v>210</v>
      </c>
      <c r="C2120" s="11" t="s">
        <v>107</v>
      </c>
      <c r="D2120" s="11" t="s">
        <v>34</v>
      </c>
      <c r="E2120" s="12" t="s">
        <v>222</v>
      </c>
      <c r="F2120" s="12" t="s">
        <v>222</v>
      </c>
      <c r="G2120" s="12">
        <v>7.8977193772984455E-2</v>
      </c>
      <c r="H2120" s="12">
        <v>0.28865702888584965</v>
      </c>
      <c r="I2120" s="12" t="s">
        <v>222</v>
      </c>
      <c r="J2120" s="12" t="s">
        <v>222</v>
      </c>
      <c r="K2120" s="12" t="s">
        <v>222</v>
      </c>
      <c r="L2120" s="12">
        <v>0.33670084511603587</v>
      </c>
      <c r="M2120" s="12" t="s">
        <v>222</v>
      </c>
      <c r="N2120" s="12"/>
      <c r="O2120" s="12"/>
    </row>
    <row r="2121" spans="1:15" x14ac:dyDescent="0.35">
      <c r="A2121" s="11" t="str">
        <f t="shared" si="33"/>
        <v>DISTRIBUCION VOLUMEN POR CRITERIO (kg o litros)VinoDE 20 A 24 AÑOS</v>
      </c>
      <c r="B2121" s="11" t="s">
        <v>210</v>
      </c>
      <c r="C2121" s="11" t="s">
        <v>107</v>
      </c>
      <c r="D2121" s="11" t="s">
        <v>35</v>
      </c>
      <c r="E2121" s="12">
        <v>0.60679803887868355</v>
      </c>
      <c r="F2121" s="12">
        <v>0.52603826567055978</v>
      </c>
      <c r="G2121" s="12">
        <v>0.61441232604425533</v>
      </c>
      <c r="H2121" s="12">
        <v>0.40561117358174548</v>
      </c>
      <c r="I2121" s="12">
        <v>0.96521976110729379</v>
      </c>
      <c r="J2121" s="12">
        <v>0.46981655473836853</v>
      </c>
      <c r="K2121" s="12">
        <v>0.76697966162764375</v>
      </c>
      <c r="L2121" s="12">
        <v>0.72464531653643938</v>
      </c>
      <c r="M2121" s="12">
        <v>0.61747047228424323</v>
      </c>
      <c r="N2121" s="12"/>
      <c r="O2121" s="12"/>
    </row>
    <row r="2122" spans="1:15" x14ac:dyDescent="0.35">
      <c r="A2122" s="11" t="str">
        <f t="shared" si="33"/>
        <v>DISTRIBUCION VOLUMEN POR CRITERIO (kg o litros)VinoDE 25 A 34 AÑOS</v>
      </c>
      <c r="B2122" s="11" t="s">
        <v>210</v>
      </c>
      <c r="C2122" s="11" t="s">
        <v>107</v>
      </c>
      <c r="D2122" s="11" t="s">
        <v>36</v>
      </c>
      <c r="E2122" s="12">
        <v>3.1498688853090075</v>
      </c>
      <c r="F2122" s="12">
        <v>2.6733154631743852</v>
      </c>
      <c r="G2122" s="12">
        <v>2.8154269371313667</v>
      </c>
      <c r="H2122" s="12">
        <v>3.1434232605240755</v>
      </c>
      <c r="I2122" s="12">
        <v>2.006369598664655</v>
      </c>
      <c r="J2122" s="12">
        <v>1.9671458560947583</v>
      </c>
      <c r="K2122" s="12">
        <v>1.9075523590439007</v>
      </c>
      <c r="L2122" s="12">
        <v>2.9277045601261116</v>
      </c>
      <c r="M2122" s="12">
        <v>2.8010379458593078</v>
      </c>
      <c r="N2122" s="12"/>
      <c r="O2122" s="12"/>
    </row>
    <row r="2123" spans="1:15" x14ac:dyDescent="0.35">
      <c r="A2123" s="11" t="str">
        <f t="shared" si="33"/>
        <v>DISTRIBUCION VOLUMEN POR CRITERIO (kg o litros)VinoDE 35 A 49 AÑOS</v>
      </c>
      <c r="B2123" s="11" t="s">
        <v>210</v>
      </c>
      <c r="C2123" s="11" t="s">
        <v>107</v>
      </c>
      <c r="D2123" s="11" t="s">
        <v>37</v>
      </c>
      <c r="E2123" s="12">
        <v>11.845969835383571</v>
      </c>
      <c r="F2123" s="12">
        <v>11.817288270659354</v>
      </c>
      <c r="G2123" s="12">
        <v>10.847394353659539</v>
      </c>
      <c r="H2123" s="12">
        <v>12.875143928418273</v>
      </c>
      <c r="I2123" s="12">
        <v>10.140892329554994</v>
      </c>
      <c r="J2123" s="12">
        <v>10.151847559638595</v>
      </c>
      <c r="K2123" s="12">
        <v>9.1584887678515017</v>
      </c>
      <c r="L2123" s="12">
        <v>9.5786465451918428</v>
      </c>
      <c r="M2123" s="12">
        <v>9.5752419226463701</v>
      </c>
      <c r="N2123" s="12"/>
      <c r="O2123" s="12"/>
    </row>
    <row r="2124" spans="1:15" x14ac:dyDescent="0.35">
      <c r="A2124" s="11" t="str">
        <f t="shared" si="33"/>
        <v>DISTRIBUCION VOLUMEN POR CRITERIO (kg o litros)VinoDE 50 A 59 AÑOS</v>
      </c>
      <c r="B2124" s="11" t="s">
        <v>210</v>
      </c>
      <c r="C2124" s="11" t="s">
        <v>107</v>
      </c>
      <c r="D2124" s="11" t="s">
        <v>38</v>
      </c>
      <c r="E2124" s="12">
        <v>25.737613618591393</v>
      </c>
      <c r="F2124" s="12">
        <v>23.227186103435162</v>
      </c>
      <c r="G2124" s="12">
        <v>25.029931630882345</v>
      </c>
      <c r="H2124" s="12">
        <v>22.901144109007006</v>
      </c>
      <c r="I2124" s="12">
        <v>25.945468828733915</v>
      </c>
      <c r="J2124" s="12">
        <v>24.486179589170519</v>
      </c>
      <c r="K2124" s="12">
        <v>24.667646572843825</v>
      </c>
      <c r="L2124" s="12">
        <v>20.678596443750504</v>
      </c>
      <c r="M2124" s="12">
        <v>22.06375003799705</v>
      </c>
      <c r="N2124" s="12"/>
      <c r="O2124" s="12"/>
    </row>
    <row r="2125" spans="1:15" x14ac:dyDescent="0.35">
      <c r="A2125" s="11" t="str">
        <f t="shared" si="33"/>
        <v>DISTRIBUCION VOLUMEN POR CRITERIO (kg o litros)VinoDE 60 A 75 AÑOS</v>
      </c>
      <c r="B2125" s="11" t="s">
        <v>210</v>
      </c>
      <c r="C2125" s="11" t="s">
        <v>107</v>
      </c>
      <c r="D2125" s="11" t="s">
        <v>39</v>
      </c>
      <c r="E2125" s="12">
        <v>58.659760768570301</v>
      </c>
      <c r="F2125" s="12">
        <v>61.756163528951404</v>
      </c>
      <c r="G2125" s="12">
        <v>60.613865327188876</v>
      </c>
      <c r="H2125" s="12">
        <v>60.386020498509218</v>
      </c>
      <c r="I2125" s="12">
        <v>60.94206421263042</v>
      </c>
      <c r="J2125" s="12">
        <v>62.925013466039459</v>
      </c>
      <c r="K2125" s="12">
        <v>63.499333473189637</v>
      </c>
      <c r="L2125" s="12">
        <v>65.753704729120372</v>
      </c>
      <c r="M2125" s="12">
        <v>64.942510456738205</v>
      </c>
      <c r="N2125" s="12"/>
      <c r="O2125" s="12"/>
    </row>
    <row r="2126" spans="1:15" x14ac:dyDescent="0.35">
      <c r="A2126" s="11" t="str">
        <f t="shared" si="33"/>
        <v>DISTRIBUCION VOLUMEN POR CRITERIO (kg o litros)VinoNIVEL ALTO</v>
      </c>
      <c r="B2126" s="11" t="s">
        <v>210</v>
      </c>
      <c r="C2126" s="11" t="s">
        <v>107</v>
      </c>
      <c r="D2126" s="11" t="s">
        <v>171</v>
      </c>
      <c r="E2126" s="12">
        <v>28.5947258961241</v>
      </c>
      <c r="F2126" s="12">
        <v>28.571013410195672</v>
      </c>
      <c r="G2126" s="12">
        <v>27.149661949270275</v>
      </c>
      <c r="H2126" s="12">
        <v>28.031042535529377</v>
      </c>
      <c r="I2126" s="12">
        <v>23.502518008741628</v>
      </c>
      <c r="J2126" s="12">
        <v>21.314332205157559</v>
      </c>
      <c r="K2126" s="12">
        <v>23.356874639944142</v>
      </c>
      <c r="L2126" s="12">
        <v>22.706447396756552</v>
      </c>
      <c r="M2126" s="12">
        <v>21.399896933078885</v>
      </c>
      <c r="N2126" s="12"/>
      <c r="O2126" s="12"/>
    </row>
    <row r="2127" spans="1:15" x14ac:dyDescent="0.35">
      <c r="A2127" s="11" t="str">
        <f t="shared" si="33"/>
        <v>DISTRIBUCION VOLUMEN POR CRITERIO (kg o litros)VinoNIVEL MEDIO ALTO</v>
      </c>
      <c r="B2127" s="11" t="s">
        <v>210</v>
      </c>
      <c r="C2127" s="11" t="s">
        <v>107</v>
      </c>
      <c r="D2127" s="11" t="s">
        <v>172</v>
      </c>
      <c r="E2127" s="12">
        <v>15.128009464060204</v>
      </c>
      <c r="F2127" s="12">
        <v>14.003059245336324</v>
      </c>
      <c r="G2127" s="12">
        <v>15.184302949493439</v>
      </c>
      <c r="H2127" s="12">
        <v>13.200573648724347</v>
      </c>
      <c r="I2127" s="12">
        <v>15.489931296748171</v>
      </c>
      <c r="J2127" s="12">
        <v>15.605778722808051</v>
      </c>
      <c r="K2127" s="12">
        <v>13.30264620664863</v>
      </c>
      <c r="L2127" s="12">
        <v>13.224513352644346</v>
      </c>
      <c r="M2127" s="12">
        <v>14.140539637129798</v>
      </c>
      <c r="N2127" s="12"/>
      <c r="O2127" s="12"/>
    </row>
    <row r="2128" spans="1:15" x14ac:dyDescent="0.35">
      <c r="A2128" s="11" t="str">
        <f t="shared" si="33"/>
        <v>DISTRIBUCION VOLUMEN POR CRITERIO (kg o litros)VinoNIVEL MEDIO</v>
      </c>
      <c r="B2128" s="11" t="s">
        <v>210</v>
      </c>
      <c r="C2128" s="11" t="s">
        <v>107</v>
      </c>
      <c r="D2128" s="11" t="s">
        <v>173</v>
      </c>
      <c r="E2128" s="12">
        <v>25.761540695768346</v>
      </c>
      <c r="F2128" s="12">
        <v>25.223711649903859</v>
      </c>
      <c r="G2128" s="12">
        <v>24.955685498513475</v>
      </c>
      <c r="H2128" s="12">
        <v>26.803337258711824</v>
      </c>
      <c r="I2128" s="12">
        <v>27.414091734069306</v>
      </c>
      <c r="J2128" s="12">
        <v>25.264788761607537</v>
      </c>
      <c r="K2128" s="12">
        <v>27.163168950540339</v>
      </c>
      <c r="L2128" s="12">
        <v>25.039412204036637</v>
      </c>
      <c r="M2128" s="12">
        <v>26.428699291257811</v>
      </c>
      <c r="N2128" s="12"/>
      <c r="O2128" s="12"/>
    </row>
    <row r="2129" spans="1:15" x14ac:dyDescent="0.35">
      <c r="A2129" s="11" t="str">
        <f t="shared" si="33"/>
        <v>DISTRIBUCION VOLUMEN POR CRITERIO (kg o litros)VinoNIVEL MEDIO BAJO</v>
      </c>
      <c r="B2129" s="11" t="s">
        <v>210</v>
      </c>
      <c r="C2129" s="11" t="s">
        <v>107</v>
      </c>
      <c r="D2129" s="11" t="s">
        <v>174</v>
      </c>
      <c r="E2129" s="12">
        <v>14.874221918547917</v>
      </c>
      <c r="F2129" s="12">
        <v>14.201116894980235</v>
      </c>
      <c r="G2129" s="12">
        <v>13.460122119268977</v>
      </c>
      <c r="H2129" s="12">
        <v>12.093762665738824</v>
      </c>
      <c r="I2129" s="12">
        <v>16.870885259229045</v>
      </c>
      <c r="J2129" s="12">
        <v>16.656914461127194</v>
      </c>
      <c r="K2129" s="12">
        <v>17.397277999018165</v>
      </c>
      <c r="L2129" s="12">
        <v>17.155350793144745</v>
      </c>
      <c r="M2129" s="12">
        <v>16.616183162538945</v>
      </c>
      <c r="N2129" s="12"/>
      <c r="O2129" s="12"/>
    </row>
    <row r="2130" spans="1:15" x14ac:dyDescent="0.35">
      <c r="A2130" s="11" t="str">
        <f t="shared" si="33"/>
        <v>DISTRIBUCION VOLUMEN POR CRITERIO (kg o litros)VinoNIVEL BAJO</v>
      </c>
      <c r="B2130" s="11" t="s">
        <v>210</v>
      </c>
      <c r="C2130" s="11" t="s">
        <v>107</v>
      </c>
      <c r="D2130" s="11" t="s">
        <v>190</v>
      </c>
      <c r="E2130" s="12">
        <v>15.641508899969409</v>
      </c>
      <c r="F2130" s="12">
        <v>18.001098573195723</v>
      </c>
      <c r="G2130" s="12">
        <v>19.250228990402171</v>
      </c>
      <c r="H2130" s="12">
        <v>19.87129928369869</v>
      </c>
      <c r="I2130" s="12">
        <v>16.722586997033524</v>
      </c>
      <c r="J2130" s="12">
        <v>21.158192726953654</v>
      </c>
      <c r="K2130" s="12">
        <v>18.780033742181292</v>
      </c>
      <c r="L2130" s="12">
        <v>21.87427709324303</v>
      </c>
      <c r="M2130" s="12">
        <v>21.414690031199878</v>
      </c>
      <c r="N2130" s="12"/>
      <c r="O2130" s="12"/>
    </row>
    <row r="2131" spans="1:15" x14ac:dyDescent="0.35">
      <c r="A2131" s="11" t="str">
        <f t="shared" si="33"/>
        <v>DISTRIBUCION VOLUMEN POR CRITERIO (kg o litros)VinoHOMBRE</v>
      </c>
      <c r="B2131" s="11" t="s">
        <v>210</v>
      </c>
      <c r="C2131" s="11" t="s">
        <v>107</v>
      </c>
      <c r="D2131" s="11" t="s">
        <v>17</v>
      </c>
      <c r="E2131" s="12">
        <v>67.50847308065751</v>
      </c>
      <c r="F2131" s="12">
        <v>65.244227966024411</v>
      </c>
      <c r="G2131" s="12">
        <v>66.378270979859565</v>
      </c>
      <c r="H2131" s="12">
        <v>66.350121500675485</v>
      </c>
      <c r="I2131" s="12">
        <v>65.2083688633668</v>
      </c>
      <c r="J2131" s="12">
        <v>66.561175889156715</v>
      </c>
      <c r="K2131" s="12">
        <v>67.275555764775675</v>
      </c>
      <c r="L2131" s="12">
        <v>65.198039715393946</v>
      </c>
      <c r="M2131" s="12">
        <v>64.687884202135066</v>
      </c>
      <c r="N2131" s="12"/>
      <c r="O2131" s="12"/>
    </row>
    <row r="2132" spans="1:15" x14ac:dyDescent="0.35">
      <c r="A2132" s="11" t="str">
        <f t="shared" si="33"/>
        <v>DISTRIBUCION VOLUMEN POR CRITERIO (kg o litros)VinoMUJER</v>
      </c>
      <c r="B2132" s="11" t="s">
        <v>210</v>
      </c>
      <c r="C2132" s="11" t="s">
        <v>107</v>
      </c>
      <c r="D2132" s="11" t="s">
        <v>18</v>
      </c>
      <c r="E2132" s="12">
        <v>32.491531631819811</v>
      </c>
      <c r="F2132" s="12">
        <v>34.755770840721198</v>
      </c>
      <c r="G2132" s="12">
        <v>33.621733016575234</v>
      </c>
      <c r="H2132" s="12">
        <v>33.649877425485883</v>
      </c>
      <c r="I2132" s="12">
        <v>34.791638490041493</v>
      </c>
      <c r="J2132" s="12">
        <v>33.438828728349506</v>
      </c>
      <c r="K2132" s="12">
        <v>32.724457989336187</v>
      </c>
      <c r="L2132" s="12">
        <v>34.80195681257662</v>
      </c>
      <c r="M2132" s="12">
        <v>35.312111542220613</v>
      </c>
      <c r="N2132" s="12"/>
      <c r="O2132" s="12"/>
    </row>
    <row r="2133" spans="1:15" x14ac:dyDescent="0.35">
      <c r="A2133" s="11" t="str">
        <f t="shared" si="33"/>
        <v>DISTRIBUCION VOLUMEN POR CRITERIO (kg o litros)TintoT.ESPAÑA</v>
      </c>
      <c r="B2133" s="11" t="s">
        <v>210</v>
      </c>
      <c r="C2133" s="11" t="s">
        <v>108</v>
      </c>
      <c r="D2133" s="11" t="s">
        <v>32</v>
      </c>
      <c r="E2133" s="12">
        <v>100</v>
      </c>
      <c r="F2133" s="12">
        <v>100</v>
      </c>
      <c r="G2133" s="12">
        <v>100</v>
      </c>
      <c r="H2133" s="12">
        <v>100</v>
      </c>
      <c r="I2133" s="12">
        <v>100</v>
      </c>
      <c r="J2133" s="12">
        <v>100</v>
      </c>
      <c r="K2133" s="12">
        <v>100</v>
      </c>
      <c r="L2133" s="12">
        <v>100</v>
      </c>
      <c r="M2133" s="12">
        <v>100</v>
      </c>
      <c r="N2133" s="12"/>
      <c r="O2133" s="12"/>
    </row>
    <row r="2134" spans="1:15" x14ac:dyDescent="0.35">
      <c r="A2134" s="11" t="str">
        <f t="shared" si="33"/>
        <v>DISTRIBUCION VOLUMEN POR CRITERIO (kg o litros)TintoBCN AM</v>
      </c>
      <c r="B2134" s="11" t="s">
        <v>210</v>
      </c>
      <c r="C2134" s="11" t="s">
        <v>108</v>
      </c>
      <c r="D2134" s="11" t="s">
        <v>1</v>
      </c>
      <c r="E2134" s="12">
        <v>8.1628531084754812</v>
      </c>
      <c r="F2134" s="12">
        <v>9.3691147505505725</v>
      </c>
      <c r="G2134" s="12">
        <v>9.8718991309154855</v>
      </c>
      <c r="H2134" s="12">
        <v>7.5488097175057058</v>
      </c>
      <c r="I2134" s="12">
        <v>10.001430170888369</v>
      </c>
      <c r="J2134" s="12">
        <v>9.1176774604812429</v>
      </c>
      <c r="K2134" s="12">
        <v>8.8098839410263601</v>
      </c>
      <c r="L2134" s="12">
        <v>8.4252436185978521</v>
      </c>
      <c r="M2134" s="12">
        <v>9.3078788661649412</v>
      </c>
      <c r="N2134" s="12"/>
      <c r="O2134" s="12"/>
    </row>
    <row r="2135" spans="1:15" x14ac:dyDescent="0.35">
      <c r="A2135" s="11" t="str">
        <f t="shared" si="33"/>
        <v>DISTRIBUCION VOLUMEN POR CRITERIO (kg o litros)TintoREST.CAT ARAGON</v>
      </c>
      <c r="B2135" s="11" t="s">
        <v>210</v>
      </c>
      <c r="C2135" s="11" t="s">
        <v>108</v>
      </c>
      <c r="D2135" s="11" t="s">
        <v>2</v>
      </c>
      <c r="E2135" s="12">
        <v>16.94821515878937</v>
      </c>
      <c r="F2135" s="12">
        <v>17.786198436941124</v>
      </c>
      <c r="G2135" s="12">
        <v>22.101495554196951</v>
      </c>
      <c r="H2135" s="12">
        <v>24.37498503023107</v>
      </c>
      <c r="I2135" s="12">
        <v>20.929894619080354</v>
      </c>
      <c r="J2135" s="12">
        <v>19.675122555698866</v>
      </c>
      <c r="K2135" s="12">
        <v>25.464799340142374</v>
      </c>
      <c r="L2135" s="12">
        <v>24.359051043797223</v>
      </c>
      <c r="M2135" s="12">
        <v>24.227230760760463</v>
      </c>
      <c r="N2135" s="12"/>
      <c r="O2135" s="12"/>
    </row>
    <row r="2136" spans="1:15" x14ac:dyDescent="0.35">
      <c r="A2136" s="11" t="str">
        <f t="shared" si="33"/>
        <v>DISTRIBUCION VOLUMEN POR CRITERIO (kg o litros)TintoLEVANTE</v>
      </c>
      <c r="B2136" s="11" t="s">
        <v>210</v>
      </c>
      <c r="C2136" s="11" t="s">
        <v>108</v>
      </c>
      <c r="D2136" s="11" t="s">
        <v>3</v>
      </c>
      <c r="E2136" s="12">
        <v>12.792089562200326</v>
      </c>
      <c r="F2136" s="12">
        <v>12.151568746586051</v>
      </c>
      <c r="G2136" s="12">
        <v>11.418521027158349</v>
      </c>
      <c r="H2136" s="12">
        <v>11.614060554575625</v>
      </c>
      <c r="I2136" s="12">
        <v>9.5669017380582986</v>
      </c>
      <c r="J2136" s="12">
        <v>11.253142198371641</v>
      </c>
      <c r="K2136" s="12">
        <v>10.892989968937911</v>
      </c>
      <c r="L2136" s="12">
        <v>12.730819014509231</v>
      </c>
      <c r="M2136" s="12">
        <v>12.177463482396588</v>
      </c>
      <c r="N2136" s="12"/>
      <c r="O2136" s="12"/>
    </row>
    <row r="2137" spans="1:15" x14ac:dyDescent="0.35">
      <c r="A2137" s="11" t="str">
        <f t="shared" si="33"/>
        <v>DISTRIBUCION VOLUMEN POR CRITERIO (kg o litros)TintoANDALUCIA</v>
      </c>
      <c r="B2137" s="11" t="s">
        <v>210</v>
      </c>
      <c r="C2137" s="11" t="s">
        <v>108</v>
      </c>
      <c r="D2137" s="11" t="s">
        <v>4</v>
      </c>
      <c r="E2137" s="12">
        <v>12.135334358462815</v>
      </c>
      <c r="F2137" s="12">
        <v>11.839447620640238</v>
      </c>
      <c r="G2137" s="12">
        <v>10.056541227739869</v>
      </c>
      <c r="H2137" s="12">
        <v>11.727094399004384</v>
      </c>
      <c r="I2137" s="12">
        <v>12.047813349564539</v>
      </c>
      <c r="J2137" s="12">
        <v>10.874173232222031</v>
      </c>
      <c r="K2137" s="12">
        <v>8.809687162334221</v>
      </c>
      <c r="L2137" s="12">
        <v>11.183491224122925</v>
      </c>
      <c r="M2137" s="12">
        <v>10.515034580021091</v>
      </c>
      <c r="N2137" s="12"/>
      <c r="O2137" s="12"/>
    </row>
    <row r="2138" spans="1:15" x14ac:dyDescent="0.35">
      <c r="A2138" s="11" t="str">
        <f t="shared" si="33"/>
        <v>DISTRIBUCION VOLUMEN POR CRITERIO (kg o litros)TintoMDD AM</v>
      </c>
      <c r="B2138" s="11" t="s">
        <v>210</v>
      </c>
      <c r="C2138" s="11" t="s">
        <v>108</v>
      </c>
      <c r="D2138" s="11" t="s">
        <v>5</v>
      </c>
      <c r="E2138" s="12">
        <v>11.355731136793096</v>
      </c>
      <c r="F2138" s="12">
        <v>12.150404713040462</v>
      </c>
      <c r="G2138" s="12">
        <v>10.31727225700134</v>
      </c>
      <c r="H2138" s="12">
        <v>10.158376511711374</v>
      </c>
      <c r="I2138" s="12">
        <v>10.176552986920679</v>
      </c>
      <c r="J2138" s="12">
        <v>11.474972003578756</v>
      </c>
      <c r="K2138" s="12">
        <v>10.186544512731198</v>
      </c>
      <c r="L2138" s="12">
        <v>8.7388828403251377</v>
      </c>
      <c r="M2138" s="12">
        <v>10.161600930039514</v>
      </c>
      <c r="N2138" s="12"/>
      <c r="O2138" s="12"/>
    </row>
    <row r="2139" spans="1:15" x14ac:dyDescent="0.35">
      <c r="A2139" s="11" t="str">
        <f t="shared" si="33"/>
        <v>DISTRIBUCION VOLUMEN POR CRITERIO (kg o litros)TintoRTO CENTRO</v>
      </c>
      <c r="B2139" s="11" t="s">
        <v>210</v>
      </c>
      <c r="C2139" s="11" t="s">
        <v>108</v>
      </c>
      <c r="D2139" s="11" t="s">
        <v>6</v>
      </c>
      <c r="E2139" s="12">
        <v>7.4779536172208481</v>
      </c>
      <c r="F2139" s="12">
        <v>6.9475735470379441</v>
      </c>
      <c r="G2139" s="12">
        <v>7.6553962624790373</v>
      </c>
      <c r="H2139" s="12">
        <v>7.8276568453401421</v>
      </c>
      <c r="I2139" s="12">
        <v>8.3773881211506005</v>
      </c>
      <c r="J2139" s="12">
        <v>8.0840036782058444</v>
      </c>
      <c r="K2139" s="12">
        <v>7.8139739134537631</v>
      </c>
      <c r="L2139" s="12">
        <v>8.6695027278645096</v>
      </c>
      <c r="M2139" s="12">
        <v>9.0113089162667972</v>
      </c>
      <c r="N2139" s="12"/>
      <c r="O2139" s="12"/>
    </row>
    <row r="2140" spans="1:15" x14ac:dyDescent="0.35">
      <c r="A2140" s="11" t="str">
        <f t="shared" si="33"/>
        <v>DISTRIBUCION VOLUMEN POR CRITERIO (kg o litros)TintoNORTE-CENTRO</v>
      </c>
      <c r="B2140" s="11" t="s">
        <v>210</v>
      </c>
      <c r="C2140" s="11" t="s">
        <v>108</v>
      </c>
      <c r="D2140" s="11" t="s">
        <v>7</v>
      </c>
      <c r="E2140" s="12">
        <v>16.035842500857033</v>
      </c>
      <c r="F2140" s="12">
        <v>16.510718807875872</v>
      </c>
      <c r="G2140" s="12">
        <v>16.52981062301113</v>
      </c>
      <c r="H2140" s="12">
        <v>14.41909618458369</v>
      </c>
      <c r="I2140" s="12">
        <v>14.384298938942806</v>
      </c>
      <c r="J2140" s="12">
        <v>17.320926661843593</v>
      </c>
      <c r="K2140" s="12">
        <v>16.580517390803674</v>
      </c>
      <c r="L2140" s="12">
        <v>14.240786916839179</v>
      </c>
      <c r="M2140" s="12">
        <v>12.331923309856469</v>
      </c>
      <c r="N2140" s="12"/>
      <c r="O2140" s="12"/>
    </row>
    <row r="2141" spans="1:15" x14ac:dyDescent="0.35">
      <c r="A2141" s="11" t="str">
        <f t="shared" si="33"/>
        <v>DISTRIBUCION VOLUMEN POR CRITERIO (kg o litros)TintoNOROESTE</v>
      </c>
      <c r="B2141" s="11" t="s">
        <v>210</v>
      </c>
      <c r="C2141" s="11" t="s">
        <v>108</v>
      </c>
      <c r="D2141" s="11" t="s">
        <v>8</v>
      </c>
      <c r="E2141" s="12">
        <v>15.091992060174389</v>
      </c>
      <c r="F2141" s="12">
        <v>13.244974815488824</v>
      </c>
      <c r="G2141" s="12">
        <v>12.049067552245965</v>
      </c>
      <c r="H2141" s="12">
        <v>12.329935974995273</v>
      </c>
      <c r="I2141" s="12">
        <v>14.515723098292272</v>
      </c>
      <c r="J2141" s="12">
        <v>12.199989644996592</v>
      </c>
      <c r="K2141" s="12">
        <v>11.441604618605316</v>
      </c>
      <c r="L2141" s="12">
        <v>11.652218795124956</v>
      </c>
      <c r="M2141" s="12">
        <v>12.267565718980684</v>
      </c>
      <c r="N2141" s="12"/>
      <c r="O2141" s="12"/>
    </row>
    <row r="2142" spans="1:15" x14ac:dyDescent="0.35">
      <c r="A2142" s="11" t="str">
        <f t="shared" si="33"/>
        <v>DISTRIBUCION VOLUMEN POR CRITERIO (kg o litros)Tinto&lt;2MIL</v>
      </c>
      <c r="B2142" s="11" t="s">
        <v>210</v>
      </c>
      <c r="C2142" s="11" t="s">
        <v>108</v>
      </c>
      <c r="D2142" s="11" t="s">
        <v>9</v>
      </c>
      <c r="E2142" s="12">
        <v>6.3253967994259845</v>
      </c>
      <c r="F2142" s="12">
        <v>6.4823617615916849</v>
      </c>
      <c r="G2142" s="12">
        <v>10.7625257801276</v>
      </c>
      <c r="H2142" s="12">
        <v>8.2604259043314698</v>
      </c>
      <c r="I2142" s="12">
        <v>8.9230987007876212</v>
      </c>
      <c r="J2142" s="12">
        <v>8.7049074698681377</v>
      </c>
      <c r="K2142" s="12">
        <v>10.309556290225812</v>
      </c>
      <c r="L2142" s="12">
        <v>9.4515785265868271</v>
      </c>
      <c r="M2142" s="12">
        <v>7.7198205142322296</v>
      </c>
      <c r="N2142" s="12"/>
      <c r="O2142" s="12"/>
    </row>
    <row r="2143" spans="1:15" x14ac:dyDescent="0.35">
      <c r="A2143" s="11" t="str">
        <f t="shared" si="33"/>
        <v>DISTRIBUCION VOLUMEN POR CRITERIO (kg o litros)Tinto2-5MIL</v>
      </c>
      <c r="B2143" s="11" t="s">
        <v>210</v>
      </c>
      <c r="C2143" s="11" t="s">
        <v>108</v>
      </c>
      <c r="D2143" s="11" t="s">
        <v>10</v>
      </c>
      <c r="E2143" s="12">
        <v>5.5394044443103772</v>
      </c>
      <c r="F2143" s="12">
        <v>5.7590149704351399</v>
      </c>
      <c r="G2143" s="12">
        <v>5.6460056573881969</v>
      </c>
      <c r="H2143" s="12">
        <v>4.0315521517805566</v>
      </c>
      <c r="I2143" s="12">
        <v>3.3064789880109031</v>
      </c>
      <c r="J2143" s="12">
        <v>5.0643653179601733</v>
      </c>
      <c r="K2143" s="12">
        <v>4.4727348908805258</v>
      </c>
      <c r="L2143" s="12">
        <v>4.600397959890663</v>
      </c>
      <c r="M2143" s="12">
        <v>4.9219421139340751</v>
      </c>
      <c r="N2143" s="12"/>
      <c r="O2143" s="12"/>
    </row>
    <row r="2144" spans="1:15" x14ac:dyDescent="0.35">
      <c r="A2144" s="11" t="str">
        <f t="shared" si="33"/>
        <v>DISTRIBUCION VOLUMEN POR CRITERIO (kg o litros)Tinto5-10MIL</v>
      </c>
      <c r="B2144" s="11" t="s">
        <v>210</v>
      </c>
      <c r="C2144" s="11" t="s">
        <v>108</v>
      </c>
      <c r="D2144" s="11" t="s">
        <v>11</v>
      </c>
      <c r="E2144" s="12">
        <v>9.4678263994849612</v>
      </c>
      <c r="F2144" s="12">
        <v>8.475941603585186</v>
      </c>
      <c r="G2144" s="12">
        <v>6.6896829937085638</v>
      </c>
      <c r="H2144" s="12">
        <v>9.5350372163675488</v>
      </c>
      <c r="I2144" s="12">
        <v>8.9800184769880609</v>
      </c>
      <c r="J2144" s="12">
        <v>7.1244952349033133</v>
      </c>
      <c r="K2144" s="12">
        <v>8.23636404897427</v>
      </c>
      <c r="L2144" s="12">
        <v>9.0155198063944315</v>
      </c>
      <c r="M2144" s="12">
        <v>6.9546887374586532</v>
      </c>
      <c r="N2144" s="12"/>
      <c r="O2144" s="12"/>
    </row>
    <row r="2145" spans="1:15" x14ac:dyDescent="0.35">
      <c r="A2145" s="11" t="str">
        <f t="shared" si="33"/>
        <v>DISTRIBUCION VOLUMEN POR CRITERIO (kg o litros)Tinto10-30MIL</v>
      </c>
      <c r="B2145" s="11" t="s">
        <v>210</v>
      </c>
      <c r="C2145" s="11" t="s">
        <v>108</v>
      </c>
      <c r="D2145" s="11" t="s">
        <v>12</v>
      </c>
      <c r="E2145" s="12">
        <v>15.403284694387844</v>
      </c>
      <c r="F2145" s="12">
        <v>15.934841141336806</v>
      </c>
      <c r="G2145" s="12">
        <v>17.738810492239182</v>
      </c>
      <c r="H2145" s="12">
        <v>16.573684338604323</v>
      </c>
      <c r="I2145" s="12">
        <v>16.245967631027099</v>
      </c>
      <c r="J2145" s="12">
        <v>21.983202748034252</v>
      </c>
      <c r="K2145" s="12">
        <v>18.599588698785102</v>
      </c>
      <c r="L2145" s="12">
        <v>18.674000036423894</v>
      </c>
      <c r="M2145" s="12">
        <v>17.380600459937572</v>
      </c>
      <c r="N2145" s="12"/>
      <c r="O2145" s="12"/>
    </row>
    <row r="2146" spans="1:15" x14ac:dyDescent="0.35">
      <c r="A2146" s="11" t="str">
        <f t="shared" si="33"/>
        <v>DISTRIBUCION VOLUMEN POR CRITERIO (kg o litros)Tinto30-100MIL</v>
      </c>
      <c r="B2146" s="11" t="s">
        <v>210</v>
      </c>
      <c r="C2146" s="11" t="s">
        <v>108</v>
      </c>
      <c r="D2146" s="11" t="s">
        <v>13</v>
      </c>
      <c r="E2146" s="12">
        <v>15.853632496130601</v>
      </c>
      <c r="F2146" s="12">
        <v>17.181359626310964</v>
      </c>
      <c r="G2146" s="12">
        <v>15.642761458190973</v>
      </c>
      <c r="H2146" s="12">
        <v>21.426717992914782</v>
      </c>
      <c r="I2146" s="12">
        <v>23.567945463532183</v>
      </c>
      <c r="J2146" s="12">
        <v>17.614403967629286</v>
      </c>
      <c r="K2146" s="12">
        <v>19.186853807471909</v>
      </c>
      <c r="L2146" s="12">
        <v>19.706427297287799</v>
      </c>
      <c r="M2146" s="12">
        <v>21.770785070240006</v>
      </c>
      <c r="N2146" s="12"/>
      <c r="O2146" s="12"/>
    </row>
    <row r="2147" spans="1:15" x14ac:dyDescent="0.35">
      <c r="A2147" s="11" t="str">
        <f t="shared" si="33"/>
        <v>DISTRIBUCION VOLUMEN POR CRITERIO (kg o litros)Tinto100-200MIL</v>
      </c>
      <c r="B2147" s="11" t="s">
        <v>210</v>
      </c>
      <c r="C2147" s="11" t="s">
        <v>108</v>
      </c>
      <c r="D2147" s="11" t="s">
        <v>14</v>
      </c>
      <c r="E2147" s="12">
        <v>11.236177661787204</v>
      </c>
      <c r="F2147" s="12">
        <v>11.174838888229473</v>
      </c>
      <c r="G2147" s="12">
        <v>8.9484831409133747</v>
      </c>
      <c r="H2147" s="12">
        <v>10.186409601308744</v>
      </c>
      <c r="I2147" s="12">
        <v>10.939233997497224</v>
      </c>
      <c r="J2147" s="12">
        <v>10.252712295523216</v>
      </c>
      <c r="K2147" s="12">
        <v>9.9105680217275189</v>
      </c>
      <c r="L2147" s="12">
        <v>10.739465874695545</v>
      </c>
      <c r="M2147" s="12">
        <v>10.564721178727673</v>
      </c>
      <c r="N2147" s="12"/>
      <c r="O2147" s="12"/>
    </row>
    <row r="2148" spans="1:15" x14ac:dyDescent="0.35">
      <c r="A2148" s="11" t="str">
        <f t="shared" si="33"/>
        <v>DISTRIBUCION VOLUMEN POR CRITERIO (kg o litros)Tinto200-500MIL</v>
      </c>
      <c r="B2148" s="11" t="s">
        <v>210</v>
      </c>
      <c r="C2148" s="11" t="s">
        <v>108</v>
      </c>
      <c r="D2148" s="11" t="s">
        <v>15</v>
      </c>
      <c r="E2148" s="12">
        <v>16.112013363182704</v>
      </c>
      <c r="F2148" s="12">
        <v>17.051151679259622</v>
      </c>
      <c r="G2148" s="12">
        <v>16.66517339707103</v>
      </c>
      <c r="H2148" s="12">
        <v>14.026023773562029</v>
      </c>
      <c r="I2148" s="12">
        <v>12.080855981834834</v>
      </c>
      <c r="J2148" s="12">
        <v>12.873016345387924</v>
      </c>
      <c r="K2148" s="12">
        <v>14.030464482733265</v>
      </c>
      <c r="L2148" s="12">
        <v>12.877953145710707</v>
      </c>
      <c r="M2148" s="12">
        <v>13.134178105108015</v>
      </c>
      <c r="N2148" s="12"/>
      <c r="O2148" s="12"/>
    </row>
    <row r="2149" spans="1:15" x14ac:dyDescent="0.35">
      <c r="A2149" s="11" t="str">
        <f t="shared" si="33"/>
        <v>DISTRIBUCION VOLUMEN POR CRITERIO (kg o litros)Tinto&gt;500MIL</v>
      </c>
      <c r="B2149" s="11" t="s">
        <v>210</v>
      </c>
      <c r="C2149" s="11" t="s">
        <v>108</v>
      </c>
      <c r="D2149" s="11" t="s">
        <v>16</v>
      </c>
      <c r="E2149" s="12">
        <v>20.062277679085682</v>
      </c>
      <c r="F2149" s="12">
        <v>17.940496020510523</v>
      </c>
      <c r="G2149" s="12">
        <v>17.906567048493276</v>
      </c>
      <c r="H2149" s="12">
        <v>15.96016039985517</v>
      </c>
      <c r="I2149" s="12">
        <v>15.956409968177365</v>
      </c>
      <c r="J2149" s="12">
        <v>16.382902271596603</v>
      </c>
      <c r="K2149" s="12">
        <v>15.253874907984436</v>
      </c>
      <c r="L2149" s="12">
        <v>14.934650670076902</v>
      </c>
      <c r="M2149" s="12">
        <v>17.553263396846503</v>
      </c>
      <c r="N2149" s="12"/>
      <c r="O2149" s="12"/>
    </row>
    <row r="2150" spans="1:15" x14ac:dyDescent="0.35">
      <c r="A2150" s="11" t="str">
        <f t="shared" si="33"/>
        <v>DISTRIBUCION VOLUMEN POR CRITERIO (kg o litros)TintoDE 15 A 19 AÑOS</v>
      </c>
      <c r="B2150" s="11" t="s">
        <v>210</v>
      </c>
      <c r="C2150" s="11" t="s">
        <v>108</v>
      </c>
      <c r="D2150" s="11" t="s">
        <v>34</v>
      </c>
      <c r="E2150" s="12" t="s">
        <v>222</v>
      </c>
      <c r="F2150" s="12" t="s">
        <v>222</v>
      </c>
      <c r="G2150" s="12">
        <v>0.14813946224046218</v>
      </c>
      <c r="H2150" s="12">
        <v>0.14462327908316983</v>
      </c>
      <c r="I2150" s="12" t="s">
        <v>222</v>
      </c>
      <c r="J2150" s="12" t="s">
        <v>222</v>
      </c>
      <c r="K2150" s="12" t="s">
        <v>222</v>
      </c>
      <c r="L2150" s="12">
        <v>0.57030949270988029</v>
      </c>
      <c r="M2150" s="12" t="s">
        <v>222</v>
      </c>
      <c r="N2150" s="12"/>
      <c r="O2150" s="12"/>
    </row>
    <row r="2151" spans="1:15" x14ac:dyDescent="0.35">
      <c r="A2151" s="11" t="str">
        <f t="shared" si="33"/>
        <v>DISTRIBUCION VOLUMEN POR CRITERIO (kg o litros)TintoDE 20 A 24 AÑOS</v>
      </c>
      <c r="B2151" s="11" t="s">
        <v>210</v>
      </c>
      <c r="C2151" s="11" t="s">
        <v>108</v>
      </c>
      <c r="D2151" s="11" t="s">
        <v>35</v>
      </c>
      <c r="E2151" s="12">
        <v>0.43149336948683259</v>
      </c>
      <c r="F2151" s="12">
        <v>0.34387821301923155</v>
      </c>
      <c r="G2151" s="12">
        <v>0.49205869039068278</v>
      </c>
      <c r="H2151" s="12">
        <v>0.24307673402291252</v>
      </c>
      <c r="I2151" s="12">
        <v>0.41235400766640773</v>
      </c>
      <c r="J2151" s="12">
        <v>0.38234157796300611</v>
      </c>
      <c r="K2151" s="12">
        <v>0.54756885831819513</v>
      </c>
      <c r="L2151" s="12">
        <v>9.2519711492960691E-2</v>
      </c>
      <c r="M2151" s="12" t="s">
        <v>222</v>
      </c>
      <c r="N2151" s="12"/>
      <c r="O2151" s="12"/>
    </row>
    <row r="2152" spans="1:15" x14ac:dyDescent="0.35">
      <c r="A2152" s="11" t="str">
        <f t="shared" si="33"/>
        <v>DISTRIBUCION VOLUMEN POR CRITERIO (kg o litros)TintoDE 25 A 34 AÑOS</v>
      </c>
      <c r="B2152" s="11" t="s">
        <v>210</v>
      </c>
      <c r="C2152" s="11" t="s">
        <v>108</v>
      </c>
      <c r="D2152" s="11" t="s">
        <v>36</v>
      </c>
      <c r="E2152" s="12">
        <v>2.1822770375769003</v>
      </c>
      <c r="F2152" s="12">
        <v>1.6462842513286349</v>
      </c>
      <c r="G2152" s="12">
        <v>2.358651475913832</v>
      </c>
      <c r="H2152" s="12">
        <v>2.5459016964908368</v>
      </c>
      <c r="I2152" s="12">
        <v>1.4977863886781702</v>
      </c>
      <c r="J2152" s="12">
        <v>1.6468655785454009</v>
      </c>
      <c r="K2152" s="12">
        <v>1.6977153054947007</v>
      </c>
      <c r="L2152" s="12">
        <v>2.9275679294099564</v>
      </c>
      <c r="M2152" s="12">
        <v>1.9244787585920657</v>
      </c>
      <c r="N2152" s="12"/>
      <c r="O2152" s="12"/>
    </row>
    <row r="2153" spans="1:15" x14ac:dyDescent="0.35">
      <c r="A2153" s="11" t="str">
        <f t="shared" si="33"/>
        <v>DISTRIBUCION VOLUMEN POR CRITERIO (kg o litros)TintoDE 35 A 49 AÑOS</v>
      </c>
      <c r="B2153" s="11" t="s">
        <v>210</v>
      </c>
      <c r="C2153" s="11" t="s">
        <v>108</v>
      </c>
      <c r="D2153" s="11" t="s">
        <v>37</v>
      </c>
      <c r="E2153" s="12">
        <v>12.744579375383067</v>
      </c>
      <c r="F2153" s="12">
        <v>12.510731937234201</v>
      </c>
      <c r="G2153" s="12">
        <v>10.567672235070573</v>
      </c>
      <c r="H2153" s="12">
        <v>13.243258447355464</v>
      </c>
      <c r="I2153" s="12">
        <v>10.559392687221672</v>
      </c>
      <c r="J2153" s="12">
        <v>10.232963027173019</v>
      </c>
      <c r="K2153" s="12">
        <v>8.3313833219717583</v>
      </c>
      <c r="L2153" s="12">
        <v>9.0158814485527365</v>
      </c>
      <c r="M2153" s="12">
        <v>8.1293208085753363</v>
      </c>
      <c r="N2153" s="12"/>
      <c r="O2153" s="12"/>
    </row>
    <row r="2154" spans="1:15" x14ac:dyDescent="0.35">
      <c r="A2154" s="11" t="str">
        <f t="shared" si="33"/>
        <v>DISTRIBUCION VOLUMEN POR CRITERIO (kg o litros)TintoDE 50 A 59 AÑOS</v>
      </c>
      <c r="B2154" s="11" t="s">
        <v>210</v>
      </c>
      <c r="C2154" s="11" t="s">
        <v>108</v>
      </c>
      <c r="D2154" s="11" t="s">
        <v>38</v>
      </c>
      <c r="E2154" s="12">
        <v>25.693794985554096</v>
      </c>
      <c r="F2154" s="12">
        <v>22.879827436595658</v>
      </c>
      <c r="G2154" s="12">
        <v>22.399786754227168</v>
      </c>
      <c r="H2154" s="12">
        <v>23.032747091178784</v>
      </c>
      <c r="I2154" s="12">
        <v>25.704946733473243</v>
      </c>
      <c r="J2154" s="12">
        <v>22.313429617450637</v>
      </c>
      <c r="K2154" s="12">
        <v>23.57655449379817</v>
      </c>
      <c r="L2154" s="12">
        <v>21.012094875670766</v>
      </c>
      <c r="M2154" s="12">
        <v>22.113684201610205</v>
      </c>
      <c r="N2154" s="12"/>
      <c r="O2154" s="12"/>
    </row>
    <row r="2155" spans="1:15" x14ac:dyDescent="0.35">
      <c r="A2155" s="11" t="str">
        <f t="shared" si="33"/>
        <v>DISTRIBUCION VOLUMEN POR CRITERIO (kg o litros)TintoDE 60 A 75 AÑOS</v>
      </c>
      <c r="B2155" s="11" t="s">
        <v>210</v>
      </c>
      <c r="C2155" s="11" t="s">
        <v>108</v>
      </c>
      <c r="D2155" s="11" t="s">
        <v>39</v>
      </c>
      <c r="E2155" s="12">
        <v>58.947875268766772</v>
      </c>
      <c r="F2155" s="12">
        <v>62.619279994600731</v>
      </c>
      <c r="G2155" s="12">
        <v>64.033699708436458</v>
      </c>
      <c r="H2155" s="12">
        <v>60.790400640557252</v>
      </c>
      <c r="I2155" s="12">
        <v>61.825527836845261</v>
      </c>
      <c r="J2155" s="12">
        <v>65.424404150251164</v>
      </c>
      <c r="K2155" s="12">
        <v>65.846783342268338</v>
      </c>
      <c r="L2155" s="12">
        <v>66.381621615887198</v>
      </c>
      <c r="M2155" s="12">
        <v>67.832527242619193</v>
      </c>
      <c r="N2155" s="12"/>
      <c r="O2155" s="12"/>
    </row>
    <row r="2156" spans="1:15" x14ac:dyDescent="0.35">
      <c r="A2156" s="11" t="str">
        <f t="shared" si="33"/>
        <v>DISTRIBUCION VOLUMEN POR CRITERIO (kg o litros)TintoNIVEL ALTO</v>
      </c>
      <c r="B2156" s="11" t="s">
        <v>210</v>
      </c>
      <c r="C2156" s="11" t="s">
        <v>108</v>
      </c>
      <c r="D2156" s="11" t="s">
        <v>171</v>
      </c>
      <c r="E2156" s="12">
        <v>26.902200856831161</v>
      </c>
      <c r="F2156" s="12">
        <v>27.886371240500825</v>
      </c>
      <c r="G2156" s="12">
        <v>23.90486849631921</v>
      </c>
      <c r="H2156" s="12">
        <v>24.675873800691843</v>
      </c>
      <c r="I2156" s="12">
        <v>21.490542829456405</v>
      </c>
      <c r="J2156" s="12">
        <v>19.744611666293817</v>
      </c>
      <c r="K2156" s="12">
        <v>21.172502462275595</v>
      </c>
      <c r="L2156" s="12">
        <v>21.956390668130759</v>
      </c>
      <c r="M2156" s="12">
        <v>19.031683176703275</v>
      </c>
      <c r="N2156" s="12"/>
      <c r="O2156" s="12"/>
    </row>
    <row r="2157" spans="1:15" x14ac:dyDescent="0.35">
      <c r="A2157" s="11" t="str">
        <f t="shared" si="33"/>
        <v>DISTRIBUCION VOLUMEN POR CRITERIO (kg o litros)TintoNIVEL MEDIO ALTO</v>
      </c>
      <c r="B2157" s="11" t="s">
        <v>210</v>
      </c>
      <c r="C2157" s="11" t="s">
        <v>108</v>
      </c>
      <c r="D2157" s="11" t="s">
        <v>172</v>
      </c>
      <c r="E2157" s="12">
        <v>15.874260857137459</v>
      </c>
      <c r="F2157" s="12">
        <v>16.381291501673019</v>
      </c>
      <c r="G2157" s="12">
        <v>15.284938641955769</v>
      </c>
      <c r="H2157" s="12">
        <v>13.906841461612768</v>
      </c>
      <c r="I2157" s="12">
        <v>14.522809513209426</v>
      </c>
      <c r="J2157" s="12">
        <v>14.336536127158315</v>
      </c>
      <c r="K2157" s="12">
        <v>11.623651950760243</v>
      </c>
      <c r="L2157" s="12">
        <v>13.09451264237784</v>
      </c>
      <c r="M2157" s="12">
        <v>13.992275081632567</v>
      </c>
      <c r="N2157" s="12"/>
      <c r="O2157" s="12"/>
    </row>
    <row r="2158" spans="1:15" x14ac:dyDescent="0.35">
      <c r="A2158" s="11" t="str">
        <f t="shared" si="33"/>
        <v>DISTRIBUCION VOLUMEN POR CRITERIO (kg o litros)TintoNIVEL MEDIO</v>
      </c>
      <c r="B2158" s="11" t="s">
        <v>210</v>
      </c>
      <c r="C2158" s="11" t="s">
        <v>108</v>
      </c>
      <c r="D2158" s="11" t="s">
        <v>173</v>
      </c>
      <c r="E2158" s="12">
        <v>23.362057572805185</v>
      </c>
      <c r="F2158" s="12">
        <v>21.67333298318788</v>
      </c>
      <c r="G2158" s="12">
        <v>22.632885492091376</v>
      </c>
      <c r="H2158" s="12">
        <v>26.99554699242988</v>
      </c>
      <c r="I2158" s="12">
        <v>25.470935778554583</v>
      </c>
      <c r="J2158" s="12">
        <v>21.739347167876101</v>
      </c>
      <c r="K2158" s="12">
        <v>25.979577201423222</v>
      </c>
      <c r="L2158" s="12">
        <v>23.889153004774904</v>
      </c>
      <c r="M2158" s="12">
        <v>25.136545555419087</v>
      </c>
      <c r="N2158" s="12"/>
      <c r="O2158" s="12"/>
    </row>
    <row r="2159" spans="1:15" x14ac:dyDescent="0.35">
      <c r="A2159" s="11" t="str">
        <f t="shared" si="33"/>
        <v>DISTRIBUCION VOLUMEN POR CRITERIO (kg o litros)TintoNIVEL MEDIO BAJO</v>
      </c>
      <c r="B2159" s="11" t="s">
        <v>210</v>
      </c>
      <c r="C2159" s="11" t="s">
        <v>108</v>
      </c>
      <c r="D2159" s="11" t="s">
        <v>174</v>
      </c>
      <c r="E2159" s="12">
        <v>16.801354995444825</v>
      </c>
      <c r="F2159" s="12">
        <v>16.380157020583724</v>
      </c>
      <c r="G2159" s="12">
        <v>15.199904682131008</v>
      </c>
      <c r="H2159" s="12">
        <v>12.427636805182999</v>
      </c>
      <c r="I2159" s="12">
        <v>19.55263440980643</v>
      </c>
      <c r="J2159" s="12">
        <v>19.831212815587705</v>
      </c>
      <c r="K2159" s="12">
        <v>18.975150135154468</v>
      </c>
      <c r="L2159" s="12">
        <v>17.772795033677841</v>
      </c>
      <c r="M2159" s="12">
        <v>16.665109542222353</v>
      </c>
      <c r="N2159" s="12"/>
      <c r="O2159" s="12"/>
    </row>
    <row r="2160" spans="1:15" x14ac:dyDescent="0.35">
      <c r="A2160" s="11" t="str">
        <f t="shared" si="33"/>
        <v>DISTRIBUCION VOLUMEN POR CRITERIO (kg o litros)TintoNIVEL BAJO</v>
      </c>
      <c r="B2160" s="11" t="s">
        <v>210</v>
      </c>
      <c r="C2160" s="11" t="s">
        <v>108</v>
      </c>
      <c r="D2160" s="11" t="s">
        <v>190</v>
      </c>
      <c r="E2160" s="12">
        <v>17.060136597850043</v>
      </c>
      <c r="F2160" s="12">
        <v>17.678860320274108</v>
      </c>
      <c r="G2160" s="12">
        <v>22.977408128654766</v>
      </c>
      <c r="H2160" s="12">
        <v>21.994122922374416</v>
      </c>
      <c r="I2160" s="12">
        <v>18.963090921255453</v>
      </c>
      <c r="J2160" s="12">
        <v>24.34830276010603</v>
      </c>
      <c r="K2160" s="12">
        <v>22.249122559787914</v>
      </c>
      <c r="L2160" s="12">
        <v>23.287150560448154</v>
      </c>
      <c r="M2160" s="12">
        <v>25.174397231904251</v>
      </c>
      <c r="N2160" s="12"/>
      <c r="O2160" s="12"/>
    </row>
    <row r="2161" spans="1:15" x14ac:dyDescent="0.35">
      <c r="A2161" s="11" t="str">
        <f t="shared" si="33"/>
        <v>DISTRIBUCION VOLUMEN POR CRITERIO (kg o litros)TintoHOMBRE</v>
      </c>
      <c r="B2161" s="11" t="s">
        <v>210</v>
      </c>
      <c r="C2161" s="11" t="s">
        <v>108</v>
      </c>
      <c r="D2161" s="11" t="s">
        <v>17</v>
      </c>
      <c r="E2161" s="12">
        <v>66.83643574199894</v>
      </c>
      <c r="F2161" s="12">
        <v>65.877788458296621</v>
      </c>
      <c r="G2161" s="12">
        <v>67.824160594704125</v>
      </c>
      <c r="H2161" s="12">
        <v>68.067835673785751</v>
      </c>
      <c r="I2161" s="12">
        <v>66.574443566076553</v>
      </c>
      <c r="J2161" s="12">
        <v>68.364466198303802</v>
      </c>
      <c r="K2161" s="12">
        <v>67.76411539356917</v>
      </c>
      <c r="L2161" s="12">
        <v>66.60499503127734</v>
      </c>
      <c r="M2161" s="12">
        <v>66.833914255100183</v>
      </c>
      <c r="N2161" s="12"/>
      <c r="O2161" s="12"/>
    </row>
    <row r="2162" spans="1:15" x14ac:dyDescent="0.35">
      <c r="A2162" s="11" t="str">
        <f t="shared" si="33"/>
        <v>DISTRIBUCION VOLUMEN POR CRITERIO (kg o litros)TintoMUJER</v>
      </c>
      <c r="B2162" s="11" t="s">
        <v>210</v>
      </c>
      <c r="C2162" s="11" t="s">
        <v>108</v>
      </c>
      <c r="D2162" s="11" t="s">
        <v>18</v>
      </c>
      <c r="E2162" s="12">
        <v>33.163568410699042</v>
      </c>
      <c r="F2162" s="12">
        <v>34.122211454010639</v>
      </c>
      <c r="G2162" s="12">
        <v>32.175844890328271</v>
      </c>
      <c r="H2162" s="12">
        <v>31.932169810818039</v>
      </c>
      <c r="I2162" s="12">
        <v>33.425560222209846</v>
      </c>
      <c r="J2162" s="12">
        <v>31.635548672493329</v>
      </c>
      <c r="K2162" s="12">
        <v>32.235897500021473</v>
      </c>
      <c r="L2162" s="12">
        <v>33.394999240494187</v>
      </c>
      <c r="M2162" s="12">
        <v>33.166081509747201</v>
      </c>
      <c r="N2162" s="12"/>
      <c r="O2162" s="12"/>
    </row>
    <row r="2163" spans="1:15" x14ac:dyDescent="0.35">
      <c r="A2163" s="11" t="str">
        <f t="shared" si="33"/>
        <v>DISTRIBUCION VOLUMEN POR CRITERIO (kg o litros)BlancoT.ESPAÑA</v>
      </c>
      <c r="B2163" s="11" t="s">
        <v>210</v>
      </c>
      <c r="C2163" s="11" t="s">
        <v>109</v>
      </c>
      <c r="D2163" s="11" t="s">
        <v>32</v>
      </c>
      <c r="E2163" s="12">
        <v>100</v>
      </c>
      <c r="F2163" s="12">
        <v>100</v>
      </c>
      <c r="G2163" s="12">
        <v>100</v>
      </c>
      <c r="H2163" s="12">
        <v>100</v>
      </c>
      <c r="I2163" s="12">
        <v>100</v>
      </c>
      <c r="J2163" s="12">
        <v>100</v>
      </c>
      <c r="K2163" s="12">
        <v>100</v>
      </c>
      <c r="L2163" s="12">
        <v>100</v>
      </c>
      <c r="M2163" s="12">
        <v>100</v>
      </c>
      <c r="N2163" s="12"/>
      <c r="O2163" s="12"/>
    </row>
    <row r="2164" spans="1:15" x14ac:dyDescent="0.35">
      <c r="A2164" s="11" t="str">
        <f t="shared" si="33"/>
        <v>DISTRIBUCION VOLUMEN POR CRITERIO (kg o litros)BlancoBCN AM</v>
      </c>
      <c r="B2164" s="11" t="s">
        <v>210</v>
      </c>
      <c r="C2164" s="11" t="s">
        <v>109</v>
      </c>
      <c r="D2164" s="11" t="s">
        <v>1</v>
      </c>
      <c r="E2164" s="12">
        <v>6.7437145189591332</v>
      </c>
      <c r="F2164" s="12">
        <v>7.1167636287970097</v>
      </c>
      <c r="G2164" s="12">
        <v>6.8112013958820636</v>
      </c>
      <c r="H2164" s="12">
        <v>6.0112928198219153</v>
      </c>
      <c r="I2164" s="12">
        <v>4.7920060303012209</v>
      </c>
      <c r="J2164" s="12">
        <v>5.4618819662291189</v>
      </c>
      <c r="K2164" s="12">
        <v>6.317089579058206</v>
      </c>
      <c r="L2164" s="12">
        <v>5.8440993214419832</v>
      </c>
      <c r="M2164" s="12">
        <v>6.5853900760142903</v>
      </c>
      <c r="N2164" s="12"/>
      <c r="O2164" s="12"/>
    </row>
    <row r="2165" spans="1:15" x14ac:dyDescent="0.35">
      <c r="A2165" s="11" t="str">
        <f t="shared" si="33"/>
        <v>DISTRIBUCION VOLUMEN POR CRITERIO (kg o litros)BlancoREST.CAT ARAGON</v>
      </c>
      <c r="B2165" s="11" t="s">
        <v>210</v>
      </c>
      <c r="C2165" s="11" t="s">
        <v>109</v>
      </c>
      <c r="D2165" s="11" t="s">
        <v>2</v>
      </c>
      <c r="E2165" s="12">
        <v>18.436572170255577</v>
      </c>
      <c r="F2165" s="12">
        <v>14.953768099019529</v>
      </c>
      <c r="G2165" s="12">
        <v>16.826869446773603</v>
      </c>
      <c r="H2165" s="12">
        <v>16.55732736673092</v>
      </c>
      <c r="I2165" s="12">
        <v>18.263565581870665</v>
      </c>
      <c r="J2165" s="12">
        <v>18.155469254748521</v>
      </c>
      <c r="K2165" s="12">
        <v>21.396548256427213</v>
      </c>
      <c r="L2165" s="12">
        <v>17.394784886010545</v>
      </c>
      <c r="M2165" s="12">
        <v>17.149752466720596</v>
      </c>
      <c r="N2165" s="12"/>
      <c r="O2165" s="12"/>
    </row>
    <row r="2166" spans="1:15" x14ac:dyDescent="0.35">
      <c r="A2166" s="11" t="str">
        <f t="shared" si="33"/>
        <v>DISTRIBUCION VOLUMEN POR CRITERIO (kg o litros)BlancoLEVANTE</v>
      </c>
      <c r="B2166" s="11" t="s">
        <v>210</v>
      </c>
      <c r="C2166" s="11" t="s">
        <v>109</v>
      </c>
      <c r="D2166" s="11" t="s">
        <v>3</v>
      </c>
      <c r="E2166" s="12">
        <v>7.7890839626536827</v>
      </c>
      <c r="F2166" s="12">
        <v>8.3435183859380349</v>
      </c>
      <c r="G2166" s="12">
        <v>9.6289133882301492</v>
      </c>
      <c r="H2166" s="12">
        <v>7.2170705740048371</v>
      </c>
      <c r="I2166" s="12">
        <v>11.022101413203659</v>
      </c>
      <c r="J2166" s="12">
        <v>11.808652750132886</v>
      </c>
      <c r="K2166" s="12">
        <v>14.743796653027633</v>
      </c>
      <c r="L2166" s="12">
        <v>12.343086678602342</v>
      </c>
      <c r="M2166" s="12">
        <v>12.560598208700249</v>
      </c>
      <c r="N2166" s="12"/>
      <c r="O2166" s="12"/>
    </row>
    <row r="2167" spans="1:15" x14ac:dyDescent="0.35">
      <c r="A2167" s="11" t="str">
        <f t="shared" si="33"/>
        <v>DISTRIBUCION VOLUMEN POR CRITERIO (kg o litros)BlancoANDALUCIA</v>
      </c>
      <c r="B2167" s="11" t="s">
        <v>210</v>
      </c>
      <c r="C2167" s="11" t="s">
        <v>109</v>
      </c>
      <c r="D2167" s="11" t="s">
        <v>4</v>
      </c>
      <c r="E2167" s="12">
        <v>10.803479864043387</v>
      </c>
      <c r="F2167" s="12">
        <v>10.645778878227565</v>
      </c>
      <c r="G2167" s="12">
        <v>10.211328675679637</v>
      </c>
      <c r="H2167" s="12">
        <v>11.918925252349901</v>
      </c>
      <c r="I2167" s="12">
        <v>12.519978590994851</v>
      </c>
      <c r="J2167" s="12">
        <v>8.7297001864954176</v>
      </c>
      <c r="K2167" s="12">
        <v>9.8810161878892071</v>
      </c>
      <c r="L2167" s="12">
        <v>10.850830102310097</v>
      </c>
      <c r="M2167" s="12">
        <v>10.444127921932477</v>
      </c>
      <c r="N2167" s="12"/>
      <c r="O2167" s="12"/>
    </row>
    <row r="2168" spans="1:15" x14ac:dyDescent="0.35">
      <c r="A2168" s="11" t="str">
        <f t="shared" si="33"/>
        <v>DISTRIBUCION VOLUMEN POR CRITERIO (kg o litros)BlancoMDD AM</v>
      </c>
      <c r="B2168" s="11" t="s">
        <v>210</v>
      </c>
      <c r="C2168" s="11" t="s">
        <v>109</v>
      </c>
      <c r="D2168" s="11" t="s">
        <v>5</v>
      </c>
      <c r="E2168" s="12">
        <v>15.44628863881314</v>
      </c>
      <c r="F2168" s="12">
        <v>19.008572627545874</v>
      </c>
      <c r="G2168" s="12">
        <v>13.918934453866431</v>
      </c>
      <c r="H2168" s="12">
        <v>17.176949720503902</v>
      </c>
      <c r="I2168" s="12">
        <v>19.560579509207756</v>
      </c>
      <c r="J2168" s="12">
        <v>17.111385045909593</v>
      </c>
      <c r="K2168" s="12">
        <v>11.700471445980657</v>
      </c>
      <c r="L2168" s="12">
        <v>16.523986875922649</v>
      </c>
      <c r="M2168" s="12">
        <v>14.613882630651984</v>
      </c>
      <c r="N2168" s="12"/>
      <c r="O2168" s="12"/>
    </row>
    <row r="2169" spans="1:15" x14ac:dyDescent="0.35">
      <c r="A2169" s="11" t="str">
        <f t="shared" si="33"/>
        <v>DISTRIBUCION VOLUMEN POR CRITERIO (kg o litros)BlancoRTO CENTRO</v>
      </c>
      <c r="B2169" s="11" t="s">
        <v>210</v>
      </c>
      <c r="C2169" s="11" t="s">
        <v>109</v>
      </c>
      <c r="D2169" s="11" t="s">
        <v>6</v>
      </c>
      <c r="E2169" s="12">
        <v>6.6214321485098093</v>
      </c>
      <c r="F2169" s="12">
        <v>8.4239537794093486</v>
      </c>
      <c r="G2169" s="12">
        <v>7.1227977340242488</v>
      </c>
      <c r="H2169" s="12">
        <v>7.6575999534045689</v>
      </c>
      <c r="I2169" s="12">
        <v>8.7070870081151863</v>
      </c>
      <c r="J2169" s="12">
        <v>10.138356398702209</v>
      </c>
      <c r="K2169" s="12">
        <v>9.1490370679301236</v>
      </c>
      <c r="L2169" s="12">
        <v>10.532047537156354</v>
      </c>
      <c r="M2169" s="12">
        <v>8.7171946915681247</v>
      </c>
      <c r="N2169" s="12"/>
      <c r="O2169" s="12"/>
    </row>
    <row r="2170" spans="1:15" x14ac:dyDescent="0.35">
      <c r="A2170" s="11" t="str">
        <f t="shared" si="33"/>
        <v>DISTRIBUCION VOLUMEN POR CRITERIO (kg o litros)BlancoNORTE-CENTRO</v>
      </c>
      <c r="B2170" s="11" t="s">
        <v>210</v>
      </c>
      <c r="C2170" s="11" t="s">
        <v>109</v>
      </c>
      <c r="D2170" s="11" t="s">
        <v>7</v>
      </c>
      <c r="E2170" s="12">
        <v>20.757698310330447</v>
      </c>
      <c r="F2170" s="12">
        <v>17.724746976561061</v>
      </c>
      <c r="G2170" s="12">
        <v>17.53689510744859</v>
      </c>
      <c r="H2170" s="12">
        <v>22.002583882116731</v>
      </c>
      <c r="I2170" s="12">
        <v>13.283761091907124</v>
      </c>
      <c r="J2170" s="12">
        <v>15.553190101392216</v>
      </c>
      <c r="K2170" s="12">
        <v>14.137224121246941</v>
      </c>
      <c r="L2170" s="12">
        <v>13.39151029133415</v>
      </c>
      <c r="M2170" s="12">
        <v>17.50300362446718</v>
      </c>
      <c r="N2170" s="12"/>
      <c r="O2170" s="12"/>
    </row>
    <row r="2171" spans="1:15" x14ac:dyDescent="0.35">
      <c r="A2171" s="11" t="str">
        <f t="shared" si="33"/>
        <v>DISTRIBUCION VOLUMEN POR CRITERIO (kg o litros)BlancoNOROESTE</v>
      </c>
      <c r="B2171" s="11" t="s">
        <v>210</v>
      </c>
      <c r="C2171" s="11" t="s">
        <v>109</v>
      </c>
      <c r="D2171" s="11" t="s">
        <v>8</v>
      </c>
      <c r="E2171" s="12">
        <v>13.401733309507716</v>
      </c>
      <c r="F2171" s="12">
        <v>13.782888376916191</v>
      </c>
      <c r="G2171" s="12">
        <v>17.943063707430934</v>
      </c>
      <c r="H2171" s="12">
        <v>11.458250657698708</v>
      </c>
      <c r="I2171" s="12">
        <v>11.850930539022741</v>
      </c>
      <c r="J2171" s="12">
        <v>13.041364105887061</v>
      </c>
      <c r="K2171" s="12">
        <v>12.674814582395813</v>
      </c>
      <c r="L2171" s="12">
        <v>13.119656265213827</v>
      </c>
      <c r="M2171" s="12">
        <v>12.426048606896581</v>
      </c>
      <c r="N2171" s="12"/>
      <c r="O2171" s="12"/>
    </row>
    <row r="2172" spans="1:15" x14ac:dyDescent="0.35">
      <c r="A2172" s="11" t="str">
        <f t="shared" si="33"/>
        <v>DISTRIBUCION VOLUMEN POR CRITERIO (kg o litros)Blanco&lt;2MIL</v>
      </c>
      <c r="B2172" s="11" t="s">
        <v>210</v>
      </c>
      <c r="C2172" s="11" t="s">
        <v>109</v>
      </c>
      <c r="D2172" s="11" t="s">
        <v>9</v>
      </c>
      <c r="E2172" s="12">
        <v>8.4330863824295577</v>
      </c>
      <c r="F2172" s="12">
        <v>5.7320196230517322</v>
      </c>
      <c r="G2172" s="12">
        <v>7.6565007491187842</v>
      </c>
      <c r="H2172" s="12">
        <v>4.9865879492452008</v>
      </c>
      <c r="I2172" s="12">
        <v>4.6415435014170185</v>
      </c>
      <c r="J2172" s="12">
        <v>6.8002961152705002</v>
      </c>
      <c r="K2172" s="12">
        <v>5.9043208845609252</v>
      </c>
      <c r="L2172" s="12">
        <v>6.6604990532313515</v>
      </c>
      <c r="M2172" s="12">
        <v>5.9875247468535218</v>
      </c>
      <c r="N2172" s="12"/>
      <c r="O2172" s="12"/>
    </row>
    <row r="2173" spans="1:15" x14ac:dyDescent="0.35">
      <c r="A2173" s="11" t="str">
        <f t="shared" si="33"/>
        <v>DISTRIBUCION VOLUMEN POR CRITERIO (kg o litros)Blanco2-5MIL</v>
      </c>
      <c r="B2173" s="11" t="s">
        <v>210</v>
      </c>
      <c r="C2173" s="11" t="s">
        <v>109</v>
      </c>
      <c r="D2173" s="11" t="s">
        <v>10</v>
      </c>
      <c r="E2173" s="12">
        <v>7.4178096235424329</v>
      </c>
      <c r="F2173" s="12">
        <v>6.9001743784034995</v>
      </c>
      <c r="G2173" s="12">
        <v>6.3161954644727096</v>
      </c>
      <c r="H2173" s="12">
        <v>10.836813665696704</v>
      </c>
      <c r="I2173" s="12">
        <v>4.2900844556014199</v>
      </c>
      <c r="J2173" s="12">
        <v>3.8655417237913623</v>
      </c>
      <c r="K2173" s="12">
        <v>4.4659915058246522</v>
      </c>
      <c r="L2173" s="12">
        <v>4.7381474579151961</v>
      </c>
      <c r="M2173" s="12">
        <v>5.2026084531372563</v>
      </c>
      <c r="N2173" s="12"/>
      <c r="O2173" s="12"/>
    </row>
    <row r="2174" spans="1:15" x14ac:dyDescent="0.35">
      <c r="A2174" s="11" t="str">
        <f t="shared" si="33"/>
        <v>DISTRIBUCION VOLUMEN POR CRITERIO (kg o litros)Blanco5-10MIL</v>
      </c>
      <c r="B2174" s="11" t="s">
        <v>210</v>
      </c>
      <c r="C2174" s="11" t="s">
        <v>109</v>
      </c>
      <c r="D2174" s="11" t="s">
        <v>11</v>
      </c>
      <c r="E2174" s="12">
        <v>8.7392771001944709</v>
      </c>
      <c r="F2174" s="12">
        <v>9.7017739464601416</v>
      </c>
      <c r="G2174" s="12">
        <v>9.8358940933594941</v>
      </c>
      <c r="H2174" s="12">
        <v>10.222121226423033</v>
      </c>
      <c r="I2174" s="12">
        <v>9.5846419475642755</v>
      </c>
      <c r="J2174" s="12">
        <v>10.47937766338625</v>
      </c>
      <c r="K2174" s="12">
        <v>9.1339895816987475</v>
      </c>
      <c r="L2174" s="12">
        <v>5.7750574661457383</v>
      </c>
      <c r="M2174" s="12">
        <v>7.2911496656711092</v>
      </c>
      <c r="N2174" s="12"/>
      <c r="O2174" s="12"/>
    </row>
    <row r="2175" spans="1:15" x14ac:dyDescent="0.35">
      <c r="A2175" s="11" t="str">
        <f t="shared" si="33"/>
        <v>DISTRIBUCION VOLUMEN POR CRITERIO (kg o litros)Blanco10-30MIL</v>
      </c>
      <c r="B2175" s="11" t="s">
        <v>210</v>
      </c>
      <c r="C2175" s="11" t="s">
        <v>109</v>
      </c>
      <c r="D2175" s="11" t="s">
        <v>12</v>
      </c>
      <c r="E2175" s="12">
        <v>16.469531648293344</v>
      </c>
      <c r="F2175" s="12">
        <v>15.895557202712496</v>
      </c>
      <c r="G2175" s="12">
        <v>15.604951103227432</v>
      </c>
      <c r="H2175" s="12">
        <v>16.1114290876627</v>
      </c>
      <c r="I2175" s="12">
        <v>17.806011154307878</v>
      </c>
      <c r="J2175" s="12">
        <v>17.424864915775494</v>
      </c>
      <c r="K2175" s="12">
        <v>16.78049974342942</v>
      </c>
      <c r="L2175" s="12">
        <v>16.20597839064639</v>
      </c>
      <c r="M2175" s="12">
        <v>16.292421381231183</v>
      </c>
      <c r="N2175" s="12"/>
      <c r="O2175" s="12"/>
    </row>
    <row r="2176" spans="1:15" x14ac:dyDescent="0.35">
      <c r="A2176" s="11" t="str">
        <f t="shared" si="33"/>
        <v>DISTRIBUCION VOLUMEN POR CRITERIO (kg o litros)Blanco30-100MIL</v>
      </c>
      <c r="B2176" s="11" t="s">
        <v>210</v>
      </c>
      <c r="C2176" s="11" t="s">
        <v>109</v>
      </c>
      <c r="D2176" s="11" t="s">
        <v>13</v>
      </c>
      <c r="E2176" s="12">
        <v>14.189466497955783</v>
      </c>
      <c r="F2176" s="12">
        <v>16.131595735987048</v>
      </c>
      <c r="G2176" s="12">
        <v>18.187985870877199</v>
      </c>
      <c r="H2176" s="12">
        <v>14.671335067328531</v>
      </c>
      <c r="I2176" s="12">
        <v>18.540206778136579</v>
      </c>
      <c r="J2176" s="12">
        <v>17.19946123475145</v>
      </c>
      <c r="K2176" s="12">
        <v>21.917789206943652</v>
      </c>
      <c r="L2176" s="12">
        <v>20.291107756336665</v>
      </c>
      <c r="M2176" s="12">
        <v>19.945107953559894</v>
      </c>
      <c r="N2176" s="12"/>
      <c r="O2176" s="12"/>
    </row>
    <row r="2177" spans="1:15" x14ac:dyDescent="0.35">
      <c r="A2177" s="11" t="str">
        <f t="shared" si="33"/>
        <v>DISTRIBUCION VOLUMEN POR CRITERIO (kg o litros)Blanco100-200MIL</v>
      </c>
      <c r="B2177" s="11" t="s">
        <v>210</v>
      </c>
      <c r="C2177" s="11" t="s">
        <v>109</v>
      </c>
      <c r="D2177" s="11" t="s">
        <v>14</v>
      </c>
      <c r="E2177" s="12">
        <v>9.9542342425730492</v>
      </c>
      <c r="F2177" s="12">
        <v>10.465381548188565</v>
      </c>
      <c r="G2177" s="12">
        <v>9.6496210742230772</v>
      </c>
      <c r="H2177" s="12">
        <v>12.244857859287803</v>
      </c>
      <c r="I2177" s="12">
        <v>12.267015918357517</v>
      </c>
      <c r="J2177" s="12">
        <v>10.123202649759097</v>
      </c>
      <c r="K2177" s="12">
        <v>12.577684272742088</v>
      </c>
      <c r="L2177" s="12">
        <v>15.094493364261286</v>
      </c>
      <c r="M2177" s="12">
        <v>10.34446591174961</v>
      </c>
      <c r="N2177" s="12"/>
      <c r="O2177" s="12"/>
    </row>
    <row r="2178" spans="1:15" x14ac:dyDescent="0.35">
      <c r="A2178" s="11" t="str">
        <f t="shared" si="33"/>
        <v>DISTRIBUCION VOLUMEN POR CRITERIO (kg o litros)Blanco200-500MIL</v>
      </c>
      <c r="B2178" s="11" t="s">
        <v>210</v>
      </c>
      <c r="C2178" s="11" t="s">
        <v>109</v>
      </c>
      <c r="D2178" s="11" t="s">
        <v>15</v>
      </c>
      <c r="E2178" s="12">
        <v>14.188840843430798</v>
      </c>
      <c r="F2178" s="12">
        <v>13.718958185107363</v>
      </c>
      <c r="G2178" s="12">
        <v>16.269898446546822</v>
      </c>
      <c r="H2178" s="12">
        <v>12.493797861380743</v>
      </c>
      <c r="I2178" s="12">
        <v>12.113308536416522</v>
      </c>
      <c r="J2178" s="12">
        <v>13.93265306121153</v>
      </c>
      <c r="K2178" s="12">
        <v>13.837191783487118</v>
      </c>
      <c r="L2178" s="12">
        <v>13.042569326957279</v>
      </c>
      <c r="M2178" s="12">
        <v>16.20042138382793</v>
      </c>
      <c r="N2178" s="12"/>
      <c r="O2178" s="12"/>
    </row>
    <row r="2179" spans="1:15" x14ac:dyDescent="0.35">
      <c r="A2179" s="11" t="str">
        <f t="shared" si="33"/>
        <v>DISTRIBUCION VOLUMEN POR CRITERIO (kg o litros)Blanco&gt;500MIL</v>
      </c>
      <c r="B2179" s="11" t="s">
        <v>210</v>
      </c>
      <c r="C2179" s="11" t="s">
        <v>109</v>
      </c>
      <c r="D2179" s="11" t="s">
        <v>16</v>
      </c>
      <c r="E2179" s="12">
        <v>20.607752854812432</v>
      </c>
      <c r="F2179" s="12">
        <v>21.454530225211386</v>
      </c>
      <c r="G2179" s="12">
        <v>16.478958073236765</v>
      </c>
      <c r="H2179" s="12">
        <v>18.433059775921528</v>
      </c>
      <c r="I2179" s="12">
        <v>20.757199013156921</v>
      </c>
      <c r="J2179" s="12">
        <v>20.174604287080015</v>
      </c>
      <c r="K2179" s="12">
        <v>15.382532911519631</v>
      </c>
      <c r="L2179" s="12">
        <v>18.192145532450393</v>
      </c>
      <c r="M2179" s="12">
        <v>18.7362998059189</v>
      </c>
      <c r="N2179" s="12"/>
      <c r="O2179" s="12"/>
    </row>
    <row r="2180" spans="1:15" x14ac:dyDescent="0.35">
      <c r="A2180" s="11" t="str">
        <f t="shared" ref="A2180:A2243" si="34">B2180&amp;C2180&amp;D2180</f>
        <v>DISTRIBUCION VOLUMEN POR CRITERIO (kg o litros)BlancoDE 15 A 19 AÑOS</v>
      </c>
      <c r="B2180" s="11" t="s">
        <v>210</v>
      </c>
      <c r="C2180" s="11" t="s">
        <v>109</v>
      </c>
      <c r="D2180" s="11" t="s">
        <v>34</v>
      </c>
      <c r="E2180" s="12" t="s">
        <v>222</v>
      </c>
      <c r="F2180" s="12" t="s">
        <v>222</v>
      </c>
      <c r="G2180" s="12" t="s">
        <v>222</v>
      </c>
      <c r="H2180" s="12">
        <v>0.26289970780970368</v>
      </c>
      <c r="I2180" s="12" t="s">
        <v>222</v>
      </c>
      <c r="J2180" s="12" t="s">
        <v>222</v>
      </c>
      <c r="K2180" s="12" t="s">
        <v>222</v>
      </c>
      <c r="L2180" s="12" t="s">
        <v>222</v>
      </c>
      <c r="M2180" s="12" t="s">
        <v>222</v>
      </c>
      <c r="N2180" s="12"/>
      <c r="O2180" s="12"/>
    </row>
    <row r="2181" spans="1:15" x14ac:dyDescent="0.35">
      <c r="A2181" s="11" t="str">
        <f t="shared" si="34"/>
        <v>DISTRIBUCION VOLUMEN POR CRITERIO (kg o litros)BlancoDE 20 A 24 AÑOS</v>
      </c>
      <c r="B2181" s="11" t="s">
        <v>210</v>
      </c>
      <c r="C2181" s="11" t="s">
        <v>109</v>
      </c>
      <c r="D2181" s="11" t="s">
        <v>35</v>
      </c>
      <c r="E2181" s="12">
        <v>0.71744743271084122</v>
      </c>
      <c r="F2181" s="12">
        <v>0.83806975903295577</v>
      </c>
      <c r="G2181" s="12">
        <v>0.83852557026533237</v>
      </c>
      <c r="H2181" s="12">
        <v>0.69338262719025867</v>
      </c>
      <c r="I2181" s="12">
        <v>2.0465331331062964</v>
      </c>
      <c r="J2181" s="12">
        <v>0.32859380368909374</v>
      </c>
      <c r="K2181" s="12">
        <v>1.0952328187204332</v>
      </c>
      <c r="L2181" s="12">
        <v>1.6691869082344122</v>
      </c>
      <c r="M2181" s="12">
        <v>1.5977173703560013</v>
      </c>
      <c r="N2181" s="12"/>
      <c r="O2181" s="12"/>
    </row>
    <row r="2182" spans="1:15" x14ac:dyDescent="0.35">
      <c r="A2182" s="11" t="str">
        <f t="shared" si="34"/>
        <v>DISTRIBUCION VOLUMEN POR CRITERIO (kg o litros)BlancoDE 25 A 34 AÑOS</v>
      </c>
      <c r="B2182" s="11" t="s">
        <v>210</v>
      </c>
      <c r="C2182" s="11" t="s">
        <v>109</v>
      </c>
      <c r="D2182" s="11" t="s">
        <v>36</v>
      </c>
      <c r="E2182" s="12">
        <v>4.3934881942516348</v>
      </c>
      <c r="F2182" s="12">
        <v>3.8453832808940387</v>
      </c>
      <c r="G2182" s="12">
        <v>3.4129760868129106</v>
      </c>
      <c r="H2182" s="12">
        <v>3.9638964160441716</v>
      </c>
      <c r="I2182" s="12">
        <v>3.0732594363152579</v>
      </c>
      <c r="J2182" s="12">
        <v>2.4892352012676215</v>
      </c>
      <c r="K2182" s="12">
        <v>2.1603911265450546</v>
      </c>
      <c r="L2182" s="12">
        <v>2.9109576363600964</v>
      </c>
      <c r="M2182" s="12">
        <v>4.2771842769324202</v>
      </c>
      <c r="N2182" s="12"/>
      <c r="O2182" s="12"/>
    </row>
    <row r="2183" spans="1:15" x14ac:dyDescent="0.35">
      <c r="A2183" s="11" t="str">
        <f t="shared" si="34"/>
        <v>DISTRIBUCION VOLUMEN POR CRITERIO (kg o litros)BlancoDE 35 A 49 AÑOS</v>
      </c>
      <c r="B2183" s="11" t="s">
        <v>210</v>
      </c>
      <c r="C2183" s="11" t="s">
        <v>109</v>
      </c>
      <c r="D2183" s="11" t="s">
        <v>37</v>
      </c>
      <c r="E2183" s="12">
        <v>9.9301805562374597</v>
      </c>
      <c r="F2183" s="12">
        <v>10.649733263944769</v>
      </c>
      <c r="G2183" s="12">
        <v>11.183539596785252</v>
      </c>
      <c r="H2183" s="12">
        <v>12.103825091719175</v>
      </c>
      <c r="I2183" s="12">
        <v>9.1786909405847581</v>
      </c>
      <c r="J2183" s="12">
        <v>9.541915043640131</v>
      </c>
      <c r="K2183" s="12">
        <v>9.9833170356952667</v>
      </c>
      <c r="L2183" s="12">
        <v>10.29985661502622</v>
      </c>
      <c r="M2183" s="12">
        <v>11.666268249634145</v>
      </c>
      <c r="N2183" s="12"/>
      <c r="O2183" s="12"/>
    </row>
    <row r="2184" spans="1:15" x14ac:dyDescent="0.35">
      <c r="A2184" s="11" t="str">
        <f t="shared" si="34"/>
        <v>DISTRIBUCION VOLUMEN POR CRITERIO (kg o litros)BlancoDE 50 A 59 AÑOS</v>
      </c>
      <c r="B2184" s="11" t="s">
        <v>210</v>
      </c>
      <c r="C2184" s="11" t="s">
        <v>109</v>
      </c>
      <c r="D2184" s="11" t="s">
        <v>38</v>
      </c>
      <c r="E2184" s="12">
        <v>26.364863738565369</v>
      </c>
      <c r="F2184" s="12">
        <v>23.632321404906154</v>
      </c>
      <c r="G2184" s="12">
        <v>28.377155094873093</v>
      </c>
      <c r="H2184" s="12">
        <v>22.805381862988924</v>
      </c>
      <c r="I2184" s="12">
        <v>25.674984048937873</v>
      </c>
      <c r="J2184" s="12">
        <v>27.711657352119385</v>
      </c>
      <c r="K2184" s="12">
        <v>24.841610518754567</v>
      </c>
      <c r="L2184" s="12">
        <v>20.572182027706983</v>
      </c>
      <c r="M2184" s="12">
        <v>21.946833032041894</v>
      </c>
      <c r="N2184" s="12"/>
      <c r="O2184" s="12"/>
    </row>
    <row r="2185" spans="1:15" x14ac:dyDescent="0.35">
      <c r="A2185" s="11" t="str">
        <f t="shared" si="34"/>
        <v>DISTRIBUCION VOLUMEN POR CRITERIO (kg o litros)BlancoDE 60 A 75 AÑOS</v>
      </c>
      <c r="B2185" s="11" t="s">
        <v>210</v>
      </c>
      <c r="C2185" s="11" t="s">
        <v>109</v>
      </c>
      <c r="D2185" s="11" t="s">
        <v>39</v>
      </c>
      <c r="E2185" s="12">
        <v>58.594020966848859</v>
      </c>
      <c r="F2185" s="12">
        <v>61.034470942394783</v>
      </c>
      <c r="G2185" s="12">
        <v>56.187812649235525</v>
      </c>
      <c r="H2185" s="12">
        <v>60.170601942832334</v>
      </c>
      <c r="I2185" s="12">
        <v>60.026560600303725</v>
      </c>
      <c r="J2185" s="12">
        <v>59.928600885319348</v>
      </c>
      <c r="K2185" s="12">
        <v>61.919443898927419</v>
      </c>
      <c r="L2185" s="12">
        <v>64.547820789843442</v>
      </c>
      <c r="M2185" s="12">
        <v>60.512009084486337</v>
      </c>
      <c r="N2185" s="12"/>
      <c r="O2185" s="12"/>
    </row>
    <row r="2186" spans="1:15" x14ac:dyDescent="0.35">
      <c r="A2186" s="11" t="str">
        <f t="shared" si="34"/>
        <v>DISTRIBUCION VOLUMEN POR CRITERIO (kg o litros)BlancoNIVEL ALTO</v>
      </c>
      <c r="B2186" s="11" t="s">
        <v>210</v>
      </c>
      <c r="C2186" s="11" t="s">
        <v>109</v>
      </c>
      <c r="D2186" s="11" t="s">
        <v>171</v>
      </c>
      <c r="E2186" s="12">
        <v>31.379691768345964</v>
      </c>
      <c r="F2186" s="12">
        <v>30.801875512296533</v>
      </c>
      <c r="G2186" s="12">
        <v>31.58765276836429</v>
      </c>
      <c r="H2186" s="12">
        <v>33.730697443070035</v>
      </c>
      <c r="I2186" s="12">
        <v>27.615213304962012</v>
      </c>
      <c r="J2186" s="12">
        <v>24.393829690208584</v>
      </c>
      <c r="K2186" s="12">
        <v>26.36124803600773</v>
      </c>
      <c r="L2186" s="12">
        <v>24.854174572823982</v>
      </c>
      <c r="M2186" s="12">
        <v>26.273350918112094</v>
      </c>
      <c r="N2186" s="12"/>
      <c r="O2186" s="12"/>
    </row>
    <row r="2187" spans="1:15" x14ac:dyDescent="0.35">
      <c r="A2187" s="11" t="str">
        <f t="shared" si="34"/>
        <v>DISTRIBUCION VOLUMEN POR CRITERIO (kg o litros)BlancoNIVEL MEDIO ALTO</v>
      </c>
      <c r="B2187" s="11" t="s">
        <v>210</v>
      </c>
      <c r="C2187" s="11" t="s">
        <v>109</v>
      </c>
      <c r="D2187" s="11" t="s">
        <v>172</v>
      </c>
      <c r="E2187" s="12">
        <v>14.383231330190405</v>
      </c>
      <c r="F2187" s="12">
        <v>11.364693177863886</v>
      </c>
      <c r="G2187" s="12">
        <v>15.803679767213232</v>
      </c>
      <c r="H2187" s="12">
        <v>11.537693715378856</v>
      </c>
      <c r="I2187" s="12">
        <v>17.355928382622608</v>
      </c>
      <c r="J2187" s="12">
        <v>16.881575920292995</v>
      </c>
      <c r="K2187" s="12">
        <v>15.629608328528482</v>
      </c>
      <c r="L2187" s="12">
        <v>13.64559000923842</v>
      </c>
      <c r="M2187" s="12">
        <v>13.836048939796914</v>
      </c>
      <c r="N2187" s="12"/>
      <c r="O2187" s="12"/>
    </row>
    <row r="2188" spans="1:15" x14ac:dyDescent="0.35">
      <c r="A2188" s="11" t="str">
        <f t="shared" si="34"/>
        <v>DISTRIBUCION VOLUMEN POR CRITERIO (kg o litros)BlancoNIVEL MEDIO</v>
      </c>
      <c r="B2188" s="11" t="s">
        <v>210</v>
      </c>
      <c r="C2188" s="11" t="s">
        <v>109</v>
      </c>
      <c r="D2188" s="11" t="s">
        <v>173</v>
      </c>
      <c r="E2188" s="12">
        <v>29.422902989221228</v>
      </c>
      <c r="F2188" s="12">
        <v>29.285682665792866</v>
      </c>
      <c r="G2188" s="12">
        <v>27.805495782700618</v>
      </c>
      <c r="H2188" s="12">
        <v>26.097894939200156</v>
      </c>
      <c r="I2188" s="12">
        <v>31.066321155789211</v>
      </c>
      <c r="J2188" s="12">
        <v>29.267272314966579</v>
      </c>
      <c r="K2188" s="12">
        <v>28.120054461105433</v>
      </c>
      <c r="L2188" s="12">
        <v>25.479219568396655</v>
      </c>
      <c r="M2188" s="12">
        <v>28.434279140005298</v>
      </c>
      <c r="N2188" s="12"/>
      <c r="O2188" s="12"/>
    </row>
    <row r="2189" spans="1:15" x14ac:dyDescent="0.35">
      <c r="A2189" s="11" t="str">
        <f t="shared" si="34"/>
        <v>DISTRIBUCION VOLUMEN POR CRITERIO (kg o litros)BlancoNIVEL MEDIO BAJO</v>
      </c>
      <c r="B2189" s="11" t="s">
        <v>210</v>
      </c>
      <c r="C2189" s="11" t="s">
        <v>109</v>
      </c>
      <c r="D2189" s="11" t="s">
        <v>174</v>
      </c>
      <c r="E2189" s="12">
        <v>11.72445449096028</v>
      </c>
      <c r="F2189" s="12">
        <v>11.017107673739069</v>
      </c>
      <c r="G2189" s="12">
        <v>11.100551606518833</v>
      </c>
      <c r="H2189" s="12">
        <v>12.008152047510572</v>
      </c>
      <c r="I2189" s="12">
        <v>12.052010261546258</v>
      </c>
      <c r="J2189" s="12">
        <v>12.60880978553792</v>
      </c>
      <c r="K2189" s="12">
        <v>15.260072569392547</v>
      </c>
      <c r="L2189" s="12">
        <v>15.677781061085522</v>
      </c>
      <c r="M2189" s="12">
        <v>15.699632415629713</v>
      </c>
      <c r="N2189" s="12"/>
      <c r="O2189" s="12"/>
    </row>
    <row r="2190" spans="1:15" x14ac:dyDescent="0.35">
      <c r="A2190" s="11" t="str">
        <f t="shared" si="34"/>
        <v>DISTRIBUCION VOLUMEN POR CRITERIO (kg o litros)BlancoNIVEL BAJO</v>
      </c>
      <c r="B2190" s="11" t="s">
        <v>210</v>
      </c>
      <c r="C2190" s="11" t="s">
        <v>109</v>
      </c>
      <c r="D2190" s="11" t="s">
        <v>190</v>
      </c>
      <c r="E2190" s="12">
        <v>13.089722168970654</v>
      </c>
      <c r="F2190" s="12">
        <v>17.530624167050977</v>
      </c>
      <c r="G2190" s="12">
        <v>13.702617289453151</v>
      </c>
      <c r="H2190" s="12">
        <v>16.625568370495326</v>
      </c>
      <c r="I2190" s="12">
        <v>11.910540606811368</v>
      </c>
      <c r="J2190" s="12">
        <v>16.848514257524563</v>
      </c>
      <c r="K2190" s="12">
        <v>14.629014748452907</v>
      </c>
      <c r="L2190" s="12">
        <v>20.343234641606038</v>
      </c>
      <c r="M2190" s="12">
        <v>15.756696167285483</v>
      </c>
      <c r="N2190" s="12"/>
      <c r="O2190" s="12"/>
    </row>
    <row r="2191" spans="1:15" x14ac:dyDescent="0.35">
      <c r="A2191" s="11" t="str">
        <f t="shared" si="34"/>
        <v>DISTRIBUCION VOLUMEN POR CRITERIO (kg o litros)BlancoHOMBRE</v>
      </c>
      <c r="B2191" s="11" t="s">
        <v>210</v>
      </c>
      <c r="C2191" s="11" t="s">
        <v>109</v>
      </c>
      <c r="D2191" s="11" t="s">
        <v>17</v>
      </c>
      <c r="E2191" s="12">
        <v>68.554072627275104</v>
      </c>
      <c r="F2191" s="12">
        <v>65.765179865072398</v>
      </c>
      <c r="G2191" s="12">
        <v>64.736606819851104</v>
      </c>
      <c r="H2191" s="12">
        <v>64.218594217418584</v>
      </c>
      <c r="I2191" s="12">
        <v>63.129946271604851</v>
      </c>
      <c r="J2191" s="12">
        <v>64.45733721951764</v>
      </c>
      <c r="K2191" s="12">
        <v>67.610944025781649</v>
      </c>
      <c r="L2191" s="12">
        <v>62.649266750985142</v>
      </c>
      <c r="M2191" s="12">
        <v>61.636099647588459</v>
      </c>
      <c r="N2191" s="12"/>
      <c r="O2191" s="12"/>
    </row>
    <row r="2192" spans="1:15" x14ac:dyDescent="0.35">
      <c r="A2192" s="11" t="str">
        <f t="shared" si="34"/>
        <v>DISTRIBUCION VOLUMEN POR CRITERIO (kg o litros)BlancoMUJER</v>
      </c>
      <c r="B2192" s="11" t="s">
        <v>210</v>
      </c>
      <c r="C2192" s="11" t="s">
        <v>109</v>
      </c>
      <c r="D2192" s="11" t="s">
        <v>18</v>
      </c>
      <c r="E2192" s="12">
        <v>31.445933218870703</v>
      </c>
      <c r="F2192" s="12">
        <v>34.234819323735898</v>
      </c>
      <c r="G2192" s="12">
        <v>35.263395501607128</v>
      </c>
      <c r="H2192" s="12">
        <v>35.781394451007628</v>
      </c>
      <c r="I2192" s="12">
        <v>36.870067481385568</v>
      </c>
      <c r="J2192" s="12">
        <v>35.542650080284616</v>
      </c>
      <c r="K2192" s="12">
        <v>32.389070946096595</v>
      </c>
      <c r="L2192" s="12">
        <v>37.350733616138349</v>
      </c>
      <c r="M2192" s="12">
        <v>38.363896443328194</v>
      </c>
      <c r="N2192" s="12"/>
      <c r="O2192" s="12"/>
    </row>
    <row r="2193" spans="1:15" x14ac:dyDescent="0.35">
      <c r="A2193" s="11" t="str">
        <f t="shared" si="34"/>
        <v>DISTRIBUCION VOLUMEN POR CRITERIO (kg o litros)RosadoT.ESPAÑA</v>
      </c>
      <c r="B2193" s="11" t="s">
        <v>210</v>
      </c>
      <c r="C2193" s="11" t="s">
        <v>110</v>
      </c>
      <c r="D2193" s="11" t="s">
        <v>32</v>
      </c>
      <c r="E2193" s="12">
        <v>100</v>
      </c>
      <c r="F2193" s="12">
        <v>100</v>
      </c>
      <c r="G2193" s="12">
        <v>100</v>
      </c>
      <c r="H2193" s="12">
        <v>100</v>
      </c>
      <c r="I2193" s="12">
        <v>100</v>
      </c>
      <c r="J2193" s="12">
        <v>100</v>
      </c>
      <c r="K2193" s="12">
        <v>100</v>
      </c>
      <c r="L2193" s="12">
        <v>100</v>
      </c>
      <c r="M2193" s="12">
        <v>100</v>
      </c>
      <c r="N2193" s="12"/>
      <c r="O2193" s="12"/>
    </row>
    <row r="2194" spans="1:15" x14ac:dyDescent="0.35">
      <c r="A2194" s="11" t="str">
        <f t="shared" si="34"/>
        <v>DISTRIBUCION VOLUMEN POR CRITERIO (kg o litros)RosadoBCN AM</v>
      </c>
      <c r="B2194" s="11" t="s">
        <v>210</v>
      </c>
      <c r="C2194" s="11" t="s">
        <v>110</v>
      </c>
      <c r="D2194" s="11" t="s">
        <v>1</v>
      </c>
      <c r="E2194" s="12">
        <v>15.424090168972167</v>
      </c>
      <c r="F2194" s="12">
        <v>10.045172979522626</v>
      </c>
      <c r="G2194" s="12">
        <v>2.996664175391055</v>
      </c>
      <c r="H2194" s="12">
        <v>6.2579944638129907</v>
      </c>
      <c r="I2194" s="12">
        <v>2.4237156943070124</v>
      </c>
      <c r="J2194" s="12">
        <v>6.3611772971788261</v>
      </c>
      <c r="K2194" s="12">
        <v>6.8436090533545517</v>
      </c>
      <c r="L2194" s="12">
        <v>1.2225305865345271</v>
      </c>
      <c r="M2194" s="12">
        <v>9.8339939483233572</v>
      </c>
      <c r="N2194" s="12"/>
      <c r="O2194" s="12"/>
    </row>
    <row r="2195" spans="1:15" x14ac:dyDescent="0.35">
      <c r="A2195" s="11" t="str">
        <f t="shared" si="34"/>
        <v>DISTRIBUCION VOLUMEN POR CRITERIO (kg o litros)RosadoREST.CAT ARAGON</v>
      </c>
      <c r="B2195" s="11" t="s">
        <v>210</v>
      </c>
      <c r="C2195" s="11" t="s">
        <v>110</v>
      </c>
      <c r="D2195" s="11" t="s">
        <v>2</v>
      </c>
      <c r="E2195" s="12">
        <v>13.430144339412852</v>
      </c>
      <c r="F2195" s="12">
        <v>15.523756179025499</v>
      </c>
      <c r="G2195" s="12">
        <v>17.777756398495214</v>
      </c>
      <c r="H2195" s="12">
        <v>25.710932303869644</v>
      </c>
      <c r="I2195" s="12">
        <v>23.62999942722238</v>
      </c>
      <c r="J2195" s="12">
        <v>13.093466240553662</v>
      </c>
      <c r="K2195" s="12">
        <v>11.804746446651698</v>
      </c>
      <c r="L2195" s="12">
        <v>15.386842371012463</v>
      </c>
      <c r="M2195" s="12">
        <v>11.463296568981779</v>
      </c>
      <c r="N2195" s="12"/>
      <c r="O2195" s="12"/>
    </row>
    <row r="2196" spans="1:15" x14ac:dyDescent="0.35">
      <c r="A2196" s="11" t="str">
        <f t="shared" si="34"/>
        <v>DISTRIBUCION VOLUMEN POR CRITERIO (kg o litros)RosadoLEVANTE</v>
      </c>
      <c r="B2196" s="11" t="s">
        <v>210</v>
      </c>
      <c r="C2196" s="11" t="s">
        <v>110</v>
      </c>
      <c r="D2196" s="11" t="s">
        <v>3</v>
      </c>
      <c r="E2196" s="12">
        <v>4.5322640353582955</v>
      </c>
      <c r="F2196" s="12">
        <v>3.5198338469592207</v>
      </c>
      <c r="G2196" s="12">
        <v>6.7339331282639288</v>
      </c>
      <c r="H2196" s="12">
        <v>8.8343947431166772</v>
      </c>
      <c r="I2196" s="12">
        <v>1.475460086808329</v>
      </c>
      <c r="J2196" s="12">
        <v>6.7310558387777153</v>
      </c>
      <c r="K2196" s="12">
        <v>9.3473561045881475</v>
      </c>
      <c r="L2196" s="12">
        <v>5.7325435186670832</v>
      </c>
      <c r="M2196" s="12">
        <v>6.6019850102002593</v>
      </c>
      <c r="N2196" s="12"/>
      <c r="O2196" s="12"/>
    </row>
    <row r="2197" spans="1:15" x14ac:dyDescent="0.35">
      <c r="A2197" s="11" t="str">
        <f t="shared" si="34"/>
        <v>DISTRIBUCION VOLUMEN POR CRITERIO (kg o litros)RosadoANDALUCIA</v>
      </c>
      <c r="B2197" s="11" t="s">
        <v>210</v>
      </c>
      <c r="C2197" s="11" t="s">
        <v>110</v>
      </c>
      <c r="D2197" s="11" t="s">
        <v>4</v>
      </c>
      <c r="E2197" s="12">
        <v>7.2664883518702412</v>
      </c>
      <c r="F2197" s="12">
        <v>8.3430407521426684</v>
      </c>
      <c r="G2197" s="12">
        <v>6.2993588083814123</v>
      </c>
      <c r="H2197" s="12">
        <v>16.629594013469102</v>
      </c>
      <c r="I2197" s="12">
        <v>17.952033043625249</v>
      </c>
      <c r="J2197" s="12">
        <v>25.026502828214948</v>
      </c>
      <c r="K2197" s="12">
        <v>12.184681482691216</v>
      </c>
      <c r="L2197" s="12">
        <v>23.531251872476322</v>
      </c>
      <c r="M2197" s="12">
        <v>22.11900519858624</v>
      </c>
      <c r="N2197" s="12"/>
      <c r="O2197" s="12"/>
    </row>
    <row r="2198" spans="1:15" x14ac:dyDescent="0.35">
      <c r="A2198" s="11" t="str">
        <f t="shared" si="34"/>
        <v>DISTRIBUCION VOLUMEN POR CRITERIO (kg o litros)RosadoMDD AM</v>
      </c>
      <c r="B2198" s="11" t="s">
        <v>210</v>
      </c>
      <c r="C2198" s="11" t="s">
        <v>110</v>
      </c>
      <c r="D2198" s="11" t="s">
        <v>5</v>
      </c>
      <c r="E2198" s="12">
        <v>15.550003128567838</v>
      </c>
      <c r="F2198" s="12">
        <v>16.95697461842159</v>
      </c>
      <c r="G2198" s="12">
        <v>8.3289949382107586</v>
      </c>
      <c r="H2198" s="12">
        <v>10.672696530843087</v>
      </c>
      <c r="I2198" s="12">
        <v>9.0011440161362763</v>
      </c>
      <c r="J2198" s="12">
        <v>14.569315746347709</v>
      </c>
      <c r="K2198" s="12">
        <v>13.192792202835232</v>
      </c>
      <c r="L2198" s="12">
        <v>15.868635403793258</v>
      </c>
      <c r="M2198" s="12">
        <v>18.530440688303656</v>
      </c>
      <c r="N2198" s="12"/>
      <c r="O2198" s="12"/>
    </row>
    <row r="2199" spans="1:15" x14ac:dyDescent="0.35">
      <c r="A2199" s="11" t="str">
        <f t="shared" si="34"/>
        <v>DISTRIBUCION VOLUMEN POR CRITERIO (kg o litros)RosadoRTO CENTRO</v>
      </c>
      <c r="B2199" s="11" t="s">
        <v>210</v>
      </c>
      <c r="C2199" s="11" t="s">
        <v>110</v>
      </c>
      <c r="D2199" s="11" t="s">
        <v>6</v>
      </c>
      <c r="E2199" s="12">
        <v>10.065220735414481</v>
      </c>
      <c r="F2199" s="12">
        <v>10.907287379965496</v>
      </c>
      <c r="G2199" s="12">
        <v>4.0954348952616311</v>
      </c>
      <c r="H2199" s="12">
        <v>6.1708216730860963</v>
      </c>
      <c r="I2199" s="12">
        <v>7.7715927025847495</v>
      </c>
      <c r="J2199" s="12">
        <v>4.3907094317679727</v>
      </c>
      <c r="K2199" s="12">
        <v>9.395385188887289</v>
      </c>
      <c r="L2199" s="12">
        <v>5.9158107012268832</v>
      </c>
      <c r="M2199" s="12">
        <v>2.4515725867935032</v>
      </c>
      <c r="N2199" s="12"/>
      <c r="O2199" s="12"/>
    </row>
    <row r="2200" spans="1:15" x14ac:dyDescent="0.35">
      <c r="A2200" s="11" t="str">
        <f t="shared" si="34"/>
        <v>DISTRIBUCION VOLUMEN POR CRITERIO (kg o litros)RosadoNORTE-CENTRO</v>
      </c>
      <c r="B2200" s="11" t="s">
        <v>210</v>
      </c>
      <c r="C2200" s="11" t="s">
        <v>110</v>
      </c>
      <c r="D2200" s="11" t="s">
        <v>7</v>
      </c>
      <c r="E2200" s="12">
        <v>21.432165530404866</v>
      </c>
      <c r="F2200" s="12">
        <v>25.510377308400358</v>
      </c>
      <c r="G2200" s="12">
        <v>42.138503308477645</v>
      </c>
      <c r="H2200" s="12">
        <v>15.387978895126794</v>
      </c>
      <c r="I2200" s="12">
        <v>14.333735507844978</v>
      </c>
      <c r="J2200" s="12">
        <v>17.604012578627572</v>
      </c>
      <c r="K2200" s="12">
        <v>24.533234449305155</v>
      </c>
      <c r="L2200" s="12">
        <v>17.177268857150462</v>
      </c>
      <c r="M2200" s="12">
        <v>17.457999449736906</v>
      </c>
      <c r="N2200" s="12"/>
      <c r="O2200" s="12"/>
    </row>
    <row r="2201" spans="1:15" x14ac:dyDescent="0.35">
      <c r="A2201" s="11" t="str">
        <f t="shared" si="34"/>
        <v>DISTRIBUCION VOLUMEN POR CRITERIO (kg o litros)RosadoNOROESTE</v>
      </c>
      <c r="B2201" s="11" t="s">
        <v>210</v>
      </c>
      <c r="C2201" s="11" t="s">
        <v>110</v>
      </c>
      <c r="D2201" s="11" t="s">
        <v>8</v>
      </c>
      <c r="E2201" s="12">
        <v>12.299615264956977</v>
      </c>
      <c r="F2201" s="12">
        <v>9.1935387014497856</v>
      </c>
      <c r="G2201" s="12">
        <v>11.629351822406237</v>
      </c>
      <c r="H2201" s="12">
        <v>10.335575757096889</v>
      </c>
      <c r="I2201" s="12">
        <v>23.412307109358508</v>
      </c>
      <c r="J2201" s="12">
        <v>12.223758323027155</v>
      </c>
      <c r="K2201" s="12">
        <v>12.69819041696468</v>
      </c>
      <c r="L2201" s="12">
        <v>15.165110043105129</v>
      </c>
      <c r="M2201" s="12">
        <v>11.541699168609682</v>
      </c>
      <c r="N2201" s="12"/>
      <c r="O2201" s="12"/>
    </row>
    <row r="2202" spans="1:15" x14ac:dyDescent="0.35">
      <c r="A2202" s="11" t="str">
        <f t="shared" si="34"/>
        <v>DISTRIBUCION VOLUMEN POR CRITERIO (kg o litros)Rosado&lt;2MIL</v>
      </c>
      <c r="B2202" s="11" t="s">
        <v>210</v>
      </c>
      <c r="C2202" s="11" t="s">
        <v>110</v>
      </c>
      <c r="D2202" s="11" t="s">
        <v>9</v>
      </c>
      <c r="E2202" s="12">
        <v>0.72880947887108261</v>
      </c>
      <c r="F2202" s="12">
        <v>1.7101856271789038</v>
      </c>
      <c r="G2202" s="12">
        <v>0.44425559972649997</v>
      </c>
      <c r="H2202" s="12">
        <v>4.2893256507777453</v>
      </c>
      <c r="I2202" s="12">
        <v>2.5277896028433466</v>
      </c>
      <c r="J2202" s="12">
        <v>0</v>
      </c>
      <c r="K2202" s="12">
        <v>1.3324008816841477</v>
      </c>
      <c r="L2202" s="12">
        <v>0.77705987786198771</v>
      </c>
      <c r="M2202" s="12">
        <v>5.1414053652477811</v>
      </c>
      <c r="N2202" s="12"/>
      <c r="O2202" s="12"/>
    </row>
    <row r="2203" spans="1:15" x14ac:dyDescent="0.35">
      <c r="A2203" s="11" t="str">
        <f t="shared" si="34"/>
        <v>DISTRIBUCION VOLUMEN POR CRITERIO (kg o litros)Rosado2-5MIL</v>
      </c>
      <c r="B2203" s="11" t="s">
        <v>210</v>
      </c>
      <c r="C2203" s="11" t="s">
        <v>110</v>
      </c>
      <c r="D2203" s="11" t="s">
        <v>10</v>
      </c>
      <c r="E2203" s="12">
        <v>3.3198559078230412</v>
      </c>
      <c r="F2203" s="12">
        <v>3.3772182445606349</v>
      </c>
      <c r="G2203" s="12">
        <v>1.8406668396873489</v>
      </c>
      <c r="H2203" s="12">
        <v>0.74825322873233646</v>
      </c>
      <c r="I2203" s="12">
        <v>0.75586869090458753</v>
      </c>
      <c r="J2203" s="12">
        <v>2.9176050761913852</v>
      </c>
      <c r="K2203" s="12">
        <v>0.88794850574113404</v>
      </c>
      <c r="L2203" s="12">
        <v>0.92613636423259893</v>
      </c>
      <c r="M2203" s="12">
        <v>3.8273784650520546</v>
      </c>
      <c r="N2203" s="12"/>
      <c r="O2203" s="12"/>
    </row>
    <row r="2204" spans="1:15" x14ac:dyDescent="0.35">
      <c r="A2204" s="11" t="str">
        <f t="shared" si="34"/>
        <v>DISTRIBUCION VOLUMEN POR CRITERIO (kg o litros)Rosado5-10MIL</v>
      </c>
      <c r="B2204" s="11" t="s">
        <v>210</v>
      </c>
      <c r="C2204" s="11" t="s">
        <v>110</v>
      </c>
      <c r="D2204" s="11" t="s">
        <v>11</v>
      </c>
      <c r="E2204" s="12">
        <v>10.826282995605785</v>
      </c>
      <c r="F2204" s="12">
        <v>11.915199896138493</v>
      </c>
      <c r="G2204" s="12">
        <v>18.484373671948848</v>
      </c>
      <c r="H2204" s="12">
        <v>9.7509161263175237</v>
      </c>
      <c r="I2204" s="12">
        <v>6.6118007712952922</v>
      </c>
      <c r="J2204" s="12">
        <v>10.100405387425065</v>
      </c>
      <c r="K2204" s="12">
        <v>6.8149343032532794</v>
      </c>
      <c r="L2204" s="12">
        <v>3.4451070307028231</v>
      </c>
      <c r="M2204" s="12">
        <v>7.6633460409209491</v>
      </c>
      <c r="N2204" s="12"/>
      <c r="O2204" s="12"/>
    </row>
    <row r="2205" spans="1:15" x14ac:dyDescent="0.35">
      <c r="A2205" s="11" t="str">
        <f t="shared" si="34"/>
        <v>DISTRIBUCION VOLUMEN POR CRITERIO (kg o litros)Rosado10-30MIL</v>
      </c>
      <c r="B2205" s="11" t="s">
        <v>210</v>
      </c>
      <c r="C2205" s="11" t="s">
        <v>110</v>
      </c>
      <c r="D2205" s="11" t="s">
        <v>12</v>
      </c>
      <c r="E2205" s="12">
        <v>18.360203355360209</v>
      </c>
      <c r="F2205" s="12">
        <v>12.178645828659189</v>
      </c>
      <c r="G2205" s="12">
        <v>17.168204434692797</v>
      </c>
      <c r="H2205" s="12">
        <v>22.85376736952724</v>
      </c>
      <c r="I2205" s="12">
        <v>17.276746269626468</v>
      </c>
      <c r="J2205" s="12">
        <v>18.700096404487955</v>
      </c>
      <c r="K2205" s="12">
        <v>17.609628013234307</v>
      </c>
      <c r="L2205" s="12">
        <v>27.545519298176028</v>
      </c>
      <c r="M2205" s="12">
        <v>22.31820546056991</v>
      </c>
      <c r="N2205" s="12"/>
      <c r="O2205" s="12"/>
    </row>
    <row r="2206" spans="1:15" x14ac:dyDescent="0.35">
      <c r="A2206" s="11" t="str">
        <f t="shared" si="34"/>
        <v>DISTRIBUCION VOLUMEN POR CRITERIO (kg o litros)Rosado30-100MIL</v>
      </c>
      <c r="B2206" s="11" t="s">
        <v>210</v>
      </c>
      <c r="C2206" s="11" t="s">
        <v>110</v>
      </c>
      <c r="D2206" s="11" t="s">
        <v>13</v>
      </c>
      <c r="E2206" s="12">
        <v>28.699893789207572</v>
      </c>
      <c r="F2206" s="12">
        <v>24.373382601166053</v>
      </c>
      <c r="G2206" s="12">
        <v>17.223564992673889</v>
      </c>
      <c r="H2206" s="12">
        <v>29.863583822014078</v>
      </c>
      <c r="I2206" s="12">
        <v>23.507461260100502</v>
      </c>
      <c r="J2206" s="12">
        <v>24.335319567256459</v>
      </c>
      <c r="K2206" s="12">
        <v>24.53735055349965</v>
      </c>
      <c r="L2206" s="12">
        <v>14.012214500813425</v>
      </c>
      <c r="M2206" s="12">
        <v>16.580044486701624</v>
      </c>
      <c r="N2206" s="12"/>
      <c r="O2206" s="12"/>
    </row>
    <row r="2207" spans="1:15" x14ac:dyDescent="0.35">
      <c r="A2207" s="11" t="str">
        <f t="shared" si="34"/>
        <v>DISTRIBUCION VOLUMEN POR CRITERIO (kg o litros)Rosado100-200MIL</v>
      </c>
      <c r="B2207" s="11" t="s">
        <v>210</v>
      </c>
      <c r="C2207" s="11" t="s">
        <v>110</v>
      </c>
      <c r="D2207" s="11" t="s">
        <v>14</v>
      </c>
      <c r="E2207" s="12">
        <v>10.268871474077926</v>
      </c>
      <c r="F2207" s="12">
        <v>12.959511929565204</v>
      </c>
      <c r="G2207" s="12">
        <v>20.087241865995228</v>
      </c>
      <c r="H2207" s="12">
        <v>4.1259807118091949</v>
      </c>
      <c r="I2207" s="12">
        <v>10.359745304775036</v>
      </c>
      <c r="J2207" s="12">
        <v>9.7369366566451472</v>
      </c>
      <c r="K2207" s="12">
        <v>11.927569599398664</v>
      </c>
      <c r="L2207" s="12">
        <v>16.519871169081785</v>
      </c>
      <c r="M2207" s="12">
        <v>9.4605374926081236</v>
      </c>
      <c r="N2207" s="12"/>
      <c r="O2207" s="12"/>
    </row>
    <row r="2208" spans="1:15" x14ac:dyDescent="0.35">
      <c r="A2208" s="11" t="str">
        <f t="shared" si="34"/>
        <v>DISTRIBUCION VOLUMEN POR CRITERIO (kg o litros)Rosado200-500MIL</v>
      </c>
      <c r="B2208" s="11" t="s">
        <v>210</v>
      </c>
      <c r="C2208" s="11" t="s">
        <v>110</v>
      </c>
      <c r="D2208" s="11" t="s">
        <v>15</v>
      </c>
      <c r="E2208" s="12">
        <v>4.5978054261162571</v>
      </c>
      <c r="F2208" s="12">
        <v>13.040001002929055</v>
      </c>
      <c r="G2208" s="12">
        <v>11.036760026626801</v>
      </c>
      <c r="H2208" s="12">
        <v>9.5774230346218516</v>
      </c>
      <c r="I2208" s="12">
        <v>19.953510184312094</v>
      </c>
      <c r="J2208" s="12">
        <v>12.392421916928001</v>
      </c>
      <c r="K2208" s="12">
        <v>20.064099512105336</v>
      </c>
      <c r="L2208" s="12">
        <v>17.839440846083487</v>
      </c>
      <c r="M2208" s="12">
        <v>14.147032855393721</v>
      </c>
      <c r="N2208" s="12"/>
      <c r="O2208" s="12"/>
    </row>
    <row r="2209" spans="1:15" x14ac:dyDescent="0.35">
      <c r="A2209" s="11" t="str">
        <f t="shared" si="34"/>
        <v>DISTRIBUCION VOLUMEN POR CRITERIO (kg o litros)Rosado&gt;500MIL</v>
      </c>
      <c r="B2209" s="11" t="s">
        <v>210</v>
      </c>
      <c r="C2209" s="11" t="s">
        <v>110</v>
      </c>
      <c r="D2209" s="11" t="s">
        <v>16</v>
      </c>
      <c r="E2209" s="12">
        <v>23.198264177353821</v>
      </c>
      <c r="F2209" s="12">
        <v>20.445842185202288</v>
      </c>
      <c r="G2209" s="12">
        <v>13.714921963177703</v>
      </c>
      <c r="H2209" s="12">
        <v>18.790734563428412</v>
      </c>
      <c r="I2209" s="12">
        <v>19.007063849081817</v>
      </c>
      <c r="J2209" s="12">
        <v>21.817217392772221</v>
      </c>
      <c r="K2209" s="12">
        <v>16.826067068426809</v>
      </c>
      <c r="L2209" s="12">
        <v>18.934640419310171</v>
      </c>
      <c r="M2209" s="12">
        <v>20.862051583512926</v>
      </c>
      <c r="N2209" s="12"/>
      <c r="O2209" s="12"/>
    </row>
    <row r="2210" spans="1:15" x14ac:dyDescent="0.35">
      <c r="A2210" s="11" t="str">
        <f t="shared" si="34"/>
        <v>DISTRIBUCION VOLUMEN POR CRITERIO (kg o litros)RosadoDE 15 A 19 AÑOS</v>
      </c>
      <c r="B2210" s="11" t="s">
        <v>210</v>
      </c>
      <c r="C2210" s="11" t="s">
        <v>110</v>
      </c>
      <c r="D2210" s="11" t="s">
        <v>34</v>
      </c>
      <c r="E2210" s="12" t="s">
        <v>222</v>
      </c>
      <c r="F2210" s="12">
        <v>0</v>
      </c>
      <c r="G2210" s="12">
        <v>0</v>
      </c>
      <c r="H2210" s="12">
        <v>3.7530913889161308</v>
      </c>
      <c r="I2210" s="12">
        <v>0</v>
      </c>
      <c r="J2210" s="12">
        <v>0</v>
      </c>
      <c r="K2210" s="12" t="s">
        <v>222</v>
      </c>
      <c r="L2210" s="12" t="s">
        <v>222</v>
      </c>
      <c r="M2210" s="12" t="s">
        <v>222</v>
      </c>
      <c r="N2210" s="12"/>
      <c r="O2210" s="12"/>
    </row>
    <row r="2211" spans="1:15" x14ac:dyDescent="0.35">
      <c r="A2211" s="11" t="str">
        <f t="shared" si="34"/>
        <v>DISTRIBUCION VOLUMEN POR CRITERIO (kg o litros)RosadoDE 20 A 24 AÑOS</v>
      </c>
      <c r="B2211" s="11" t="s">
        <v>210</v>
      </c>
      <c r="C2211" s="11" t="s">
        <v>110</v>
      </c>
      <c r="D2211" s="11" t="s">
        <v>35</v>
      </c>
      <c r="E2211" s="12">
        <v>0.77036694953935703</v>
      </c>
      <c r="F2211" s="12">
        <v>0</v>
      </c>
      <c r="G2211" s="12">
        <v>0</v>
      </c>
      <c r="H2211" s="12">
        <v>0</v>
      </c>
      <c r="I2211" s="12">
        <v>0</v>
      </c>
      <c r="J2211" s="12">
        <v>3.5397409986280772</v>
      </c>
      <c r="K2211" s="12" t="s">
        <v>222</v>
      </c>
      <c r="L2211" s="12">
        <v>1.7059616917710101</v>
      </c>
      <c r="M2211" s="12">
        <v>1.2422702948320616</v>
      </c>
      <c r="N2211" s="12"/>
      <c r="O2211" s="12"/>
    </row>
    <row r="2212" spans="1:15" x14ac:dyDescent="0.35">
      <c r="A2212" s="11" t="str">
        <f t="shared" si="34"/>
        <v>DISTRIBUCION VOLUMEN POR CRITERIO (kg o litros)RosadoDE 25 A 34 AÑOS</v>
      </c>
      <c r="B2212" s="11" t="s">
        <v>210</v>
      </c>
      <c r="C2212" s="11" t="s">
        <v>110</v>
      </c>
      <c r="D2212" s="11" t="s">
        <v>36</v>
      </c>
      <c r="E2212" s="12">
        <v>3.2886363337451501</v>
      </c>
      <c r="F2212" s="12">
        <v>3.4537906833577816</v>
      </c>
      <c r="G2212" s="12">
        <v>1.9822983580559486</v>
      </c>
      <c r="H2212" s="12">
        <v>3.2922050598462524</v>
      </c>
      <c r="I2212" s="12">
        <v>0.311030162807032</v>
      </c>
      <c r="J2212" s="12">
        <v>2.0469093712038031</v>
      </c>
      <c r="K2212" s="12">
        <v>1.5130495132091704</v>
      </c>
      <c r="L2212" s="12">
        <v>3.7249085549462073</v>
      </c>
      <c r="M2212" s="12">
        <v>1.1162148883906358</v>
      </c>
      <c r="N2212" s="12"/>
      <c r="O2212" s="12"/>
    </row>
    <row r="2213" spans="1:15" x14ac:dyDescent="0.35">
      <c r="A2213" s="11" t="str">
        <f t="shared" si="34"/>
        <v>DISTRIBUCION VOLUMEN POR CRITERIO (kg o litros)RosadoDE 35 A 49 AÑOS</v>
      </c>
      <c r="B2213" s="11" t="s">
        <v>210</v>
      </c>
      <c r="C2213" s="11" t="s">
        <v>110</v>
      </c>
      <c r="D2213" s="11" t="s">
        <v>37</v>
      </c>
      <c r="E2213" s="12">
        <v>17.271646723477989</v>
      </c>
      <c r="F2213" s="12">
        <v>12.659685506691057</v>
      </c>
      <c r="G2213" s="12">
        <v>11.592240249670963</v>
      </c>
      <c r="H2213" s="12">
        <v>12.709857725230428</v>
      </c>
      <c r="I2213" s="12">
        <v>13.54530446721694</v>
      </c>
      <c r="J2213" s="12">
        <v>14.439085284793981</v>
      </c>
      <c r="K2213" s="12">
        <v>13.577058457723023</v>
      </c>
      <c r="L2213" s="12">
        <v>11.94801409336957</v>
      </c>
      <c r="M2213" s="12">
        <v>14.149805475300401</v>
      </c>
      <c r="N2213" s="12"/>
      <c r="O2213" s="12"/>
    </row>
    <row r="2214" spans="1:15" x14ac:dyDescent="0.35">
      <c r="A2214" s="11" t="str">
        <f t="shared" si="34"/>
        <v>DISTRIBUCION VOLUMEN POR CRITERIO (kg o litros)RosadoDE 50 A 59 AÑOS</v>
      </c>
      <c r="B2214" s="11" t="s">
        <v>210</v>
      </c>
      <c r="C2214" s="11" t="s">
        <v>110</v>
      </c>
      <c r="D2214" s="11" t="s">
        <v>38</v>
      </c>
      <c r="E2214" s="12">
        <v>21.603773157763445</v>
      </c>
      <c r="F2214" s="12">
        <v>20.279290478009962</v>
      </c>
      <c r="G2214" s="12">
        <v>16.941487243562868</v>
      </c>
      <c r="H2214" s="12">
        <v>20.571302925050773</v>
      </c>
      <c r="I2214" s="12">
        <v>29.505229446422927</v>
      </c>
      <c r="J2214" s="12">
        <v>25.390704422494988</v>
      </c>
      <c r="K2214" s="12">
        <v>29.81103424465698</v>
      </c>
      <c r="L2214" s="12">
        <v>15.696305144460467</v>
      </c>
      <c r="M2214" s="12">
        <v>20.249782694773504</v>
      </c>
      <c r="N2214" s="12"/>
      <c r="O2214" s="12"/>
    </row>
    <row r="2215" spans="1:15" x14ac:dyDescent="0.35">
      <c r="A2215" s="11" t="str">
        <f t="shared" si="34"/>
        <v>DISTRIBUCION VOLUMEN POR CRITERIO (kg o litros)RosadoDE 60 A 75 AÑOS</v>
      </c>
      <c r="B2215" s="11" t="s">
        <v>210</v>
      </c>
      <c r="C2215" s="11" t="s">
        <v>110</v>
      </c>
      <c r="D2215" s="11" t="s">
        <v>39</v>
      </c>
      <c r="E2215" s="12">
        <v>57.065573923390509</v>
      </c>
      <c r="F2215" s="12">
        <v>63.607224082753575</v>
      </c>
      <c r="G2215" s="12">
        <v>69.483954452835732</v>
      </c>
      <c r="H2215" s="12">
        <v>59.673527795504086</v>
      </c>
      <c r="I2215" s="12">
        <v>56.638422270229341</v>
      </c>
      <c r="J2215" s="12">
        <v>54.583553403962256</v>
      </c>
      <c r="K2215" s="12">
        <v>55.09885233173646</v>
      </c>
      <c r="L2215" s="12">
        <v>66.924809116287719</v>
      </c>
      <c r="M2215" s="12">
        <v>63.241926913008825</v>
      </c>
      <c r="N2215" s="12"/>
      <c r="O2215" s="12"/>
    </row>
    <row r="2216" spans="1:15" x14ac:dyDescent="0.35">
      <c r="A2216" s="11" t="str">
        <f t="shared" si="34"/>
        <v>DISTRIBUCION VOLUMEN POR CRITERIO (kg o litros)RosadoNIVEL ALTO</v>
      </c>
      <c r="B2216" s="11" t="s">
        <v>210</v>
      </c>
      <c r="C2216" s="11" t="s">
        <v>110</v>
      </c>
      <c r="D2216" s="11" t="s">
        <v>171</v>
      </c>
      <c r="E2216" s="12">
        <v>26.212124112026956</v>
      </c>
      <c r="F2216" s="12">
        <v>16.606757828562618</v>
      </c>
      <c r="G2216" s="12">
        <v>20.2077197626536</v>
      </c>
      <c r="H2216" s="12">
        <v>19.368515790930005</v>
      </c>
      <c r="I2216" s="12">
        <v>15.096561601554406</v>
      </c>
      <c r="J2216" s="12">
        <v>11.356513526786882</v>
      </c>
      <c r="K2216" s="12">
        <v>19.269159434336899</v>
      </c>
      <c r="L2216" s="12">
        <v>11.534721381994476</v>
      </c>
      <c r="M2216" s="12">
        <v>13.973601447605855</v>
      </c>
      <c r="N2216" s="12"/>
      <c r="O2216" s="12"/>
    </row>
    <row r="2217" spans="1:15" x14ac:dyDescent="0.35">
      <c r="A2217" s="11" t="str">
        <f t="shared" si="34"/>
        <v>DISTRIBUCION VOLUMEN POR CRITERIO (kg o litros)RosadoNIVEL MEDIO ALTO</v>
      </c>
      <c r="B2217" s="11" t="s">
        <v>210</v>
      </c>
      <c r="C2217" s="11" t="s">
        <v>110</v>
      </c>
      <c r="D2217" s="11" t="s">
        <v>172</v>
      </c>
      <c r="E2217" s="12">
        <v>10.646407089433382</v>
      </c>
      <c r="F2217" s="12">
        <v>12.187817323111108</v>
      </c>
      <c r="G2217" s="12">
        <v>6.6416039188931979</v>
      </c>
      <c r="H2217" s="12">
        <v>21.938864593640865</v>
      </c>
      <c r="I2217" s="12">
        <v>8.133171193631652</v>
      </c>
      <c r="J2217" s="12">
        <v>21.207374775208876</v>
      </c>
      <c r="K2217" s="12">
        <v>9.7234672864805862</v>
      </c>
      <c r="L2217" s="12">
        <v>9.8951294330838664</v>
      </c>
      <c r="M2217" s="12">
        <v>16.059752165519626</v>
      </c>
      <c r="N2217" s="12"/>
      <c r="O2217" s="12"/>
    </row>
    <row r="2218" spans="1:15" x14ac:dyDescent="0.35">
      <c r="A2218" s="11" t="str">
        <f t="shared" si="34"/>
        <v>DISTRIBUCION VOLUMEN POR CRITERIO (kg o litros)RosadoNIVEL MEDIO</v>
      </c>
      <c r="B2218" s="11" t="s">
        <v>210</v>
      </c>
      <c r="C2218" s="11" t="s">
        <v>110</v>
      </c>
      <c r="D2218" s="11" t="s">
        <v>173</v>
      </c>
      <c r="E2218" s="12">
        <v>23.363046754504261</v>
      </c>
      <c r="F2218" s="12">
        <v>28.569313301093942</v>
      </c>
      <c r="G2218" s="12">
        <v>27.332452372219102</v>
      </c>
      <c r="H2218" s="12">
        <v>30.729796302588085</v>
      </c>
      <c r="I2218" s="12">
        <v>20.578545693297329</v>
      </c>
      <c r="J2218" s="12">
        <v>35.597667682496905</v>
      </c>
      <c r="K2218" s="12">
        <v>32.24664746970641</v>
      </c>
      <c r="L2218" s="12">
        <v>40.87281453483412</v>
      </c>
      <c r="M2218" s="12">
        <v>26.049169187944983</v>
      </c>
      <c r="N2218" s="12"/>
      <c r="O2218" s="12"/>
    </row>
    <row r="2219" spans="1:15" x14ac:dyDescent="0.35">
      <c r="A2219" s="11" t="str">
        <f t="shared" si="34"/>
        <v>DISTRIBUCION VOLUMEN POR CRITERIO (kg o litros)RosadoNIVEL MEDIO BAJO</v>
      </c>
      <c r="B2219" s="11" t="s">
        <v>210</v>
      </c>
      <c r="C2219" s="11" t="s">
        <v>110</v>
      </c>
      <c r="D2219" s="11" t="s">
        <v>174</v>
      </c>
      <c r="E2219" s="12">
        <v>17.423403550924551</v>
      </c>
      <c r="F2219" s="12">
        <v>18.1677855065399</v>
      </c>
      <c r="G2219" s="12">
        <v>16.855541012593189</v>
      </c>
      <c r="H2219" s="12">
        <v>5.9771988232310393</v>
      </c>
      <c r="I2219" s="12">
        <v>27.916798035086458</v>
      </c>
      <c r="J2219" s="12">
        <v>19.465743194611012</v>
      </c>
      <c r="K2219" s="12">
        <v>21.561380289991845</v>
      </c>
      <c r="L2219" s="12">
        <v>24.092873216514949</v>
      </c>
      <c r="M2219" s="12">
        <v>21.766329316027232</v>
      </c>
      <c r="N2219" s="12"/>
      <c r="O2219" s="12"/>
    </row>
    <row r="2220" spans="1:15" x14ac:dyDescent="0.35">
      <c r="A2220" s="11" t="str">
        <f t="shared" si="34"/>
        <v>DISTRIBUCION VOLUMEN POR CRITERIO (kg o litros)RosadoNIVEL BAJO</v>
      </c>
      <c r="B2220" s="11" t="s">
        <v>210</v>
      </c>
      <c r="C2220" s="11" t="s">
        <v>110</v>
      </c>
      <c r="D2220" s="11" t="s">
        <v>190</v>
      </c>
      <c r="E2220" s="12">
        <v>22.355014998610596</v>
      </c>
      <c r="F2220" s="12">
        <v>24.468321548229866</v>
      </c>
      <c r="G2220" s="12">
        <v>28.962669803057921</v>
      </c>
      <c r="H2220" s="12">
        <v>21.985617905182067</v>
      </c>
      <c r="I2220" s="12">
        <v>28.274908168158046</v>
      </c>
      <c r="J2220" s="12">
        <v>12.372693958878536</v>
      </c>
      <c r="K2220" s="12">
        <v>17.199346184444561</v>
      </c>
      <c r="L2220" s="12">
        <v>13.604453738164946</v>
      </c>
      <c r="M2220" s="12">
        <v>22.151148263338634</v>
      </c>
      <c r="N2220" s="12"/>
      <c r="O2220" s="12"/>
    </row>
    <row r="2221" spans="1:15" x14ac:dyDescent="0.35">
      <c r="A2221" s="11" t="str">
        <f t="shared" si="34"/>
        <v>DISTRIBUCION VOLUMEN POR CRITERIO (kg o litros)RosadoHOMBRE</v>
      </c>
      <c r="B2221" s="11" t="s">
        <v>210</v>
      </c>
      <c r="C2221" s="11" t="s">
        <v>110</v>
      </c>
      <c r="D2221" s="11" t="s">
        <v>17</v>
      </c>
      <c r="E2221" s="12">
        <v>70.026806416298044</v>
      </c>
      <c r="F2221" s="12">
        <v>57.974962988186519</v>
      </c>
      <c r="G2221" s="12">
        <v>71.220898272272819</v>
      </c>
      <c r="H2221" s="12">
        <v>63.44147055529038</v>
      </c>
      <c r="I2221" s="12">
        <v>63.612837116492827</v>
      </c>
      <c r="J2221" s="12">
        <v>59.940380730822739</v>
      </c>
      <c r="K2221" s="12">
        <v>68.421727391283653</v>
      </c>
      <c r="L2221" s="12">
        <v>69.346861720065633</v>
      </c>
      <c r="M2221" s="12">
        <v>60.746017364331095</v>
      </c>
      <c r="N2221" s="12"/>
      <c r="O2221" s="12"/>
    </row>
    <row r="2222" spans="1:15" x14ac:dyDescent="0.35">
      <c r="A2222" s="11" t="str">
        <f t="shared" si="34"/>
        <v>DISTRIBUCION VOLUMEN POR CRITERIO (kg o litros)RosadoMUJER</v>
      </c>
      <c r="B2222" s="11" t="s">
        <v>210</v>
      </c>
      <c r="C2222" s="11" t="s">
        <v>110</v>
      </c>
      <c r="D2222" s="11" t="s">
        <v>18</v>
      </c>
      <c r="E2222" s="12">
        <v>29.973196495785498</v>
      </c>
      <c r="F2222" s="12">
        <v>42.025031726563398</v>
      </c>
      <c r="G2222" s="12">
        <v>28.779091627278696</v>
      </c>
      <c r="H2222" s="12">
        <v>36.558513951938011</v>
      </c>
      <c r="I2222" s="12">
        <v>36.387142196652974</v>
      </c>
      <c r="J2222" s="12">
        <v>40.059615838168369</v>
      </c>
      <c r="K2222" s="12">
        <v>31.578282583120703</v>
      </c>
      <c r="L2222" s="12">
        <v>30.653131284109243</v>
      </c>
      <c r="M2222" s="12">
        <v>39.253975026942499</v>
      </c>
      <c r="N2222" s="12"/>
      <c r="O2222" s="12"/>
    </row>
    <row r="2223" spans="1:15" x14ac:dyDescent="0.35">
      <c r="A2223" s="11" t="str">
        <f t="shared" si="34"/>
        <v>DISTRIBUCION VOLUMEN POR CRITERIO (kg o litros)Resto vinoT.ESPAÑA</v>
      </c>
      <c r="B2223" s="11" t="s">
        <v>210</v>
      </c>
      <c r="C2223" s="11" t="s">
        <v>111</v>
      </c>
      <c r="D2223" s="11" t="s">
        <v>32</v>
      </c>
      <c r="E2223" s="12">
        <v>100</v>
      </c>
      <c r="F2223" s="12">
        <v>100</v>
      </c>
      <c r="G2223" s="12">
        <v>100</v>
      </c>
      <c r="H2223" s="12">
        <v>100</v>
      </c>
      <c r="I2223" s="12">
        <v>100</v>
      </c>
      <c r="J2223" s="12">
        <v>100</v>
      </c>
      <c r="K2223" s="12">
        <v>100</v>
      </c>
      <c r="L2223" s="12">
        <v>100</v>
      </c>
      <c r="M2223" s="12">
        <v>100</v>
      </c>
      <c r="N2223" s="12"/>
      <c r="O2223" s="12"/>
    </row>
    <row r="2224" spans="1:15" x14ac:dyDescent="0.35">
      <c r="A2224" s="11" t="str">
        <f t="shared" si="34"/>
        <v>DISTRIBUCION VOLUMEN POR CRITERIO (kg o litros)Resto vinoBCN AM</v>
      </c>
      <c r="B2224" s="11" t="s">
        <v>210</v>
      </c>
      <c r="C2224" s="11" t="s">
        <v>111</v>
      </c>
      <c r="D2224" s="11" t="s">
        <v>1</v>
      </c>
      <c r="E2224" s="12">
        <v>0.66783621705569862</v>
      </c>
      <c r="F2224" s="12">
        <v>8.1125467772703637</v>
      </c>
      <c r="G2224" s="12">
        <v>2.2177124344022645</v>
      </c>
      <c r="H2224" s="12">
        <v>6.1293539484824278</v>
      </c>
      <c r="I2224" s="12">
        <v>17.075328247978042</v>
      </c>
      <c r="J2224" s="12">
        <v>3.8523767380587604</v>
      </c>
      <c r="K2224" s="12">
        <v>5.6631075447590158</v>
      </c>
      <c r="L2224" s="12">
        <v>0.96272617013257356</v>
      </c>
      <c r="M2224" s="12">
        <v>18.281875287458043</v>
      </c>
      <c r="N2224" s="12"/>
      <c r="O2224" s="12"/>
    </row>
    <row r="2225" spans="1:15" x14ac:dyDescent="0.35">
      <c r="A2225" s="11" t="str">
        <f t="shared" si="34"/>
        <v>DISTRIBUCION VOLUMEN POR CRITERIO (kg o litros)Resto vinoREST.CAT ARAGON</v>
      </c>
      <c r="B2225" s="11" t="s">
        <v>210</v>
      </c>
      <c r="C2225" s="11" t="s">
        <v>111</v>
      </c>
      <c r="D2225" s="11" t="s">
        <v>2</v>
      </c>
      <c r="E2225" s="12">
        <v>7.0876047568491627</v>
      </c>
      <c r="F2225" s="12">
        <v>2.4654143717025194</v>
      </c>
      <c r="G2225" s="12">
        <v>18.673169887095199</v>
      </c>
      <c r="H2225" s="12">
        <v>9.1111344267561822</v>
      </c>
      <c r="I2225" s="12">
        <v>10.708644855251743</v>
      </c>
      <c r="J2225" s="12">
        <v>20.708628351257907</v>
      </c>
      <c r="K2225" s="12">
        <v>41.994144764357102</v>
      </c>
      <c r="L2225" s="12">
        <v>18.750453501306847</v>
      </c>
      <c r="M2225" s="12">
        <v>7.4868270466605322</v>
      </c>
      <c r="N2225" s="12"/>
      <c r="O2225" s="12"/>
    </row>
    <row r="2226" spans="1:15" x14ac:dyDescent="0.35">
      <c r="A2226" s="11" t="str">
        <f t="shared" si="34"/>
        <v>DISTRIBUCION VOLUMEN POR CRITERIO (kg o litros)Resto vinoLEVANTE</v>
      </c>
      <c r="B2226" s="11" t="s">
        <v>210</v>
      </c>
      <c r="C2226" s="11" t="s">
        <v>111</v>
      </c>
      <c r="D2226" s="11" t="s">
        <v>3</v>
      </c>
      <c r="E2226" s="12">
        <v>5.7756561710650605</v>
      </c>
      <c r="F2226" s="12">
        <v>3.4395223271735302</v>
      </c>
      <c r="G2226" s="12">
        <v>7.1927120857871962</v>
      </c>
      <c r="H2226" s="12">
        <v>4.1919838164415903</v>
      </c>
      <c r="I2226" s="12">
        <v>4.6609607361214973</v>
      </c>
      <c r="J2226" s="12">
        <v>13.161184156727392</v>
      </c>
      <c r="K2226" s="12">
        <v>2.5749907298912316</v>
      </c>
      <c r="L2226" s="12">
        <v>4.0706962237869169</v>
      </c>
      <c r="M2226" s="12">
        <v>8.5265295864613488</v>
      </c>
      <c r="N2226" s="12"/>
      <c r="O2226" s="12"/>
    </row>
    <row r="2227" spans="1:15" x14ac:dyDescent="0.35">
      <c r="A2227" s="11" t="str">
        <f t="shared" si="34"/>
        <v>DISTRIBUCION VOLUMEN POR CRITERIO (kg o litros)Resto vinoANDALUCIA</v>
      </c>
      <c r="B2227" s="11" t="s">
        <v>210</v>
      </c>
      <c r="C2227" s="11" t="s">
        <v>111</v>
      </c>
      <c r="D2227" s="11" t="s">
        <v>4</v>
      </c>
      <c r="E2227" s="12">
        <v>50.096015294681671</v>
      </c>
      <c r="F2227" s="12">
        <v>49.992853945870984</v>
      </c>
      <c r="G2227" s="12">
        <v>29.977061128490217</v>
      </c>
      <c r="H2227" s="12">
        <v>49.581853764421226</v>
      </c>
      <c r="I2227" s="12">
        <v>35.083776905570424</v>
      </c>
      <c r="J2227" s="12">
        <v>29.113247409996855</v>
      </c>
      <c r="K2227" s="12">
        <v>24.402663444987368</v>
      </c>
      <c r="L2227" s="12">
        <v>47.515978745512612</v>
      </c>
      <c r="M2227" s="12">
        <v>38.207974190735996</v>
      </c>
      <c r="N2227" s="12"/>
      <c r="O2227" s="12"/>
    </row>
    <row r="2228" spans="1:15" x14ac:dyDescent="0.35">
      <c r="A2228" s="11" t="str">
        <f t="shared" si="34"/>
        <v>DISTRIBUCION VOLUMEN POR CRITERIO (kg o litros)Resto vinoMDD AM</v>
      </c>
      <c r="B2228" s="11" t="s">
        <v>210</v>
      </c>
      <c r="C2228" s="11" t="s">
        <v>111</v>
      </c>
      <c r="D2228" s="11" t="s">
        <v>5</v>
      </c>
      <c r="E2228" s="12">
        <v>14.561916486567156</v>
      </c>
      <c r="F2228" s="12">
        <v>22.425911082797022</v>
      </c>
      <c r="G2228" s="12">
        <v>22.253025978794909</v>
      </c>
      <c r="H2228" s="12">
        <v>6.3056003664601583</v>
      </c>
      <c r="I2228" s="12">
        <v>16.996774561434648</v>
      </c>
      <c r="J2228" s="12">
        <v>5.8576636658549486</v>
      </c>
      <c r="K2228" s="12">
        <v>3.8535049400480812</v>
      </c>
      <c r="L2228" s="12">
        <v>4.1070256133696406</v>
      </c>
      <c r="M2228" s="12">
        <v>9.514012958307136</v>
      </c>
      <c r="N2228" s="12"/>
      <c r="O2228" s="12"/>
    </row>
    <row r="2229" spans="1:15" x14ac:dyDescent="0.35">
      <c r="A2229" s="11" t="str">
        <f t="shared" si="34"/>
        <v>DISTRIBUCION VOLUMEN POR CRITERIO (kg o litros)Resto vinoRTO CENTRO</v>
      </c>
      <c r="B2229" s="11" t="s">
        <v>210</v>
      </c>
      <c r="C2229" s="11" t="s">
        <v>111</v>
      </c>
      <c r="D2229" s="11" t="s">
        <v>6</v>
      </c>
      <c r="E2229" s="12">
        <v>1.4916590069901525</v>
      </c>
      <c r="F2229" s="12">
        <v>2.8247538599976716</v>
      </c>
      <c r="G2229" s="12">
        <v>1.6071817028219229</v>
      </c>
      <c r="H2229" s="12">
        <v>2.5144047659237954</v>
      </c>
      <c r="I2229" s="12">
        <v>3.8923308340725891</v>
      </c>
      <c r="J2229" s="12">
        <v>5.4440575430824856</v>
      </c>
      <c r="K2229" s="12">
        <v>7.5572908587718786</v>
      </c>
      <c r="L2229" s="12">
        <v>16.008498509285648</v>
      </c>
      <c r="M2229" s="12">
        <v>1.1655142267896066</v>
      </c>
      <c r="N2229" s="12"/>
      <c r="O2229" s="12"/>
    </row>
    <row r="2230" spans="1:15" x14ac:dyDescent="0.35">
      <c r="A2230" s="11" t="str">
        <f t="shared" si="34"/>
        <v>DISTRIBUCION VOLUMEN POR CRITERIO (kg o litros)Resto vinoNORTE-CENTRO</v>
      </c>
      <c r="B2230" s="11" t="s">
        <v>210</v>
      </c>
      <c r="C2230" s="11" t="s">
        <v>111</v>
      </c>
      <c r="D2230" s="11" t="s">
        <v>7</v>
      </c>
      <c r="E2230" s="12">
        <v>8.8023897856574251</v>
      </c>
      <c r="F2230" s="12">
        <v>7.6199405299923111</v>
      </c>
      <c r="G2230" s="12">
        <v>17.497484161255386</v>
      </c>
      <c r="H2230" s="12">
        <v>8.8025128822616576</v>
      </c>
      <c r="I2230" s="12">
        <v>8.396813591419674</v>
      </c>
      <c r="J2230" s="12">
        <v>12.64506126498423</v>
      </c>
      <c r="K2230" s="12">
        <v>3.370841059510675</v>
      </c>
      <c r="L2230" s="12">
        <v>8.5846115059705959</v>
      </c>
      <c r="M2230" s="12">
        <v>8.0881761830830534</v>
      </c>
      <c r="N2230" s="12"/>
      <c r="O2230" s="12"/>
    </row>
    <row r="2231" spans="1:15" x14ac:dyDescent="0.35">
      <c r="A2231" s="11" t="str">
        <f t="shared" si="34"/>
        <v>DISTRIBUCION VOLUMEN POR CRITERIO (kg o litros)Resto vinoNOROESTE</v>
      </c>
      <c r="B2231" s="11" t="s">
        <v>210</v>
      </c>
      <c r="C2231" s="11" t="s">
        <v>111</v>
      </c>
      <c r="D2231" s="11" t="s">
        <v>8</v>
      </c>
      <c r="E2231" s="12">
        <v>11.516914178013193</v>
      </c>
      <c r="F2231" s="12">
        <v>3.1190492843108362</v>
      </c>
      <c r="G2231" s="12">
        <v>0.58165494545336227</v>
      </c>
      <c r="H2231" s="12">
        <v>13.363170739439134</v>
      </c>
      <c r="I2231" s="12">
        <v>3.1853721525654821</v>
      </c>
      <c r="J2231" s="12">
        <v>9.2177784106580649</v>
      </c>
      <c r="K2231" s="12">
        <v>10.583471436817632</v>
      </c>
      <c r="L2231" s="12" t="s">
        <v>222</v>
      </c>
      <c r="M2231" s="12">
        <v>8.7290923676242471</v>
      </c>
      <c r="N2231" s="12"/>
      <c r="O2231" s="12"/>
    </row>
    <row r="2232" spans="1:15" x14ac:dyDescent="0.35">
      <c r="A2232" s="11" t="str">
        <f t="shared" si="34"/>
        <v>DISTRIBUCION VOLUMEN POR CRITERIO (kg o litros)Resto vino&lt;2MIL</v>
      </c>
      <c r="B2232" s="11" t="s">
        <v>210</v>
      </c>
      <c r="C2232" s="11" t="s">
        <v>111</v>
      </c>
      <c r="D2232" s="11" t="s">
        <v>9</v>
      </c>
      <c r="E2232" s="12" t="s">
        <v>222</v>
      </c>
      <c r="F2232" s="12">
        <v>0</v>
      </c>
      <c r="G2232" s="12">
        <v>0</v>
      </c>
      <c r="H2232" s="12">
        <v>14.047255075584248</v>
      </c>
      <c r="I2232" s="12">
        <v>9.0563698360175291</v>
      </c>
      <c r="J2232" s="12">
        <v>7.2999875924311617</v>
      </c>
      <c r="K2232" s="12">
        <v>5.3212575998754383</v>
      </c>
      <c r="L2232" s="12">
        <v>12.934133393739094</v>
      </c>
      <c r="M2232" s="12">
        <v>2.5478314431320115</v>
      </c>
      <c r="N2232" s="12"/>
      <c r="O2232" s="12"/>
    </row>
    <row r="2233" spans="1:15" x14ac:dyDescent="0.35">
      <c r="A2233" s="11" t="str">
        <f t="shared" si="34"/>
        <v>DISTRIBUCION VOLUMEN POR CRITERIO (kg o litros)Resto vino2-5MIL</v>
      </c>
      <c r="B2233" s="11" t="s">
        <v>210</v>
      </c>
      <c r="C2233" s="11" t="s">
        <v>111</v>
      </c>
      <c r="D2233" s="11" t="s">
        <v>10</v>
      </c>
      <c r="E2233" s="12">
        <v>0.38907684322809272</v>
      </c>
      <c r="F2233" s="12">
        <v>5.0133256703559645</v>
      </c>
      <c r="G2233" s="12">
        <v>3.0023264245573751</v>
      </c>
      <c r="H2233" s="12">
        <v>0</v>
      </c>
      <c r="I2233" s="12">
        <v>0</v>
      </c>
      <c r="J2233" s="12">
        <v>0</v>
      </c>
      <c r="K2233" s="12">
        <v>6.1434267577296602</v>
      </c>
      <c r="L2233" s="12">
        <v>11.432827814199209</v>
      </c>
      <c r="M2233" s="12">
        <v>0.80074693185224732</v>
      </c>
      <c r="N2233" s="12"/>
      <c r="O2233" s="12"/>
    </row>
    <row r="2234" spans="1:15" x14ac:dyDescent="0.35">
      <c r="A2234" s="11" t="str">
        <f t="shared" si="34"/>
        <v>DISTRIBUCION VOLUMEN POR CRITERIO (kg o litros)Resto vino5-10MIL</v>
      </c>
      <c r="B2234" s="11" t="s">
        <v>210</v>
      </c>
      <c r="C2234" s="11" t="s">
        <v>111</v>
      </c>
      <c r="D2234" s="11" t="s">
        <v>11</v>
      </c>
      <c r="E2234" s="12">
        <v>5.1144625914430888</v>
      </c>
      <c r="F2234" s="12">
        <v>7.968175479202368</v>
      </c>
      <c r="G2234" s="12">
        <v>9.6373125031956377</v>
      </c>
      <c r="H2234" s="12">
        <v>8.8356714806486387</v>
      </c>
      <c r="I2234" s="12">
        <v>4.046722766428454</v>
      </c>
      <c r="J2234" s="12">
        <v>20.523917894604036</v>
      </c>
      <c r="K2234" s="12">
        <v>15.00320674801759</v>
      </c>
      <c r="L2234" s="12" t="s">
        <v>222</v>
      </c>
      <c r="M2234" s="12">
        <v>0.77621815660252491</v>
      </c>
      <c r="N2234" s="12"/>
      <c r="O2234" s="12"/>
    </row>
    <row r="2235" spans="1:15" x14ac:dyDescent="0.35">
      <c r="A2235" s="11" t="str">
        <f t="shared" si="34"/>
        <v>DISTRIBUCION VOLUMEN POR CRITERIO (kg o litros)Resto vino10-30MIL</v>
      </c>
      <c r="B2235" s="11" t="s">
        <v>210</v>
      </c>
      <c r="C2235" s="11" t="s">
        <v>111</v>
      </c>
      <c r="D2235" s="11" t="s">
        <v>12</v>
      </c>
      <c r="E2235" s="12">
        <v>31.27739261966116</v>
      </c>
      <c r="F2235" s="12">
        <v>20.014431766914395</v>
      </c>
      <c r="G2235" s="12">
        <v>17.999934925187205</v>
      </c>
      <c r="H2235" s="12">
        <v>26.482214906846647</v>
      </c>
      <c r="I2235" s="12">
        <v>21.633980373299419</v>
      </c>
      <c r="J2235" s="12">
        <v>15.952060793890114</v>
      </c>
      <c r="K2235" s="12">
        <v>16.694096104028823</v>
      </c>
      <c r="L2235" s="12">
        <v>15.897694376545884</v>
      </c>
      <c r="M2235" s="12">
        <v>21.507813806395969</v>
      </c>
      <c r="N2235" s="12"/>
      <c r="O2235" s="12"/>
    </row>
    <row r="2236" spans="1:15" x14ac:dyDescent="0.35">
      <c r="A2236" s="11" t="str">
        <f t="shared" si="34"/>
        <v>DISTRIBUCION VOLUMEN POR CRITERIO (kg o litros)Resto vino30-100MIL</v>
      </c>
      <c r="B2236" s="11" t="s">
        <v>210</v>
      </c>
      <c r="C2236" s="11" t="s">
        <v>111</v>
      </c>
      <c r="D2236" s="11" t="s">
        <v>13</v>
      </c>
      <c r="E2236" s="12">
        <v>21.686289444967159</v>
      </c>
      <c r="F2236" s="12">
        <v>7.4438365506591104</v>
      </c>
      <c r="G2236" s="12">
        <v>30.362358636589708</v>
      </c>
      <c r="H2236" s="12">
        <v>12.20387935558499</v>
      </c>
      <c r="I2236" s="12">
        <v>24.27564817626779</v>
      </c>
      <c r="J2236" s="12">
        <v>14.672440797512781</v>
      </c>
      <c r="K2236" s="12">
        <v>30.749940225973525</v>
      </c>
      <c r="L2236" s="12">
        <v>9.3320860428255372</v>
      </c>
      <c r="M2236" s="12">
        <v>16.742097613336291</v>
      </c>
      <c r="N2236" s="12"/>
      <c r="O2236" s="12"/>
    </row>
    <row r="2237" spans="1:15" x14ac:dyDescent="0.35">
      <c r="A2237" s="11" t="str">
        <f t="shared" si="34"/>
        <v>DISTRIBUCION VOLUMEN POR CRITERIO (kg o litros)Resto vino100-200MIL</v>
      </c>
      <c r="B2237" s="11" t="s">
        <v>210</v>
      </c>
      <c r="C2237" s="11" t="s">
        <v>111</v>
      </c>
      <c r="D2237" s="11" t="s">
        <v>14</v>
      </c>
      <c r="E2237" s="12">
        <v>5.2804135799277185</v>
      </c>
      <c r="F2237" s="12">
        <v>20.123114133299605</v>
      </c>
      <c r="G2237" s="12">
        <v>10.358399531461346</v>
      </c>
      <c r="H2237" s="12">
        <v>9.0388099577074801</v>
      </c>
      <c r="I2237" s="12">
        <v>17.115956216165813</v>
      </c>
      <c r="J2237" s="12">
        <v>9.8841460167953485</v>
      </c>
      <c r="K2237" s="12">
        <v>2.7233831057921263</v>
      </c>
      <c r="L2237" s="12">
        <v>8.9233816737387546</v>
      </c>
      <c r="M2237" s="12">
        <v>7.0326467588423007</v>
      </c>
      <c r="N2237" s="12"/>
      <c r="O2237" s="12"/>
    </row>
    <row r="2238" spans="1:15" x14ac:dyDescent="0.35">
      <c r="A2238" s="11" t="str">
        <f t="shared" si="34"/>
        <v>DISTRIBUCION VOLUMEN POR CRITERIO (kg o litros)Resto vino200-500MIL</v>
      </c>
      <c r="B2238" s="11" t="s">
        <v>210</v>
      </c>
      <c r="C2238" s="11" t="s">
        <v>111</v>
      </c>
      <c r="D2238" s="11" t="s">
        <v>15</v>
      </c>
      <c r="E2238" s="12">
        <v>19.592634413852426</v>
      </c>
      <c r="F2238" s="12">
        <v>10.371716597057068</v>
      </c>
      <c r="G2238" s="12">
        <v>2.6467332443977556</v>
      </c>
      <c r="H2238" s="12">
        <v>5.6358750107844049</v>
      </c>
      <c r="I2238" s="12">
        <v>14.927365635055468</v>
      </c>
      <c r="J2238" s="12">
        <v>26.706818493991673</v>
      </c>
      <c r="K2238" s="12">
        <v>4.4400437010564504</v>
      </c>
      <c r="L2238" s="12">
        <v>27.072578848948005</v>
      </c>
      <c r="M2238" s="12">
        <v>21.734897648366381</v>
      </c>
      <c r="N2238" s="12"/>
      <c r="O2238" s="12"/>
    </row>
    <row r="2239" spans="1:15" x14ac:dyDescent="0.35">
      <c r="A2239" s="11" t="str">
        <f t="shared" si="34"/>
        <v>DISTRIBUCION VOLUMEN POR CRITERIO (kg o litros)Resto vino&gt;500MIL</v>
      </c>
      <c r="B2239" s="11" t="s">
        <v>210</v>
      </c>
      <c r="C2239" s="11" t="s">
        <v>111</v>
      </c>
      <c r="D2239" s="11" t="s">
        <v>16</v>
      </c>
      <c r="E2239" s="12">
        <v>16.659724158083694</v>
      </c>
      <c r="F2239" s="12">
        <v>29.065396450703734</v>
      </c>
      <c r="G2239" s="12">
        <v>25.992934734610966</v>
      </c>
      <c r="H2239" s="12">
        <v>23.756310761803032</v>
      </c>
      <c r="I2239" s="12">
        <v>8.943960765593733</v>
      </c>
      <c r="J2239" s="12">
        <v>4.9606320998439157</v>
      </c>
      <c r="K2239" s="12">
        <v>18.924661080020215</v>
      </c>
      <c r="L2239" s="12">
        <v>14.407287866624586</v>
      </c>
      <c r="M2239" s="12">
        <v>28.857743186653533</v>
      </c>
      <c r="N2239" s="12"/>
      <c r="O2239" s="12"/>
    </row>
    <row r="2240" spans="1:15" x14ac:dyDescent="0.35">
      <c r="A2240" s="11" t="str">
        <f t="shared" si="34"/>
        <v>DISTRIBUCION VOLUMEN POR CRITERIO (kg o litros)Resto vinoDE 15 A 19 AÑOS</v>
      </c>
      <c r="B2240" s="11" t="s">
        <v>210</v>
      </c>
      <c r="C2240" s="11" t="s">
        <v>111</v>
      </c>
      <c r="D2240" s="11" t="s">
        <v>34</v>
      </c>
      <c r="E2240" s="12" t="s">
        <v>222</v>
      </c>
      <c r="F2240" s="12">
        <v>0</v>
      </c>
      <c r="G2240" s="12">
        <v>0</v>
      </c>
      <c r="H2240" s="12">
        <v>0</v>
      </c>
      <c r="I2240" s="12">
        <v>0</v>
      </c>
      <c r="J2240" s="12">
        <v>0</v>
      </c>
      <c r="K2240" s="12" t="s">
        <v>222</v>
      </c>
      <c r="L2240" s="12" t="s">
        <v>222</v>
      </c>
      <c r="M2240" s="12" t="s">
        <v>222</v>
      </c>
      <c r="N2240" s="12"/>
      <c r="O2240" s="12"/>
    </row>
    <row r="2241" spans="1:15" x14ac:dyDescent="0.35">
      <c r="A2241" s="11" t="str">
        <f t="shared" si="34"/>
        <v>DISTRIBUCION VOLUMEN POR CRITERIO (kg o litros)Resto vinoDE 20 A 24 AÑOS</v>
      </c>
      <c r="B2241" s="11" t="s">
        <v>210</v>
      </c>
      <c r="C2241" s="11" t="s">
        <v>111</v>
      </c>
      <c r="D2241" s="11" t="s">
        <v>35</v>
      </c>
      <c r="E2241" s="12">
        <v>4.0283694424810852</v>
      </c>
      <c r="F2241" s="12">
        <v>0</v>
      </c>
      <c r="G2241" s="12">
        <v>0</v>
      </c>
      <c r="H2241" s="12">
        <v>0</v>
      </c>
      <c r="I2241" s="12">
        <v>0</v>
      </c>
      <c r="J2241" s="12">
        <v>0</v>
      </c>
      <c r="K2241" s="12" t="s">
        <v>222</v>
      </c>
      <c r="L2241" s="12" t="s">
        <v>222</v>
      </c>
      <c r="M2241" s="12" t="s">
        <v>222</v>
      </c>
      <c r="N2241" s="12"/>
      <c r="O2241" s="12"/>
    </row>
    <row r="2242" spans="1:15" x14ac:dyDescent="0.35">
      <c r="A2242" s="11" t="str">
        <f t="shared" si="34"/>
        <v>DISTRIBUCION VOLUMEN POR CRITERIO (kg o litros)Resto vinoDE 25 A 34 AÑOS</v>
      </c>
      <c r="B2242" s="11" t="s">
        <v>210</v>
      </c>
      <c r="C2242" s="11" t="s">
        <v>111</v>
      </c>
      <c r="D2242" s="11" t="s">
        <v>36</v>
      </c>
      <c r="E2242" s="12">
        <v>6.139823771330942</v>
      </c>
      <c r="F2242" s="12">
        <v>6.5133590767065668</v>
      </c>
      <c r="G2242" s="12">
        <v>5.7695166335869699</v>
      </c>
      <c r="H2242" s="12">
        <v>9.279543993055027</v>
      </c>
      <c r="I2242" s="12">
        <v>0.83968173602478913</v>
      </c>
      <c r="J2242" s="12">
        <v>0</v>
      </c>
      <c r="K2242" s="12">
        <v>2.7265070471409238</v>
      </c>
      <c r="L2242" s="12">
        <v>0.74838327708204788</v>
      </c>
      <c r="M2242" s="12">
        <v>6.6362293892649955</v>
      </c>
      <c r="N2242" s="12"/>
      <c r="O2242" s="12"/>
    </row>
    <row r="2243" spans="1:15" x14ac:dyDescent="0.35">
      <c r="A2243" s="11" t="str">
        <f t="shared" si="34"/>
        <v>DISTRIBUCION VOLUMEN POR CRITERIO (kg o litros)Resto vinoDE 35 A 49 AÑOS</v>
      </c>
      <c r="B2243" s="11" t="s">
        <v>210</v>
      </c>
      <c r="C2243" s="11" t="s">
        <v>111</v>
      </c>
      <c r="D2243" s="11" t="s">
        <v>37</v>
      </c>
      <c r="E2243" s="12">
        <v>14.878628537669943</v>
      </c>
      <c r="F2243" s="12">
        <v>17.942469348276735</v>
      </c>
      <c r="G2243" s="12">
        <v>8.371698034275834</v>
      </c>
      <c r="H2243" s="12">
        <v>26.700230898437127</v>
      </c>
      <c r="I2243" s="12">
        <v>6.5684739931631944</v>
      </c>
      <c r="J2243" s="12">
        <v>13.713456235897764</v>
      </c>
      <c r="K2243" s="12">
        <v>0.34286351155001976</v>
      </c>
      <c r="L2243" s="12">
        <v>8.4738067413714067</v>
      </c>
      <c r="M2243" s="12">
        <v>5.606019633581381</v>
      </c>
      <c r="N2243" s="12"/>
      <c r="O2243" s="12"/>
    </row>
    <row r="2244" spans="1:15" x14ac:dyDescent="0.35">
      <c r="A2244" s="11" t="str">
        <f t="shared" ref="A2244:A2307" si="35">B2244&amp;C2244&amp;D2244</f>
        <v>DISTRIBUCION VOLUMEN POR CRITERIO (kg o litros)Resto vinoDE 50 A 59 AÑOS</v>
      </c>
      <c r="B2244" s="11" t="s">
        <v>210</v>
      </c>
      <c r="C2244" s="11" t="s">
        <v>111</v>
      </c>
      <c r="D2244" s="11" t="s">
        <v>38</v>
      </c>
      <c r="E2244" s="12">
        <v>21.433149631972135</v>
      </c>
      <c r="F2244" s="12">
        <v>37.76891497737418</v>
      </c>
      <c r="G2244" s="12">
        <v>61.866582689170158</v>
      </c>
      <c r="H2244" s="12">
        <v>26.941226039589083</v>
      </c>
      <c r="I2244" s="12">
        <v>48.006749669831798</v>
      </c>
      <c r="J2244" s="12">
        <v>22.089971966764438</v>
      </c>
      <c r="K2244" s="12">
        <v>55.088575207374745</v>
      </c>
      <c r="L2244" s="12">
        <v>21.001959712011111</v>
      </c>
      <c r="M2244" s="12">
        <v>28.322071877522475</v>
      </c>
      <c r="N2244" s="12"/>
      <c r="O2244" s="12"/>
    </row>
    <row r="2245" spans="1:15" x14ac:dyDescent="0.35">
      <c r="A2245" s="11" t="str">
        <f t="shared" si="35"/>
        <v>DISTRIBUCION VOLUMEN POR CRITERIO (kg o litros)Resto vinoDE 60 A 75 AÑOS</v>
      </c>
      <c r="B2245" s="11" t="s">
        <v>210</v>
      </c>
      <c r="C2245" s="11" t="s">
        <v>111</v>
      </c>
      <c r="D2245" s="11" t="s">
        <v>39</v>
      </c>
      <c r="E2245" s="12">
        <v>53.520015584723254</v>
      </c>
      <c r="F2245" s="12">
        <v>37.775258832181017</v>
      </c>
      <c r="G2245" s="12">
        <v>23.992215425519554</v>
      </c>
      <c r="H2245" s="12">
        <v>37.079004585238579</v>
      </c>
      <c r="I2245" s="12">
        <v>44.585090832151991</v>
      </c>
      <c r="J2245" s="12">
        <v>64.196568108268764</v>
      </c>
      <c r="K2245" s="12">
        <v>41.84208694365519</v>
      </c>
      <c r="L2245" s="12">
        <v>69.775842181734788</v>
      </c>
      <c r="M2245" s="12">
        <v>59.435674427504182</v>
      </c>
      <c r="N2245" s="12"/>
      <c r="O2245" s="12"/>
    </row>
    <row r="2246" spans="1:15" x14ac:dyDescent="0.35">
      <c r="A2246" s="11" t="str">
        <f t="shared" si="35"/>
        <v>DISTRIBUCION VOLUMEN POR CRITERIO (kg o litros)Resto vinoNIVEL ALTO</v>
      </c>
      <c r="B2246" s="11" t="s">
        <v>210</v>
      </c>
      <c r="C2246" s="11" t="s">
        <v>111</v>
      </c>
      <c r="D2246" s="11" t="s">
        <v>171</v>
      </c>
      <c r="E2246" s="12">
        <v>23.934158554009009</v>
      </c>
      <c r="F2246" s="12">
        <v>30.478167776748151</v>
      </c>
      <c r="G2246" s="12">
        <v>45.099257682314061</v>
      </c>
      <c r="H2246" s="12">
        <v>36.659933446704741</v>
      </c>
      <c r="I2246" s="12">
        <v>35.236827135080759</v>
      </c>
      <c r="J2246" s="12">
        <v>24.81906284611922</v>
      </c>
      <c r="K2246" s="12">
        <v>15.603803951451647</v>
      </c>
      <c r="L2246" s="12">
        <v>23.993678878297874</v>
      </c>
      <c r="M2246" s="12">
        <v>12.409995005170307</v>
      </c>
      <c r="N2246" s="12"/>
      <c r="O2246" s="12"/>
    </row>
    <row r="2247" spans="1:15" x14ac:dyDescent="0.35">
      <c r="A2247" s="11" t="str">
        <f t="shared" si="35"/>
        <v>DISTRIBUCION VOLUMEN POR CRITERIO (kg o litros)Resto vinoNIVEL MEDIO ALTO</v>
      </c>
      <c r="B2247" s="11" t="s">
        <v>210</v>
      </c>
      <c r="C2247" s="11" t="s">
        <v>111</v>
      </c>
      <c r="D2247" s="11" t="s">
        <v>172</v>
      </c>
      <c r="E2247" s="12">
        <v>19.245068186088076</v>
      </c>
      <c r="F2247" s="12">
        <v>5.1513508790786195</v>
      </c>
      <c r="G2247" s="12">
        <v>11.90865239359106</v>
      </c>
      <c r="H2247" s="12">
        <v>8.6150407534675058</v>
      </c>
      <c r="I2247" s="12">
        <v>25.193872292351315</v>
      </c>
      <c r="J2247" s="12">
        <v>12.742185844722412</v>
      </c>
      <c r="K2247" s="12">
        <v>8.0022310855061001</v>
      </c>
      <c r="L2247" s="12">
        <v>16.463531190634832</v>
      </c>
      <c r="M2247" s="12">
        <v>25.745753498363726</v>
      </c>
      <c r="N2247" s="12"/>
      <c r="O2247" s="12"/>
    </row>
    <row r="2248" spans="1:15" x14ac:dyDescent="0.35">
      <c r="A2248" s="11" t="str">
        <f t="shared" si="35"/>
        <v>DISTRIBUCION VOLUMEN POR CRITERIO (kg o litros)Resto vinoNIVEL MEDIO</v>
      </c>
      <c r="B2248" s="11" t="s">
        <v>210</v>
      </c>
      <c r="C2248" s="11" t="s">
        <v>111</v>
      </c>
      <c r="D2248" s="11" t="s">
        <v>173</v>
      </c>
      <c r="E2248" s="12">
        <v>24.543281815586841</v>
      </c>
      <c r="F2248" s="12">
        <v>29.893545468501166</v>
      </c>
      <c r="G2248" s="12">
        <v>21.890006135625207</v>
      </c>
      <c r="H2248" s="12">
        <v>34.619428360694648</v>
      </c>
      <c r="I2248" s="12">
        <v>16.510569339542251</v>
      </c>
      <c r="J2248" s="12">
        <v>19.029447747595864</v>
      </c>
      <c r="K2248" s="12">
        <v>28.330366311708598</v>
      </c>
      <c r="L2248" s="12">
        <v>25.79833258615956</v>
      </c>
      <c r="M2248" s="12">
        <v>31.378678390011121</v>
      </c>
      <c r="N2248" s="12"/>
      <c r="O2248" s="12"/>
    </row>
    <row r="2249" spans="1:15" x14ac:dyDescent="0.35">
      <c r="A2249" s="11" t="str">
        <f t="shared" si="35"/>
        <v>DISTRIBUCION VOLUMEN POR CRITERIO (kg o litros)Resto vinoNIVEL MEDIO BAJO</v>
      </c>
      <c r="B2249" s="11" t="s">
        <v>210</v>
      </c>
      <c r="C2249" s="11" t="s">
        <v>111</v>
      </c>
      <c r="D2249" s="11" t="s">
        <v>174</v>
      </c>
      <c r="E2249" s="12">
        <v>20.043510499012712</v>
      </c>
      <c r="F2249" s="12">
        <v>9.2524418478113919</v>
      </c>
      <c r="G2249" s="12">
        <v>11.709817465150115</v>
      </c>
      <c r="H2249" s="12">
        <v>13.108075884848958</v>
      </c>
      <c r="I2249" s="12">
        <v>16.167930090950112</v>
      </c>
      <c r="J2249" s="12">
        <v>16.318914115152811</v>
      </c>
      <c r="K2249" s="12">
        <v>17.601631113156142</v>
      </c>
      <c r="L2249" s="12">
        <v>12.260226249904825</v>
      </c>
      <c r="M2249" s="12">
        <v>27.929612125451609</v>
      </c>
      <c r="N2249" s="12"/>
      <c r="O2249" s="12"/>
    </row>
    <row r="2250" spans="1:15" x14ac:dyDescent="0.35">
      <c r="A2250" s="11" t="str">
        <f t="shared" si="35"/>
        <v>DISTRIBUCION VOLUMEN POR CRITERIO (kg o litros)Resto vinoNIVEL BAJO</v>
      </c>
      <c r="B2250" s="11" t="s">
        <v>210</v>
      </c>
      <c r="C2250" s="11" t="s">
        <v>111</v>
      </c>
      <c r="D2250" s="11" t="s">
        <v>190</v>
      </c>
      <c r="E2250" s="12">
        <v>12.233974345854715</v>
      </c>
      <c r="F2250" s="12">
        <v>25.22448955878367</v>
      </c>
      <c r="G2250" s="12">
        <v>9.3922744576711583</v>
      </c>
      <c r="H2250" s="12">
        <v>6.9975178767376134</v>
      </c>
      <c r="I2250" s="12">
        <v>6.8908049109037695</v>
      </c>
      <c r="J2250" s="12">
        <v>27.090372230754223</v>
      </c>
      <c r="K2250" s="12">
        <v>30.461980578597796</v>
      </c>
      <c r="L2250" s="12">
        <v>21.48423273783742</v>
      </c>
      <c r="M2250" s="12">
        <v>2.5359620675443968</v>
      </c>
      <c r="N2250" s="12"/>
      <c r="O2250" s="12"/>
    </row>
    <row r="2251" spans="1:15" x14ac:dyDescent="0.35">
      <c r="A2251" s="11" t="str">
        <f t="shared" si="35"/>
        <v>DISTRIBUCION VOLUMEN POR CRITERIO (kg o litros)Resto vinoHOMBRE</v>
      </c>
      <c r="B2251" s="11" t="s">
        <v>210</v>
      </c>
      <c r="C2251" s="11" t="s">
        <v>111</v>
      </c>
      <c r="D2251" s="11" t="s">
        <v>17</v>
      </c>
      <c r="E2251" s="12">
        <v>57.440442273327939</v>
      </c>
      <c r="F2251" s="12">
        <v>43.599275071019214</v>
      </c>
      <c r="G2251" s="12">
        <v>34.372059431896886</v>
      </c>
      <c r="H2251" s="12">
        <v>45.747051655774875</v>
      </c>
      <c r="I2251" s="12">
        <v>53.200575605596036</v>
      </c>
      <c r="J2251" s="12">
        <v>67.389649185521179</v>
      </c>
      <c r="K2251" s="12">
        <v>24.381809639552568</v>
      </c>
      <c r="L2251" s="12">
        <v>62.372843187339058</v>
      </c>
      <c r="M2251" s="12">
        <v>60.836191208208781</v>
      </c>
      <c r="N2251" s="12"/>
      <c r="O2251" s="12"/>
    </row>
    <row r="2252" spans="1:15" x14ac:dyDescent="0.35">
      <c r="A2252" s="11" t="str">
        <f t="shared" si="35"/>
        <v>DISTRIBUCION VOLUMEN POR CRITERIO (kg o litros)Resto vinoMUJER</v>
      </c>
      <c r="B2252" s="11" t="s">
        <v>210</v>
      </c>
      <c r="C2252" s="11" t="s">
        <v>111</v>
      </c>
      <c r="D2252" s="11" t="s">
        <v>18</v>
      </c>
      <c r="E2252" s="12">
        <v>42.559557726672061</v>
      </c>
      <c r="F2252" s="12">
        <v>56.400714873557526</v>
      </c>
      <c r="G2252" s="12">
        <v>65.627951026555181</v>
      </c>
      <c r="H2252" s="12">
        <v>54.252948344225125</v>
      </c>
      <c r="I2252" s="12">
        <v>46.799424394403943</v>
      </c>
      <c r="J2252" s="12">
        <v>32.610347125409781</v>
      </c>
      <c r="K2252" s="12">
        <v>75.618206660972788</v>
      </c>
      <c r="L2252" s="12">
        <v>37.627156812660949</v>
      </c>
      <c r="M2252" s="12">
        <v>39.163802272544288</v>
      </c>
      <c r="N2252" s="12"/>
      <c r="O2252" s="12"/>
    </row>
    <row r="2253" spans="1:15" x14ac:dyDescent="0.35">
      <c r="A2253" s="11" t="str">
        <f t="shared" si="35"/>
        <v>DISTRIBUCION VOLUMEN POR CRITERIO (kg o litros)CavaT.ESPAÑA</v>
      </c>
      <c r="B2253" s="11" t="s">
        <v>210</v>
      </c>
      <c r="C2253" s="11" t="s">
        <v>112</v>
      </c>
      <c r="D2253" s="11" t="s">
        <v>32</v>
      </c>
      <c r="E2253" s="12">
        <v>100</v>
      </c>
      <c r="F2253" s="12">
        <v>100</v>
      </c>
      <c r="G2253" s="12">
        <v>100</v>
      </c>
      <c r="H2253" s="12">
        <v>100</v>
      </c>
      <c r="I2253" s="12">
        <v>100</v>
      </c>
      <c r="J2253" s="12">
        <v>100</v>
      </c>
      <c r="K2253" s="12">
        <v>100</v>
      </c>
      <c r="L2253" s="12">
        <v>100</v>
      </c>
      <c r="M2253" s="12">
        <v>100</v>
      </c>
      <c r="N2253" s="12"/>
      <c r="O2253" s="12"/>
    </row>
    <row r="2254" spans="1:15" x14ac:dyDescent="0.35">
      <c r="A2254" s="11" t="str">
        <f t="shared" si="35"/>
        <v>DISTRIBUCION VOLUMEN POR CRITERIO (kg o litros)CavaBCN AM</v>
      </c>
      <c r="B2254" s="11" t="s">
        <v>210</v>
      </c>
      <c r="C2254" s="11" t="s">
        <v>112</v>
      </c>
      <c r="D2254" s="11" t="s">
        <v>1</v>
      </c>
      <c r="E2254" s="12">
        <v>27.056089761638844</v>
      </c>
      <c r="F2254" s="12">
        <v>37.453909978042503</v>
      </c>
      <c r="G2254" s="12">
        <v>27.616987544257842</v>
      </c>
      <c r="H2254" s="12">
        <v>22.469857985388657</v>
      </c>
      <c r="I2254" s="12">
        <v>15.265152243246602</v>
      </c>
      <c r="J2254" s="12">
        <v>47.155404108599626</v>
      </c>
      <c r="K2254" s="12">
        <v>17.638600464545679</v>
      </c>
      <c r="L2254" s="12">
        <v>21.806133089689318</v>
      </c>
      <c r="M2254" s="12">
        <v>24.652662924511105</v>
      </c>
      <c r="N2254" s="12"/>
      <c r="O2254" s="12"/>
    </row>
    <row r="2255" spans="1:15" x14ac:dyDescent="0.35">
      <c r="A2255" s="11" t="str">
        <f t="shared" si="35"/>
        <v>DISTRIBUCION VOLUMEN POR CRITERIO (kg o litros)CavaREST.CAT ARAGON</v>
      </c>
      <c r="B2255" s="11" t="s">
        <v>210</v>
      </c>
      <c r="C2255" s="11" t="s">
        <v>112</v>
      </c>
      <c r="D2255" s="11" t="s">
        <v>2</v>
      </c>
      <c r="E2255" s="12">
        <v>36.451268891137509</v>
      </c>
      <c r="F2255" s="12">
        <v>32.627668845198684</v>
      </c>
      <c r="G2255" s="12">
        <v>49.196667937587485</v>
      </c>
      <c r="H2255" s="12">
        <v>43.811352780115556</v>
      </c>
      <c r="I2255" s="12">
        <v>47.723931429097775</v>
      </c>
      <c r="J2255" s="12">
        <v>34.89095073166331</v>
      </c>
      <c r="K2255" s="12">
        <v>58.858347126742615</v>
      </c>
      <c r="L2255" s="12">
        <v>43.706418529703527</v>
      </c>
      <c r="M2255" s="12">
        <v>32.651972253796217</v>
      </c>
      <c r="N2255" s="12"/>
      <c r="O2255" s="12"/>
    </row>
    <row r="2256" spans="1:15" x14ac:dyDescent="0.35">
      <c r="A2256" s="11" t="str">
        <f t="shared" si="35"/>
        <v>DISTRIBUCION VOLUMEN POR CRITERIO (kg o litros)CavaLEVANTE</v>
      </c>
      <c r="B2256" s="11" t="s">
        <v>210</v>
      </c>
      <c r="C2256" s="11" t="s">
        <v>112</v>
      </c>
      <c r="D2256" s="11" t="s">
        <v>3</v>
      </c>
      <c r="E2256" s="12">
        <v>15.35854710732581</v>
      </c>
      <c r="F2256" s="12">
        <v>14.173014217042192</v>
      </c>
      <c r="G2256" s="12">
        <v>4.0120936134911958</v>
      </c>
      <c r="H2256" s="12">
        <v>14.288117397672154</v>
      </c>
      <c r="I2256" s="12">
        <v>11.796056743925098</v>
      </c>
      <c r="J2256" s="12">
        <v>7.3702612448686589</v>
      </c>
      <c r="K2256" s="12">
        <v>6.3138244163498687</v>
      </c>
      <c r="L2256" s="12">
        <v>11.701587152273786</v>
      </c>
      <c r="M2256" s="12">
        <v>9.6197583193221732</v>
      </c>
      <c r="N2256" s="12"/>
      <c r="O2256" s="12"/>
    </row>
    <row r="2257" spans="1:15" x14ac:dyDescent="0.35">
      <c r="A2257" s="11" t="str">
        <f t="shared" si="35"/>
        <v>DISTRIBUCION VOLUMEN POR CRITERIO (kg o litros)CavaANDALUCIA</v>
      </c>
      <c r="B2257" s="11" t="s">
        <v>210</v>
      </c>
      <c r="C2257" s="11" t="s">
        <v>112</v>
      </c>
      <c r="D2257" s="11" t="s">
        <v>4</v>
      </c>
      <c r="E2257" s="12">
        <v>1.1238890845786558</v>
      </c>
      <c r="F2257" s="12">
        <v>1.4852290435783522</v>
      </c>
      <c r="G2257" s="12">
        <v>2.4445590108167088</v>
      </c>
      <c r="H2257" s="12">
        <v>1.1749361052543494</v>
      </c>
      <c r="I2257" s="12">
        <v>5.9871086715311082</v>
      </c>
      <c r="J2257" s="12">
        <v>2.3872488414850421</v>
      </c>
      <c r="K2257" s="12">
        <v>7.0546239208246835</v>
      </c>
      <c r="L2257" s="12">
        <v>2.3224589497910895</v>
      </c>
      <c r="M2257" s="12">
        <v>5.8933028129389813</v>
      </c>
      <c r="N2257" s="12"/>
      <c r="O2257" s="12"/>
    </row>
    <row r="2258" spans="1:15" x14ac:dyDescent="0.35">
      <c r="A2258" s="11" t="str">
        <f t="shared" si="35"/>
        <v>DISTRIBUCION VOLUMEN POR CRITERIO (kg o litros)CavaMDD AM</v>
      </c>
      <c r="B2258" s="11" t="s">
        <v>210</v>
      </c>
      <c r="C2258" s="11" t="s">
        <v>112</v>
      </c>
      <c r="D2258" s="11" t="s">
        <v>5</v>
      </c>
      <c r="E2258" s="12">
        <v>7.997218162908097</v>
      </c>
      <c r="F2258" s="12" t="s">
        <v>222</v>
      </c>
      <c r="G2258" s="12" t="s">
        <v>222</v>
      </c>
      <c r="H2258" s="12">
        <v>0.89745428091131862</v>
      </c>
      <c r="I2258" s="12">
        <v>1.7997869047203283</v>
      </c>
      <c r="J2258" s="12">
        <v>4.6420187084991218</v>
      </c>
      <c r="K2258" s="12">
        <v>7.7371800716385009</v>
      </c>
      <c r="L2258" s="12">
        <v>4.3651685125753028</v>
      </c>
      <c r="M2258" s="12">
        <v>8.4722022194841724</v>
      </c>
      <c r="N2258" s="12"/>
      <c r="O2258" s="12"/>
    </row>
    <row r="2259" spans="1:15" x14ac:dyDescent="0.35">
      <c r="A2259" s="11" t="str">
        <f t="shared" si="35"/>
        <v>DISTRIBUCION VOLUMEN POR CRITERIO (kg o litros)CavaRTO CENTRO</v>
      </c>
      <c r="B2259" s="11" t="s">
        <v>210</v>
      </c>
      <c r="C2259" s="11" t="s">
        <v>112</v>
      </c>
      <c r="D2259" s="11" t="s">
        <v>6</v>
      </c>
      <c r="E2259" s="12">
        <v>1.283522233945239</v>
      </c>
      <c r="F2259" s="12">
        <v>7.062861508171153</v>
      </c>
      <c r="G2259" s="12">
        <v>1.9402829486224866</v>
      </c>
      <c r="H2259" s="12">
        <v>2.4921801736563602</v>
      </c>
      <c r="I2259" s="12">
        <v>7.9382195080539564</v>
      </c>
      <c r="J2259" s="12">
        <v>2.2541849297091856</v>
      </c>
      <c r="K2259" s="12">
        <v>0.1102687008467762</v>
      </c>
      <c r="L2259" s="12">
        <v>3.1930895849399823</v>
      </c>
      <c r="M2259" s="12">
        <v>3.6736590230846446</v>
      </c>
      <c r="N2259" s="12"/>
      <c r="O2259" s="12"/>
    </row>
    <row r="2260" spans="1:15" x14ac:dyDescent="0.35">
      <c r="A2260" s="11" t="str">
        <f t="shared" si="35"/>
        <v>DISTRIBUCION VOLUMEN POR CRITERIO (kg o litros)CavaNORTE-CENTRO</v>
      </c>
      <c r="B2260" s="11" t="s">
        <v>210</v>
      </c>
      <c r="C2260" s="11" t="s">
        <v>112</v>
      </c>
      <c r="D2260" s="11" t="s">
        <v>7</v>
      </c>
      <c r="E2260" s="12">
        <v>2.5318316758484718</v>
      </c>
      <c r="F2260" s="12">
        <v>5.1360358465095333</v>
      </c>
      <c r="G2260" s="12">
        <v>9.7721748758339047</v>
      </c>
      <c r="H2260" s="12">
        <v>10.202596994007038</v>
      </c>
      <c r="I2260" s="12">
        <v>5.2247083763737265</v>
      </c>
      <c r="J2260" s="12">
        <v>1.109253402978738</v>
      </c>
      <c r="K2260" s="12">
        <v>1.381427409664302</v>
      </c>
      <c r="L2260" s="12">
        <v>7.3026100595642411</v>
      </c>
      <c r="M2260" s="12">
        <v>12.350639338345358</v>
      </c>
      <c r="N2260" s="12"/>
      <c r="O2260" s="12"/>
    </row>
    <row r="2261" spans="1:15" x14ac:dyDescent="0.35">
      <c r="A2261" s="11" t="str">
        <f t="shared" si="35"/>
        <v>DISTRIBUCION VOLUMEN POR CRITERIO (kg o litros)CavaNOROESTE</v>
      </c>
      <c r="B2261" s="11" t="s">
        <v>210</v>
      </c>
      <c r="C2261" s="11" t="s">
        <v>112</v>
      </c>
      <c r="D2261" s="11" t="s">
        <v>8</v>
      </c>
      <c r="E2261" s="12">
        <v>8.1976411076773275</v>
      </c>
      <c r="F2261" s="12">
        <v>2.0612904703975574</v>
      </c>
      <c r="G2261" s="12">
        <v>5.0172053001467418</v>
      </c>
      <c r="H2261" s="12">
        <v>4.6634727843150712</v>
      </c>
      <c r="I2261" s="12">
        <v>4.2650277449709435</v>
      </c>
      <c r="J2261" s="12">
        <v>0.19067576026590402</v>
      </c>
      <c r="K2261" s="12">
        <v>0.90570798776355399</v>
      </c>
      <c r="L2261" s="12">
        <v>5.6025218743879712</v>
      </c>
      <c r="M2261" s="12">
        <v>2.6858173805070513</v>
      </c>
      <c r="N2261" s="12"/>
      <c r="O2261" s="12"/>
    </row>
    <row r="2262" spans="1:15" x14ac:dyDescent="0.35">
      <c r="A2262" s="11" t="str">
        <f t="shared" si="35"/>
        <v>DISTRIBUCION VOLUMEN POR CRITERIO (kg o litros)Cava&lt;2MIL</v>
      </c>
      <c r="B2262" s="11" t="s">
        <v>210</v>
      </c>
      <c r="C2262" s="11" t="s">
        <v>112</v>
      </c>
      <c r="D2262" s="11" t="s">
        <v>9</v>
      </c>
      <c r="E2262" s="12">
        <v>9.6281779624896302</v>
      </c>
      <c r="F2262" s="12">
        <v>3.2646011593370097</v>
      </c>
      <c r="G2262" s="12">
        <v>5.170144466121104</v>
      </c>
      <c r="H2262" s="12">
        <v>2.4218190096577876</v>
      </c>
      <c r="I2262" s="12">
        <v>4.6053729012998197</v>
      </c>
      <c r="J2262" s="12" t="s">
        <v>222</v>
      </c>
      <c r="K2262" s="12">
        <v>2.544297066835759</v>
      </c>
      <c r="L2262" s="12">
        <v>7.7829559269364887</v>
      </c>
      <c r="M2262" s="12">
        <v>3.3867361378945602</v>
      </c>
      <c r="N2262" s="12"/>
      <c r="O2262" s="12"/>
    </row>
    <row r="2263" spans="1:15" x14ac:dyDescent="0.35">
      <c r="A2263" s="11" t="str">
        <f t="shared" si="35"/>
        <v>DISTRIBUCION VOLUMEN POR CRITERIO (kg o litros)Cava2-5MIL</v>
      </c>
      <c r="B2263" s="11" t="s">
        <v>210</v>
      </c>
      <c r="C2263" s="11" t="s">
        <v>112</v>
      </c>
      <c r="D2263" s="11" t="s">
        <v>10</v>
      </c>
      <c r="E2263" s="12">
        <v>5.1050385631684678</v>
      </c>
      <c r="F2263" s="12">
        <v>5.8343376783810967</v>
      </c>
      <c r="G2263" s="12">
        <v>5.237030324745402</v>
      </c>
      <c r="H2263" s="12">
        <v>3.7380718234564609</v>
      </c>
      <c r="I2263" s="12">
        <v>1.1707490140375694</v>
      </c>
      <c r="J2263" s="12">
        <v>3.1508297293283154</v>
      </c>
      <c r="K2263" s="12">
        <v>2.673174428850936</v>
      </c>
      <c r="L2263" s="12">
        <v>4.1731094285279946</v>
      </c>
      <c r="M2263" s="12">
        <v>0.91279211175430675</v>
      </c>
      <c r="N2263" s="12"/>
      <c r="O2263" s="12"/>
    </row>
    <row r="2264" spans="1:15" x14ac:dyDescent="0.35">
      <c r="A2264" s="11" t="str">
        <f t="shared" si="35"/>
        <v>DISTRIBUCION VOLUMEN POR CRITERIO (kg o litros)Cava5-10MIL</v>
      </c>
      <c r="B2264" s="11" t="s">
        <v>210</v>
      </c>
      <c r="C2264" s="11" t="s">
        <v>112</v>
      </c>
      <c r="D2264" s="11" t="s">
        <v>11</v>
      </c>
      <c r="E2264" s="12">
        <v>12.615140408756604</v>
      </c>
      <c r="F2264" s="12">
        <v>6.2770798775344678</v>
      </c>
      <c r="G2264" s="12">
        <v>7.0282501047731802</v>
      </c>
      <c r="H2264" s="12">
        <v>2.9964033114184869</v>
      </c>
      <c r="I2264" s="12">
        <v>5.8943118554697822</v>
      </c>
      <c r="J2264" s="12">
        <v>6.5215796087803657</v>
      </c>
      <c r="K2264" s="12">
        <v>4.0340137347373819</v>
      </c>
      <c r="L2264" s="12">
        <v>1.6264924147045823</v>
      </c>
      <c r="M2264" s="12">
        <v>1.4475642418911443</v>
      </c>
      <c r="N2264" s="12"/>
      <c r="O2264" s="12"/>
    </row>
    <row r="2265" spans="1:15" x14ac:dyDescent="0.35">
      <c r="A2265" s="11" t="str">
        <f t="shared" si="35"/>
        <v>DISTRIBUCION VOLUMEN POR CRITERIO (kg o litros)Cava10-30MIL</v>
      </c>
      <c r="B2265" s="11" t="s">
        <v>210</v>
      </c>
      <c r="C2265" s="11" t="s">
        <v>112</v>
      </c>
      <c r="D2265" s="11" t="s">
        <v>12</v>
      </c>
      <c r="E2265" s="12">
        <v>8.8904603770242048</v>
      </c>
      <c r="F2265" s="12">
        <v>8.7142612333751739</v>
      </c>
      <c r="G2265" s="12">
        <v>9.0955588856393828</v>
      </c>
      <c r="H2265" s="12">
        <v>15.928824057751548</v>
      </c>
      <c r="I2265" s="12">
        <v>18.864730840161805</v>
      </c>
      <c r="J2265" s="12">
        <v>11.64379556152964</v>
      </c>
      <c r="K2265" s="12">
        <v>13.880986543931259</v>
      </c>
      <c r="L2265" s="12">
        <v>13.32987836908138</v>
      </c>
      <c r="M2265" s="12">
        <v>13.114005953577404</v>
      </c>
      <c r="N2265" s="12"/>
      <c r="O2265" s="12"/>
    </row>
    <row r="2266" spans="1:15" x14ac:dyDescent="0.35">
      <c r="A2266" s="11" t="str">
        <f t="shared" si="35"/>
        <v>DISTRIBUCION VOLUMEN POR CRITERIO (kg o litros)Cava30-100MIL</v>
      </c>
      <c r="B2266" s="11" t="s">
        <v>210</v>
      </c>
      <c r="C2266" s="11" t="s">
        <v>112</v>
      </c>
      <c r="D2266" s="11" t="s">
        <v>13</v>
      </c>
      <c r="E2266" s="12">
        <v>19.878747543703078</v>
      </c>
      <c r="F2266" s="12">
        <v>39.193085873474395</v>
      </c>
      <c r="G2266" s="12">
        <v>37.879400383861167</v>
      </c>
      <c r="H2266" s="12">
        <v>40.714662698112207</v>
      </c>
      <c r="I2266" s="12">
        <v>40.016108415616657</v>
      </c>
      <c r="J2266" s="12">
        <v>28.630519010631954</v>
      </c>
      <c r="K2266" s="12">
        <v>47.134828613274109</v>
      </c>
      <c r="L2266" s="12">
        <v>31.002202872398559</v>
      </c>
      <c r="M2266" s="12">
        <v>37.237428924711388</v>
      </c>
      <c r="N2266" s="12"/>
      <c r="O2266" s="12"/>
    </row>
    <row r="2267" spans="1:15" x14ac:dyDescent="0.35">
      <c r="A2267" s="11" t="str">
        <f t="shared" si="35"/>
        <v>DISTRIBUCION VOLUMEN POR CRITERIO (kg o litros)Cava100-200MIL</v>
      </c>
      <c r="B2267" s="11" t="s">
        <v>210</v>
      </c>
      <c r="C2267" s="11" t="s">
        <v>112</v>
      </c>
      <c r="D2267" s="11" t="s">
        <v>14</v>
      </c>
      <c r="E2267" s="12">
        <v>6.5267729949224096</v>
      </c>
      <c r="F2267" s="12">
        <v>5.0837018472595643</v>
      </c>
      <c r="G2267" s="12">
        <v>8.2478843715751253</v>
      </c>
      <c r="H2267" s="12">
        <v>2.1417603886146086</v>
      </c>
      <c r="I2267" s="12">
        <v>3.6625395843356614</v>
      </c>
      <c r="J2267" s="12">
        <v>1.1311870598982583</v>
      </c>
      <c r="K2267" s="12">
        <v>3.6679691556505323</v>
      </c>
      <c r="L2267" s="12">
        <v>6.3157757065319755</v>
      </c>
      <c r="M2267" s="12">
        <v>6.6523880912230231</v>
      </c>
      <c r="N2267" s="12"/>
      <c r="O2267" s="12"/>
    </row>
    <row r="2268" spans="1:15" x14ac:dyDescent="0.35">
      <c r="A2268" s="11" t="str">
        <f t="shared" si="35"/>
        <v>DISTRIBUCION VOLUMEN POR CRITERIO (kg o litros)Cava200-500MIL</v>
      </c>
      <c r="B2268" s="11" t="s">
        <v>210</v>
      </c>
      <c r="C2268" s="11" t="s">
        <v>112</v>
      </c>
      <c r="D2268" s="11" t="s">
        <v>15</v>
      </c>
      <c r="E2268" s="12">
        <v>24.669216844731725</v>
      </c>
      <c r="F2268" s="12">
        <v>19.914982640075195</v>
      </c>
      <c r="G2268" s="12">
        <v>11.441246478938975</v>
      </c>
      <c r="H2268" s="12">
        <v>12.058357515083596</v>
      </c>
      <c r="I2268" s="12">
        <v>16.793756721464657</v>
      </c>
      <c r="J2268" s="12">
        <v>18.128820929158497</v>
      </c>
      <c r="K2268" s="12">
        <v>11.592468729659366</v>
      </c>
      <c r="L2268" s="12">
        <v>18.257423406347318</v>
      </c>
      <c r="M2268" s="12">
        <v>15.834377692895691</v>
      </c>
      <c r="N2268" s="12"/>
      <c r="O2268" s="12"/>
    </row>
    <row r="2269" spans="1:15" x14ac:dyDescent="0.35">
      <c r="A2269" s="11" t="str">
        <f t="shared" si="35"/>
        <v>DISTRIBUCION VOLUMEN POR CRITERIO (kg o litros)Cava&gt;500MIL</v>
      </c>
      <c r="B2269" s="11" t="s">
        <v>210</v>
      </c>
      <c r="C2269" s="11" t="s">
        <v>112</v>
      </c>
      <c r="D2269" s="11" t="s">
        <v>16</v>
      </c>
      <c r="E2269" s="12">
        <v>12.686447716166096</v>
      </c>
      <c r="F2269" s="12">
        <v>11.717954622614656</v>
      </c>
      <c r="G2269" s="12">
        <v>15.900450518696058</v>
      </c>
      <c r="H2269" s="12">
        <v>20.000070953450834</v>
      </c>
      <c r="I2269" s="12">
        <v>8.992434090658346</v>
      </c>
      <c r="J2269" s="12">
        <v>30.793256368017456</v>
      </c>
      <c r="K2269" s="12">
        <v>14.472245888397934</v>
      </c>
      <c r="L2269" s="12">
        <v>17.512159796172078</v>
      </c>
      <c r="M2269" s="12">
        <v>21.414725407438013</v>
      </c>
      <c r="N2269" s="12"/>
      <c r="O2269" s="12"/>
    </row>
    <row r="2270" spans="1:15" x14ac:dyDescent="0.35">
      <c r="A2270" s="11" t="str">
        <f t="shared" si="35"/>
        <v>DISTRIBUCION VOLUMEN POR CRITERIO (kg o litros)CavaDE 15 A 19 AÑOS</v>
      </c>
      <c r="B2270" s="11" t="s">
        <v>210</v>
      </c>
      <c r="C2270" s="11" t="s">
        <v>112</v>
      </c>
      <c r="D2270" s="11" t="s">
        <v>34</v>
      </c>
      <c r="E2270" s="12" t="s">
        <v>222</v>
      </c>
      <c r="F2270" s="12" t="s">
        <v>222</v>
      </c>
      <c r="G2270" s="12">
        <v>1.6933375745229917</v>
      </c>
      <c r="H2270" s="12" t="s">
        <v>222</v>
      </c>
      <c r="I2270" s="12" t="s">
        <v>222</v>
      </c>
      <c r="J2270" s="12" t="s">
        <v>222</v>
      </c>
      <c r="K2270" s="12" t="s">
        <v>222</v>
      </c>
      <c r="L2270" s="12" t="s">
        <v>222</v>
      </c>
      <c r="M2270" s="12" t="s">
        <v>222</v>
      </c>
      <c r="N2270" s="12"/>
      <c r="O2270" s="12"/>
    </row>
    <row r="2271" spans="1:15" x14ac:dyDescent="0.35">
      <c r="A2271" s="11" t="str">
        <f t="shared" si="35"/>
        <v>DISTRIBUCION VOLUMEN POR CRITERIO (kg o litros)CavaDE 20 A 24 AÑOS</v>
      </c>
      <c r="B2271" s="11" t="s">
        <v>210</v>
      </c>
      <c r="C2271" s="11" t="s">
        <v>112</v>
      </c>
      <c r="D2271" s="11" t="s">
        <v>35</v>
      </c>
      <c r="E2271" s="12" t="s">
        <v>222</v>
      </c>
      <c r="F2271" s="12" t="s">
        <v>222</v>
      </c>
      <c r="G2271" s="12" t="s">
        <v>222</v>
      </c>
      <c r="H2271" s="12">
        <v>3.4605905574356672</v>
      </c>
      <c r="I2271" s="12" t="s">
        <v>222</v>
      </c>
      <c r="J2271" s="12" t="s">
        <v>222</v>
      </c>
      <c r="K2271" s="12">
        <v>2.6755502282557879</v>
      </c>
      <c r="L2271" s="12" t="s">
        <v>222</v>
      </c>
      <c r="M2271" s="12" t="s">
        <v>222</v>
      </c>
      <c r="N2271" s="12"/>
      <c r="O2271" s="12"/>
    </row>
    <row r="2272" spans="1:15" x14ac:dyDescent="0.35">
      <c r="A2272" s="11" t="str">
        <f t="shared" si="35"/>
        <v>DISTRIBUCION VOLUMEN POR CRITERIO (kg o litros)CavaDE 25 A 34 AÑOS</v>
      </c>
      <c r="B2272" s="11" t="s">
        <v>210</v>
      </c>
      <c r="C2272" s="11" t="s">
        <v>112</v>
      </c>
      <c r="D2272" s="11" t="s">
        <v>36</v>
      </c>
      <c r="E2272" s="12">
        <v>0.75708453498273465</v>
      </c>
      <c r="F2272" s="12" t="s">
        <v>222</v>
      </c>
      <c r="G2272" s="12" t="s">
        <v>222</v>
      </c>
      <c r="H2272" s="12">
        <v>1.924135453720216</v>
      </c>
      <c r="I2272" s="12" t="s">
        <v>222</v>
      </c>
      <c r="J2272" s="12">
        <v>1.4362092807339624</v>
      </c>
      <c r="K2272" s="12">
        <v>1.5815737956349745</v>
      </c>
      <c r="L2272" s="12">
        <v>5.6220693701346089</v>
      </c>
      <c r="M2272" s="12">
        <v>4.9410738401031784</v>
      </c>
      <c r="N2272" s="12"/>
      <c r="O2272" s="12"/>
    </row>
    <row r="2273" spans="1:15" x14ac:dyDescent="0.35">
      <c r="A2273" s="11" t="str">
        <f t="shared" si="35"/>
        <v>DISTRIBUCION VOLUMEN POR CRITERIO (kg o litros)CavaDE 35 A 49 AÑOS</v>
      </c>
      <c r="B2273" s="11" t="s">
        <v>210</v>
      </c>
      <c r="C2273" s="11" t="s">
        <v>112</v>
      </c>
      <c r="D2273" s="11" t="s">
        <v>37</v>
      </c>
      <c r="E2273" s="12">
        <v>6.288203461514895</v>
      </c>
      <c r="F2273" s="12">
        <v>4.4457557723386509</v>
      </c>
      <c r="G2273" s="12">
        <v>3.3330454015523419</v>
      </c>
      <c r="H2273" s="12">
        <v>3.1068027865583638</v>
      </c>
      <c r="I2273" s="12">
        <v>5.8628301409535437</v>
      </c>
      <c r="J2273" s="12">
        <v>4.9303727932604371</v>
      </c>
      <c r="K2273" s="12">
        <v>9.7439902834165686</v>
      </c>
      <c r="L2273" s="12">
        <v>4.6524497466030326</v>
      </c>
      <c r="M2273" s="12">
        <v>3.5028230463569821</v>
      </c>
      <c r="N2273" s="12"/>
      <c r="O2273" s="12"/>
    </row>
    <row r="2274" spans="1:15" x14ac:dyDescent="0.35">
      <c r="A2274" s="11" t="str">
        <f t="shared" si="35"/>
        <v>DISTRIBUCION VOLUMEN POR CRITERIO (kg o litros)CavaDE 50 A 59 AÑOS</v>
      </c>
      <c r="B2274" s="11" t="s">
        <v>210</v>
      </c>
      <c r="C2274" s="11" t="s">
        <v>112</v>
      </c>
      <c r="D2274" s="11" t="s">
        <v>38</v>
      </c>
      <c r="E2274" s="12">
        <v>23.511583003005676</v>
      </c>
      <c r="F2274" s="12">
        <v>22.21922951310966</v>
      </c>
      <c r="G2274" s="12">
        <v>25.219377449843499</v>
      </c>
      <c r="H2274" s="12">
        <v>18.730197037267708</v>
      </c>
      <c r="I2274" s="12">
        <v>23.285438400654122</v>
      </c>
      <c r="J2274" s="12">
        <v>32.323343847510742</v>
      </c>
      <c r="K2274" s="12">
        <v>18.386724776654194</v>
      </c>
      <c r="L2274" s="12">
        <v>26.724873124775833</v>
      </c>
      <c r="M2274" s="12">
        <v>26.232439603487212</v>
      </c>
      <c r="N2274" s="12"/>
      <c r="O2274" s="12"/>
    </row>
    <row r="2275" spans="1:15" x14ac:dyDescent="0.35">
      <c r="A2275" s="11" t="str">
        <f t="shared" si="35"/>
        <v>DISTRIBUCION VOLUMEN POR CRITERIO (kg o litros)CavaDE 60 A 75 AÑOS</v>
      </c>
      <c r="B2275" s="11" t="s">
        <v>210</v>
      </c>
      <c r="C2275" s="11" t="s">
        <v>112</v>
      </c>
      <c r="D2275" s="11" t="s">
        <v>39</v>
      </c>
      <c r="E2275" s="12">
        <v>69.443130757054874</v>
      </c>
      <c r="F2275" s="12">
        <v>73.33502906233808</v>
      </c>
      <c r="G2275" s="12">
        <v>69.754202475638877</v>
      </c>
      <c r="H2275" s="12">
        <v>72.778240991371831</v>
      </c>
      <c r="I2275" s="12">
        <v>70.851722122816966</v>
      </c>
      <c r="J2275" s="12">
        <v>61.31006627933079</v>
      </c>
      <c r="K2275" s="12">
        <v>67.612143011463232</v>
      </c>
      <c r="L2275" s="12">
        <v>63.000597361988412</v>
      </c>
      <c r="M2275" s="12">
        <v>65.323679367818968</v>
      </c>
      <c r="N2275" s="12"/>
      <c r="O2275" s="12"/>
    </row>
    <row r="2276" spans="1:15" x14ac:dyDescent="0.35">
      <c r="A2276" s="11" t="str">
        <f t="shared" si="35"/>
        <v>DISTRIBUCION VOLUMEN POR CRITERIO (kg o litros)CavaNIVEL ALTO</v>
      </c>
      <c r="B2276" s="11" t="s">
        <v>210</v>
      </c>
      <c r="C2276" s="11" t="s">
        <v>112</v>
      </c>
      <c r="D2276" s="11" t="s">
        <v>171</v>
      </c>
      <c r="E2276" s="12">
        <v>21.501205601657173</v>
      </c>
      <c r="F2276" s="12">
        <v>21.553772006141571</v>
      </c>
      <c r="G2276" s="12">
        <v>24.895981951488157</v>
      </c>
      <c r="H2276" s="12">
        <v>20.813487594975552</v>
      </c>
      <c r="I2276" s="12">
        <v>9.6685178953045856</v>
      </c>
      <c r="J2276" s="12">
        <v>13.676305868294497</v>
      </c>
      <c r="K2276" s="12">
        <v>13.177170546404479</v>
      </c>
      <c r="L2276" s="12">
        <v>16.969392938286781</v>
      </c>
      <c r="M2276" s="12">
        <v>13.623731755639829</v>
      </c>
      <c r="N2276" s="12"/>
      <c r="O2276" s="12"/>
    </row>
    <row r="2277" spans="1:15" x14ac:dyDescent="0.35">
      <c r="A2277" s="11" t="str">
        <f t="shared" si="35"/>
        <v>DISTRIBUCION VOLUMEN POR CRITERIO (kg o litros)CavaNIVEL MEDIO ALTO</v>
      </c>
      <c r="B2277" s="11" t="s">
        <v>210</v>
      </c>
      <c r="C2277" s="11" t="s">
        <v>112</v>
      </c>
      <c r="D2277" s="11" t="s">
        <v>172</v>
      </c>
      <c r="E2277" s="12">
        <v>5.7632322819850392</v>
      </c>
      <c r="F2277" s="12">
        <v>11.282470609904671</v>
      </c>
      <c r="G2277" s="12">
        <v>4.875264984599359</v>
      </c>
      <c r="H2277" s="12">
        <v>8.6693152543010044</v>
      </c>
      <c r="I2277" s="12">
        <v>14.7222083451953</v>
      </c>
      <c r="J2277" s="12">
        <v>21.404232708066434</v>
      </c>
      <c r="K2277" s="12">
        <v>13.845711317096359</v>
      </c>
      <c r="L2277" s="12">
        <v>16.56657230181192</v>
      </c>
      <c r="M2277" s="12">
        <v>16.991521242283895</v>
      </c>
      <c r="N2277" s="12"/>
      <c r="O2277" s="12"/>
    </row>
    <row r="2278" spans="1:15" x14ac:dyDescent="0.35">
      <c r="A2278" s="11" t="str">
        <f t="shared" si="35"/>
        <v>DISTRIBUCION VOLUMEN POR CRITERIO (kg o litros)CavaNIVEL MEDIO</v>
      </c>
      <c r="B2278" s="11" t="s">
        <v>210</v>
      </c>
      <c r="C2278" s="11" t="s">
        <v>112</v>
      </c>
      <c r="D2278" s="11" t="s">
        <v>173</v>
      </c>
      <c r="E2278" s="12">
        <v>25.636408780848392</v>
      </c>
      <c r="F2278" s="12">
        <v>42.959639856213663</v>
      </c>
      <c r="G2278" s="12">
        <v>39.54675756024367</v>
      </c>
      <c r="H2278" s="12">
        <v>35.368580727893537</v>
      </c>
      <c r="I2278" s="12">
        <v>33.737230219525578</v>
      </c>
      <c r="J2278" s="12">
        <v>29.324584592785296</v>
      </c>
      <c r="K2278" s="12">
        <v>32.654981314509833</v>
      </c>
      <c r="L2278" s="12">
        <v>20.842618705707928</v>
      </c>
      <c r="M2278" s="12">
        <v>19.888699277374585</v>
      </c>
      <c r="N2278" s="12"/>
      <c r="O2278" s="12"/>
    </row>
    <row r="2279" spans="1:15" x14ac:dyDescent="0.35">
      <c r="A2279" s="11" t="str">
        <f t="shared" si="35"/>
        <v>DISTRIBUCION VOLUMEN POR CRITERIO (kg o litros)CavaNIVEL MEDIO BAJO</v>
      </c>
      <c r="B2279" s="11" t="s">
        <v>210</v>
      </c>
      <c r="C2279" s="11" t="s">
        <v>112</v>
      </c>
      <c r="D2279" s="11" t="s">
        <v>174</v>
      </c>
      <c r="E2279" s="12">
        <v>14.178021523761874</v>
      </c>
      <c r="F2279" s="12">
        <v>8.6363321282986227</v>
      </c>
      <c r="G2279" s="12">
        <v>10.897394564431973</v>
      </c>
      <c r="H2279" s="12">
        <v>10.952987429909912</v>
      </c>
      <c r="I2279" s="12">
        <v>21.661088979547166</v>
      </c>
      <c r="J2279" s="12">
        <v>11.922118904020774</v>
      </c>
      <c r="K2279" s="12">
        <v>18.840704233770946</v>
      </c>
      <c r="L2279" s="12">
        <v>19.78492598015637</v>
      </c>
      <c r="M2279" s="12">
        <v>24.112663086728254</v>
      </c>
      <c r="N2279" s="12"/>
      <c r="O2279" s="12"/>
    </row>
    <row r="2280" spans="1:15" x14ac:dyDescent="0.35">
      <c r="A2280" s="11" t="str">
        <f t="shared" si="35"/>
        <v>DISTRIBUCION VOLUMEN POR CRITERIO (kg o litros)CavaNIVEL BAJO</v>
      </c>
      <c r="B2280" s="11" t="s">
        <v>210</v>
      </c>
      <c r="C2280" s="11" t="s">
        <v>112</v>
      </c>
      <c r="D2280" s="11" t="s">
        <v>190</v>
      </c>
      <c r="E2280" s="12">
        <v>32.921150755022097</v>
      </c>
      <c r="F2280" s="12">
        <v>15.567783157599852</v>
      </c>
      <c r="G2280" s="12">
        <v>19.784560968657082</v>
      </c>
      <c r="H2280" s="12">
        <v>24.195592004071838</v>
      </c>
      <c r="I2280" s="12">
        <v>20.210955757296009</v>
      </c>
      <c r="J2280" s="12">
        <v>23.672751823139372</v>
      </c>
      <c r="K2280" s="12">
        <v>21.481412388184779</v>
      </c>
      <c r="L2280" s="12">
        <v>25.836485083717903</v>
      </c>
      <c r="M2280" s="12">
        <v>25.383393996655208</v>
      </c>
      <c r="N2280" s="12"/>
      <c r="O2280" s="12"/>
    </row>
    <row r="2281" spans="1:15" x14ac:dyDescent="0.35">
      <c r="A2281" s="11" t="str">
        <f t="shared" si="35"/>
        <v>DISTRIBUCION VOLUMEN POR CRITERIO (kg o litros)CavaHOMBRE</v>
      </c>
      <c r="B2281" s="11" t="s">
        <v>210</v>
      </c>
      <c r="C2281" s="11" t="s">
        <v>112</v>
      </c>
      <c r="D2281" s="11" t="s">
        <v>17</v>
      </c>
      <c r="E2281" s="12">
        <v>47.550777533593227</v>
      </c>
      <c r="F2281" s="12">
        <v>58.719656449428612</v>
      </c>
      <c r="G2281" s="12">
        <v>60.920240024528049</v>
      </c>
      <c r="H2281" s="12">
        <v>56.896388118074626</v>
      </c>
      <c r="I2281" s="12">
        <v>62.520748017045989</v>
      </c>
      <c r="J2281" s="12">
        <v>40.957181232905413</v>
      </c>
      <c r="K2281" s="12">
        <v>56.181178141249831</v>
      </c>
      <c r="L2281" s="12">
        <v>49.587881775265259</v>
      </c>
      <c r="M2281" s="12">
        <v>60.247148227689237</v>
      </c>
      <c r="N2281" s="12"/>
      <c r="O2281" s="12"/>
    </row>
    <row r="2282" spans="1:15" x14ac:dyDescent="0.35">
      <c r="A2282" s="11" t="str">
        <f t="shared" si="35"/>
        <v>DISTRIBUCION VOLUMEN POR CRITERIO (kg o litros)CavaMUJER</v>
      </c>
      <c r="B2282" s="11" t="s">
        <v>210</v>
      </c>
      <c r="C2282" s="11" t="s">
        <v>112</v>
      </c>
      <c r="D2282" s="11" t="s">
        <v>18</v>
      </c>
      <c r="E2282" s="12">
        <v>52.449224188522635</v>
      </c>
      <c r="F2282" s="12">
        <v>41.280361485304361</v>
      </c>
      <c r="G2282" s="12">
        <v>39.07972407375361</v>
      </c>
      <c r="H2282" s="12">
        <v>43.103576986785605</v>
      </c>
      <c r="I2282" s="12">
        <v>37.479247195479452</v>
      </c>
      <c r="J2282" s="12">
        <v>59.042808594271889</v>
      </c>
      <c r="K2282" s="12">
        <v>43.818803495083259</v>
      </c>
      <c r="L2282" s="12">
        <v>50.412105748936995</v>
      </c>
      <c r="M2282" s="12">
        <v>39.752859571212234</v>
      </c>
      <c r="N2282" s="12"/>
      <c r="O2282" s="12"/>
    </row>
    <row r="2283" spans="1:15" x14ac:dyDescent="0.35">
      <c r="A2283" s="11" t="str">
        <f t="shared" si="35"/>
        <v>DISTRIBUCION VOLUMEN POR CRITERIO (kg o litros)Otr.Bebidas Deri.VinoT.ESPAÑA</v>
      </c>
      <c r="B2283" s="11" t="s">
        <v>210</v>
      </c>
      <c r="C2283" s="11" t="s">
        <v>113</v>
      </c>
      <c r="D2283" s="11" t="s">
        <v>32</v>
      </c>
      <c r="E2283" s="12">
        <v>100</v>
      </c>
      <c r="F2283" s="12">
        <v>100</v>
      </c>
      <c r="G2283" s="12">
        <v>100</v>
      </c>
      <c r="H2283" s="12">
        <v>100</v>
      </c>
      <c r="I2283" s="12">
        <v>100</v>
      </c>
      <c r="J2283" s="12">
        <v>100</v>
      </c>
      <c r="K2283" s="12">
        <v>100</v>
      </c>
      <c r="L2283" s="12">
        <v>100</v>
      </c>
      <c r="M2283" s="12">
        <v>100</v>
      </c>
      <c r="N2283" s="12"/>
      <c r="O2283" s="12"/>
    </row>
    <row r="2284" spans="1:15" x14ac:dyDescent="0.35">
      <c r="A2284" s="11" t="str">
        <f t="shared" si="35"/>
        <v>DISTRIBUCION VOLUMEN POR CRITERIO (kg o litros)Otr.Bebidas Deri.VinoBCN AM</v>
      </c>
      <c r="B2284" s="11" t="s">
        <v>210</v>
      </c>
      <c r="C2284" s="11" t="s">
        <v>113</v>
      </c>
      <c r="D2284" s="11" t="s">
        <v>1</v>
      </c>
      <c r="E2284" s="12">
        <v>11.324632861950858</v>
      </c>
      <c r="F2284" s="12">
        <v>3.0189286533397057</v>
      </c>
      <c r="G2284" s="12">
        <v>3.4065207089402638</v>
      </c>
      <c r="H2284" s="12">
        <v>3.0987788689424969</v>
      </c>
      <c r="I2284" s="12">
        <v>5.0509363925343882</v>
      </c>
      <c r="J2284" s="12">
        <v>3.9587707656408142</v>
      </c>
      <c r="K2284" s="12">
        <v>5.4472869118669189</v>
      </c>
      <c r="L2284" s="12">
        <v>6.5411838574085639</v>
      </c>
      <c r="M2284" s="12">
        <v>7.0341799417196889</v>
      </c>
      <c r="N2284" s="12"/>
      <c r="O2284" s="12"/>
    </row>
    <row r="2285" spans="1:15" x14ac:dyDescent="0.35">
      <c r="A2285" s="11" t="str">
        <f t="shared" si="35"/>
        <v>DISTRIBUCION VOLUMEN POR CRITERIO (kg o litros)Otr.Bebidas Deri.VinoREST.CAT ARAGON</v>
      </c>
      <c r="B2285" s="11" t="s">
        <v>210</v>
      </c>
      <c r="C2285" s="11" t="s">
        <v>113</v>
      </c>
      <c r="D2285" s="11" t="s">
        <v>2</v>
      </c>
      <c r="E2285" s="12">
        <v>6.7749197195120212</v>
      </c>
      <c r="F2285" s="12">
        <v>6.8349313140542352</v>
      </c>
      <c r="G2285" s="12">
        <v>6.7638978361231619</v>
      </c>
      <c r="H2285" s="12">
        <v>9.307003851017738</v>
      </c>
      <c r="I2285" s="12">
        <v>8.3616068316963048</v>
      </c>
      <c r="J2285" s="12">
        <v>6.1641330190522687</v>
      </c>
      <c r="K2285" s="12">
        <v>7.0621725429471871</v>
      </c>
      <c r="L2285" s="12">
        <v>9.1195281243664432</v>
      </c>
      <c r="M2285" s="12">
        <v>9.1596382567191323</v>
      </c>
      <c r="N2285" s="12"/>
      <c r="O2285" s="12"/>
    </row>
    <row r="2286" spans="1:15" x14ac:dyDescent="0.35">
      <c r="A2286" s="11" t="str">
        <f t="shared" si="35"/>
        <v>DISTRIBUCION VOLUMEN POR CRITERIO (kg o litros)Otr.Bebidas Deri.VinoLEVANTE</v>
      </c>
      <c r="B2286" s="11" t="s">
        <v>210</v>
      </c>
      <c r="C2286" s="11" t="s">
        <v>113</v>
      </c>
      <c r="D2286" s="11" t="s">
        <v>3</v>
      </c>
      <c r="E2286" s="12">
        <v>14.471726902721024</v>
      </c>
      <c r="F2286" s="12">
        <v>13.769158730854189</v>
      </c>
      <c r="G2286" s="12">
        <v>14.543812988814203</v>
      </c>
      <c r="H2286" s="12">
        <v>19.389569297755791</v>
      </c>
      <c r="I2286" s="12">
        <v>23.603818867414596</v>
      </c>
      <c r="J2286" s="12">
        <v>11.554757918093287</v>
      </c>
      <c r="K2286" s="12">
        <v>13.918412975804003</v>
      </c>
      <c r="L2286" s="12">
        <v>14.944498058017849</v>
      </c>
      <c r="M2286" s="12">
        <v>12.629196154242031</v>
      </c>
      <c r="N2286" s="12"/>
      <c r="O2286" s="12"/>
    </row>
    <row r="2287" spans="1:15" x14ac:dyDescent="0.35">
      <c r="A2287" s="11" t="str">
        <f t="shared" si="35"/>
        <v>DISTRIBUCION VOLUMEN POR CRITERIO (kg o litros)Otr.Bebidas Deri.VinoANDALUCIA</v>
      </c>
      <c r="B2287" s="11" t="s">
        <v>210</v>
      </c>
      <c r="C2287" s="11" t="s">
        <v>113</v>
      </c>
      <c r="D2287" s="11" t="s">
        <v>4</v>
      </c>
      <c r="E2287" s="12">
        <v>33.046109604417815</v>
      </c>
      <c r="F2287" s="12">
        <v>38.679579258135824</v>
      </c>
      <c r="G2287" s="12">
        <v>35.12497603918905</v>
      </c>
      <c r="H2287" s="12">
        <v>29.573589115559713</v>
      </c>
      <c r="I2287" s="12">
        <v>29.327880799656253</v>
      </c>
      <c r="J2287" s="12">
        <v>37.072090071187937</v>
      </c>
      <c r="K2287" s="12">
        <v>31.148603959946907</v>
      </c>
      <c r="L2287" s="12">
        <v>30.098044442781287</v>
      </c>
      <c r="M2287" s="12">
        <v>30.647164415425355</v>
      </c>
      <c r="N2287" s="12"/>
      <c r="O2287" s="12"/>
    </row>
    <row r="2288" spans="1:15" x14ac:dyDescent="0.35">
      <c r="A2288" s="11" t="str">
        <f t="shared" si="35"/>
        <v>DISTRIBUCION VOLUMEN POR CRITERIO (kg o litros)Otr.Bebidas Deri.VinoMDD AM</v>
      </c>
      <c r="B2288" s="11" t="s">
        <v>210</v>
      </c>
      <c r="C2288" s="11" t="s">
        <v>113</v>
      </c>
      <c r="D2288" s="11" t="s">
        <v>5</v>
      </c>
      <c r="E2288" s="12">
        <v>10.383861710244739</v>
      </c>
      <c r="F2288" s="12">
        <v>16.333573488780132</v>
      </c>
      <c r="G2288" s="12">
        <v>18.218135852724853</v>
      </c>
      <c r="H2288" s="12">
        <v>13.373663019207408</v>
      </c>
      <c r="I2288" s="12">
        <v>9.8862867656132689</v>
      </c>
      <c r="J2288" s="12">
        <v>17.49311050778768</v>
      </c>
      <c r="K2288" s="12">
        <v>17.498701569141343</v>
      </c>
      <c r="L2288" s="12">
        <v>17.11126709959477</v>
      </c>
      <c r="M2288" s="12">
        <v>13.909164813531651</v>
      </c>
      <c r="N2288" s="12"/>
      <c r="O2288" s="12"/>
    </row>
    <row r="2289" spans="1:15" x14ac:dyDescent="0.35">
      <c r="A2289" s="11" t="str">
        <f t="shared" si="35"/>
        <v>DISTRIBUCION VOLUMEN POR CRITERIO (kg o litros)Otr.Bebidas Deri.VinoRTO CENTRO</v>
      </c>
      <c r="B2289" s="11" t="s">
        <v>210</v>
      </c>
      <c r="C2289" s="11" t="s">
        <v>113</v>
      </c>
      <c r="D2289" s="11" t="s">
        <v>6</v>
      </c>
      <c r="E2289" s="12">
        <v>5.4366594058653561</v>
      </c>
      <c r="F2289" s="12">
        <v>7.4815586267123591</v>
      </c>
      <c r="G2289" s="12">
        <v>10.874011480354403</v>
      </c>
      <c r="H2289" s="12">
        <v>7.0726949933000665</v>
      </c>
      <c r="I2289" s="12">
        <v>7.2686786382307202</v>
      </c>
      <c r="J2289" s="12">
        <v>10.027380894757194</v>
      </c>
      <c r="K2289" s="12">
        <v>14.117935741025081</v>
      </c>
      <c r="L2289" s="12">
        <v>7.638785679908958</v>
      </c>
      <c r="M2289" s="12">
        <v>7.1684353292669574</v>
      </c>
      <c r="N2289" s="12"/>
      <c r="O2289" s="12"/>
    </row>
    <row r="2290" spans="1:15" x14ac:dyDescent="0.35">
      <c r="A2290" s="11" t="str">
        <f t="shared" si="35"/>
        <v>DISTRIBUCION VOLUMEN POR CRITERIO (kg o litros)Otr.Bebidas Deri.VinoNORTE-CENTRO</v>
      </c>
      <c r="B2290" s="11" t="s">
        <v>210</v>
      </c>
      <c r="C2290" s="11" t="s">
        <v>113</v>
      </c>
      <c r="D2290" s="11" t="s">
        <v>7</v>
      </c>
      <c r="E2290" s="12">
        <v>15.882859232807419</v>
      </c>
      <c r="F2290" s="12">
        <v>9.9255785122603175</v>
      </c>
      <c r="G2290" s="12">
        <v>8.2477242896385672</v>
      </c>
      <c r="H2290" s="12">
        <v>16.27347607832003</v>
      </c>
      <c r="I2290" s="12">
        <v>11.552871843045301</v>
      </c>
      <c r="J2290" s="12">
        <v>8.6471207572758431</v>
      </c>
      <c r="K2290" s="12">
        <v>7.7154438415942561</v>
      </c>
      <c r="L2290" s="12">
        <v>12.468142454986372</v>
      </c>
      <c r="M2290" s="12">
        <v>12.111750777685785</v>
      </c>
      <c r="N2290" s="12"/>
      <c r="O2290" s="12"/>
    </row>
    <row r="2291" spans="1:15" x14ac:dyDescent="0.35">
      <c r="A2291" s="11" t="str">
        <f t="shared" si="35"/>
        <v>DISTRIBUCION VOLUMEN POR CRITERIO (kg o litros)Otr.Bebidas Deri.VinoNOROESTE</v>
      </c>
      <c r="B2291" s="11" t="s">
        <v>210</v>
      </c>
      <c r="C2291" s="11" t="s">
        <v>113</v>
      </c>
      <c r="D2291" s="11" t="s">
        <v>8</v>
      </c>
      <c r="E2291" s="12">
        <v>2.6792363489478479</v>
      </c>
      <c r="F2291" s="12">
        <v>3.956686233521046</v>
      </c>
      <c r="G2291" s="12">
        <v>2.8209184813729307</v>
      </c>
      <c r="H2291" s="12">
        <v>1.9112243531748219</v>
      </c>
      <c r="I2291" s="12">
        <v>4.947917402841866</v>
      </c>
      <c r="J2291" s="12">
        <v>5.0826273800174926</v>
      </c>
      <c r="K2291" s="12">
        <v>3.0914468044184829</v>
      </c>
      <c r="L2291" s="12">
        <v>2.078536975514885</v>
      </c>
      <c r="M2291" s="12">
        <v>7.340471370863674</v>
      </c>
      <c r="N2291" s="12"/>
      <c r="O2291" s="12"/>
    </row>
    <row r="2292" spans="1:15" x14ac:dyDescent="0.35">
      <c r="A2292" s="11" t="str">
        <f t="shared" si="35"/>
        <v>DISTRIBUCION VOLUMEN POR CRITERIO (kg o litros)Otr.Bebidas Deri.Vino&lt;2MIL</v>
      </c>
      <c r="B2292" s="11" t="s">
        <v>210</v>
      </c>
      <c r="C2292" s="11" t="s">
        <v>113</v>
      </c>
      <c r="D2292" s="11" t="s">
        <v>9</v>
      </c>
      <c r="E2292" s="12">
        <v>4.0853093104064095</v>
      </c>
      <c r="F2292" s="12">
        <v>5.0204113916170083</v>
      </c>
      <c r="G2292" s="12">
        <v>4.4705458149471555</v>
      </c>
      <c r="H2292" s="12">
        <v>4.0926539523518537</v>
      </c>
      <c r="I2292" s="12">
        <v>4.4031081436201793</v>
      </c>
      <c r="J2292" s="12">
        <v>5.159964487419515</v>
      </c>
      <c r="K2292" s="12">
        <v>7.6251813916593152</v>
      </c>
      <c r="L2292" s="12">
        <v>1.909772432761804</v>
      </c>
      <c r="M2292" s="12">
        <v>2.6499745690339918</v>
      </c>
      <c r="N2292" s="12"/>
      <c r="O2292" s="12"/>
    </row>
    <row r="2293" spans="1:15" x14ac:dyDescent="0.35">
      <c r="A2293" s="11" t="str">
        <f t="shared" si="35"/>
        <v>DISTRIBUCION VOLUMEN POR CRITERIO (kg o litros)Otr.Bebidas Deri.Vino2-5MIL</v>
      </c>
      <c r="B2293" s="11" t="s">
        <v>210</v>
      </c>
      <c r="C2293" s="11" t="s">
        <v>113</v>
      </c>
      <c r="D2293" s="11" t="s">
        <v>10</v>
      </c>
      <c r="E2293" s="12">
        <v>4.0913476761075307</v>
      </c>
      <c r="F2293" s="12">
        <v>4.0171900094219204</v>
      </c>
      <c r="G2293" s="12">
        <v>4.9288624521351059</v>
      </c>
      <c r="H2293" s="12">
        <v>4.3451936618087759</v>
      </c>
      <c r="I2293" s="12">
        <v>3.6975079274359319</v>
      </c>
      <c r="J2293" s="12">
        <v>2.9406329949043282</v>
      </c>
      <c r="K2293" s="12">
        <v>4.9495320855606888</v>
      </c>
      <c r="L2293" s="12">
        <v>2.5904004763209492</v>
      </c>
      <c r="M2293" s="12">
        <v>2.5380232233026141</v>
      </c>
      <c r="N2293" s="12"/>
      <c r="O2293" s="12"/>
    </row>
    <row r="2294" spans="1:15" x14ac:dyDescent="0.35">
      <c r="A2294" s="11" t="str">
        <f t="shared" si="35"/>
        <v>DISTRIBUCION VOLUMEN POR CRITERIO (kg o litros)Otr.Bebidas Deri.Vino5-10MIL</v>
      </c>
      <c r="B2294" s="11" t="s">
        <v>210</v>
      </c>
      <c r="C2294" s="11" t="s">
        <v>113</v>
      </c>
      <c r="D2294" s="11" t="s">
        <v>11</v>
      </c>
      <c r="E2294" s="12">
        <v>7.2578729377660425</v>
      </c>
      <c r="F2294" s="12">
        <v>7.3855146144122266</v>
      </c>
      <c r="G2294" s="12">
        <v>7.9874729537166855</v>
      </c>
      <c r="H2294" s="12">
        <v>5.319173154363221</v>
      </c>
      <c r="I2294" s="12">
        <v>8.3483744089711287</v>
      </c>
      <c r="J2294" s="12">
        <v>7.5108690243864586</v>
      </c>
      <c r="K2294" s="12">
        <v>7.1634859074472104</v>
      </c>
      <c r="L2294" s="12">
        <v>9.2838730383639252</v>
      </c>
      <c r="M2294" s="12">
        <v>8.8418463717512807</v>
      </c>
      <c r="N2294" s="12"/>
      <c r="O2294" s="12"/>
    </row>
    <row r="2295" spans="1:15" x14ac:dyDescent="0.35">
      <c r="A2295" s="11" t="str">
        <f t="shared" si="35"/>
        <v>DISTRIBUCION VOLUMEN POR CRITERIO (kg o litros)Otr.Bebidas Deri.Vino10-30MIL</v>
      </c>
      <c r="B2295" s="11" t="s">
        <v>210</v>
      </c>
      <c r="C2295" s="11" t="s">
        <v>113</v>
      </c>
      <c r="D2295" s="11" t="s">
        <v>12</v>
      </c>
      <c r="E2295" s="12">
        <v>23.31390579380739</v>
      </c>
      <c r="F2295" s="12">
        <v>18.635757767125995</v>
      </c>
      <c r="G2295" s="12">
        <v>17.548421406119065</v>
      </c>
      <c r="H2295" s="12">
        <v>18.206931900955485</v>
      </c>
      <c r="I2295" s="12">
        <v>17.99659024820744</v>
      </c>
      <c r="J2295" s="12">
        <v>23.637153851202399</v>
      </c>
      <c r="K2295" s="12">
        <v>17.687585076452446</v>
      </c>
      <c r="L2295" s="12">
        <v>19.932810583698444</v>
      </c>
      <c r="M2295" s="12">
        <v>21.65916438440674</v>
      </c>
      <c r="N2295" s="12"/>
      <c r="O2295" s="12"/>
    </row>
    <row r="2296" spans="1:15" x14ac:dyDescent="0.35">
      <c r="A2296" s="11" t="str">
        <f t="shared" si="35"/>
        <v>DISTRIBUCION VOLUMEN POR CRITERIO (kg o litros)Otr.Bebidas Deri.Vino30-100MIL</v>
      </c>
      <c r="B2296" s="11" t="s">
        <v>210</v>
      </c>
      <c r="C2296" s="11" t="s">
        <v>113</v>
      </c>
      <c r="D2296" s="11" t="s">
        <v>13</v>
      </c>
      <c r="E2296" s="12">
        <v>21.707374694700949</v>
      </c>
      <c r="F2296" s="12">
        <v>17.433744571828001</v>
      </c>
      <c r="G2296" s="12">
        <v>21.691110705669551</v>
      </c>
      <c r="H2296" s="12">
        <v>24.482652066210164</v>
      </c>
      <c r="I2296" s="12">
        <v>22.740721735855633</v>
      </c>
      <c r="J2296" s="12">
        <v>19.962147401368529</v>
      </c>
      <c r="K2296" s="12">
        <v>21.644051423357688</v>
      </c>
      <c r="L2296" s="12">
        <v>24.190286115344868</v>
      </c>
      <c r="M2296" s="12">
        <v>18.91555875514722</v>
      </c>
      <c r="N2296" s="12"/>
      <c r="O2296" s="12"/>
    </row>
    <row r="2297" spans="1:15" x14ac:dyDescent="0.35">
      <c r="A2297" s="11" t="str">
        <f t="shared" si="35"/>
        <v>DISTRIBUCION VOLUMEN POR CRITERIO (kg o litros)Otr.Bebidas Deri.Vino100-200MIL</v>
      </c>
      <c r="B2297" s="11" t="s">
        <v>210</v>
      </c>
      <c r="C2297" s="11" t="s">
        <v>113</v>
      </c>
      <c r="D2297" s="11" t="s">
        <v>14</v>
      </c>
      <c r="E2297" s="12">
        <v>12.373434648163881</v>
      </c>
      <c r="F2297" s="12">
        <v>13.203905893484086</v>
      </c>
      <c r="G2297" s="12">
        <v>14.648110547653834</v>
      </c>
      <c r="H2297" s="12">
        <v>13.451556726165851</v>
      </c>
      <c r="I2297" s="12">
        <v>10.473028024481142</v>
      </c>
      <c r="J2297" s="12">
        <v>12.191385634290629</v>
      </c>
      <c r="K2297" s="12">
        <v>11.907107816440611</v>
      </c>
      <c r="L2297" s="12">
        <v>12.099955906657527</v>
      </c>
      <c r="M2297" s="12">
        <v>12.252939803575984</v>
      </c>
      <c r="N2297" s="12"/>
      <c r="O2297" s="12"/>
    </row>
    <row r="2298" spans="1:15" x14ac:dyDescent="0.35">
      <c r="A2298" s="11" t="str">
        <f t="shared" si="35"/>
        <v>DISTRIBUCION VOLUMEN POR CRITERIO (kg o litros)Otr.Bebidas Deri.Vino200-500MIL</v>
      </c>
      <c r="B2298" s="11" t="s">
        <v>210</v>
      </c>
      <c r="C2298" s="11" t="s">
        <v>113</v>
      </c>
      <c r="D2298" s="11" t="s">
        <v>15</v>
      </c>
      <c r="E2298" s="12">
        <v>13.413435266421224</v>
      </c>
      <c r="F2298" s="12">
        <v>14.585030359168682</v>
      </c>
      <c r="G2298" s="12">
        <v>10.655729889486338</v>
      </c>
      <c r="H2298" s="12">
        <v>15.169323946424107</v>
      </c>
      <c r="I2298" s="12">
        <v>16.51632434154935</v>
      </c>
      <c r="J2298" s="12">
        <v>11.958497803820393</v>
      </c>
      <c r="K2298" s="12">
        <v>13.068349059906051</v>
      </c>
      <c r="L2298" s="12">
        <v>13.341546717225919</v>
      </c>
      <c r="M2298" s="12">
        <v>15.857029434740918</v>
      </c>
      <c r="N2298" s="12"/>
      <c r="O2298" s="12"/>
    </row>
    <row r="2299" spans="1:15" x14ac:dyDescent="0.35">
      <c r="A2299" s="11" t="str">
        <f t="shared" si="35"/>
        <v>DISTRIBUCION VOLUMEN POR CRITERIO (kg o litros)Otr.Bebidas Deri.Vino&gt;500MIL</v>
      </c>
      <c r="B2299" s="11" t="s">
        <v>210</v>
      </c>
      <c r="C2299" s="11" t="s">
        <v>113</v>
      </c>
      <c r="D2299" s="11" t="s">
        <v>16</v>
      </c>
      <c r="E2299" s="12">
        <v>13.757324917025521</v>
      </c>
      <c r="F2299" s="12">
        <v>19.718436516064543</v>
      </c>
      <c r="G2299" s="12">
        <v>18.069739853841689</v>
      </c>
      <c r="H2299" s="12">
        <v>14.932513123088667</v>
      </c>
      <c r="I2299" s="12">
        <v>15.824339637202769</v>
      </c>
      <c r="J2299" s="12">
        <v>16.639343636595779</v>
      </c>
      <c r="K2299" s="12">
        <v>15.954716156219186</v>
      </c>
      <c r="L2299" s="12">
        <v>16.651345850203121</v>
      </c>
      <c r="M2299" s="12">
        <v>17.285467518261985</v>
      </c>
      <c r="N2299" s="12"/>
      <c r="O2299" s="12"/>
    </row>
    <row r="2300" spans="1:15" x14ac:dyDescent="0.35">
      <c r="A2300" s="11" t="str">
        <f t="shared" si="35"/>
        <v>DISTRIBUCION VOLUMEN POR CRITERIO (kg o litros)Otr.Bebidas Deri.VinoDE 15 A 19 AÑOS</v>
      </c>
      <c r="B2300" s="11" t="s">
        <v>210</v>
      </c>
      <c r="C2300" s="11" t="s">
        <v>113</v>
      </c>
      <c r="D2300" s="11" t="s">
        <v>34</v>
      </c>
      <c r="E2300" s="12">
        <v>5.0806507513590002</v>
      </c>
      <c r="F2300" s="12">
        <v>2.6243136126496895</v>
      </c>
      <c r="G2300" s="12">
        <v>1.9322464337520673</v>
      </c>
      <c r="H2300" s="12">
        <v>0.62277208217932645</v>
      </c>
      <c r="I2300" s="12" t="s">
        <v>222</v>
      </c>
      <c r="J2300" s="12">
        <v>0.15210727811464872</v>
      </c>
      <c r="K2300" s="12">
        <v>0.13927942249061442</v>
      </c>
      <c r="L2300" s="12" t="s">
        <v>222</v>
      </c>
      <c r="M2300" s="12">
        <v>1.2210630686740152</v>
      </c>
      <c r="N2300" s="12"/>
      <c r="O2300" s="12"/>
    </row>
    <row r="2301" spans="1:15" x14ac:dyDescent="0.35">
      <c r="A2301" s="11" t="str">
        <f t="shared" si="35"/>
        <v>DISTRIBUCION VOLUMEN POR CRITERIO (kg o litros)Otr.Bebidas Deri.VinoDE 20 A 24 AÑOS</v>
      </c>
      <c r="B2301" s="11" t="s">
        <v>210</v>
      </c>
      <c r="C2301" s="11" t="s">
        <v>113</v>
      </c>
      <c r="D2301" s="11" t="s">
        <v>35</v>
      </c>
      <c r="E2301" s="12">
        <v>6.3360108146522505</v>
      </c>
      <c r="F2301" s="12">
        <v>4.3065077506755767</v>
      </c>
      <c r="G2301" s="12">
        <v>3.1525389823022678</v>
      </c>
      <c r="H2301" s="12">
        <v>5.7058482990364032</v>
      </c>
      <c r="I2301" s="12">
        <v>6.2807074655347988</v>
      </c>
      <c r="J2301" s="12">
        <v>7.3082174666918869</v>
      </c>
      <c r="K2301" s="12">
        <v>4.1022332047610837</v>
      </c>
      <c r="L2301" s="12">
        <v>3.6735253384025932</v>
      </c>
      <c r="M2301" s="12">
        <v>9.8194209912490766</v>
      </c>
      <c r="N2301" s="12"/>
      <c r="O2301" s="12"/>
    </row>
    <row r="2302" spans="1:15" x14ac:dyDescent="0.35">
      <c r="A2302" s="11" t="str">
        <f t="shared" si="35"/>
        <v>DISTRIBUCION VOLUMEN POR CRITERIO (kg o litros)Otr.Bebidas Deri.VinoDE 25 A 34 AÑOS</v>
      </c>
      <c r="B2302" s="11" t="s">
        <v>210</v>
      </c>
      <c r="C2302" s="11" t="s">
        <v>113</v>
      </c>
      <c r="D2302" s="11" t="s">
        <v>36</v>
      </c>
      <c r="E2302" s="12">
        <v>7.8160811656464473</v>
      </c>
      <c r="F2302" s="12">
        <v>6.7557848156736018</v>
      </c>
      <c r="G2302" s="12">
        <v>5.6534058185205982</v>
      </c>
      <c r="H2302" s="12">
        <v>5.4465882782966029</v>
      </c>
      <c r="I2302" s="12">
        <v>5.8273103505800945</v>
      </c>
      <c r="J2302" s="12">
        <v>8.4826141055591364</v>
      </c>
      <c r="K2302" s="12">
        <v>7.2650734563551715</v>
      </c>
      <c r="L2302" s="12">
        <v>6.2070285310920648</v>
      </c>
      <c r="M2302" s="12">
        <v>6.1064808471865319</v>
      </c>
      <c r="N2302" s="12"/>
      <c r="O2302" s="12"/>
    </row>
    <row r="2303" spans="1:15" x14ac:dyDescent="0.35">
      <c r="A2303" s="11" t="str">
        <f t="shared" si="35"/>
        <v>DISTRIBUCION VOLUMEN POR CRITERIO (kg o litros)Otr.Bebidas Deri.VinoDE 35 A 49 AÑOS</v>
      </c>
      <c r="B2303" s="11" t="s">
        <v>210</v>
      </c>
      <c r="C2303" s="11" t="s">
        <v>113</v>
      </c>
      <c r="D2303" s="11" t="s">
        <v>37</v>
      </c>
      <c r="E2303" s="12">
        <v>16.818502323073503</v>
      </c>
      <c r="F2303" s="12">
        <v>22.490240970322041</v>
      </c>
      <c r="G2303" s="12">
        <v>20.383485292751768</v>
      </c>
      <c r="H2303" s="12">
        <v>18.103182725038824</v>
      </c>
      <c r="I2303" s="12">
        <v>20.511894535553132</v>
      </c>
      <c r="J2303" s="12">
        <v>20.881485529877743</v>
      </c>
      <c r="K2303" s="12">
        <v>20.006474764836451</v>
      </c>
      <c r="L2303" s="12">
        <v>18.943400974561563</v>
      </c>
      <c r="M2303" s="12">
        <v>17.116516221716417</v>
      </c>
      <c r="N2303" s="12"/>
      <c r="O2303" s="12"/>
    </row>
    <row r="2304" spans="1:15" x14ac:dyDescent="0.35">
      <c r="A2304" s="11" t="str">
        <f t="shared" si="35"/>
        <v>DISTRIBUCION VOLUMEN POR CRITERIO (kg o litros)Otr.Bebidas Deri.VinoDE 50 A 59 AÑOS</v>
      </c>
      <c r="B2304" s="11" t="s">
        <v>210</v>
      </c>
      <c r="C2304" s="11" t="s">
        <v>113</v>
      </c>
      <c r="D2304" s="11" t="s">
        <v>38</v>
      </c>
      <c r="E2304" s="12">
        <v>24.727896497606952</v>
      </c>
      <c r="F2304" s="12">
        <v>31.485349952105935</v>
      </c>
      <c r="G2304" s="12">
        <v>32.851509234230612</v>
      </c>
      <c r="H2304" s="12">
        <v>29.075197467055752</v>
      </c>
      <c r="I2304" s="12">
        <v>27.115805983786185</v>
      </c>
      <c r="J2304" s="12">
        <v>27.436711265401708</v>
      </c>
      <c r="K2304" s="12">
        <v>30.230719464110074</v>
      </c>
      <c r="L2304" s="12">
        <v>31.546852568012451</v>
      </c>
      <c r="M2304" s="12">
        <v>25.81690523781598</v>
      </c>
      <c r="N2304" s="12"/>
      <c r="O2304" s="12"/>
    </row>
    <row r="2305" spans="1:15" x14ac:dyDescent="0.35">
      <c r="A2305" s="11" t="str">
        <f t="shared" si="35"/>
        <v>DISTRIBUCION VOLUMEN POR CRITERIO (kg o litros)Otr.Bebidas Deri.VinoDE 60 A 75 AÑOS</v>
      </c>
      <c r="B2305" s="11" t="s">
        <v>210</v>
      </c>
      <c r="C2305" s="11" t="s">
        <v>113</v>
      </c>
      <c r="D2305" s="11" t="s">
        <v>39</v>
      </c>
      <c r="E2305" s="12">
        <v>39.22086184991057</v>
      </c>
      <c r="F2305" s="12">
        <v>32.337786124661022</v>
      </c>
      <c r="G2305" s="12">
        <v>36.026805894159907</v>
      </c>
      <c r="H2305" s="12">
        <v>41.046415628374007</v>
      </c>
      <c r="I2305" s="12">
        <v>40.264276621663662</v>
      </c>
      <c r="J2305" s="12">
        <v>35.738855368643691</v>
      </c>
      <c r="K2305" s="12">
        <v>38.256220868095539</v>
      </c>
      <c r="L2305" s="12">
        <v>39.629177996625486</v>
      </c>
      <c r="M2305" s="12">
        <v>39.919622427440899</v>
      </c>
      <c r="N2305" s="12"/>
      <c r="O2305" s="12"/>
    </row>
    <row r="2306" spans="1:15" x14ac:dyDescent="0.35">
      <c r="A2306" s="11" t="str">
        <f t="shared" si="35"/>
        <v>DISTRIBUCION VOLUMEN POR CRITERIO (kg o litros)Otr.Bebidas Deri.VinoNIVEL ALTO</v>
      </c>
      <c r="B2306" s="11" t="s">
        <v>210</v>
      </c>
      <c r="C2306" s="11" t="s">
        <v>113</v>
      </c>
      <c r="D2306" s="11" t="s">
        <v>171</v>
      </c>
      <c r="E2306" s="12">
        <v>21.572356127558688</v>
      </c>
      <c r="F2306" s="12">
        <v>22.263082714729386</v>
      </c>
      <c r="G2306" s="12">
        <v>27.34679774848955</v>
      </c>
      <c r="H2306" s="12">
        <v>22.897995311217116</v>
      </c>
      <c r="I2306" s="12">
        <v>20.941512122293798</v>
      </c>
      <c r="J2306" s="12">
        <v>25.964938844971151</v>
      </c>
      <c r="K2306" s="12">
        <v>22.8844931446123</v>
      </c>
      <c r="L2306" s="12">
        <v>23.137993329127678</v>
      </c>
      <c r="M2306" s="12">
        <v>21.458434034092676</v>
      </c>
      <c r="N2306" s="12"/>
      <c r="O2306" s="12"/>
    </row>
    <row r="2307" spans="1:15" x14ac:dyDescent="0.35">
      <c r="A2307" s="11" t="str">
        <f t="shared" si="35"/>
        <v>DISTRIBUCION VOLUMEN POR CRITERIO (kg o litros)Otr.Bebidas Deri.VinoNIVEL MEDIO ALTO</v>
      </c>
      <c r="B2307" s="11" t="s">
        <v>210</v>
      </c>
      <c r="C2307" s="11" t="s">
        <v>113</v>
      </c>
      <c r="D2307" s="11" t="s">
        <v>172</v>
      </c>
      <c r="E2307" s="12">
        <v>18.291732408916847</v>
      </c>
      <c r="F2307" s="12">
        <v>16.149098544170457</v>
      </c>
      <c r="G2307" s="12">
        <v>14.945145545027117</v>
      </c>
      <c r="H2307" s="12">
        <v>9.8843304141830046</v>
      </c>
      <c r="I2307" s="12">
        <v>13.432671995668025</v>
      </c>
      <c r="J2307" s="12">
        <v>13.18310992552286</v>
      </c>
      <c r="K2307" s="12">
        <v>16.092321450653831</v>
      </c>
      <c r="L2307" s="12">
        <v>12.753266626603112</v>
      </c>
      <c r="M2307" s="12">
        <v>18.52631610995941</v>
      </c>
      <c r="N2307" s="12"/>
      <c r="O2307" s="12"/>
    </row>
    <row r="2308" spans="1:15" x14ac:dyDescent="0.35">
      <c r="A2308" s="11" t="str">
        <f t="shared" ref="A2308:A2371" si="36">B2308&amp;C2308&amp;D2308</f>
        <v>DISTRIBUCION VOLUMEN POR CRITERIO (kg o litros)Otr.Bebidas Deri.VinoNIVEL MEDIO</v>
      </c>
      <c r="B2308" s="11" t="s">
        <v>210</v>
      </c>
      <c r="C2308" s="11" t="s">
        <v>113</v>
      </c>
      <c r="D2308" s="11" t="s">
        <v>173</v>
      </c>
      <c r="E2308" s="12">
        <v>26.168092140870737</v>
      </c>
      <c r="F2308" s="12">
        <v>21.942065008096154</v>
      </c>
      <c r="G2308" s="12">
        <v>19.828443441584213</v>
      </c>
      <c r="H2308" s="12">
        <v>21.907330186423909</v>
      </c>
      <c r="I2308" s="12">
        <v>24.358255513563122</v>
      </c>
      <c r="J2308" s="12">
        <v>19.300236734736945</v>
      </c>
      <c r="K2308" s="12">
        <v>19.353829636277123</v>
      </c>
      <c r="L2308" s="12">
        <v>19.016901294638071</v>
      </c>
      <c r="M2308" s="12">
        <v>17.67399346406328</v>
      </c>
      <c r="N2308" s="12"/>
      <c r="O2308" s="12"/>
    </row>
    <row r="2309" spans="1:15" x14ac:dyDescent="0.35">
      <c r="A2309" s="11" t="str">
        <f t="shared" si="36"/>
        <v>DISTRIBUCION VOLUMEN POR CRITERIO (kg o litros)Otr.Bebidas Deri.VinoNIVEL MEDIO BAJO</v>
      </c>
      <c r="B2309" s="11" t="s">
        <v>210</v>
      </c>
      <c r="C2309" s="11" t="s">
        <v>113</v>
      </c>
      <c r="D2309" s="11" t="s">
        <v>174</v>
      </c>
      <c r="E2309" s="12">
        <v>16.947476451588791</v>
      </c>
      <c r="F2309" s="12">
        <v>19.147686013028871</v>
      </c>
      <c r="G2309" s="12">
        <v>17.123932214021657</v>
      </c>
      <c r="H2309" s="12">
        <v>22.761135293681985</v>
      </c>
      <c r="I2309" s="12">
        <v>17.989819791623848</v>
      </c>
      <c r="J2309" s="12">
        <v>17.510672376265781</v>
      </c>
      <c r="K2309" s="12">
        <v>18.433345197788135</v>
      </c>
      <c r="L2309" s="12">
        <v>18.412808937626714</v>
      </c>
      <c r="M2309" s="12">
        <v>23.059419489814964</v>
      </c>
      <c r="N2309" s="12"/>
      <c r="O2309" s="12"/>
    </row>
    <row r="2310" spans="1:15" x14ac:dyDescent="0.35">
      <c r="A2310" s="11" t="str">
        <f t="shared" si="36"/>
        <v>DISTRIBUCION VOLUMEN POR CRITERIO (kg o litros)Otr.Bebidas Deri.VinoNIVEL BAJO</v>
      </c>
      <c r="B2310" s="11" t="s">
        <v>210</v>
      </c>
      <c r="C2310" s="11" t="s">
        <v>113</v>
      </c>
      <c r="D2310" s="11" t="s">
        <v>190</v>
      </c>
      <c r="E2310" s="12">
        <v>17.020348917548432</v>
      </c>
      <c r="F2310" s="12">
        <v>20.49805442408913</v>
      </c>
      <c r="G2310" s="12">
        <v>20.755673072301732</v>
      </c>
      <c r="H2310" s="12">
        <v>22.549212245996785</v>
      </c>
      <c r="I2310" s="12">
        <v>23.277733479831767</v>
      </c>
      <c r="J2310" s="12">
        <v>24.041038348210005</v>
      </c>
      <c r="K2310" s="12">
        <v>23.236014654735872</v>
      </c>
      <c r="L2310" s="12">
        <v>26.679017980582699</v>
      </c>
      <c r="M2310" s="12">
        <v>19.281840637717711</v>
      </c>
      <c r="N2310" s="12"/>
      <c r="O2310" s="12"/>
    </row>
    <row r="2311" spans="1:15" x14ac:dyDescent="0.35">
      <c r="A2311" s="11" t="str">
        <f t="shared" si="36"/>
        <v>DISTRIBUCION VOLUMEN POR CRITERIO (kg o litros)Otr.Bebidas Deri.VinoHOMBRE</v>
      </c>
      <c r="B2311" s="11" t="s">
        <v>210</v>
      </c>
      <c r="C2311" s="11" t="s">
        <v>113</v>
      </c>
      <c r="D2311" s="11" t="s">
        <v>17</v>
      </c>
      <c r="E2311" s="12">
        <v>49.028719552962066</v>
      </c>
      <c r="F2311" s="12">
        <v>48.34159311388516</v>
      </c>
      <c r="G2311" s="12">
        <v>48.324221842268472</v>
      </c>
      <c r="H2311" s="12">
        <v>52.379643373612559</v>
      </c>
      <c r="I2311" s="12">
        <v>47.913988510797765</v>
      </c>
      <c r="J2311" s="12">
        <v>49.316886920986576</v>
      </c>
      <c r="K2311" s="12">
        <v>51.985384125835466</v>
      </c>
      <c r="L2311" s="12">
        <v>47.779338031223688</v>
      </c>
      <c r="M2311" s="12">
        <v>49.178176314583283</v>
      </c>
      <c r="N2311" s="12"/>
      <c r="O2311" s="12"/>
    </row>
    <row r="2312" spans="1:15" x14ac:dyDescent="0.35">
      <c r="A2312" s="11" t="str">
        <f t="shared" si="36"/>
        <v>DISTRIBUCION VOLUMEN POR CRITERIO (kg o litros)Otr.Bebidas Deri.VinoMUJER</v>
      </c>
      <c r="B2312" s="11" t="s">
        <v>210</v>
      </c>
      <c r="C2312" s="11" t="s">
        <v>113</v>
      </c>
      <c r="D2312" s="11" t="s">
        <v>18</v>
      </c>
      <c r="E2312" s="12">
        <v>50.971280614506121</v>
      </c>
      <c r="F2312" s="12">
        <v>51.658405653677811</v>
      </c>
      <c r="G2312" s="12">
        <v>51.675774822161756</v>
      </c>
      <c r="H2312" s="12">
        <v>47.620356120864301</v>
      </c>
      <c r="I2312" s="12">
        <v>52.086010734519171</v>
      </c>
      <c r="J2312" s="12">
        <v>50.683114931737386</v>
      </c>
      <c r="K2312" s="12">
        <v>48.014619800346203</v>
      </c>
      <c r="L2312" s="12">
        <v>52.220651693010822</v>
      </c>
      <c r="M2312" s="12">
        <v>50.821829950282194</v>
      </c>
      <c r="N2312" s="12"/>
      <c r="O2312" s="12"/>
    </row>
    <row r="2313" spans="1:15" x14ac:dyDescent="0.35">
      <c r="A2313" s="11" t="str">
        <f t="shared" si="36"/>
        <v>DISTRIBUCION VOLUMEN POR CRITERIO (kg o litros)Tinto de VeranoT.ESPAÑA</v>
      </c>
      <c r="B2313" s="11" t="s">
        <v>210</v>
      </c>
      <c r="C2313" s="11" t="s">
        <v>114</v>
      </c>
      <c r="D2313" s="11" t="s">
        <v>32</v>
      </c>
      <c r="E2313" s="12">
        <v>100</v>
      </c>
      <c r="F2313" s="12">
        <v>100</v>
      </c>
      <c r="G2313" s="12">
        <v>100</v>
      </c>
      <c r="H2313" s="12">
        <v>100</v>
      </c>
      <c r="I2313" s="12">
        <v>100</v>
      </c>
      <c r="J2313" s="12">
        <v>100</v>
      </c>
      <c r="K2313" s="12">
        <v>100</v>
      </c>
      <c r="L2313" s="12">
        <v>100</v>
      </c>
      <c r="M2313" s="12">
        <v>100</v>
      </c>
      <c r="N2313" s="12"/>
      <c r="O2313" s="12"/>
    </row>
    <row r="2314" spans="1:15" x14ac:dyDescent="0.35">
      <c r="A2314" s="11" t="str">
        <f t="shared" si="36"/>
        <v>DISTRIBUCION VOLUMEN POR CRITERIO (kg o litros)Tinto de VeranoBCN AM</v>
      </c>
      <c r="B2314" s="11" t="s">
        <v>210</v>
      </c>
      <c r="C2314" s="11" t="s">
        <v>114</v>
      </c>
      <c r="D2314" s="11" t="s">
        <v>1</v>
      </c>
      <c r="E2314" s="12">
        <v>2.8157310020134854</v>
      </c>
      <c r="F2314" s="12">
        <v>0.87225384069086631</v>
      </c>
      <c r="G2314" s="12">
        <v>1.9325310659104915</v>
      </c>
      <c r="H2314" s="12">
        <v>1.2255549227057554</v>
      </c>
      <c r="I2314" s="12">
        <v>2.3874651828878344</v>
      </c>
      <c r="J2314" s="12">
        <v>2.4646266350134205</v>
      </c>
      <c r="K2314" s="12">
        <v>3.9881413525497607</v>
      </c>
      <c r="L2314" s="12">
        <v>3.6306334184309375</v>
      </c>
      <c r="M2314" s="12">
        <v>3.3401465421931937</v>
      </c>
      <c r="N2314" s="12"/>
      <c r="O2314" s="12"/>
    </row>
    <row r="2315" spans="1:15" x14ac:dyDescent="0.35">
      <c r="A2315" s="11" t="str">
        <f t="shared" si="36"/>
        <v>DISTRIBUCION VOLUMEN POR CRITERIO (kg o litros)Tinto de VeranoREST.CAT ARAGON</v>
      </c>
      <c r="B2315" s="11" t="s">
        <v>210</v>
      </c>
      <c r="C2315" s="11" t="s">
        <v>114</v>
      </c>
      <c r="D2315" s="11" t="s">
        <v>2</v>
      </c>
      <c r="E2315" s="12">
        <v>3.8427479019466344</v>
      </c>
      <c r="F2315" s="12">
        <v>3.0507113074639629</v>
      </c>
      <c r="G2315" s="12">
        <v>4.6483411970757826</v>
      </c>
      <c r="H2315" s="12">
        <v>1.5229471486832844</v>
      </c>
      <c r="I2315" s="12">
        <v>3.0655252347753019</v>
      </c>
      <c r="J2315" s="12">
        <v>2.8280084502129275</v>
      </c>
      <c r="K2315" s="12">
        <v>3.8570408644164855</v>
      </c>
      <c r="L2315" s="12">
        <v>2.8083977705164433</v>
      </c>
      <c r="M2315" s="12">
        <v>2.6739483685145902</v>
      </c>
      <c r="N2315" s="12"/>
      <c r="O2315" s="12"/>
    </row>
    <row r="2316" spans="1:15" x14ac:dyDescent="0.35">
      <c r="A2316" s="11" t="str">
        <f t="shared" si="36"/>
        <v>DISTRIBUCION VOLUMEN POR CRITERIO (kg o litros)Tinto de VeranoLEVANTE</v>
      </c>
      <c r="B2316" s="11" t="s">
        <v>210</v>
      </c>
      <c r="C2316" s="11" t="s">
        <v>114</v>
      </c>
      <c r="D2316" s="11" t="s">
        <v>3</v>
      </c>
      <c r="E2316" s="12">
        <v>12.330269545846949</v>
      </c>
      <c r="F2316" s="12">
        <v>12.41626332976864</v>
      </c>
      <c r="G2316" s="12">
        <v>12.394468616951402</v>
      </c>
      <c r="H2316" s="12">
        <v>14.709129022551542</v>
      </c>
      <c r="I2316" s="12">
        <v>20.422189817564309</v>
      </c>
      <c r="J2316" s="12">
        <v>13.140126420563792</v>
      </c>
      <c r="K2316" s="12">
        <v>12.535435665774223</v>
      </c>
      <c r="L2316" s="12">
        <v>13.376697645199551</v>
      </c>
      <c r="M2316" s="12">
        <v>16.295601614655613</v>
      </c>
      <c r="N2316" s="12"/>
      <c r="O2316" s="12"/>
    </row>
    <row r="2317" spans="1:15" x14ac:dyDescent="0.35">
      <c r="A2317" s="11" t="str">
        <f t="shared" si="36"/>
        <v>DISTRIBUCION VOLUMEN POR CRITERIO (kg o litros)Tinto de VeranoANDALUCIA</v>
      </c>
      <c r="B2317" s="11" t="s">
        <v>210</v>
      </c>
      <c r="C2317" s="11" t="s">
        <v>114</v>
      </c>
      <c r="D2317" s="11" t="s">
        <v>4</v>
      </c>
      <c r="E2317" s="12">
        <v>47.875644467640313</v>
      </c>
      <c r="F2317" s="12">
        <v>44.670879842351766</v>
      </c>
      <c r="G2317" s="12">
        <v>40.585832344761421</v>
      </c>
      <c r="H2317" s="12">
        <v>43.089809894308118</v>
      </c>
      <c r="I2317" s="12">
        <v>45.607792475675303</v>
      </c>
      <c r="J2317" s="12">
        <v>42.057215636009019</v>
      </c>
      <c r="K2317" s="12">
        <v>37.454305468503016</v>
      </c>
      <c r="L2317" s="12">
        <v>41.145451604918001</v>
      </c>
      <c r="M2317" s="12">
        <v>43.532946403678515</v>
      </c>
      <c r="N2317" s="12"/>
      <c r="O2317" s="12"/>
    </row>
    <row r="2318" spans="1:15" x14ac:dyDescent="0.35">
      <c r="A2318" s="11" t="str">
        <f t="shared" si="36"/>
        <v>DISTRIBUCION VOLUMEN POR CRITERIO (kg o litros)Tinto de VeranoMDD AM</v>
      </c>
      <c r="B2318" s="11" t="s">
        <v>210</v>
      </c>
      <c r="C2318" s="11" t="s">
        <v>114</v>
      </c>
      <c r="D2318" s="11" t="s">
        <v>5</v>
      </c>
      <c r="E2318" s="12">
        <v>13.886797408361961</v>
      </c>
      <c r="F2318" s="12">
        <v>21.009968955340732</v>
      </c>
      <c r="G2318" s="12">
        <v>21.139949834201104</v>
      </c>
      <c r="H2318" s="12">
        <v>17.382387551247401</v>
      </c>
      <c r="I2318" s="12">
        <v>13.170134582110546</v>
      </c>
      <c r="J2318" s="12">
        <v>20.565352402249424</v>
      </c>
      <c r="K2318" s="12">
        <v>20.028005086114643</v>
      </c>
      <c r="L2318" s="12">
        <v>24.632814419251293</v>
      </c>
      <c r="M2318" s="12">
        <v>18.31565266056359</v>
      </c>
      <c r="N2318" s="12"/>
      <c r="O2318" s="12"/>
    </row>
    <row r="2319" spans="1:15" x14ac:dyDescent="0.35">
      <c r="A2319" s="11" t="str">
        <f t="shared" si="36"/>
        <v>DISTRIBUCION VOLUMEN POR CRITERIO (kg o litros)Tinto de VeranoRTO CENTRO</v>
      </c>
      <c r="B2319" s="11" t="s">
        <v>210</v>
      </c>
      <c r="C2319" s="11" t="s">
        <v>114</v>
      </c>
      <c r="D2319" s="11" t="s">
        <v>6</v>
      </c>
      <c r="E2319" s="12">
        <v>5.1038323263204362</v>
      </c>
      <c r="F2319" s="12">
        <v>8.3327111824835658</v>
      </c>
      <c r="G2319" s="12">
        <v>11.609676377232949</v>
      </c>
      <c r="H2319" s="12">
        <v>7.4822401226176352</v>
      </c>
      <c r="I2319" s="12">
        <v>9.4994239681966306</v>
      </c>
      <c r="J2319" s="12">
        <v>12.151893342944996</v>
      </c>
      <c r="K2319" s="12">
        <v>16.122172446445759</v>
      </c>
      <c r="L2319" s="12">
        <v>8.2956974532766772</v>
      </c>
      <c r="M2319" s="12">
        <v>7.3802805484933858</v>
      </c>
      <c r="N2319" s="12"/>
      <c r="O2319" s="12"/>
    </row>
    <row r="2320" spans="1:15" x14ac:dyDescent="0.35">
      <c r="A2320" s="11" t="str">
        <f t="shared" si="36"/>
        <v>DISTRIBUCION VOLUMEN POR CRITERIO (kg o litros)Tinto de VeranoNORTE-CENTRO</v>
      </c>
      <c r="B2320" s="11" t="s">
        <v>210</v>
      </c>
      <c r="C2320" s="11" t="s">
        <v>114</v>
      </c>
      <c r="D2320" s="11" t="s">
        <v>7</v>
      </c>
      <c r="E2320" s="12">
        <v>13.321019179913893</v>
      </c>
      <c r="F2320" s="12">
        <v>6.5308673678931646</v>
      </c>
      <c r="G2320" s="12">
        <v>5.5153112937293445</v>
      </c>
      <c r="H2320" s="12">
        <v>13.083172382016798</v>
      </c>
      <c r="I2320" s="12">
        <v>2.2303115450322823</v>
      </c>
      <c r="J2320" s="12">
        <v>4.0129260239419766</v>
      </c>
      <c r="K2320" s="12">
        <v>3.5233169130803015</v>
      </c>
      <c r="L2320" s="12">
        <v>4.9672528440448627</v>
      </c>
      <c r="M2320" s="12">
        <v>3.6510883920725234</v>
      </c>
      <c r="N2320" s="12"/>
      <c r="O2320" s="12"/>
    </row>
    <row r="2321" spans="1:15" x14ac:dyDescent="0.35">
      <c r="A2321" s="11" t="str">
        <f t="shared" si="36"/>
        <v>DISTRIBUCION VOLUMEN POR CRITERIO (kg o litros)Tinto de VeranoNOROESTE</v>
      </c>
      <c r="B2321" s="11" t="s">
        <v>210</v>
      </c>
      <c r="C2321" s="11" t="s">
        <v>114</v>
      </c>
      <c r="D2321" s="11" t="s">
        <v>8</v>
      </c>
      <c r="E2321" s="12">
        <v>0.82396725165265494</v>
      </c>
      <c r="F2321" s="12">
        <v>3.1163384359135495</v>
      </c>
      <c r="G2321" s="12">
        <v>2.1738840991236348</v>
      </c>
      <c r="H2321" s="12">
        <v>1.5047574110592294</v>
      </c>
      <c r="I2321" s="12">
        <v>3.6171514411757091</v>
      </c>
      <c r="J2321" s="12">
        <v>2.779839077421332</v>
      </c>
      <c r="K2321" s="12">
        <v>2.4915902184112797</v>
      </c>
      <c r="L2321" s="12">
        <v>1.1430348358431026</v>
      </c>
      <c r="M2321" s="12">
        <v>4.8103391754009284</v>
      </c>
      <c r="N2321" s="12"/>
      <c r="O2321" s="12"/>
    </row>
    <row r="2322" spans="1:15" x14ac:dyDescent="0.35">
      <c r="A2322" s="11" t="str">
        <f t="shared" si="36"/>
        <v>DISTRIBUCION VOLUMEN POR CRITERIO (kg o litros)Tinto de Verano&lt;2MIL</v>
      </c>
      <c r="B2322" s="11" t="s">
        <v>210</v>
      </c>
      <c r="C2322" s="11" t="s">
        <v>114</v>
      </c>
      <c r="D2322" s="11" t="s">
        <v>9</v>
      </c>
      <c r="E2322" s="12">
        <v>2.55515773831912</v>
      </c>
      <c r="F2322" s="12">
        <v>3.5222238336047136</v>
      </c>
      <c r="G2322" s="12">
        <v>3.7350933468116305</v>
      </c>
      <c r="H2322" s="12">
        <v>0.92172524408001855</v>
      </c>
      <c r="I2322" s="12">
        <v>3.9613647205184939</v>
      </c>
      <c r="J2322" s="12">
        <v>4.1428113087903933</v>
      </c>
      <c r="K2322" s="12">
        <v>7.9491944619153143</v>
      </c>
      <c r="L2322" s="12">
        <v>2.2496262849243465</v>
      </c>
      <c r="M2322" s="12">
        <v>2.0522796307531035</v>
      </c>
      <c r="N2322" s="12"/>
      <c r="O2322" s="12"/>
    </row>
    <row r="2323" spans="1:15" x14ac:dyDescent="0.35">
      <c r="A2323" s="11" t="str">
        <f t="shared" si="36"/>
        <v>DISTRIBUCION VOLUMEN POR CRITERIO (kg o litros)Tinto de Verano2-5MIL</v>
      </c>
      <c r="B2323" s="11" t="s">
        <v>210</v>
      </c>
      <c r="C2323" s="11" t="s">
        <v>114</v>
      </c>
      <c r="D2323" s="11" t="s">
        <v>10</v>
      </c>
      <c r="E2323" s="12">
        <v>4.652096525898437</v>
      </c>
      <c r="F2323" s="12">
        <v>3.7522083997046063</v>
      </c>
      <c r="G2323" s="12">
        <v>4.4692526378917439</v>
      </c>
      <c r="H2323" s="12">
        <v>4.0407997818459274</v>
      </c>
      <c r="I2323" s="12">
        <v>4.7634462532552293</v>
      </c>
      <c r="J2323" s="12">
        <v>3.3645884793471019</v>
      </c>
      <c r="K2323" s="12">
        <v>4.9576077257046194</v>
      </c>
      <c r="L2323" s="12">
        <v>2.5835868167117799</v>
      </c>
      <c r="M2323" s="12">
        <v>2.0452654285457057</v>
      </c>
      <c r="N2323" s="12"/>
      <c r="O2323" s="12"/>
    </row>
    <row r="2324" spans="1:15" x14ac:dyDescent="0.35">
      <c r="A2324" s="11" t="str">
        <f t="shared" si="36"/>
        <v>DISTRIBUCION VOLUMEN POR CRITERIO (kg o litros)Tinto de Verano5-10MIL</v>
      </c>
      <c r="B2324" s="11" t="s">
        <v>210</v>
      </c>
      <c r="C2324" s="11" t="s">
        <v>114</v>
      </c>
      <c r="D2324" s="11" t="s">
        <v>11</v>
      </c>
      <c r="E2324" s="12">
        <v>5.868138793202557</v>
      </c>
      <c r="F2324" s="12">
        <v>7.6939264242754382</v>
      </c>
      <c r="G2324" s="12">
        <v>7.0803694819993437</v>
      </c>
      <c r="H2324" s="12">
        <v>3.6524545691457071</v>
      </c>
      <c r="I2324" s="12">
        <v>10.183145836465432</v>
      </c>
      <c r="J2324" s="12">
        <v>9.4808406812616788</v>
      </c>
      <c r="K2324" s="12">
        <v>8.1631427538905843</v>
      </c>
      <c r="L2324" s="12">
        <v>9.467744497422478</v>
      </c>
      <c r="M2324" s="12">
        <v>8.5860233436118349</v>
      </c>
      <c r="N2324" s="12"/>
      <c r="O2324" s="12"/>
    </row>
    <row r="2325" spans="1:15" x14ac:dyDescent="0.35">
      <c r="A2325" s="11" t="str">
        <f t="shared" si="36"/>
        <v>DISTRIBUCION VOLUMEN POR CRITERIO (kg o litros)Tinto de Verano10-30MIL</v>
      </c>
      <c r="B2325" s="11" t="s">
        <v>210</v>
      </c>
      <c r="C2325" s="11" t="s">
        <v>114</v>
      </c>
      <c r="D2325" s="11" t="s">
        <v>12</v>
      </c>
      <c r="E2325" s="12">
        <v>29.565716183557981</v>
      </c>
      <c r="F2325" s="12">
        <v>20.161937652074222</v>
      </c>
      <c r="G2325" s="12">
        <v>19.30193123439501</v>
      </c>
      <c r="H2325" s="12">
        <v>21.799546094451042</v>
      </c>
      <c r="I2325" s="12">
        <v>18.026433106457205</v>
      </c>
      <c r="J2325" s="12">
        <v>22.375668494137699</v>
      </c>
      <c r="K2325" s="12">
        <v>18.738847228450652</v>
      </c>
      <c r="L2325" s="12">
        <v>20.405210796250216</v>
      </c>
      <c r="M2325" s="12">
        <v>25.382210142832452</v>
      </c>
      <c r="N2325" s="12"/>
      <c r="O2325" s="12"/>
    </row>
    <row r="2326" spans="1:15" x14ac:dyDescent="0.35">
      <c r="A2326" s="11" t="str">
        <f t="shared" si="36"/>
        <v>DISTRIBUCION VOLUMEN POR CRITERIO (kg o litros)Tinto de Verano30-100MIL</v>
      </c>
      <c r="B2326" s="11" t="s">
        <v>210</v>
      </c>
      <c r="C2326" s="11" t="s">
        <v>114</v>
      </c>
      <c r="D2326" s="11" t="s">
        <v>13</v>
      </c>
      <c r="E2326" s="12">
        <v>18.519884677608868</v>
      </c>
      <c r="F2326" s="12">
        <v>16.892385588895454</v>
      </c>
      <c r="G2326" s="12">
        <v>20.654289778220093</v>
      </c>
      <c r="H2326" s="12">
        <v>21.007010751879296</v>
      </c>
      <c r="I2326" s="12">
        <v>17.363857120937844</v>
      </c>
      <c r="J2326" s="12">
        <v>20.82802811762857</v>
      </c>
      <c r="K2326" s="12">
        <v>20.020581675691563</v>
      </c>
      <c r="L2326" s="12">
        <v>20.965151010506062</v>
      </c>
      <c r="M2326" s="12">
        <v>19.058612153157821</v>
      </c>
      <c r="N2326" s="12"/>
      <c r="O2326" s="12"/>
    </row>
    <row r="2327" spans="1:15" x14ac:dyDescent="0.35">
      <c r="A2327" s="11" t="str">
        <f t="shared" si="36"/>
        <v>DISTRIBUCION VOLUMEN POR CRITERIO (kg o litros)Tinto de Verano100-200MIL</v>
      </c>
      <c r="B2327" s="11" t="s">
        <v>210</v>
      </c>
      <c r="C2327" s="11" t="s">
        <v>114</v>
      </c>
      <c r="D2327" s="11" t="s">
        <v>14</v>
      </c>
      <c r="E2327" s="12">
        <v>13.135325109479155</v>
      </c>
      <c r="F2327" s="12">
        <v>15.149996914792057</v>
      </c>
      <c r="G2327" s="12">
        <v>15.417748016493965</v>
      </c>
      <c r="H2327" s="12">
        <v>15.520253133949828</v>
      </c>
      <c r="I2327" s="12">
        <v>10.649163498851115</v>
      </c>
      <c r="J2327" s="12">
        <v>11.28194547083617</v>
      </c>
      <c r="K2327" s="12">
        <v>12.461613013377226</v>
      </c>
      <c r="L2327" s="12">
        <v>14.04973467764578</v>
      </c>
      <c r="M2327" s="12">
        <v>12.727686442695084</v>
      </c>
      <c r="N2327" s="12"/>
      <c r="O2327" s="12"/>
    </row>
    <row r="2328" spans="1:15" x14ac:dyDescent="0.35">
      <c r="A2328" s="11" t="str">
        <f t="shared" si="36"/>
        <v>DISTRIBUCION VOLUMEN POR CRITERIO (kg o litros)Tinto de Verano200-500MIL</v>
      </c>
      <c r="B2328" s="11" t="s">
        <v>210</v>
      </c>
      <c r="C2328" s="11" t="s">
        <v>114</v>
      </c>
      <c r="D2328" s="11" t="s">
        <v>15</v>
      </c>
      <c r="E2328" s="12">
        <v>9.3333847670603003</v>
      </c>
      <c r="F2328" s="12">
        <v>12.88446701952013</v>
      </c>
      <c r="G2328" s="12">
        <v>10.036731957536054</v>
      </c>
      <c r="H2328" s="12">
        <v>15.926291662860613</v>
      </c>
      <c r="I2328" s="12">
        <v>16.16488404654433</v>
      </c>
      <c r="J2328" s="12">
        <v>11.940808734690874</v>
      </c>
      <c r="K2328" s="12">
        <v>10.884421238402691</v>
      </c>
      <c r="L2328" s="12">
        <v>10.45987378163829</v>
      </c>
      <c r="M2328" s="12">
        <v>11.819188945474531</v>
      </c>
      <c r="N2328" s="12"/>
      <c r="O2328" s="12"/>
    </row>
    <row r="2329" spans="1:15" x14ac:dyDescent="0.35">
      <c r="A2329" s="11" t="str">
        <f t="shared" si="36"/>
        <v>DISTRIBUCION VOLUMEN POR CRITERIO (kg o litros)Tinto de Verano&gt;500MIL</v>
      </c>
      <c r="B2329" s="11" t="s">
        <v>210</v>
      </c>
      <c r="C2329" s="11" t="s">
        <v>114</v>
      </c>
      <c r="D2329" s="11" t="s">
        <v>16</v>
      </c>
      <c r="E2329" s="12">
        <v>16.370304991186995</v>
      </c>
      <c r="F2329" s="12">
        <v>19.942842297925758</v>
      </c>
      <c r="G2329" s="12">
        <v>19.304572455959111</v>
      </c>
      <c r="H2329" s="12">
        <v>17.131917391608052</v>
      </c>
      <c r="I2329" s="12">
        <v>18.887699656158542</v>
      </c>
      <c r="J2329" s="12">
        <v>16.585298857600346</v>
      </c>
      <c r="K2329" s="12">
        <v>16.824607648169994</v>
      </c>
      <c r="L2329" s="12">
        <v>19.819056532590089</v>
      </c>
      <c r="M2329" s="12">
        <v>18.32874341937158</v>
      </c>
      <c r="N2329" s="12"/>
      <c r="O2329" s="12"/>
    </row>
    <row r="2330" spans="1:15" x14ac:dyDescent="0.35">
      <c r="A2330" s="11" t="str">
        <f t="shared" si="36"/>
        <v>DISTRIBUCION VOLUMEN POR CRITERIO (kg o litros)Tinto de VeranoDE 15 A 19 AÑOS</v>
      </c>
      <c r="B2330" s="11" t="s">
        <v>210</v>
      </c>
      <c r="C2330" s="11" t="s">
        <v>114</v>
      </c>
      <c r="D2330" s="11" t="s">
        <v>34</v>
      </c>
      <c r="E2330" s="12">
        <v>7.7917304434743011</v>
      </c>
      <c r="F2330" s="12">
        <v>2.9991957236266797</v>
      </c>
      <c r="G2330" s="12">
        <v>2.0204857114179036</v>
      </c>
      <c r="H2330" s="12" t="s">
        <v>222</v>
      </c>
      <c r="I2330" s="12" t="s">
        <v>222</v>
      </c>
      <c r="J2330" s="12">
        <v>0.21673562435112928</v>
      </c>
      <c r="K2330" s="12">
        <v>0.17755377421650087</v>
      </c>
      <c r="L2330" s="12" t="s">
        <v>222</v>
      </c>
      <c r="M2330" s="12">
        <v>1.9341667437124996</v>
      </c>
      <c r="N2330" s="12"/>
      <c r="O2330" s="12"/>
    </row>
    <row r="2331" spans="1:15" x14ac:dyDescent="0.35">
      <c r="A2331" s="11" t="str">
        <f t="shared" si="36"/>
        <v>DISTRIBUCION VOLUMEN POR CRITERIO (kg o litros)Tinto de VeranoDE 20 A 24 AÑOS</v>
      </c>
      <c r="B2331" s="11" t="s">
        <v>210</v>
      </c>
      <c r="C2331" s="11" t="s">
        <v>114</v>
      </c>
      <c r="D2331" s="11" t="s">
        <v>35</v>
      </c>
      <c r="E2331" s="12">
        <v>2.484898523825001</v>
      </c>
      <c r="F2331" s="12">
        <v>2.1834346735712442</v>
      </c>
      <c r="G2331" s="12">
        <v>2.420574924465329</v>
      </c>
      <c r="H2331" s="12">
        <v>1.3643066622964211</v>
      </c>
      <c r="I2331" s="12">
        <v>7.7709320496445047</v>
      </c>
      <c r="J2331" s="12">
        <v>5.5121324635202447</v>
      </c>
      <c r="K2331" s="12">
        <v>3.8606359559849137</v>
      </c>
      <c r="L2331" s="12">
        <v>3.0548070900657125</v>
      </c>
      <c r="M2331" s="12">
        <v>13.325172537801663</v>
      </c>
      <c r="N2331" s="12"/>
      <c r="O2331" s="12"/>
    </row>
    <row r="2332" spans="1:15" x14ac:dyDescent="0.35">
      <c r="A2332" s="11" t="str">
        <f t="shared" si="36"/>
        <v>DISTRIBUCION VOLUMEN POR CRITERIO (kg o litros)Tinto de VeranoDE 25 A 34 AÑOS</v>
      </c>
      <c r="B2332" s="11" t="s">
        <v>210</v>
      </c>
      <c r="C2332" s="11" t="s">
        <v>114</v>
      </c>
      <c r="D2332" s="11" t="s">
        <v>36</v>
      </c>
      <c r="E2332" s="12">
        <v>8.0838805010009978</v>
      </c>
      <c r="F2332" s="12">
        <v>5.7707600498192315</v>
      </c>
      <c r="G2332" s="12">
        <v>4.5814479517866511</v>
      </c>
      <c r="H2332" s="12">
        <v>4.6102721821317845</v>
      </c>
      <c r="I2332" s="12">
        <v>5.9847636238508546</v>
      </c>
      <c r="J2332" s="12">
        <v>8.9115705034172024</v>
      </c>
      <c r="K2332" s="12">
        <v>7.5565500023787608</v>
      </c>
      <c r="L2332" s="12">
        <v>5.4404297627661391</v>
      </c>
      <c r="M2332" s="12">
        <v>2.7550076663150351</v>
      </c>
      <c r="N2332" s="12"/>
      <c r="O2332" s="12"/>
    </row>
    <row r="2333" spans="1:15" x14ac:dyDescent="0.35">
      <c r="A2333" s="11" t="str">
        <f t="shared" si="36"/>
        <v>DISTRIBUCION VOLUMEN POR CRITERIO (kg o litros)Tinto de VeranoDE 35 A 49 AÑOS</v>
      </c>
      <c r="B2333" s="11" t="s">
        <v>210</v>
      </c>
      <c r="C2333" s="11" t="s">
        <v>114</v>
      </c>
      <c r="D2333" s="11" t="s">
        <v>37</v>
      </c>
      <c r="E2333" s="12">
        <v>17.784362781744122</v>
      </c>
      <c r="F2333" s="12">
        <v>21.063052610852306</v>
      </c>
      <c r="G2333" s="12">
        <v>19.583044785245793</v>
      </c>
      <c r="H2333" s="12">
        <v>18.019285276749397</v>
      </c>
      <c r="I2333" s="12">
        <v>18.861789335144053</v>
      </c>
      <c r="J2333" s="12">
        <v>20.306047866705786</v>
      </c>
      <c r="K2333" s="12">
        <v>19.537778750379459</v>
      </c>
      <c r="L2333" s="12">
        <v>16.194352209023581</v>
      </c>
      <c r="M2333" s="12">
        <v>15.816156817260252</v>
      </c>
      <c r="N2333" s="12"/>
      <c r="O2333" s="12"/>
    </row>
    <row r="2334" spans="1:15" x14ac:dyDescent="0.35">
      <c r="A2334" s="11" t="str">
        <f t="shared" si="36"/>
        <v>DISTRIBUCION VOLUMEN POR CRITERIO (kg o litros)Tinto de VeranoDE 50 A 59 AÑOS</v>
      </c>
      <c r="B2334" s="11" t="s">
        <v>210</v>
      </c>
      <c r="C2334" s="11" t="s">
        <v>114</v>
      </c>
      <c r="D2334" s="11" t="s">
        <v>38</v>
      </c>
      <c r="E2334" s="12">
        <v>24.523786882155736</v>
      </c>
      <c r="F2334" s="12">
        <v>35.561910297873872</v>
      </c>
      <c r="G2334" s="12">
        <v>35.022234053842446</v>
      </c>
      <c r="H2334" s="12">
        <v>35.17236724035098</v>
      </c>
      <c r="I2334" s="12">
        <v>32.225506451895264</v>
      </c>
      <c r="J2334" s="12">
        <v>29.302233092050368</v>
      </c>
      <c r="K2334" s="12">
        <v>30.898467420290871</v>
      </c>
      <c r="L2334" s="12">
        <v>29.651322299465704</v>
      </c>
      <c r="M2334" s="12">
        <v>28.498143464608667</v>
      </c>
      <c r="N2334" s="12"/>
      <c r="O2334" s="12"/>
    </row>
    <row r="2335" spans="1:15" x14ac:dyDescent="0.35">
      <c r="A2335" s="11" t="str">
        <f t="shared" si="36"/>
        <v>DISTRIBUCION VOLUMEN POR CRITERIO (kg o litros)Tinto de VeranoDE 60 A 75 AÑOS</v>
      </c>
      <c r="B2335" s="11" t="s">
        <v>210</v>
      </c>
      <c r="C2335" s="11" t="s">
        <v>114</v>
      </c>
      <c r="D2335" s="11" t="s">
        <v>39</v>
      </c>
      <c r="E2335" s="12">
        <v>39.331347356154367</v>
      </c>
      <c r="F2335" s="12">
        <v>32.421625303264143</v>
      </c>
      <c r="G2335" s="12">
        <v>36.372199480304403</v>
      </c>
      <c r="H2335" s="12">
        <v>40.833773044538894</v>
      </c>
      <c r="I2335" s="12">
        <v>35.157004177707812</v>
      </c>
      <c r="J2335" s="12">
        <v>35.751266238377525</v>
      </c>
      <c r="K2335" s="12">
        <v>37.969019244350363</v>
      </c>
      <c r="L2335" s="12">
        <v>45.659065813075792</v>
      </c>
      <c r="M2335" s="12">
        <v>37.671368291023697</v>
      </c>
      <c r="N2335" s="12"/>
      <c r="O2335" s="12"/>
    </row>
    <row r="2336" spans="1:15" x14ac:dyDescent="0.35">
      <c r="A2336" s="11" t="str">
        <f t="shared" si="36"/>
        <v>DISTRIBUCION VOLUMEN POR CRITERIO (kg o litros)Tinto de VeranoNIVEL ALTO</v>
      </c>
      <c r="B2336" s="11" t="s">
        <v>210</v>
      </c>
      <c r="C2336" s="11" t="s">
        <v>114</v>
      </c>
      <c r="D2336" s="11" t="s">
        <v>171</v>
      </c>
      <c r="E2336" s="12">
        <v>22.157715812640379</v>
      </c>
      <c r="F2336" s="12">
        <v>21.002169078041611</v>
      </c>
      <c r="G2336" s="12">
        <v>29.397374570050655</v>
      </c>
      <c r="H2336" s="12">
        <v>25.497187773700077</v>
      </c>
      <c r="I2336" s="12">
        <v>22.461245866740967</v>
      </c>
      <c r="J2336" s="12">
        <v>26.618432513133172</v>
      </c>
      <c r="K2336" s="12">
        <v>22.680565770851715</v>
      </c>
      <c r="L2336" s="12">
        <v>24.516890693459882</v>
      </c>
      <c r="M2336" s="12">
        <v>21.523929426928682</v>
      </c>
      <c r="N2336" s="12"/>
      <c r="O2336" s="12"/>
    </row>
    <row r="2337" spans="1:15" x14ac:dyDescent="0.35">
      <c r="A2337" s="11" t="str">
        <f t="shared" si="36"/>
        <v>DISTRIBUCION VOLUMEN POR CRITERIO (kg o litros)Tinto de VeranoNIVEL MEDIO ALTO</v>
      </c>
      <c r="B2337" s="11" t="s">
        <v>210</v>
      </c>
      <c r="C2337" s="11" t="s">
        <v>114</v>
      </c>
      <c r="D2337" s="11" t="s">
        <v>172</v>
      </c>
      <c r="E2337" s="12">
        <v>22.756820054746846</v>
      </c>
      <c r="F2337" s="12">
        <v>16.3019962670949</v>
      </c>
      <c r="G2337" s="12">
        <v>15.391973385122403</v>
      </c>
      <c r="H2337" s="12">
        <v>10.261876904146538</v>
      </c>
      <c r="I2337" s="12">
        <v>16.117186335235861</v>
      </c>
      <c r="J2337" s="12">
        <v>11.917837017226542</v>
      </c>
      <c r="K2337" s="12">
        <v>16.505680822848095</v>
      </c>
      <c r="L2337" s="12">
        <v>11.749432086715911</v>
      </c>
      <c r="M2337" s="12">
        <v>17.336877140944132</v>
      </c>
      <c r="N2337" s="12"/>
      <c r="O2337" s="12"/>
    </row>
    <row r="2338" spans="1:15" x14ac:dyDescent="0.35">
      <c r="A2338" s="11" t="str">
        <f t="shared" si="36"/>
        <v>DISTRIBUCION VOLUMEN POR CRITERIO (kg o litros)Tinto de VeranoNIVEL MEDIO</v>
      </c>
      <c r="B2338" s="11" t="s">
        <v>210</v>
      </c>
      <c r="C2338" s="11" t="s">
        <v>114</v>
      </c>
      <c r="D2338" s="11" t="s">
        <v>173</v>
      </c>
      <c r="E2338" s="12">
        <v>24.705841999510806</v>
      </c>
      <c r="F2338" s="12">
        <v>22.462949796788944</v>
      </c>
      <c r="G2338" s="12">
        <v>19.015461070318036</v>
      </c>
      <c r="H2338" s="12">
        <v>18.654483039326838</v>
      </c>
      <c r="I2338" s="12">
        <v>23.31868155888095</v>
      </c>
      <c r="J2338" s="12">
        <v>20.954467600858642</v>
      </c>
      <c r="K2338" s="12">
        <v>20.45283836663312</v>
      </c>
      <c r="L2338" s="12">
        <v>19.312735538012106</v>
      </c>
      <c r="M2338" s="12">
        <v>16.574905734168507</v>
      </c>
      <c r="N2338" s="12"/>
      <c r="O2338" s="12"/>
    </row>
    <row r="2339" spans="1:15" x14ac:dyDescent="0.35">
      <c r="A2339" s="11" t="str">
        <f t="shared" si="36"/>
        <v>DISTRIBUCION VOLUMEN POR CRITERIO (kg o litros)Tinto de VeranoNIVEL MEDIO BAJO</v>
      </c>
      <c r="B2339" s="11" t="s">
        <v>210</v>
      </c>
      <c r="C2339" s="11" t="s">
        <v>114</v>
      </c>
      <c r="D2339" s="11" t="s">
        <v>174</v>
      </c>
      <c r="E2339" s="12">
        <v>14.679457443795135</v>
      </c>
      <c r="F2339" s="12">
        <v>20.269514333247258</v>
      </c>
      <c r="G2339" s="12">
        <v>17.029706952375921</v>
      </c>
      <c r="H2339" s="12">
        <v>19.864148715523868</v>
      </c>
      <c r="I2339" s="12">
        <v>18.371707033552912</v>
      </c>
      <c r="J2339" s="12">
        <v>16.326751099571329</v>
      </c>
      <c r="K2339" s="12">
        <v>17.908762034231401</v>
      </c>
      <c r="L2339" s="12">
        <v>18.921477975134973</v>
      </c>
      <c r="M2339" s="12">
        <v>23.636607170598701</v>
      </c>
      <c r="N2339" s="12"/>
      <c r="O2339" s="12"/>
    </row>
    <row r="2340" spans="1:15" x14ac:dyDescent="0.35">
      <c r="A2340" s="11" t="str">
        <f t="shared" si="36"/>
        <v>DISTRIBUCION VOLUMEN POR CRITERIO (kg o litros)Tinto de VeranoNIVEL BAJO</v>
      </c>
      <c r="B2340" s="11" t="s">
        <v>210</v>
      </c>
      <c r="C2340" s="11" t="s">
        <v>114</v>
      </c>
      <c r="D2340" s="11" t="s">
        <v>190</v>
      </c>
      <c r="E2340" s="12">
        <v>15.700174894947796</v>
      </c>
      <c r="F2340" s="12">
        <v>19.963352445901762</v>
      </c>
      <c r="G2340" s="12">
        <v>19.165471312233567</v>
      </c>
      <c r="H2340" s="12">
        <v>25.722307597242448</v>
      </c>
      <c r="I2340" s="12">
        <v>19.731171387344709</v>
      </c>
      <c r="J2340" s="12">
        <v>24.182505169406408</v>
      </c>
      <c r="K2340" s="12">
        <v>22.452162267554872</v>
      </c>
      <c r="L2340" s="12">
        <v>25.499445503981011</v>
      </c>
      <c r="M2340" s="12">
        <v>20.927685377585551</v>
      </c>
      <c r="N2340" s="12"/>
      <c r="O2340" s="12"/>
    </row>
    <row r="2341" spans="1:15" x14ac:dyDescent="0.35">
      <c r="A2341" s="11" t="str">
        <f t="shared" si="36"/>
        <v>DISTRIBUCION VOLUMEN POR CRITERIO (kg o litros)Tinto de VeranoHOMBRE</v>
      </c>
      <c r="B2341" s="11" t="s">
        <v>210</v>
      </c>
      <c r="C2341" s="11" t="s">
        <v>114</v>
      </c>
      <c r="D2341" s="11" t="s">
        <v>17</v>
      </c>
      <c r="E2341" s="12">
        <v>52.325140366425771</v>
      </c>
      <c r="F2341" s="12">
        <v>48.914907213844991</v>
      </c>
      <c r="G2341" s="12">
        <v>48.407810877393089</v>
      </c>
      <c r="H2341" s="12">
        <v>52.936875023507987</v>
      </c>
      <c r="I2341" s="12">
        <v>55.599333793386286</v>
      </c>
      <c r="J2341" s="12">
        <v>49.812316976437991</v>
      </c>
      <c r="K2341" s="12">
        <v>53.593562428170706</v>
      </c>
      <c r="L2341" s="12">
        <v>52.22801145007373</v>
      </c>
      <c r="M2341" s="12">
        <v>47.778001567185484</v>
      </c>
      <c r="N2341" s="12"/>
      <c r="O2341" s="12"/>
    </row>
    <row r="2342" spans="1:15" x14ac:dyDescent="0.35">
      <c r="A2342" s="11" t="str">
        <f t="shared" si="36"/>
        <v>DISTRIBUCION VOLUMEN POR CRITERIO (kg o litros)Tinto de VeranoMUJER</v>
      </c>
      <c r="B2342" s="11" t="s">
        <v>210</v>
      </c>
      <c r="C2342" s="11" t="s">
        <v>114</v>
      </c>
      <c r="D2342" s="11" t="s">
        <v>18</v>
      </c>
      <c r="E2342" s="12">
        <v>47.674862337055288</v>
      </c>
      <c r="F2342" s="12">
        <v>51.085092000114763</v>
      </c>
      <c r="G2342" s="12">
        <v>51.592182158278469</v>
      </c>
      <c r="H2342" s="12">
        <v>47.06312497649202</v>
      </c>
      <c r="I2342" s="12">
        <v>44.400665383640607</v>
      </c>
      <c r="J2342" s="12">
        <v>50.18768478350971</v>
      </c>
      <c r="K2342" s="12">
        <v>46.406444696536376</v>
      </c>
      <c r="L2342" s="12">
        <v>47.771967602379156</v>
      </c>
      <c r="M2342" s="12">
        <v>52.222011043400997</v>
      </c>
      <c r="N2342" s="12"/>
      <c r="O2342" s="12"/>
    </row>
    <row r="2343" spans="1:15" x14ac:dyDescent="0.35">
      <c r="A2343" s="11" t="str">
        <f t="shared" si="36"/>
        <v>DISTRIBUCION VOLUMEN POR CRITERIO (kg o litros)Sangria de VinoT.ESPAÑA</v>
      </c>
      <c r="B2343" s="11" t="s">
        <v>210</v>
      </c>
      <c r="C2343" s="11" t="s">
        <v>115</v>
      </c>
      <c r="D2343" s="11" t="s">
        <v>32</v>
      </c>
      <c r="E2343" s="12">
        <v>100</v>
      </c>
      <c r="F2343" s="12">
        <v>100</v>
      </c>
      <c r="G2343" s="12">
        <v>100</v>
      </c>
      <c r="H2343" s="12">
        <v>100</v>
      </c>
      <c r="I2343" s="12">
        <v>100</v>
      </c>
      <c r="J2343" s="12">
        <v>100</v>
      </c>
      <c r="K2343" s="12">
        <v>100</v>
      </c>
      <c r="L2343" s="12">
        <v>100</v>
      </c>
      <c r="M2343" s="12">
        <v>100</v>
      </c>
      <c r="N2343" s="12"/>
      <c r="O2343" s="12"/>
    </row>
    <row r="2344" spans="1:15" x14ac:dyDescent="0.35">
      <c r="A2344" s="11" t="str">
        <f t="shared" si="36"/>
        <v>DISTRIBUCION VOLUMEN POR CRITERIO (kg o litros)Sangria de VinoBCN AM</v>
      </c>
      <c r="B2344" s="11" t="s">
        <v>210</v>
      </c>
      <c r="C2344" s="11" t="s">
        <v>115</v>
      </c>
      <c r="D2344" s="11" t="s">
        <v>1</v>
      </c>
      <c r="E2344" s="12">
        <v>31.564919382808981</v>
      </c>
      <c r="F2344" s="12">
        <v>10.652708203457179</v>
      </c>
      <c r="G2344" s="12">
        <v>7.9847600565427665</v>
      </c>
      <c r="H2344" s="12">
        <v>8.2990485179699931</v>
      </c>
      <c r="I2344" s="12">
        <v>7.6526458016048338</v>
      </c>
      <c r="J2344" s="12">
        <v>8.269309276081442</v>
      </c>
      <c r="K2344" s="12">
        <v>12.6664892461714</v>
      </c>
      <c r="L2344" s="12">
        <v>19.70832316394613</v>
      </c>
      <c r="M2344" s="12">
        <v>19.37080050053725</v>
      </c>
      <c r="N2344" s="12"/>
      <c r="O2344" s="12"/>
    </row>
    <row r="2345" spans="1:15" x14ac:dyDescent="0.35">
      <c r="A2345" s="11" t="str">
        <f t="shared" si="36"/>
        <v>DISTRIBUCION VOLUMEN POR CRITERIO (kg o litros)Sangria de VinoREST.CAT ARAGON</v>
      </c>
      <c r="B2345" s="11" t="s">
        <v>210</v>
      </c>
      <c r="C2345" s="11" t="s">
        <v>115</v>
      </c>
      <c r="D2345" s="11" t="s">
        <v>2</v>
      </c>
      <c r="E2345" s="12">
        <v>12.046865703346352</v>
      </c>
      <c r="F2345" s="12">
        <v>7.1945360660978439</v>
      </c>
      <c r="G2345" s="12">
        <v>10.203303705445963</v>
      </c>
      <c r="H2345" s="12">
        <v>30.747671043728587</v>
      </c>
      <c r="I2345" s="12">
        <v>19.218178696176828</v>
      </c>
      <c r="J2345" s="12">
        <v>16.495829512360874</v>
      </c>
      <c r="K2345" s="12">
        <v>16.996308064027836</v>
      </c>
      <c r="L2345" s="12">
        <v>14.70733633278252</v>
      </c>
      <c r="M2345" s="12">
        <v>16.183229348264582</v>
      </c>
      <c r="N2345" s="12"/>
      <c r="O2345" s="12"/>
    </row>
    <row r="2346" spans="1:15" x14ac:dyDescent="0.35">
      <c r="A2346" s="11" t="str">
        <f t="shared" si="36"/>
        <v>DISTRIBUCION VOLUMEN POR CRITERIO (kg o litros)Sangria de VinoLEVANTE</v>
      </c>
      <c r="B2346" s="11" t="s">
        <v>210</v>
      </c>
      <c r="C2346" s="11" t="s">
        <v>115</v>
      </c>
      <c r="D2346" s="11" t="s">
        <v>3</v>
      </c>
      <c r="E2346" s="12">
        <v>22.940759031598024</v>
      </c>
      <c r="F2346" s="12">
        <v>26.403923629032271</v>
      </c>
      <c r="G2346" s="12">
        <v>29.926230967489282</v>
      </c>
      <c r="H2346" s="12">
        <v>39.615291844233738</v>
      </c>
      <c r="I2346" s="12">
        <v>38.135747552417953</v>
      </c>
      <c r="J2346" s="12">
        <v>16.978388677859474</v>
      </c>
      <c r="K2346" s="12">
        <v>28.866622334624441</v>
      </c>
      <c r="L2346" s="12">
        <v>19.269350803638876</v>
      </c>
      <c r="M2346" s="12">
        <v>12.219193370410554</v>
      </c>
      <c r="N2346" s="12"/>
      <c r="O2346" s="12"/>
    </row>
    <row r="2347" spans="1:15" x14ac:dyDescent="0.35">
      <c r="A2347" s="11" t="str">
        <f t="shared" si="36"/>
        <v>DISTRIBUCION VOLUMEN POR CRITERIO (kg o litros)Sangria de VinoANDALUCIA</v>
      </c>
      <c r="B2347" s="11" t="s">
        <v>210</v>
      </c>
      <c r="C2347" s="11" t="s">
        <v>115</v>
      </c>
      <c r="D2347" s="11" t="s">
        <v>4</v>
      </c>
      <c r="E2347" s="12">
        <v>3.2127332942746105</v>
      </c>
      <c r="F2347" s="12">
        <v>14.214312544388582</v>
      </c>
      <c r="G2347" s="12">
        <v>18.33606453500304</v>
      </c>
      <c r="H2347" s="12">
        <v>3.2383337192700883</v>
      </c>
      <c r="I2347" s="12">
        <v>2.6028383466206133</v>
      </c>
      <c r="J2347" s="12">
        <v>6.7992801604150523</v>
      </c>
      <c r="K2347" s="12">
        <v>9.7639039109110239</v>
      </c>
      <c r="L2347" s="12">
        <v>5.3811619693602815</v>
      </c>
      <c r="M2347" s="12">
        <v>7.237183865574683</v>
      </c>
      <c r="N2347" s="12"/>
      <c r="O2347" s="12"/>
    </row>
    <row r="2348" spans="1:15" x14ac:dyDescent="0.35">
      <c r="A2348" s="11" t="str">
        <f t="shared" si="36"/>
        <v>DISTRIBUCION VOLUMEN POR CRITERIO (kg o litros)Sangria de VinoMDD AM</v>
      </c>
      <c r="B2348" s="11" t="s">
        <v>210</v>
      </c>
      <c r="C2348" s="11" t="s">
        <v>115</v>
      </c>
      <c r="D2348" s="11" t="s">
        <v>5</v>
      </c>
      <c r="E2348" s="12">
        <v>2.2811470113537982</v>
      </c>
      <c r="F2348" s="12">
        <v>13.323170722871632</v>
      </c>
      <c r="G2348" s="12">
        <v>7.9985324646761597</v>
      </c>
      <c r="H2348" s="12">
        <v>3.1322150941902644</v>
      </c>
      <c r="I2348" s="12">
        <v>9.0917742461539941</v>
      </c>
      <c r="J2348" s="12">
        <v>18.184859061969991</v>
      </c>
      <c r="K2348" s="12">
        <v>8.4727026719480438</v>
      </c>
      <c r="L2348" s="12">
        <v>6.3296682533398947</v>
      </c>
      <c r="M2348" s="12">
        <v>2.2166002944019834</v>
      </c>
      <c r="N2348" s="12"/>
      <c r="O2348" s="12"/>
    </row>
    <row r="2349" spans="1:15" x14ac:dyDescent="0.35">
      <c r="A2349" s="11" t="str">
        <f t="shared" si="36"/>
        <v>DISTRIBUCION VOLUMEN POR CRITERIO (kg o litros)Sangria de VinoRTO CENTRO</v>
      </c>
      <c r="B2349" s="11" t="s">
        <v>210</v>
      </c>
      <c r="C2349" s="11" t="s">
        <v>115</v>
      </c>
      <c r="D2349" s="11" t="s">
        <v>6</v>
      </c>
      <c r="E2349" s="12">
        <v>6.9957542144684357</v>
      </c>
      <c r="F2349" s="12">
        <v>9.3169017278953348</v>
      </c>
      <c r="G2349" s="12">
        <v>11.105404818060265</v>
      </c>
      <c r="H2349" s="12">
        <v>6.1038836107672898</v>
      </c>
      <c r="I2349" s="12">
        <v>1.7103826707169656</v>
      </c>
      <c r="J2349" s="12">
        <v>2.7764517758858474</v>
      </c>
      <c r="K2349" s="12">
        <v>6.5985995937178386</v>
      </c>
      <c r="L2349" s="12">
        <v>4.8292266128031027</v>
      </c>
      <c r="M2349" s="12">
        <v>8.6441421954584214</v>
      </c>
      <c r="N2349" s="12"/>
      <c r="O2349" s="12"/>
    </row>
    <row r="2350" spans="1:15" x14ac:dyDescent="0.35">
      <c r="A2350" s="11" t="str">
        <f t="shared" si="36"/>
        <v>DISTRIBUCION VOLUMEN POR CRITERIO (kg o litros)Sangria de VinoNORTE-CENTRO</v>
      </c>
      <c r="B2350" s="11" t="s">
        <v>210</v>
      </c>
      <c r="C2350" s="11" t="s">
        <v>115</v>
      </c>
      <c r="D2350" s="11" t="s">
        <v>7</v>
      </c>
      <c r="E2350" s="12">
        <v>1.1126790740881183</v>
      </c>
      <c r="F2350" s="12">
        <v>9.3037335121935474</v>
      </c>
      <c r="G2350" s="12">
        <v>8.5267023230349785</v>
      </c>
      <c r="H2350" s="12">
        <v>6.0671309040926786</v>
      </c>
      <c r="I2350" s="12">
        <v>7.6488641749621351</v>
      </c>
      <c r="J2350" s="12">
        <v>5.1481404172243161</v>
      </c>
      <c r="K2350" s="12">
        <v>12.233597702181465</v>
      </c>
      <c r="L2350" s="12">
        <v>24.529819529630586</v>
      </c>
      <c r="M2350" s="12">
        <v>17.081582015206468</v>
      </c>
      <c r="N2350" s="12"/>
      <c r="O2350" s="12"/>
    </row>
    <row r="2351" spans="1:15" x14ac:dyDescent="0.35">
      <c r="A2351" s="11" t="str">
        <f t="shared" si="36"/>
        <v>DISTRIBUCION VOLUMEN POR CRITERIO (kg o litros)Sangria de VinoNOROESTE</v>
      </c>
      <c r="B2351" s="11" t="s">
        <v>210</v>
      </c>
      <c r="C2351" s="11" t="s">
        <v>115</v>
      </c>
      <c r="D2351" s="11" t="s">
        <v>8</v>
      </c>
      <c r="E2351" s="12">
        <v>19.84513829683533</v>
      </c>
      <c r="F2351" s="12">
        <v>9.5907029290376968</v>
      </c>
      <c r="G2351" s="12">
        <v>5.9190117246877456</v>
      </c>
      <c r="H2351" s="12">
        <v>2.7964312706690397</v>
      </c>
      <c r="I2351" s="12">
        <v>13.939560089015615</v>
      </c>
      <c r="J2351" s="12">
        <v>25.347736078257032</v>
      </c>
      <c r="K2351" s="12">
        <v>4.4017456713716596</v>
      </c>
      <c r="L2351" s="12">
        <v>5.2451097514505234</v>
      </c>
      <c r="M2351" s="12">
        <v>17.047265273846961</v>
      </c>
      <c r="N2351" s="12"/>
      <c r="O2351" s="12"/>
    </row>
    <row r="2352" spans="1:15" x14ac:dyDescent="0.35">
      <c r="A2352" s="11" t="str">
        <f t="shared" si="36"/>
        <v>DISTRIBUCION VOLUMEN POR CRITERIO (kg o litros)Sangria de Vino&lt;2MIL</v>
      </c>
      <c r="B2352" s="11" t="s">
        <v>210</v>
      </c>
      <c r="C2352" s="11" t="s">
        <v>115</v>
      </c>
      <c r="D2352" s="11" t="s">
        <v>9</v>
      </c>
      <c r="E2352" s="12">
        <v>9.6258040068258222</v>
      </c>
      <c r="F2352" s="12">
        <v>4.929235872106819</v>
      </c>
      <c r="G2352" s="12">
        <v>7.1555438593702156</v>
      </c>
      <c r="H2352" s="12">
        <v>10.145077592573429</v>
      </c>
      <c r="I2352" s="12">
        <v>1.9006773449190919</v>
      </c>
      <c r="J2352" s="12">
        <v>9.3715278704445701</v>
      </c>
      <c r="K2352" s="12">
        <v>9.2774572524054175</v>
      </c>
      <c r="L2352" s="12">
        <v>1.3287666987210132</v>
      </c>
      <c r="M2352" s="12">
        <v>2.0145584591475125</v>
      </c>
      <c r="N2352" s="12"/>
      <c r="O2352" s="12"/>
    </row>
    <row r="2353" spans="1:15" x14ac:dyDescent="0.35">
      <c r="A2353" s="11" t="str">
        <f t="shared" si="36"/>
        <v>DISTRIBUCION VOLUMEN POR CRITERIO (kg o litros)Sangria de Vino2-5MIL</v>
      </c>
      <c r="B2353" s="11" t="s">
        <v>210</v>
      </c>
      <c r="C2353" s="11" t="s">
        <v>115</v>
      </c>
      <c r="D2353" s="11" t="s">
        <v>10</v>
      </c>
      <c r="E2353" s="12" t="s">
        <v>222</v>
      </c>
      <c r="F2353" s="12">
        <v>3.625800841530054</v>
      </c>
      <c r="G2353" s="12">
        <v>8.6629408443029643</v>
      </c>
      <c r="H2353" s="12">
        <v>10.700909754399143</v>
      </c>
      <c r="I2353" s="12">
        <v>5.0168945117774717</v>
      </c>
      <c r="J2353" s="12">
        <v>2.980657194747808</v>
      </c>
      <c r="K2353" s="12">
        <v>5.1686535092957824</v>
      </c>
      <c r="L2353" s="12">
        <v>3.8241543901983568</v>
      </c>
      <c r="M2353" s="12">
        <v>6.9249266900138657</v>
      </c>
      <c r="N2353" s="12"/>
      <c r="O2353" s="12"/>
    </row>
    <row r="2354" spans="1:15" x14ac:dyDescent="0.35">
      <c r="A2354" s="11" t="str">
        <f t="shared" si="36"/>
        <v>DISTRIBUCION VOLUMEN POR CRITERIO (kg o litros)Sangria de Vino5-10MIL</v>
      </c>
      <c r="B2354" s="11" t="s">
        <v>210</v>
      </c>
      <c r="C2354" s="11" t="s">
        <v>115</v>
      </c>
      <c r="D2354" s="11" t="s">
        <v>11</v>
      </c>
      <c r="E2354" s="12">
        <v>6.5930569362097939</v>
      </c>
      <c r="F2354" s="12">
        <v>2.2343009050584439</v>
      </c>
      <c r="G2354" s="12">
        <v>6.3459461821952976</v>
      </c>
      <c r="H2354" s="12">
        <v>2.0352388966039716</v>
      </c>
      <c r="I2354" s="12">
        <v>2.018259087326729</v>
      </c>
      <c r="J2354" s="12">
        <v>1.4386694894423111</v>
      </c>
      <c r="K2354" s="12">
        <v>5.4339450055529879</v>
      </c>
      <c r="L2354" s="12">
        <v>10.541721937671806</v>
      </c>
      <c r="M2354" s="12">
        <v>16.132865209866456</v>
      </c>
      <c r="N2354" s="12"/>
      <c r="O2354" s="12"/>
    </row>
    <row r="2355" spans="1:15" x14ac:dyDescent="0.35">
      <c r="A2355" s="11" t="str">
        <f t="shared" si="36"/>
        <v>DISTRIBUCION VOLUMEN POR CRITERIO (kg o litros)Sangria de Vino10-30MIL</v>
      </c>
      <c r="B2355" s="11" t="s">
        <v>210</v>
      </c>
      <c r="C2355" s="11" t="s">
        <v>115</v>
      </c>
      <c r="D2355" s="11" t="s">
        <v>12</v>
      </c>
      <c r="E2355" s="12">
        <v>13.249424700578667</v>
      </c>
      <c r="F2355" s="12">
        <v>11.057372904953711</v>
      </c>
      <c r="G2355" s="12">
        <v>8.6991504535270234</v>
      </c>
      <c r="H2355" s="12">
        <v>9.8712233590225651</v>
      </c>
      <c r="I2355" s="12">
        <v>20.084983425905278</v>
      </c>
      <c r="J2355" s="12">
        <v>22.062843796616324</v>
      </c>
      <c r="K2355" s="12">
        <v>13.893325693445119</v>
      </c>
      <c r="L2355" s="12">
        <v>13.327926115637265</v>
      </c>
      <c r="M2355" s="12">
        <v>23.313671525825995</v>
      </c>
      <c r="N2355" s="12"/>
      <c r="O2355" s="12"/>
    </row>
    <row r="2356" spans="1:15" x14ac:dyDescent="0.35">
      <c r="A2356" s="11" t="str">
        <f t="shared" si="36"/>
        <v>DISTRIBUCION VOLUMEN POR CRITERIO (kg o litros)Sangria de Vino30-100MIL</v>
      </c>
      <c r="B2356" s="11" t="s">
        <v>210</v>
      </c>
      <c r="C2356" s="11" t="s">
        <v>115</v>
      </c>
      <c r="D2356" s="11" t="s">
        <v>13</v>
      </c>
      <c r="E2356" s="12">
        <v>22.89382470410342</v>
      </c>
      <c r="F2356" s="12">
        <v>18.909801961404145</v>
      </c>
      <c r="G2356" s="12">
        <v>29.210970557783401</v>
      </c>
      <c r="H2356" s="12">
        <v>40.343485025982687</v>
      </c>
      <c r="I2356" s="12">
        <v>35.405038322659074</v>
      </c>
      <c r="J2356" s="12">
        <v>20.083755783972219</v>
      </c>
      <c r="K2356" s="12">
        <v>30.955277091746535</v>
      </c>
      <c r="L2356" s="12">
        <v>26.961178689057054</v>
      </c>
      <c r="M2356" s="12">
        <v>8.931100615410239</v>
      </c>
      <c r="N2356" s="12"/>
      <c r="O2356" s="12"/>
    </row>
    <row r="2357" spans="1:15" x14ac:dyDescent="0.35">
      <c r="A2357" s="11" t="str">
        <f t="shared" si="36"/>
        <v>DISTRIBUCION VOLUMEN POR CRITERIO (kg o litros)Sangria de Vino100-200MIL</v>
      </c>
      <c r="B2357" s="11" t="s">
        <v>210</v>
      </c>
      <c r="C2357" s="11" t="s">
        <v>115</v>
      </c>
      <c r="D2357" s="11" t="s">
        <v>14</v>
      </c>
      <c r="E2357" s="12">
        <v>6.0366270976693066</v>
      </c>
      <c r="F2357" s="12">
        <v>14.012115863589635</v>
      </c>
      <c r="G2357" s="12">
        <v>14.966553968839314</v>
      </c>
      <c r="H2357" s="12">
        <v>4.8136219149660135</v>
      </c>
      <c r="I2357" s="12">
        <v>10.066325857040615</v>
      </c>
      <c r="J2357" s="12">
        <v>16.546244091889513</v>
      </c>
      <c r="K2357" s="12">
        <v>6.7908994826723035</v>
      </c>
      <c r="L2357" s="12">
        <v>3.9553984561481785</v>
      </c>
      <c r="M2357" s="12">
        <v>13.048949868550865</v>
      </c>
      <c r="N2357" s="12"/>
      <c r="O2357" s="12"/>
    </row>
    <row r="2358" spans="1:15" x14ac:dyDescent="0.35">
      <c r="A2358" s="11" t="str">
        <f t="shared" si="36"/>
        <v>DISTRIBUCION VOLUMEN POR CRITERIO (kg o litros)Sangria de Vino200-500MIL</v>
      </c>
      <c r="B2358" s="11" t="s">
        <v>210</v>
      </c>
      <c r="C2358" s="11" t="s">
        <v>115</v>
      </c>
      <c r="D2358" s="11" t="s">
        <v>15</v>
      </c>
      <c r="E2358" s="12">
        <v>31.470271690324342</v>
      </c>
      <c r="F2358" s="12">
        <v>23.72595069016764</v>
      </c>
      <c r="G2358" s="12">
        <v>10.287524406275397</v>
      </c>
      <c r="H2358" s="12">
        <v>12.928751078420378</v>
      </c>
      <c r="I2358" s="12">
        <v>15.634055295551178</v>
      </c>
      <c r="J2358" s="12">
        <v>11.894669255913538</v>
      </c>
      <c r="K2358" s="12">
        <v>11.460441855155526</v>
      </c>
      <c r="L2358" s="12">
        <v>29.151324602121921</v>
      </c>
      <c r="M2358" s="12">
        <v>9.8303410962499225</v>
      </c>
      <c r="N2358" s="12"/>
      <c r="O2358" s="12"/>
    </row>
    <row r="2359" spans="1:15" x14ac:dyDescent="0.35">
      <c r="A2359" s="11" t="str">
        <f t="shared" si="36"/>
        <v>DISTRIBUCION VOLUMEN POR CRITERIO (kg o litros)Sangria de Vino&gt;500MIL</v>
      </c>
      <c r="B2359" s="11" t="s">
        <v>210</v>
      </c>
      <c r="C2359" s="11" t="s">
        <v>115</v>
      </c>
      <c r="D2359" s="11" t="s">
        <v>16</v>
      </c>
      <c r="E2359" s="12">
        <v>10.131001590709502</v>
      </c>
      <c r="F2359" s="12">
        <v>21.505426216419725</v>
      </c>
      <c r="G2359" s="12">
        <v>14.67138517977283</v>
      </c>
      <c r="H2359" s="12">
        <v>9.1616905809384779</v>
      </c>
      <c r="I2359" s="12">
        <v>9.8737624174111485</v>
      </c>
      <c r="J2359" s="12">
        <v>15.621644355772965</v>
      </c>
      <c r="K2359" s="12">
        <v>17.019960302859591</v>
      </c>
      <c r="L2359" s="12">
        <v>10.90953585851833</v>
      </c>
      <c r="M2359" s="12">
        <v>19.803578412724658</v>
      </c>
      <c r="N2359" s="12"/>
      <c r="O2359" s="12"/>
    </row>
    <row r="2360" spans="1:15" x14ac:dyDescent="0.35">
      <c r="A2360" s="11" t="str">
        <f t="shared" si="36"/>
        <v>DISTRIBUCION VOLUMEN POR CRITERIO (kg o litros)Sangria de VinoDE 15 A 19 AÑOS</v>
      </c>
      <c r="B2360" s="11" t="s">
        <v>210</v>
      </c>
      <c r="C2360" s="11" t="s">
        <v>115</v>
      </c>
      <c r="D2360" s="11" t="s">
        <v>34</v>
      </c>
      <c r="E2360" s="12" t="s">
        <v>222</v>
      </c>
      <c r="F2360" s="12" t="s">
        <v>222</v>
      </c>
      <c r="G2360" s="12">
        <v>2.4272143320600961</v>
      </c>
      <c r="H2360" s="12" t="s">
        <v>222</v>
      </c>
      <c r="I2360" s="12" t="s">
        <v>222</v>
      </c>
      <c r="J2360" s="12" t="s">
        <v>222</v>
      </c>
      <c r="K2360" s="12" t="s">
        <v>222</v>
      </c>
      <c r="L2360" s="12" t="s">
        <v>222</v>
      </c>
      <c r="M2360" s="12" t="s">
        <v>222</v>
      </c>
      <c r="N2360" s="12"/>
      <c r="O2360" s="12"/>
    </row>
    <row r="2361" spans="1:15" x14ac:dyDescent="0.35">
      <c r="A2361" s="11" t="str">
        <f t="shared" si="36"/>
        <v>DISTRIBUCION VOLUMEN POR CRITERIO (kg o litros)Sangria de VinoDE 20 A 24 AÑOS</v>
      </c>
      <c r="B2361" s="11" t="s">
        <v>210</v>
      </c>
      <c r="C2361" s="11" t="s">
        <v>115</v>
      </c>
      <c r="D2361" s="11" t="s">
        <v>35</v>
      </c>
      <c r="E2361" s="12">
        <v>3.9605706248845469</v>
      </c>
      <c r="F2361" s="12">
        <v>5.3168898572577863</v>
      </c>
      <c r="G2361" s="12">
        <v>2.9281943446800573</v>
      </c>
      <c r="H2361" s="12">
        <v>14.061203476595423</v>
      </c>
      <c r="I2361" s="12">
        <v>2.328178129775067</v>
      </c>
      <c r="J2361" s="12">
        <v>1.8264149250862769</v>
      </c>
      <c r="K2361" s="12">
        <v>5.9915818597231949</v>
      </c>
      <c r="L2361" s="12">
        <v>21.56241798178964</v>
      </c>
      <c r="M2361" s="12">
        <v>5.3268673032254785</v>
      </c>
      <c r="N2361" s="12"/>
      <c r="O2361" s="12"/>
    </row>
    <row r="2362" spans="1:15" x14ac:dyDescent="0.35">
      <c r="A2362" s="11" t="str">
        <f t="shared" si="36"/>
        <v>DISTRIBUCION VOLUMEN POR CRITERIO (kg o litros)Sangria de VinoDE 25 A 34 AÑOS</v>
      </c>
      <c r="B2362" s="11" t="s">
        <v>210</v>
      </c>
      <c r="C2362" s="11" t="s">
        <v>115</v>
      </c>
      <c r="D2362" s="11" t="s">
        <v>36</v>
      </c>
      <c r="E2362" s="12">
        <v>7.9477059793503804</v>
      </c>
      <c r="F2362" s="12">
        <v>10.825000460702071</v>
      </c>
      <c r="G2362" s="12">
        <v>3.1145464527140097</v>
      </c>
      <c r="H2362" s="12">
        <v>6.3814407770736841</v>
      </c>
      <c r="I2362" s="12">
        <v>0.73167000717372044</v>
      </c>
      <c r="J2362" s="12">
        <v>6.2593551460165378</v>
      </c>
      <c r="K2362" s="12">
        <v>4.438878908665453</v>
      </c>
      <c r="L2362" s="12">
        <v>10.254165308343085</v>
      </c>
      <c r="M2362" s="12">
        <v>16.037602135288925</v>
      </c>
      <c r="N2362" s="12"/>
      <c r="O2362" s="12"/>
    </row>
    <row r="2363" spans="1:15" x14ac:dyDescent="0.35">
      <c r="A2363" s="11" t="str">
        <f t="shared" si="36"/>
        <v>DISTRIBUCION VOLUMEN POR CRITERIO (kg o litros)Sangria de VinoDE 35 A 49 AÑOS</v>
      </c>
      <c r="B2363" s="11" t="s">
        <v>210</v>
      </c>
      <c r="C2363" s="11" t="s">
        <v>115</v>
      </c>
      <c r="D2363" s="11" t="s">
        <v>37</v>
      </c>
      <c r="E2363" s="12">
        <v>34.669494683365329</v>
      </c>
      <c r="F2363" s="12">
        <v>31.32514372948237</v>
      </c>
      <c r="G2363" s="12">
        <v>27.015749121071313</v>
      </c>
      <c r="H2363" s="12">
        <v>18.702453895898941</v>
      </c>
      <c r="I2363" s="12">
        <v>38.753920331907224</v>
      </c>
      <c r="J2363" s="12">
        <v>33.759585241536364</v>
      </c>
      <c r="K2363" s="12">
        <v>18.395709782090076</v>
      </c>
      <c r="L2363" s="12">
        <v>16.562028922483684</v>
      </c>
      <c r="M2363" s="12">
        <v>21.579362219103707</v>
      </c>
      <c r="N2363" s="12"/>
      <c r="O2363" s="12"/>
    </row>
    <row r="2364" spans="1:15" x14ac:dyDescent="0.35">
      <c r="A2364" s="11" t="str">
        <f t="shared" si="36"/>
        <v>DISTRIBUCION VOLUMEN POR CRITERIO (kg o litros)Sangria de VinoDE 50 A 59 AÑOS</v>
      </c>
      <c r="B2364" s="11" t="s">
        <v>210</v>
      </c>
      <c r="C2364" s="11" t="s">
        <v>115</v>
      </c>
      <c r="D2364" s="11" t="s">
        <v>38</v>
      </c>
      <c r="E2364" s="12">
        <v>16.98462648828388</v>
      </c>
      <c r="F2364" s="12">
        <v>29.417928349859629</v>
      </c>
      <c r="G2364" s="12">
        <v>21.6875231378182</v>
      </c>
      <c r="H2364" s="12">
        <v>22.003612727435865</v>
      </c>
      <c r="I2364" s="12">
        <v>19.903313850376023</v>
      </c>
      <c r="J2364" s="12">
        <v>21.812570565585784</v>
      </c>
      <c r="K2364" s="12">
        <v>32.484493742855911</v>
      </c>
      <c r="L2364" s="12">
        <v>24.12123715006982</v>
      </c>
      <c r="M2364" s="12">
        <v>14.168085607455094</v>
      </c>
      <c r="N2364" s="12"/>
      <c r="O2364" s="12"/>
    </row>
    <row r="2365" spans="1:15" x14ac:dyDescent="0.35">
      <c r="A2365" s="11" t="str">
        <f t="shared" si="36"/>
        <v>DISTRIBUCION VOLUMEN POR CRITERIO (kg o litros)Sangria de VinoDE 60 A 75 AÑOS</v>
      </c>
      <c r="B2365" s="11" t="s">
        <v>210</v>
      </c>
      <c r="C2365" s="11" t="s">
        <v>115</v>
      </c>
      <c r="D2365" s="11" t="s">
        <v>39</v>
      </c>
      <c r="E2365" s="12">
        <v>36.437593618034036</v>
      </c>
      <c r="F2365" s="12">
        <v>23.115021682442073</v>
      </c>
      <c r="G2365" s="12">
        <v>42.826777735657629</v>
      </c>
      <c r="H2365" s="12">
        <v>38.851299248082995</v>
      </c>
      <c r="I2365" s="12">
        <v>38.282902520572065</v>
      </c>
      <c r="J2365" s="12">
        <v>36.342084336967531</v>
      </c>
      <c r="K2365" s="12">
        <v>38.689301563665929</v>
      </c>
      <c r="L2365" s="12">
        <v>27.500149741551759</v>
      </c>
      <c r="M2365" s="12">
        <v>42.888074693134236</v>
      </c>
      <c r="N2365" s="12"/>
      <c r="O2365" s="12"/>
    </row>
    <row r="2366" spans="1:15" x14ac:dyDescent="0.35">
      <c r="A2366" s="11" t="str">
        <f t="shared" si="36"/>
        <v>DISTRIBUCION VOLUMEN POR CRITERIO (kg o litros)Sangria de VinoNIVEL ALTO</v>
      </c>
      <c r="B2366" s="11" t="s">
        <v>210</v>
      </c>
      <c r="C2366" s="11" t="s">
        <v>115</v>
      </c>
      <c r="D2366" s="11" t="s">
        <v>171</v>
      </c>
      <c r="E2366" s="12">
        <v>28.950032384124707</v>
      </c>
      <c r="F2366" s="12">
        <v>16.152808754171684</v>
      </c>
      <c r="G2366" s="12">
        <v>22.2381012146353</v>
      </c>
      <c r="H2366" s="12">
        <v>14.870940426399409</v>
      </c>
      <c r="I2366" s="12">
        <v>13.999713956581619</v>
      </c>
      <c r="J2366" s="12">
        <v>19.579931158397081</v>
      </c>
      <c r="K2366" s="12">
        <v>23.591675755634913</v>
      </c>
      <c r="L2366" s="12">
        <v>6.4172224223089183</v>
      </c>
      <c r="M2366" s="12">
        <v>19.992737457145786</v>
      </c>
      <c r="N2366" s="12"/>
      <c r="O2366" s="12"/>
    </row>
    <row r="2367" spans="1:15" x14ac:dyDescent="0.35">
      <c r="A2367" s="11" t="str">
        <f t="shared" si="36"/>
        <v>DISTRIBUCION VOLUMEN POR CRITERIO (kg o litros)Sangria de VinoNIVEL MEDIO ALTO</v>
      </c>
      <c r="B2367" s="11" t="s">
        <v>210</v>
      </c>
      <c r="C2367" s="11" t="s">
        <v>115</v>
      </c>
      <c r="D2367" s="11" t="s">
        <v>172</v>
      </c>
      <c r="E2367" s="12">
        <v>11.783106756505763</v>
      </c>
      <c r="F2367" s="12">
        <v>22.047529870448106</v>
      </c>
      <c r="G2367" s="12">
        <v>13.305265344079112</v>
      </c>
      <c r="H2367" s="12">
        <v>8.3948962724295342</v>
      </c>
      <c r="I2367" s="12">
        <v>11.055631918023767</v>
      </c>
      <c r="J2367" s="12">
        <v>23.484941673111198</v>
      </c>
      <c r="K2367" s="12">
        <v>13.036233889737572</v>
      </c>
      <c r="L2367" s="12">
        <v>8.5957824896320041</v>
      </c>
      <c r="M2367" s="12">
        <v>15.668070508989576</v>
      </c>
      <c r="N2367" s="12"/>
      <c r="O2367" s="12"/>
    </row>
    <row r="2368" spans="1:15" x14ac:dyDescent="0.35">
      <c r="A2368" s="11" t="str">
        <f t="shared" si="36"/>
        <v>DISTRIBUCION VOLUMEN POR CRITERIO (kg o litros)Sangria de VinoNIVEL MEDIO</v>
      </c>
      <c r="B2368" s="11" t="s">
        <v>210</v>
      </c>
      <c r="C2368" s="11" t="s">
        <v>115</v>
      </c>
      <c r="D2368" s="11" t="s">
        <v>173</v>
      </c>
      <c r="E2368" s="12">
        <v>14.914680957236026</v>
      </c>
      <c r="F2368" s="12">
        <v>11.012656306049955</v>
      </c>
      <c r="G2368" s="12">
        <v>19.65418889128286</v>
      </c>
      <c r="H2368" s="12">
        <v>26.648597988859692</v>
      </c>
      <c r="I2368" s="12">
        <v>18.422571615607335</v>
      </c>
      <c r="J2368" s="12">
        <v>15.079531869523308</v>
      </c>
      <c r="K2368" s="12">
        <v>22.061813885284952</v>
      </c>
      <c r="L2368" s="12">
        <v>35.087430852396992</v>
      </c>
      <c r="M2368" s="12">
        <v>28.1096500022899</v>
      </c>
      <c r="N2368" s="12"/>
      <c r="O2368" s="12"/>
    </row>
    <row r="2369" spans="1:15" x14ac:dyDescent="0.35">
      <c r="A2369" s="11" t="str">
        <f t="shared" si="36"/>
        <v>DISTRIBUCION VOLUMEN POR CRITERIO (kg o litros)Sangria de VinoNIVEL MEDIO BAJO</v>
      </c>
      <c r="B2369" s="11" t="s">
        <v>210</v>
      </c>
      <c r="C2369" s="11" t="s">
        <v>115</v>
      </c>
      <c r="D2369" s="11" t="s">
        <v>174</v>
      </c>
      <c r="E2369" s="12">
        <v>19.388862546448443</v>
      </c>
      <c r="F2369" s="12">
        <v>16.414043695314476</v>
      </c>
      <c r="G2369" s="12">
        <v>11.293368117598403</v>
      </c>
      <c r="H2369" s="12">
        <v>24.879714186767703</v>
      </c>
      <c r="I2369" s="12">
        <v>14.245625493890754</v>
      </c>
      <c r="J2369" s="12">
        <v>17.751692956749928</v>
      </c>
      <c r="K2369" s="12">
        <v>17.639778785322758</v>
      </c>
      <c r="L2369" s="12">
        <v>32.080526497864895</v>
      </c>
      <c r="M2369" s="12">
        <v>15.011668842038567</v>
      </c>
      <c r="N2369" s="12"/>
      <c r="O2369" s="12"/>
    </row>
    <row r="2370" spans="1:15" x14ac:dyDescent="0.35">
      <c r="A2370" s="11" t="str">
        <f t="shared" si="36"/>
        <v>DISTRIBUCION VOLUMEN POR CRITERIO (kg o litros)Sangria de VinoNIVEL BAJO</v>
      </c>
      <c r="B2370" s="11" t="s">
        <v>210</v>
      </c>
      <c r="C2370" s="11" t="s">
        <v>115</v>
      </c>
      <c r="D2370" s="11" t="s">
        <v>190</v>
      </c>
      <c r="E2370" s="12">
        <v>24.963328581009211</v>
      </c>
      <c r="F2370" s="12">
        <v>34.37294808137478</v>
      </c>
      <c r="G2370" s="12">
        <v>33.509087200813312</v>
      </c>
      <c r="H2370" s="12">
        <v>25.205855947013628</v>
      </c>
      <c r="I2370" s="12">
        <v>42.276448698844597</v>
      </c>
      <c r="J2370" s="12">
        <v>24.103914688394852</v>
      </c>
      <c r="K2370" s="12">
        <v>23.670461747758306</v>
      </c>
      <c r="L2370" s="12">
        <v>17.819036782317703</v>
      </c>
      <c r="M2370" s="12">
        <v>21.217869972819141</v>
      </c>
      <c r="N2370" s="12"/>
      <c r="O2370" s="12"/>
    </row>
    <row r="2371" spans="1:15" x14ac:dyDescent="0.35">
      <c r="A2371" s="11" t="str">
        <f t="shared" si="36"/>
        <v>DISTRIBUCION VOLUMEN POR CRITERIO (kg o litros)Sangria de VinoHOMBRE</v>
      </c>
      <c r="B2371" s="11" t="s">
        <v>210</v>
      </c>
      <c r="C2371" s="11" t="s">
        <v>115</v>
      </c>
      <c r="D2371" s="11" t="s">
        <v>17</v>
      </c>
      <c r="E2371" s="12">
        <v>47.544119530693898</v>
      </c>
      <c r="F2371" s="12">
        <v>43.571607903397833</v>
      </c>
      <c r="G2371" s="12">
        <v>55.779163918281583</v>
      </c>
      <c r="H2371" s="12">
        <v>51.916654404791949</v>
      </c>
      <c r="I2371" s="12">
        <v>48.822068570829387</v>
      </c>
      <c r="J2371" s="12">
        <v>43.690042105196937</v>
      </c>
      <c r="K2371" s="12">
        <v>50.509046554343719</v>
      </c>
      <c r="L2371" s="12">
        <v>38.104629662418951</v>
      </c>
      <c r="M2371" s="12">
        <v>46.975295090562042</v>
      </c>
      <c r="N2371" s="12"/>
      <c r="O2371" s="12"/>
    </row>
    <row r="2372" spans="1:15" x14ac:dyDescent="0.35">
      <c r="A2372" s="11" t="str">
        <f t="shared" ref="A2372:A2435" si="37">B2372&amp;C2372&amp;D2372</f>
        <v>DISTRIBUCION VOLUMEN POR CRITERIO (kg o litros)Sangria de VinoMUJER</v>
      </c>
      <c r="B2372" s="11" t="s">
        <v>210</v>
      </c>
      <c r="C2372" s="11" t="s">
        <v>115</v>
      </c>
      <c r="D2372" s="11" t="s">
        <v>18</v>
      </c>
      <c r="E2372" s="12">
        <v>52.455874233014924</v>
      </c>
      <c r="F2372" s="12">
        <v>56.428391632905395</v>
      </c>
      <c r="G2372" s="12">
        <v>44.220846756721144</v>
      </c>
      <c r="H2372" s="12">
        <v>48.083345156892605</v>
      </c>
      <c r="I2372" s="12">
        <v>51.177935640336145</v>
      </c>
      <c r="J2372" s="12">
        <v>56.309957556551659</v>
      </c>
      <c r="K2372" s="12">
        <v>49.490925747747227</v>
      </c>
      <c r="L2372" s="12">
        <v>61.895391835869653</v>
      </c>
      <c r="M2372" s="12">
        <v>53.024698717257692</v>
      </c>
      <c r="N2372" s="12"/>
      <c r="O2372" s="12"/>
    </row>
    <row r="2373" spans="1:15" x14ac:dyDescent="0.35">
      <c r="A2373" s="11" t="str">
        <f t="shared" si="37"/>
        <v>DISTRIBUCION VOLUMEN POR CRITERIO (kg o litros)Sangria de CavaT.ESPAÑA</v>
      </c>
      <c r="B2373" s="11" t="s">
        <v>210</v>
      </c>
      <c r="C2373" s="11" t="s">
        <v>116</v>
      </c>
      <c r="D2373" s="11" t="s">
        <v>32</v>
      </c>
      <c r="E2373" s="12">
        <v>100</v>
      </c>
      <c r="F2373" s="12">
        <v>100</v>
      </c>
      <c r="G2373" s="12">
        <v>100</v>
      </c>
      <c r="H2373" s="12">
        <v>100</v>
      </c>
      <c r="I2373" s="12">
        <v>100</v>
      </c>
      <c r="J2373" s="12">
        <v>100</v>
      </c>
      <c r="K2373" s="12">
        <v>100</v>
      </c>
      <c r="L2373" s="12">
        <v>100</v>
      </c>
      <c r="M2373" s="12">
        <v>100</v>
      </c>
      <c r="N2373" s="12"/>
      <c r="O2373" s="12"/>
    </row>
    <row r="2374" spans="1:15" x14ac:dyDescent="0.35">
      <c r="A2374" s="11" t="str">
        <f t="shared" si="37"/>
        <v>DISTRIBUCION VOLUMEN POR CRITERIO (kg o litros)Sangria de CavaBCN AM</v>
      </c>
      <c r="B2374" s="11" t="s">
        <v>210</v>
      </c>
      <c r="C2374" s="11" t="s">
        <v>116</v>
      </c>
      <c r="D2374" s="11" t="s">
        <v>1</v>
      </c>
      <c r="E2374" s="12">
        <v>61.767318064522733</v>
      </c>
      <c r="F2374" s="12">
        <v>19.601792738922004</v>
      </c>
      <c r="G2374" s="12">
        <v>12.231462498570592</v>
      </c>
      <c r="H2374" s="12">
        <v>15.662904735163895</v>
      </c>
      <c r="I2374" s="12">
        <v>16.622801557133297</v>
      </c>
      <c r="J2374" s="12">
        <v>11.243576406578706</v>
      </c>
      <c r="K2374" s="12">
        <v>17.973196437666967</v>
      </c>
      <c r="L2374" s="12">
        <v>9.0417103417468248</v>
      </c>
      <c r="M2374" s="12">
        <v>33.056848041045669</v>
      </c>
      <c r="N2374" s="12"/>
      <c r="O2374" s="12"/>
    </row>
    <row r="2375" spans="1:15" x14ac:dyDescent="0.35">
      <c r="A2375" s="11" t="str">
        <f t="shared" si="37"/>
        <v>DISTRIBUCION VOLUMEN POR CRITERIO (kg o litros)Sangria de CavaREST.CAT ARAGON</v>
      </c>
      <c r="B2375" s="11" t="s">
        <v>210</v>
      </c>
      <c r="C2375" s="11" t="s">
        <v>116</v>
      </c>
      <c r="D2375" s="11" t="s">
        <v>2</v>
      </c>
      <c r="E2375" s="12">
        <v>11.305123213275575</v>
      </c>
      <c r="F2375" s="12">
        <v>46.039800306396025</v>
      </c>
      <c r="G2375" s="12">
        <v>22.054006007798062</v>
      </c>
      <c r="H2375" s="12">
        <v>19.778735650489583</v>
      </c>
      <c r="I2375" s="12">
        <v>12.128383791065058</v>
      </c>
      <c r="J2375" s="12">
        <v>5.8846233562169452</v>
      </c>
      <c r="K2375" s="12">
        <v>22.179084570399219</v>
      </c>
      <c r="L2375" s="12">
        <v>35.104645921823071</v>
      </c>
      <c r="M2375" s="12">
        <v>17.548942482090695</v>
      </c>
      <c r="N2375" s="12"/>
      <c r="O2375" s="12"/>
    </row>
    <row r="2376" spans="1:15" x14ac:dyDescent="0.35">
      <c r="A2376" s="11" t="str">
        <f t="shared" si="37"/>
        <v>DISTRIBUCION VOLUMEN POR CRITERIO (kg o litros)Sangria de CavaLEVANTE</v>
      </c>
      <c r="B2376" s="11" t="s">
        <v>210</v>
      </c>
      <c r="C2376" s="11" t="s">
        <v>116</v>
      </c>
      <c r="D2376" s="11" t="s">
        <v>3</v>
      </c>
      <c r="E2376" s="12">
        <v>9.6773397324279671</v>
      </c>
      <c r="F2376" s="12">
        <v>17.608557017048472</v>
      </c>
      <c r="G2376" s="12">
        <v>20.32761684884866</v>
      </c>
      <c r="H2376" s="12">
        <v>36.59181862423457</v>
      </c>
      <c r="I2376" s="12">
        <v>57.275496815797091</v>
      </c>
      <c r="J2376" s="12">
        <v>9.2856944323983761</v>
      </c>
      <c r="K2376" s="12">
        <v>31.09163051939392</v>
      </c>
      <c r="L2376" s="12">
        <v>48.052643735204391</v>
      </c>
      <c r="M2376" s="12">
        <v>2.4476250950178229</v>
      </c>
      <c r="N2376" s="12"/>
      <c r="O2376" s="12"/>
    </row>
    <row r="2377" spans="1:15" x14ac:dyDescent="0.35">
      <c r="A2377" s="11" t="str">
        <f t="shared" si="37"/>
        <v>DISTRIBUCION VOLUMEN POR CRITERIO (kg o litros)Sangria de CavaANDALUCIA</v>
      </c>
      <c r="B2377" s="11" t="s">
        <v>210</v>
      </c>
      <c r="C2377" s="11" t="s">
        <v>116</v>
      </c>
      <c r="D2377" s="11" t="s">
        <v>4</v>
      </c>
      <c r="E2377" s="12">
        <v>0.76214426918329792</v>
      </c>
      <c r="F2377" s="12">
        <v>5.5571974540668911</v>
      </c>
      <c r="G2377" s="12">
        <v>4.8517840776128081</v>
      </c>
      <c r="H2377" s="12">
        <v>5.1876194405047862</v>
      </c>
      <c r="I2377" s="12">
        <v>3.5265288627837661</v>
      </c>
      <c r="J2377" s="12">
        <v>48.910708228599518</v>
      </c>
      <c r="K2377" s="12">
        <v>0.99254825893377829</v>
      </c>
      <c r="L2377" s="12">
        <v>3.3479950995109289</v>
      </c>
      <c r="M2377" s="12" t="s">
        <v>222</v>
      </c>
      <c r="N2377" s="12"/>
      <c r="O2377" s="12"/>
    </row>
    <row r="2378" spans="1:15" x14ac:dyDescent="0.35">
      <c r="A2378" s="11" t="str">
        <f t="shared" si="37"/>
        <v>DISTRIBUCION VOLUMEN POR CRITERIO (kg o litros)Sangria de CavaMDD AM</v>
      </c>
      <c r="B2378" s="11" t="s">
        <v>210</v>
      </c>
      <c r="C2378" s="11" t="s">
        <v>116</v>
      </c>
      <c r="D2378" s="11" t="s">
        <v>5</v>
      </c>
      <c r="E2378" s="12">
        <v>0.89812425463368406</v>
      </c>
      <c r="F2378" s="12">
        <v>2.8349687713339873</v>
      </c>
      <c r="G2378" s="12">
        <v>16.588320897810611</v>
      </c>
      <c r="H2378" s="12">
        <v>14.569189090546638</v>
      </c>
      <c r="I2378" s="12">
        <v>3.4271286251716035</v>
      </c>
      <c r="J2378" s="12">
        <v>6.8622509281683213</v>
      </c>
      <c r="K2378" s="12">
        <v>15.655057197775108</v>
      </c>
      <c r="L2378" s="12" t="s">
        <v>222</v>
      </c>
      <c r="M2378" s="12">
        <v>12.788323489504142</v>
      </c>
      <c r="N2378" s="12"/>
      <c r="O2378" s="12"/>
    </row>
    <row r="2379" spans="1:15" x14ac:dyDescent="0.35">
      <c r="A2379" s="11" t="str">
        <f t="shared" si="37"/>
        <v>DISTRIBUCION VOLUMEN POR CRITERIO (kg o litros)Sangria de CavaRTO CENTRO</v>
      </c>
      <c r="B2379" s="11" t="s">
        <v>210</v>
      </c>
      <c r="C2379" s="11" t="s">
        <v>116</v>
      </c>
      <c r="D2379" s="11" t="s">
        <v>6</v>
      </c>
      <c r="E2379" s="12">
        <v>3.0951409175267006</v>
      </c>
      <c r="F2379" s="12">
        <v>5.2780792394290224</v>
      </c>
      <c r="G2379" s="12">
        <v>15.306438581782059</v>
      </c>
      <c r="H2379" s="12">
        <v>4.8929432785049976</v>
      </c>
      <c r="I2379" s="12">
        <v>3.3672828797942098</v>
      </c>
      <c r="J2379" s="12">
        <v>10.315973136241659</v>
      </c>
      <c r="K2379" s="12">
        <v>8.9714966104139489</v>
      </c>
      <c r="L2379" s="12" t="s">
        <v>222</v>
      </c>
      <c r="M2379" s="12">
        <v>3.6235263545064083</v>
      </c>
      <c r="N2379" s="12"/>
      <c r="O2379" s="12"/>
    </row>
    <row r="2380" spans="1:15" x14ac:dyDescent="0.35">
      <c r="A2380" s="11" t="str">
        <f t="shared" si="37"/>
        <v>DISTRIBUCION VOLUMEN POR CRITERIO (kg o litros)Sangria de CavaNORTE-CENTRO</v>
      </c>
      <c r="B2380" s="11" t="s">
        <v>210</v>
      </c>
      <c r="C2380" s="11" t="s">
        <v>116</v>
      </c>
      <c r="D2380" s="11" t="s">
        <v>7</v>
      </c>
      <c r="E2380" s="12">
        <v>8.8158181524570693</v>
      </c>
      <c r="F2380" s="12" t="s">
        <v>222</v>
      </c>
      <c r="G2380" s="12">
        <v>4.0050780806697412</v>
      </c>
      <c r="H2380" s="12" t="s">
        <v>222</v>
      </c>
      <c r="I2380" s="12" t="s">
        <v>222</v>
      </c>
      <c r="J2380" s="12">
        <v>3.3567492298129054</v>
      </c>
      <c r="K2380" s="12">
        <v>0.27165064462908151</v>
      </c>
      <c r="L2380" s="12">
        <v>1.5790774914717409</v>
      </c>
      <c r="M2380" s="12">
        <v>11.248127093901292</v>
      </c>
      <c r="N2380" s="12"/>
      <c r="O2380" s="12"/>
    </row>
    <row r="2381" spans="1:15" x14ac:dyDescent="0.35">
      <c r="A2381" s="11" t="str">
        <f t="shared" si="37"/>
        <v>DISTRIBUCION VOLUMEN POR CRITERIO (kg o litros)Sangria de CavaNOROESTE</v>
      </c>
      <c r="B2381" s="11" t="s">
        <v>210</v>
      </c>
      <c r="C2381" s="11" t="s">
        <v>116</v>
      </c>
      <c r="D2381" s="11" t="s">
        <v>8</v>
      </c>
      <c r="E2381" s="12">
        <v>3.678993511049848</v>
      </c>
      <c r="F2381" s="12">
        <v>3.0796089694055522</v>
      </c>
      <c r="G2381" s="12">
        <v>4.6352865027117485</v>
      </c>
      <c r="H2381" s="12">
        <v>3.3167870892708922</v>
      </c>
      <c r="I2381" s="12">
        <v>3.6523838713167645</v>
      </c>
      <c r="J2381" s="12">
        <v>4.1404299294397173</v>
      </c>
      <c r="K2381" s="12">
        <v>2.8653332268345868</v>
      </c>
      <c r="L2381" s="12">
        <v>2.87392161224408</v>
      </c>
      <c r="M2381" s="12">
        <v>19.286601692210944</v>
      </c>
      <c r="N2381" s="12"/>
      <c r="O2381" s="12"/>
    </row>
    <row r="2382" spans="1:15" x14ac:dyDescent="0.35">
      <c r="A2382" s="11" t="str">
        <f t="shared" si="37"/>
        <v>DISTRIBUCION VOLUMEN POR CRITERIO (kg o litros)Sangria de Cava&lt;2MIL</v>
      </c>
      <c r="B2382" s="11" t="s">
        <v>210</v>
      </c>
      <c r="C2382" s="11" t="s">
        <v>116</v>
      </c>
      <c r="D2382" s="11" t="s">
        <v>9</v>
      </c>
      <c r="E2382" s="12" t="s">
        <v>222</v>
      </c>
      <c r="F2382" s="12">
        <v>26.534884864934487</v>
      </c>
      <c r="G2382" s="12">
        <v>16.421257729208385</v>
      </c>
      <c r="H2382" s="12">
        <v>23.105114336322451</v>
      </c>
      <c r="I2382" s="12">
        <v>2.8972494521386469</v>
      </c>
      <c r="J2382" s="12">
        <v>8.8947296926774957</v>
      </c>
      <c r="K2382" s="12">
        <v>7.701378455888225</v>
      </c>
      <c r="L2382" s="12" t="s">
        <v>222</v>
      </c>
      <c r="M2382" s="12">
        <v>3.7589486192921573</v>
      </c>
      <c r="N2382" s="12"/>
      <c r="O2382" s="12"/>
    </row>
    <row r="2383" spans="1:15" x14ac:dyDescent="0.35">
      <c r="A2383" s="11" t="str">
        <f t="shared" si="37"/>
        <v>DISTRIBUCION VOLUMEN POR CRITERIO (kg o litros)Sangria de Cava2-5MIL</v>
      </c>
      <c r="B2383" s="11" t="s">
        <v>210</v>
      </c>
      <c r="C2383" s="11" t="s">
        <v>116</v>
      </c>
      <c r="D2383" s="11" t="s">
        <v>10</v>
      </c>
      <c r="E2383" s="12">
        <v>8.1523168393644578</v>
      </c>
      <c r="F2383" s="12">
        <v>10.022000710603145</v>
      </c>
      <c r="G2383" s="12">
        <v>7.0409410872333229</v>
      </c>
      <c r="H2383" s="12">
        <v>4.6928427295395636</v>
      </c>
      <c r="I2383" s="12">
        <v>2.4743058780732552</v>
      </c>
      <c r="J2383" s="12">
        <v>0.73014790316236733</v>
      </c>
      <c r="K2383" s="12">
        <v>8.9251894141383659</v>
      </c>
      <c r="L2383" s="12">
        <v>1.4799463567101176</v>
      </c>
      <c r="M2383" s="12">
        <v>8.4764826870995016</v>
      </c>
      <c r="N2383" s="12"/>
      <c r="O2383" s="12"/>
    </row>
    <row r="2384" spans="1:15" x14ac:dyDescent="0.35">
      <c r="A2384" s="11" t="str">
        <f t="shared" si="37"/>
        <v>DISTRIBUCION VOLUMEN POR CRITERIO (kg o litros)Sangria de Cava5-10MIL</v>
      </c>
      <c r="B2384" s="11" t="s">
        <v>210</v>
      </c>
      <c r="C2384" s="11" t="s">
        <v>116</v>
      </c>
      <c r="D2384" s="11" t="s">
        <v>11</v>
      </c>
      <c r="E2384" s="12" t="s">
        <v>222</v>
      </c>
      <c r="F2384" s="12">
        <v>1.0989612919535459</v>
      </c>
      <c r="G2384" s="12">
        <v>7.9600664892045758</v>
      </c>
      <c r="H2384" s="12" t="s">
        <v>222</v>
      </c>
      <c r="I2384" s="12">
        <v>3.0376601588163825</v>
      </c>
      <c r="J2384" s="12">
        <v>7.9903816800674283</v>
      </c>
      <c r="K2384" s="12">
        <v>1.1020938223634142</v>
      </c>
      <c r="L2384" s="12">
        <v>16.243444020744651</v>
      </c>
      <c r="M2384" s="12" t="s">
        <v>222</v>
      </c>
      <c r="N2384" s="12"/>
      <c r="O2384" s="12"/>
    </row>
    <row r="2385" spans="1:15" x14ac:dyDescent="0.35">
      <c r="A2385" s="11" t="str">
        <f t="shared" si="37"/>
        <v>DISTRIBUCION VOLUMEN POR CRITERIO (kg o litros)Sangria de Cava10-30MIL</v>
      </c>
      <c r="B2385" s="11" t="s">
        <v>210</v>
      </c>
      <c r="C2385" s="11" t="s">
        <v>116</v>
      </c>
      <c r="D2385" s="11" t="s">
        <v>12</v>
      </c>
      <c r="E2385" s="12">
        <v>8.0413125278859674</v>
      </c>
      <c r="F2385" s="12">
        <v>7.1202631817948534</v>
      </c>
      <c r="G2385" s="12">
        <v>6.8412842779324716</v>
      </c>
      <c r="H2385" s="12">
        <v>2.8971714699613993</v>
      </c>
      <c r="I2385" s="12">
        <v>10.510237756206729</v>
      </c>
      <c r="J2385" s="12">
        <v>46.313943277693291</v>
      </c>
      <c r="K2385" s="12">
        <v>14.325144479125962</v>
      </c>
      <c r="L2385" s="12">
        <v>15.783756284388778</v>
      </c>
      <c r="M2385" s="12">
        <v>5.309918813823308</v>
      </c>
      <c r="N2385" s="12"/>
      <c r="O2385" s="12"/>
    </row>
    <row r="2386" spans="1:15" x14ac:dyDescent="0.35">
      <c r="A2386" s="11" t="str">
        <f t="shared" si="37"/>
        <v>DISTRIBUCION VOLUMEN POR CRITERIO (kg o litros)Sangria de Cava30-100MIL</v>
      </c>
      <c r="B2386" s="11" t="s">
        <v>210</v>
      </c>
      <c r="C2386" s="11" t="s">
        <v>116</v>
      </c>
      <c r="D2386" s="11" t="s">
        <v>13</v>
      </c>
      <c r="E2386" s="12">
        <v>44.717175619381763</v>
      </c>
      <c r="F2386" s="12">
        <v>23.406561637218314</v>
      </c>
      <c r="G2386" s="12">
        <v>18.755469462676722</v>
      </c>
      <c r="H2386" s="12">
        <v>27.848395633989671</v>
      </c>
      <c r="I2386" s="12">
        <v>60.458265245374911</v>
      </c>
      <c r="J2386" s="12">
        <v>7.8025783751038444</v>
      </c>
      <c r="K2386" s="12">
        <v>28.571779384215841</v>
      </c>
      <c r="L2386" s="12">
        <v>49.334773963153886</v>
      </c>
      <c r="M2386" s="12">
        <v>35.979282084083522</v>
      </c>
      <c r="N2386" s="12"/>
      <c r="O2386" s="12"/>
    </row>
    <row r="2387" spans="1:15" x14ac:dyDescent="0.35">
      <c r="A2387" s="11" t="str">
        <f t="shared" si="37"/>
        <v>DISTRIBUCION VOLUMEN POR CRITERIO (kg o litros)Sangria de Cava100-200MIL</v>
      </c>
      <c r="B2387" s="11" t="s">
        <v>210</v>
      </c>
      <c r="C2387" s="11" t="s">
        <v>116</v>
      </c>
      <c r="D2387" s="11" t="s">
        <v>14</v>
      </c>
      <c r="E2387" s="12">
        <v>2.4030594164227894</v>
      </c>
      <c r="F2387" s="12">
        <v>1.4295256432925296</v>
      </c>
      <c r="G2387" s="12">
        <v>6.7399626183466319</v>
      </c>
      <c r="H2387" s="12">
        <v>19.094214592958473</v>
      </c>
      <c r="I2387" s="12">
        <v>2.5136891752686674</v>
      </c>
      <c r="J2387" s="12">
        <v>11.77802367333229</v>
      </c>
      <c r="K2387" s="12">
        <v>12.379466428835148</v>
      </c>
      <c r="L2387" s="12">
        <v>3.2178100857199055</v>
      </c>
      <c r="M2387" s="12">
        <v>9.2268360413799453</v>
      </c>
      <c r="N2387" s="12"/>
      <c r="O2387" s="12"/>
    </row>
    <row r="2388" spans="1:15" x14ac:dyDescent="0.35">
      <c r="A2388" s="11" t="str">
        <f t="shared" si="37"/>
        <v>DISTRIBUCION VOLUMEN POR CRITERIO (kg o litros)Sangria de Cava200-500MIL</v>
      </c>
      <c r="B2388" s="11" t="s">
        <v>210</v>
      </c>
      <c r="C2388" s="11" t="s">
        <v>116</v>
      </c>
      <c r="D2388" s="11" t="s">
        <v>15</v>
      </c>
      <c r="E2388" s="12">
        <v>26.08884740048061</v>
      </c>
      <c r="F2388" s="12">
        <v>13.525212065833998</v>
      </c>
      <c r="G2388" s="12">
        <v>18.43248873439823</v>
      </c>
      <c r="H2388" s="12">
        <v>6.639053344295526</v>
      </c>
      <c r="I2388" s="12">
        <v>12.453724849158011</v>
      </c>
      <c r="J2388" s="12">
        <v>6.6081912097996325</v>
      </c>
      <c r="K2388" s="12">
        <v>17.039569876102959</v>
      </c>
      <c r="L2388" s="12">
        <v>2.87392161224408</v>
      </c>
      <c r="M2388" s="12">
        <v>24.725876654490452</v>
      </c>
      <c r="N2388" s="12"/>
      <c r="O2388" s="12"/>
    </row>
    <row r="2389" spans="1:15" x14ac:dyDescent="0.35">
      <c r="A2389" s="11" t="str">
        <f t="shared" si="37"/>
        <v>DISTRIBUCION VOLUMEN POR CRITERIO (kg o litros)Sangria de Cava&gt;500MIL</v>
      </c>
      <c r="B2389" s="11" t="s">
        <v>210</v>
      </c>
      <c r="C2389" s="11" t="s">
        <v>116</v>
      </c>
      <c r="D2389" s="11" t="s">
        <v>16</v>
      </c>
      <c r="E2389" s="12">
        <v>10.597289888525928</v>
      </c>
      <c r="F2389" s="12">
        <v>16.862596514188827</v>
      </c>
      <c r="G2389" s="12">
        <v>17.80852201277132</v>
      </c>
      <c r="H2389" s="12">
        <v>15.723210145085606</v>
      </c>
      <c r="I2389" s="12">
        <v>5.6548620249882422</v>
      </c>
      <c r="J2389" s="12">
        <v>9.8820101917656835</v>
      </c>
      <c r="K2389" s="12">
        <v>9.955366560125368</v>
      </c>
      <c r="L2389" s="12">
        <v>11.066351745809785</v>
      </c>
      <c r="M2389" s="12">
        <v>12.522651402294882</v>
      </c>
      <c r="N2389" s="12"/>
      <c r="O2389" s="12"/>
    </row>
    <row r="2390" spans="1:15" x14ac:dyDescent="0.35">
      <c r="A2390" s="11" t="str">
        <f t="shared" si="37"/>
        <v>DISTRIBUCION VOLUMEN POR CRITERIO (kg o litros)Sangria de CavaDE 15 A 19 AÑOS</v>
      </c>
      <c r="B2390" s="11" t="s">
        <v>210</v>
      </c>
      <c r="C2390" s="11" t="s">
        <v>116</v>
      </c>
      <c r="D2390" s="11" t="s">
        <v>34</v>
      </c>
      <c r="E2390" s="12" t="s">
        <v>222</v>
      </c>
      <c r="F2390" s="12" t="s">
        <v>222</v>
      </c>
      <c r="G2390" s="12" t="s">
        <v>222</v>
      </c>
      <c r="H2390" s="12">
        <v>11.494388890272354</v>
      </c>
      <c r="I2390" s="12" t="s">
        <v>222</v>
      </c>
      <c r="J2390" s="12" t="s">
        <v>222</v>
      </c>
      <c r="K2390" s="12" t="s">
        <v>222</v>
      </c>
      <c r="L2390" s="12" t="s">
        <v>222</v>
      </c>
      <c r="M2390" s="12" t="s">
        <v>222</v>
      </c>
      <c r="N2390" s="12"/>
      <c r="O2390" s="12"/>
    </row>
    <row r="2391" spans="1:15" x14ac:dyDescent="0.35">
      <c r="A2391" s="11" t="str">
        <f t="shared" si="37"/>
        <v>DISTRIBUCION VOLUMEN POR CRITERIO (kg o litros)Sangria de CavaDE 20 A 24 AÑOS</v>
      </c>
      <c r="B2391" s="11" t="s">
        <v>210</v>
      </c>
      <c r="C2391" s="11" t="s">
        <v>116</v>
      </c>
      <c r="D2391" s="11" t="s">
        <v>35</v>
      </c>
      <c r="E2391" s="12">
        <v>6.2493889278474297</v>
      </c>
      <c r="F2391" s="12">
        <v>4.0565246477532106</v>
      </c>
      <c r="G2391" s="12">
        <v>4.1259585582363592</v>
      </c>
      <c r="H2391" s="12" t="s">
        <v>222</v>
      </c>
      <c r="I2391" s="12" t="s">
        <v>222</v>
      </c>
      <c r="J2391" s="12">
        <v>42.433275979769917</v>
      </c>
      <c r="K2391" s="12">
        <v>0.80515913422934227</v>
      </c>
      <c r="L2391" s="12" t="s">
        <v>222</v>
      </c>
      <c r="M2391" s="12" t="s">
        <v>222</v>
      </c>
      <c r="N2391" s="12"/>
      <c r="O2391" s="12"/>
    </row>
    <row r="2392" spans="1:15" x14ac:dyDescent="0.35">
      <c r="A2392" s="11" t="str">
        <f t="shared" si="37"/>
        <v>DISTRIBUCION VOLUMEN POR CRITERIO (kg o litros)Sangria de CavaDE 25 A 34 AÑOS</v>
      </c>
      <c r="B2392" s="11" t="s">
        <v>210</v>
      </c>
      <c r="C2392" s="11" t="s">
        <v>116</v>
      </c>
      <c r="D2392" s="11" t="s">
        <v>36</v>
      </c>
      <c r="E2392" s="12">
        <v>8.0629362279993657</v>
      </c>
      <c r="F2392" s="12">
        <v>7.2154915753236644</v>
      </c>
      <c r="G2392" s="12">
        <v>16.992514863155325</v>
      </c>
      <c r="H2392" s="12">
        <v>21.859266903708953</v>
      </c>
      <c r="I2392" s="12">
        <v>3.4707929896182348</v>
      </c>
      <c r="J2392" s="12">
        <v>10.288768627695275</v>
      </c>
      <c r="K2392" s="12">
        <v>2.2871771200508659</v>
      </c>
      <c r="L2392" s="12">
        <v>1.4799463567101176</v>
      </c>
      <c r="M2392" s="12">
        <v>10.299411910250457</v>
      </c>
      <c r="N2392" s="12"/>
      <c r="O2392" s="12"/>
    </row>
    <row r="2393" spans="1:15" x14ac:dyDescent="0.35">
      <c r="A2393" s="11" t="str">
        <f t="shared" si="37"/>
        <v>DISTRIBUCION VOLUMEN POR CRITERIO (kg o litros)Sangria de CavaDE 35 A 49 AÑOS</v>
      </c>
      <c r="B2393" s="11" t="s">
        <v>210</v>
      </c>
      <c r="C2393" s="11" t="s">
        <v>116</v>
      </c>
      <c r="D2393" s="11" t="s">
        <v>37</v>
      </c>
      <c r="E2393" s="12">
        <v>0.42239236135750285</v>
      </c>
      <c r="F2393" s="12">
        <v>5.9736862156219779</v>
      </c>
      <c r="G2393" s="12">
        <v>10.228922597386287</v>
      </c>
      <c r="H2393" s="12">
        <v>7.3241208705895691</v>
      </c>
      <c r="I2393" s="12">
        <v>12.440025275118471</v>
      </c>
      <c r="J2393" s="12">
        <v>3.3528008439192147</v>
      </c>
      <c r="K2393" s="12">
        <v>18.909396533612071</v>
      </c>
      <c r="L2393" s="12">
        <v>9.5235916992367979</v>
      </c>
      <c r="M2393" s="12">
        <v>23.454836349618894</v>
      </c>
      <c r="N2393" s="12"/>
      <c r="O2393" s="12"/>
    </row>
    <row r="2394" spans="1:15" x14ac:dyDescent="0.35">
      <c r="A2394" s="11" t="str">
        <f t="shared" si="37"/>
        <v>DISTRIBUCION VOLUMEN POR CRITERIO (kg o litros)Sangria de CavaDE 50 A 59 AÑOS</v>
      </c>
      <c r="B2394" s="11" t="s">
        <v>210</v>
      </c>
      <c r="C2394" s="11" t="s">
        <v>116</v>
      </c>
      <c r="D2394" s="11" t="s">
        <v>38</v>
      </c>
      <c r="E2394" s="12">
        <v>20.992764216198506</v>
      </c>
      <c r="F2394" s="12">
        <v>23.307500275958066</v>
      </c>
      <c r="G2394" s="12">
        <v>30.678514796748761</v>
      </c>
      <c r="H2394" s="12">
        <v>12.291297032106755</v>
      </c>
      <c r="I2394" s="12">
        <v>15.091557976016595</v>
      </c>
      <c r="J2394" s="12">
        <v>25.52138375944552</v>
      </c>
      <c r="K2394" s="12">
        <v>34.760110215810144</v>
      </c>
      <c r="L2394" s="12">
        <v>49.920697970846334</v>
      </c>
      <c r="M2394" s="12">
        <v>31.284294359754906</v>
      </c>
      <c r="N2394" s="12"/>
      <c r="O2394" s="12"/>
    </row>
    <row r="2395" spans="1:15" x14ac:dyDescent="0.35">
      <c r="A2395" s="11" t="str">
        <f t="shared" si="37"/>
        <v>DISTRIBUCION VOLUMEN POR CRITERIO (kg o litros)Sangria de CavaDE 60 A 75 AÑOS</v>
      </c>
      <c r="B2395" s="11" t="s">
        <v>210</v>
      </c>
      <c r="C2395" s="11" t="s">
        <v>116</v>
      </c>
      <c r="D2395" s="11" t="s">
        <v>39</v>
      </c>
      <c r="E2395" s="12">
        <v>64.27252427341557</v>
      </c>
      <c r="F2395" s="12">
        <v>59.446804351431851</v>
      </c>
      <c r="G2395" s="12">
        <v>37.974090587339013</v>
      </c>
      <c r="H2395" s="12">
        <v>47.030932416308239</v>
      </c>
      <c r="I2395" s="12">
        <v>68.997617256912648</v>
      </c>
      <c r="J2395" s="12">
        <v>18.403765752249733</v>
      </c>
      <c r="K2395" s="12">
        <v>43.238146347278288</v>
      </c>
      <c r="L2395" s="12">
        <v>39.07576610931163</v>
      </c>
      <c r="M2395" s="12">
        <v>34.961458202050473</v>
      </c>
      <c r="N2395" s="12"/>
      <c r="O2395" s="12"/>
    </row>
    <row r="2396" spans="1:15" x14ac:dyDescent="0.35">
      <c r="A2396" s="11" t="str">
        <f t="shared" si="37"/>
        <v>DISTRIBUCION VOLUMEN POR CRITERIO (kg o litros)Sangria de CavaNIVEL ALTO</v>
      </c>
      <c r="B2396" s="11" t="s">
        <v>210</v>
      </c>
      <c r="C2396" s="11" t="s">
        <v>116</v>
      </c>
      <c r="D2396" s="11" t="s">
        <v>171</v>
      </c>
      <c r="E2396" s="12">
        <v>15.233515593034246</v>
      </c>
      <c r="F2396" s="12">
        <v>46.786302970975377</v>
      </c>
      <c r="G2396" s="12">
        <v>14.974772074011192</v>
      </c>
      <c r="H2396" s="12">
        <v>38.338427380977429</v>
      </c>
      <c r="I2396" s="12">
        <v>23.676707316115557</v>
      </c>
      <c r="J2396" s="12">
        <v>50.787853966206676</v>
      </c>
      <c r="K2396" s="12">
        <v>32.381191473735683</v>
      </c>
      <c r="L2396" s="12">
        <v>13.8602304565234</v>
      </c>
      <c r="M2396" s="12">
        <v>23.996960896363472</v>
      </c>
      <c r="N2396" s="12"/>
      <c r="O2396" s="12"/>
    </row>
    <row r="2397" spans="1:15" x14ac:dyDescent="0.35">
      <c r="A2397" s="11" t="str">
        <f t="shared" si="37"/>
        <v>DISTRIBUCION VOLUMEN POR CRITERIO (kg o litros)Sangria de CavaNIVEL MEDIO ALTO</v>
      </c>
      <c r="B2397" s="11" t="s">
        <v>210</v>
      </c>
      <c r="C2397" s="11" t="s">
        <v>116</v>
      </c>
      <c r="D2397" s="11" t="s">
        <v>172</v>
      </c>
      <c r="E2397" s="12">
        <v>1.3897141484155799</v>
      </c>
      <c r="F2397" s="12">
        <v>5.0810535593077164</v>
      </c>
      <c r="G2397" s="12">
        <v>6.5384049259615606</v>
      </c>
      <c r="H2397" s="12">
        <v>3.2071397487125246</v>
      </c>
      <c r="I2397" s="12">
        <v>4.7294364405234628</v>
      </c>
      <c r="J2397" s="12">
        <v>15.662640120319104</v>
      </c>
      <c r="K2397" s="12">
        <v>21.643227522988269</v>
      </c>
      <c r="L2397" s="12">
        <v>1.6036410701134776</v>
      </c>
      <c r="M2397" s="12">
        <v>19.330690703497961</v>
      </c>
      <c r="N2397" s="12"/>
      <c r="O2397" s="12"/>
    </row>
    <row r="2398" spans="1:15" x14ac:dyDescent="0.35">
      <c r="A2398" s="11" t="str">
        <f t="shared" si="37"/>
        <v>DISTRIBUCION VOLUMEN POR CRITERIO (kg o litros)Sangria de CavaNIVEL MEDIO</v>
      </c>
      <c r="B2398" s="11" t="s">
        <v>210</v>
      </c>
      <c r="C2398" s="11" t="s">
        <v>116</v>
      </c>
      <c r="D2398" s="11" t="s">
        <v>173</v>
      </c>
      <c r="E2398" s="12">
        <v>54.558940583365697</v>
      </c>
      <c r="F2398" s="12">
        <v>26.13481133418702</v>
      </c>
      <c r="G2398" s="12">
        <v>36.009736532311898</v>
      </c>
      <c r="H2398" s="12">
        <v>35.849580362824376</v>
      </c>
      <c r="I2398" s="12">
        <v>49.384164438012355</v>
      </c>
      <c r="J2398" s="12">
        <v>20.399388505659243</v>
      </c>
      <c r="K2398" s="12">
        <v>4.5497412131140829</v>
      </c>
      <c r="L2398" s="12">
        <v>11.301545132648782</v>
      </c>
      <c r="M2398" s="12">
        <v>13.442638372711263</v>
      </c>
      <c r="N2398" s="12"/>
      <c r="O2398" s="12"/>
    </row>
    <row r="2399" spans="1:15" x14ac:dyDescent="0.35">
      <c r="A2399" s="11" t="str">
        <f t="shared" si="37"/>
        <v>DISTRIBUCION VOLUMEN POR CRITERIO (kg o litros)Sangria de CavaNIVEL MEDIO BAJO</v>
      </c>
      <c r="B2399" s="11" t="s">
        <v>210</v>
      </c>
      <c r="C2399" s="11" t="s">
        <v>116</v>
      </c>
      <c r="D2399" s="11" t="s">
        <v>174</v>
      </c>
      <c r="E2399" s="12">
        <v>7.7601985041964712</v>
      </c>
      <c r="F2399" s="12">
        <v>10.201512768537059</v>
      </c>
      <c r="G2399" s="12">
        <v>14.595823315410597</v>
      </c>
      <c r="H2399" s="12">
        <v>18.857711213152932</v>
      </c>
      <c r="I2399" s="12">
        <v>9.2662350301503302</v>
      </c>
      <c r="J2399" s="12">
        <v>4.6674176189163852</v>
      </c>
      <c r="K2399" s="12">
        <v>8.3688864100480966</v>
      </c>
      <c r="L2399" s="12">
        <v>7.312041626540319</v>
      </c>
      <c r="M2399" s="12">
        <v>22.621908794354642</v>
      </c>
      <c r="N2399" s="12"/>
      <c r="O2399" s="12"/>
    </row>
    <row r="2400" spans="1:15" x14ac:dyDescent="0.35">
      <c r="A2400" s="11" t="str">
        <f t="shared" si="37"/>
        <v>DISTRIBUCION VOLUMEN POR CRITERIO (kg o litros)Sangria de CavaNIVEL BAJO</v>
      </c>
      <c r="B2400" s="11" t="s">
        <v>210</v>
      </c>
      <c r="C2400" s="11" t="s">
        <v>116</v>
      </c>
      <c r="D2400" s="11" t="s">
        <v>190</v>
      </c>
      <c r="E2400" s="12">
        <v>21.057620934015837</v>
      </c>
      <c r="F2400" s="12">
        <v>11.796321936479664</v>
      </c>
      <c r="G2400" s="12">
        <v>27.881263279838002</v>
      </c>
      <c r="H2400" s="12">
        <v>3.7471445116937239</v>
      </c>
      <c r="I2400" s="12">
        <v>12.943448883052385</v>
      </c>
      <c r="J2400" s="12">
        <v>8.4827050293308783</v>
      </c>
      <c r="K2400" s="12">
        <v>33.056947125418809</v>
      </c>
      <c r="L2400" s="12">
        <v>65.92253571273649</v>
      </c>
      <c r="M2400" s="12">
        <v>20.607801233072671</v>
      </c>
      <c r="N2400" s="12"/>
      <c r="O2400" s="12"/>
    </row>
    <row r="2401" spans="1:15" x14ac:dyDescent="0.35">
      <c r="A2401" s="11" t="str">
        <f t="shared" si="37"/>
        <v>DISTRIBUCION VOLUMEN POR CRITERIO (kg o litros)Sangria de CavaHOMBRE</v>
      </c>
      <c r="B2401" s="11" t="s">
        <v>210</v>
      </c>
      <c r="C2401" s="11" t="s">
        <v>116</v>
      </c>
      <c r="D2401" s="11" t="s">
        <v>17</v>
      </c>
      <c r="E2401" s="12">
        <v>24.259815199386715</v>
      </c>
      <c r="F2401" s="12">
        <v>61.573563520313634</v>
      </c>
      <c r="G2401" s="12">
        <v>35.325856603055364</v>
      </c>
      <c r="H2401" s="12">
        <v>31.085959713364026</v>
      </c>
      <c r="I2401" s="12">
        <v>20.04573741774287</v>
      </c>
      <c r="J2401" s="12">
        <v>70.939767382095397</v>
      </c>
      <c r="K2401" s="12">
        <v>48.46238168819275</v>
      </c>
      <c r="L2401" s="12">
        <v>15.914206683781648</v>
      </c>
      <c r="M2401" s="12">
        <v>47.181732280301446</v>
      </c>
      <c r="N2401" s="12"/>
      <c r="O2401" s="12"/>
    </row>
    <row r="2402" spans="1:15" x14ac:dyDescent="0.35">
      <c r="A2402" s="11" t="str">
        <f t="shared" si="37"/>
        <v>DISTRIBUCION VOLUMEN POR CRITERIO (kg o litros)Sangria de CavaMUJER</v>
      </c>
      <c r="B2402" s="11" t="s">
        <v>210</v>
      </c>
      <c r="C2402" s="11" t="s">
        <v>116</v>
      </c>
      <c r="D2402" s="11" t="s">
        <v>18</v>
      </c>
      <c r="E2402" s="12">
        <v>75.740184800613292</v>
      </c>
      <c r="F2402" s="12">
        <v>38.426437764429785</v>
      </c>
      <c r="G2402" s="12">
        <v>64.674143715777774</v>
      </c>
      <c r="H2402" s="12">
        <v>68.914039964899871</v>
      </c>
      <c r="I2402" s="12">
        <v>79.954257122281973</v>
      </c>
      <c r="J2402" s="12">
        <v>29.060240758381934</v>
      </c>
      <c r="K2402" s="12">
        <v>51.537604519402734</v>
      </c>
      <c r="L2402" s="12">
        <v>84.085795859200346</v>
      </c>
      <c r="M2402" s="12">
        <v>52.818267719698561</v>
      </c>
      <c r="N2402" s="12"/>
      <c r="O2402" s="12"/>
    </row>
    <row r="2403" spans="1:15" x14ac:dyDescent="0.35">
      <c r="A2403" s="11" t="str">
        <f t="shared" si="37"/>
        <v>DISTRIBUCION VOLUMEN POR CRITERIO (kg o litros)CalimochoT.ESPAÑA</v>
      </c>
      <c r="B2403" s="11" t="s">
        <v>210</v>
      </c>
      <c r="C2403" s="11" t="s">
        <v>117</v>
      </c>
      <c r="D2403" s="11" t="s">
        <v>32</v>
      </c>
      <c r="E2403" s="12">
        <v>100</v>
      </c>
      <c r="F2403" s="12">
        <v>100</v>
      </c>
      <c r="G2403" s="12">
        <v>100</v>
      </c>
      <c r="H2403" s="12">
        <v>100</v>
      </c>
      <c r="I2403" s="12">
        <v>100</v>
      </c>
      <c r="J2403" s="12">
        <v>100</v>
      </c>
      <c r="K2403" s="12">
        <v>100</v>
      </c>
      <c r="L2403" s="12">
        <v>100</v>
      </c>
      <c r="M2403" s="12">
        <v>100</v>
      </c>
      <c r="N2403" s="12"/>
      <c r="O2403" s="12"/>
    </row>
    <row r="2404" spans="1:15" x14ac:dyDescent="0.35">
      <c r="A2404" s="11" t="str">
        <f t="shared" si="37"/>
        <v>DISTRIBUCION VOLUMEN POR CRITERIO (kg o litros)CalimochoBCN AM</v>
      </c>
      <c r="B2404" s="11" t="s">
        <v>210</v>
      </c>
      <c r="C2404" s="11" t="s">
        <v>117</v>
      </c>
      <c r="D2404" s="11" t="s">
        <v>1</v>
      </c>
      <c r="E2404" s="12" t="s">
        <v>222</v>
      </c>
      <c r="F2404" s="12" t="s">
        <v>222</v>
      </c>
      <c r="G2404" s="12" t="s">
        <v>222</v>
      </c>
      <c r="H2404" s="12" t="s">
        <v>222</v>
      </c>
      <c r="I2404" s="12" t="s">
        <v>222</v>
      </c>
      <c r="J2404" s="12">
        <v>5.2959608206352673</v>
      </c>
      <c r="K2404" s="12">
        <v>1.6961098815011086</v>
      </c>
      <c r="L2404" s="12">
        <v>3.5968926778124293</v>
      </c>
      <c r="M2404" s="12">
        <v>3.8794015752927127</v>
      </c>
      <c r="N2404" s="12"/>
      <c r="O2404" s="12"/>
    </row>
    <row r="2405" spans="1:15" x14ac:dyDescent="0.35">
      <c r="A2405" s="11" t="str">
        <f t="shared" si="37"/>
        <v>DISTRIBUCION VOLUMEN POR CRITERIO (kg o litros)CalimochoREST.CAT ARAGON</v>
      </c>
      <c r="B2405" s="11" t="s">
        <v>210</v>
      </c>
      <c r="C2405" s="11" t="s">
        <v>117</v>
      </c>
      <c r="D2405" s="11" t="s">
        <v>2</v>
      </c>
      <c r="E2405" s="12">
        <v>8.6869880233029715</v>
      </c>
      <c r="F2405" s="12">
        <v>20.756854801730988</v>
      </c>
      <c r="G2405" s="12">
        <v>15.450501819341939</v>
      </c>
      <c r="H2405" s="12">
        <v>23.228804745385649</v>
      </c>
      <c r="I2405" s="12">
        <v>16.823882408008963</v>
      </c>
      <c r="J2405" s="12">
        <v>11.494170177486321</v>
      </c>
      <c r="K2405" s="12">
        <v>11.28785474372736</v>
      </c>
      <c r="L2405" s="12">
        <v>18.194203454828607</v>
      </c>
      <c r="M2405" s="12">
        <v>21.69789802768511</v>
      </c>
      <c r="N2405" s="12"/>
      <c r="O2405" s="12"/>
    </row>
    <row r="2406" spans="1:15" x14ac:dyDescent="0.35">
      <c r="A2406" s="11" t="str">
        <f t="shared" si="37"/>
        <v>DISTRIBUCION VOLUMEN POR CRITERIO (kg o litros)CalimochoLEVANTE</v>
      </c>
      <c r="B2406" s="11" t="s">
        <v>210</v>
      </c>
      <c r="C2406" s="11" t="s">
        <v>117</v>
      </c>
      <c r="D2406" s="11" t="s">
        <v>3</v>
      </c>
      <c r="E2406" s="12" t="s">
        <v>222</v>
      </c>
      <c r="F2406" s="12" t="s">
        <v>222</v>
      </c>
      <c r="G2406" s="12">
        <v>2.7467064838884281</v>
      </c>
      <c r="H2406" s="12">
        <v>1.2623729152396712</v>
      </c>
      <c r="I2406" s="12">
        <v>1.1462856134658359</v>
      </c>
      <c r="J2406" s="12" t="s">
        <v>222</v>
      </c>
      <c r="K2406" s="12">
        <v>2.3998940008504523</v>
      </c>
      <c r="L2406" s="12">
        <v>0.86111377452000504</v>
      </c>
      <c r="M2406" s="12">
        <v>0.89768769701509199</v>
      </c>
      <c r="N2406" s="12"/>
      <c r="O2406" s="12"/>
    </row>
    <row r="2407" spans="1:15" x14ac:dyDescent="0.35">
      <c r="A2407" s="11" t="str">
        <f t="shared" si="37"/>
        <v>DISTRIBUCION VOLUMEN POR CRITERIO (kg o litros)CalimochoANDALUCIA</v>
      </c>
      <c r="B2407" s="11" t="s">
        <v>210</v>
      </c>
      <c r="C2407" s="11" t="s">
        <v>117</v>
      </c>
      <c r="D2407" s="11" t="s">
        <v>4</v>
      </c>
      <c r="E2407" s="12" t="s">
        <v>222</v>
      </c>
      <c r="F2407" s="12">
        <v>0.80114196943874616</v>
      </c>
      <c r="G2407" s="12">
        <v>5.8925558366456272</v>
      </c>
      <c r="H2407" s="12">
        <v>0.69086213003129426</v>
      </c>
      <c r="I2407" s="12" t="s">
        <v>222</v>
      </c>
      <c r="J2407" s="12">
        <v>1.4044206388143725</v>
      </c>
      <c r="K2407" s="12">
        <v>4.2158795331120231</v>
      </c>
      <c r="L2407" s="12">
        <v>2.0692676386372524</v>
      </c>
      <c r="M2407" s="12" t="s">
        <v>222</v>
      </c>
      <c r="N2407" s="12"/>
      <c r="O2407" s="12"/>
    </row>
    <row r="2408" spans="1:15" x14ac:dyDescent="0.35">
      <c r="A2408" s="11" t="str">
        <f t="shared" si="37"/>
        <v>DISTRIBUCION VOLUMEN POR CRITERIO (kg o litros)CalimochoMDD AM</v>
      </c>
      <c r="B2408" s="11" t="s">
        <v>210</v>
      </c>
      <c r="C2408" s="11" t="s">
        <v>117</v>
      </c>
      <c r="D2408" s="11" t="s">
        <v>5</v>
      </c>
      <c r="E2408" s="12">
        <v>3.6888267881367169</v>
      </c>
      <c r="F2408" s="12">
        <v>6.4462786900279871</v>
      </c>
      <c r="G2408" s="12">
        <v>5.333977594875642</v>
      </c>
      <c r="H2408" s="12" t="s">
        <v>222</v>
      </c>
      <c r="I2408" s="12">
        <v>0.74389945140840241</v>
      </c>
      <c r="J2408" s="12">
        <v>4.2880560893775126</v>
      </c>
      <c r="K2408" s="12">
        <v>1.8208030455338153</v>
      </c>
      <c r="L2408" s="12">
        <v>5.4829107478692727</v>
      </c>
      <c r="M2408" s="12">
        <v>8.7396116390856697</v>
      </c>
      <c r="N2408" s="12"/>
      <c r="O2408" s="12"/>
    </row>
    <row r="2409" spans="1:15" x14ac:dyDescent="0.35">
      <c r="A2409" s="11" t="str">
        <f t="shared" si="37"/>
        <v>DISTRIBUCION VOLUMEN POR CRITERIO (kg o litros)CalimochoRTO CENTRO</v>
      </c>
      <c r="B2409" s="11" t="s">
        <v>210</v>
      </c>
      <c r="C2409" s="11" t="s">
        <v>117</v>
      </c>
      <c r="D2409" s="11" t="s">
        <v>6</v>
      </c>
      <c r="E2409" s="12">
        <v>2.8241138837866075</v>
      </c>
      <c r="F2409" s="12">
        <v>0.98249106368189643</v>
      </c>
      <c r="G2409" s="12">
        <v>1.1878023170184937</v>
      </c>
      <c r="H2409" s="12">
        <v>15.323481574479688</v>
      </c>
      <c r="I2409" s="12">
        <v>6.035798173246758</v>
      </c>
      <c r="J2409" s="12">
        <v>4.1705247016182536</v>
      </c>
      <c r="K2409" s="12">
        <v>10.372431951283977</v>
      </c>
      <c r="L2409" s="12">
        <v>1.0589587569820718</v>
      </c>
      <c r="M2409" s="12">
        <v>0.46773463562699646</v>
      </c>
      <c r="N2409" s="12"/>
      <c r="O2409" s="12"/>
    </row>
    <row r="2410" spans="1:15" x14ac:dyDescent="0.35">
      <c r="A2410" s="11" t="str">
        <f t="shared" si="37"/>
        <v>DISTRIBUCION VOLUMEN POR CRITERIO (kg o litros)CalimochoNORTE-CENTRO</v>
      </c>
      <c r="B2410" s="11" t="s">
        <v>210</v>
      </c>
      <c r="C2410" s="11" t="s">
        <v>117</v>
      </c>
      <c r="D2410" s="11" t="s">
        <v>7</v>
      </c>
      <c r="E2410" s="12">
        <v>83.780509135951135</v>
      </c>
      <c r="F2410" s="12">
        <v>64.404517982500153</v>
      </c>
      <c r="G2410" s="12">
        <v>66.830909996197931</v>
      </c>
      <c r="H2410" s="12">
        <v>58.966578791549253</v>
      </c>
      <c r="I2410" s="12">
        <v>68.657189864718731</v>
      </c>
      <c r="J2410" s="12">
        <v>73.346869884634501</v>
      </c>
      <c r="K2410" s="12">
        <v>57.765340122047093</v>
      </c>
      <c r="L2410" s="12">
        <v>67.903653540802651</v>
      </c>
      <c r="M2410" s="12">
        <v>64.317662897370568</v>
      </c>
      <c r="N2410" s="12"/>
      <c r="O2410" s="12"/>
    </row>
    <row r="2411" spans="1:15" x14ac:dyDescent="0.35">
      <c r="A2411" s="11" t="str">
        <f t="shared" si="37"/>
        <v>DISTRIBUCION VOLUMEN POR CRITERIO (kg o litros)CalimochoNOROESTE</v>
      </c>
      <c r="B2411" s="11" t="s">
        <v>210</v>
      </c>
      <c r="C2411" s="11" t="s">
        <v>117</v>
      </c>
      <c r="D2411" s="11" t="s">
        <v>8</v>
      </c>
      <c r="E2411" s="12">
        <v>1.0195633565156628</v>
      </c>
      <c r="F2411" s="12">
        <v>6.6086906167993149</v>
      </c>
      <c r="G2411" s="12">
        <v>2.5575823466142582</v>
      </c>
      <c r="H2411" s="12">
        <v>0.52790129805776898</v>
      </c>
      <c r="I2411" s="12">
        <v>6.5929480781420917</v>
      </c>
      <c r="J2411" s="12" t="s">
        <v>222</v>
      </c>
      <c r="K2411" s="12">
        <v>10.44170689363262</v>
      </c>
      <c r="L2411" s="12">
        <v>0.83300482395081166</v>
      </c>
      <c r="M2411" s="12" t="s">
        <v>222</v>
      </c>
      <c r="N2411" s="12"/>
      <c r="O2411" s="12"/>
    </row>
    <row r="2412" spans="1:15" x14ac:dyDescent="0.35">
      <c r="A2412" s="11" t="str">
        <f t="shared" si="37"/>
        <v>DISTRIBUCION VOLUMEN POR CRITERIO (kg o litros)Calimocho&lt;2MIL</v>
      </c>
      <c r="B2412" s="11" t="s">
        <v>210</v>
      </c>
      <c r="C2412" s="11" t="s">
        <v>117</v>
      </c>
      <c r="D2412" s="11" t="s">
        <v>9</v>
      </c>
      <c r="E2412" s="12">
        <v>12.923158848982883</v>
      </c>
      <c r="F2412" s="12">
        <v>11.250579837434202</v>
      </c>
      <c r="G2412" s="12">
        <v>5.0420434861054</v>
      </c>
      <c r="H2412" s="12">
        <v>3.2643811399058338</v>
      </c>
      <c r="I2412" s="12">
        <v>9.3632247455459368</v>
      </c>
      <c r="J2412" s="12">
        <v>5.8070379550095854</v>
      </c>
      <c r="K2412" s="12">
        <v>3.5863865130191206</v>
      </c>
      <c r="L2412" s="12">
        <v>0.55731838625922103</v>
      </c>
      <c r="M2412" s="12" t="s">
        <v>222</v>
      </c>
      <c r="N2412" s="12"/>
      <c r="O2412" s="12"/>
    </row>
    <row r="2413" spans="1:15" x14ac:dyDescent="0.35">
      <c r="A2413" s="11" t="str">
        <f t="shared" si="37"/>
        <v>DISTRIBUCION VOLUMEN POR CRITERIO (kg o litros)Calimocho2-5MIL</v>
      </c>
      <c r="B2413" s="11" t="s">
        <v>210</v>
      </c>
      <c r="C2413" s="11" t="s">
        <v>117</v>
      </c>
      <c r="D2413" s="11" t="s">
        <v>10</v>
      </c>
      <c r="E2413" s="12" t="s">
        <v>222</v>
      </c>
      <c r="F2413" s="12">
        <v>8.4622418889949582</v>
      </c>
      <c r="G2413" s="12">
        <v>7.0517701318180803</v>
      </c>
      <c r="H2413" s="12" t="s">
        <v>222</v>
      </c>
      <c r="I2413" s="12">
        <v>0.34667138690734728</v>
      </c>
      <c r="J2413" s="12" t="s">
        <v>222</v>
      </c>
      <c r="K2413" s="12">
        <v>1.1190270429142894</v>
      </c>
      <c r="L2413" s="12" t="s">
        <v>222</v>
      </c>
      <c r="M2413" s="12" t="s">
        <v>222</v>
      </c>
      <c r="N2413" s="12"/>
      <c r="O2413" s="12"/>
    </row>
    <row r="2414" spans="1:15" x14ac:dyDescent="0.35">
      <c r="A2414" s="11" t="str">
        <f t="shared" si="37"/>
        <v>DISTRIBUCION VOLUMEN POR CRITERIO (kg o litros)Calimocho5-10MIL</v>
      </c>
      <c r="B2414" s="11" t="s">
        <v>210</v>
      </c>
      <c r="C2414" s="11" t="s">
        <v>117</v>
      </c>
      <c r="D2414" s="11" t="s">
        <v>11</v>
      </c>
      <c r="E2414" s="12">
        <v>1.5485099202604462</v>
      </c>
      <c r="F2414" s="12">
        <v>5.3053817325511758</v>
      </c>
      <c r="G2414" s="12">
        <v>11.406312214409002</v>
      </c>
      <c r="H2414" s="12">
        <v>3.1025674538616843</v>
      </c>
      <c r="I2414" s="12">
        <v>2.3317780800665084</v>
      </c>
      <c r="J2414" s="12">
        <v>6.4415780443113118</v>
      </c>
      <c r="K2414" s="12">
        <v>3.2779664255935703</v>
      </c>
      <c r="L2414" s="12">
        <v>2.1979210688754129</v>
      </c>
      <c r="M2414" s="12">
        <v>21.695631855417545</v>
      </c>
      <c r="N2414" s="12"/>
      <c r="O2414" s="12"/>
    </row>
    <row r="2415" spans="1:15" x14ac:dyDescent="0.35">
      <c r="A2415" s="11" t="str">
        <f t="shared" si="37"/>
        <v>DISTRIBUCION VOLUMEN POR CRITERIO (kg o litros)Calimocho10-30MIL</v>
      </c>
      <c r="B2415" s="11" t="s">
        <v>210</v>
      </c>
      <c r="C2415" s="11" t="s">
        <v>117</v>
      </c>
      <c r="D2415" s="11" t="s">
        <v>12</v>
      </c>
      <c r="E2415" s="12">
        <v>15.157760192242161</v>
      </c>
      <c r="F2415" s="12">
        <v>12.238532554294428</v>
      </c>
      <c r="G2415" s="12">
        <v>21.209460887826474</v>
      </c>
      <c r="H2415" s="12">
        <v>13.805190860384339</v>
      </c>
      <c r="I2415" s="12">
        <v>20.667705894838406</v>
      </c>
      <c r="J2415" s="12">
        <v>22.831635912481726</v>
      </c>
      <c r="K2415" s="12">
        <v>10.997306492880959</v>
      </c>
      <c r="L2415" s="12">
        <v>23.994960004690942</v>
      </c>
      <c r="M2415" s="12">
        <v>5.5961910126720751</v>
      </c>
      <c r="N2415" s="12"/>
      <c r="O2415" s="12"/>
    </row>
    <row r="2416" spans="1:15" x14ac:dyDescent="0.35">
      <c r="A2416" s="11" t="str">
        <f t="shared" si="37"/>
        <v>DISTRIBUCION VOLUMEN POR CRITERIO (kg o litros)Calimocho30-100MIL</v>
      </c>
      <c r="B2416" s="11" t="s">
        <v>210</v>
      </c>
      <c r="C2416" s="11" t="s">
        <v>117</v>
      </c>
      <c r="D2416" s="11" t="s">
        <v>13</v>
      </c>
      <c r="E2416" s="12">
        <v>16.043941188893733</v>
      </c>
      <c r="F2416" s="12">
        <v>8.7812437746334755</v>
      </c>
      <c r="G2416" s="12">
        <v>13.03311364943964</v>
      </c>
      <c r="H2416" s="12">
        <v>24.127388381424129</v>
      </c>
      <c r="I2416" s="12">
        <v>13.762134467569268</v>
      </c>
      <c r="J2416" s="12">
        <v>5.5072773403017345</v>
      </c>
      <c r="K2416" s="12">
        <v>16.251691264764865</v>
      </c>
      <c r="L2416" s="12">
        <v>6.8559356563467038</v>
      </c>
      <c r="M2416" s="12">
        <v>10.865196140841444</v>
      </c>
      <c r="N2416" s="12"/>
      <c r="O2416" s="12"/>
    </row>
    <row r="2417" spans="1:15" x14ac:dyDescent="0.35">
      <c r="A2417" s="11" t="str">
        <f t="shared" si="37"/>
        <v>DISTRIBUCION VOLUMEN POR CRITERIO (kg o litros)Calimocho100-200MIL</v>
      </c>
      <c r="B2417" s="11" t="s">
        <v>210</v>
      </c>
      <c r="C2417" s="11" t="s">
        <v>117</v>
      </c>
      <c r="D2417" s="11" t="s">
        <v>14</v>
      </c>
      <c r="E2417" s="12">
        <v>40.919749522007521</v>
      </c>
      <c r="F2417" s="12">
        <v>12.565179266962387</v>
      </c>
      <c r="G2417" s="12">
        <v>13.795690881453554</v>
      </c>
      <c r="H2417" s="12">
        <v>21.202698051018949</v>
      </c>
      <c r="I2417" s="12">
        <v>18.036460270266797</v>
      </c>
      <c r="J2417" s="12">
        <v>27.55715850165333</v>
      </c>
      <c r="K2417" s="12">
        <v>13.996772529848233</v>
      </c>
      <c r="L2417" s="12">
        <v>25.009056509520601</v>
      </c>
      <c r="M2417" s="12">
        <v>25.373274578044224</v>
      </c>
      <c r="N2417" s="12"/>
      <c r="O2417" s="12"/>
    </row>
    <row r="2418" spans="1:15" x14ac:dyDescent="0.35">
      <c r="A2418" s="11" t="str">
        <f t="shared" si="37"/>
        <v>DISTRIBUCION VOLUMEN POR CRITERIO (kg o litros)Calimocho200-500MIL</v>
      </c>
      <c r="B2418" s="11" t="s">
        <v>210</v>
      </c>
      <c r="C2418" s="11" t="s">
        <v>117</v>
      </c>
      <c r="D2418" s="11" t="s">
        <v>15</v>
      </c>
      <c r="E2418" s="12">
        <v>2.6838278959304454</v>
      </c>
      <c r="F2418" s="12">
        <v>22.20109470024995</v>
      </c>
      <c r="G2418" s="12">
        <v>12.243629980153335</v>
      </c>
      <c r="H2418" s="12">
        <v>16.297230828196362</v>
      </c>
      <c r="I2418" s="12">
        <v>17.521867900303292</v>
      </c>
      <c r="J2418" s="12">
        <v>17.000265631266899</v>
      </c>
      <c r="K2418" s="12">
        <v>37.165425167226644</v>
      </c>
      <c r="L2418" s="12">
        <v>24.283619642184462</v>
      </c>
      <c r="M2418" s="12">
        <v>12.935621553049776</v>
      </c>
      <c r="N2418" s="12"/>
      <c r="O2418" s="12"/>
    </row>
    <row r="2419" spans="1:15" x14ac:dyDescent="0.35">
      <c r="A2419" s="11" t="str">
        <f t="shared" si="37"/>
        <v>DISTRIBUCION VOLUMEN POR CRITERIO (kg o litros)Calimocho&gt;500MIL</v>
      </c>
      <c r="B2419" s="11" t="s">
        <v>210</v>
      </c>
      <c r="C2419" s="11" t="s">
        <v>117</v>
      </c>
      <c r="D2419" s="11" t="s">
        <v>16</v>
      </c>
      <c r="E2419" s="12">
        <v>10.723049192519866</v>
      </c>
      <c r="F2419" s="12">
        <v>19.195722548736605</v>
      </c>
      <c r="G2419" s="12">
        <v>16.217996966085671</v>
      </c>
      <c r="H2419" s="12">
        <v>18.20054667960979</v>
      </c>
      <c r="I2419" s="12">
        <v>17.970168021474798</v>
      </c>
      <c r="J2419" s="12">
        <v>14.855045789058909</v>
      </c>
      <c r="K2419" s="12">
        <v>13.605423055066474</v>
      </c>
      <c r="L2419" s="12">
        <v>17.101189333834117</v>
      </c>
      <c r="M2419" s="12">
        <v>23.534077596602287</v>
      </c>
      <c r="N2419" s="12"/>
      <c r="O2419" s="12"/>
    </row>
    <row r="2420" spans="1:15" x14ac:dyDescent="0.35">
      <c r="A2420" s="11" t="str">
        <f t="shared" si="37"/>
        <v>DISTRIBUCION VOLUMEN POR CRITERIO (kg o litros)CalimochoDE 15 A 19 AÑOS</v>
      </c>
      <c r="B2420" s="11" t="s">
        <v>210</v>
      </c>
      <c r="C2420" s="11" t="s">
        <v>117</v>
      </c>
      <c r="D2420" s="11" t="s">
        <v>34</v>
      </c>
      <c r="E2420" s="12" t="s">
        <v>222</v>
      </c>
      <c r="F2420" s="12" t="s">
        <v>222</v>
      </c>
      <c r="G2420" s="12" t="s">
        <v>222</v>
      </c>
      <c r="H2420" s="12" t="s">
        <v>222</v>
      </c>
      <c r="I2420" s="12" t="s">
        <v>222</v>
      </c>
      <c r="J2420" s="12" t="s">
        <v>222</v>
      </c>
      <c r="K2420" s="12" t="s">
        <v>222</v>
      </c>
      <c r="L2420" s="12" t="s">
        <v>222</v>
      </c>
      <c r="M2420" s="12" t="s">
        <v>222</v>
      </c>
      <c r="N2420" s="12"/>
      <c r="O2420" s="12"/>
    </row>
    <row r="2421" spans="1:15" x14ac:dyDescent="0.35">
      <c r="A2421" s="11" t="str">
        <f t="shared" si="37"/>
        <v>DISTRIBUCION VOLUMEN POR CRITERIO (kg o litros)CalimochoDE 20 A 24 AÑOS</v>
      </c>
      <c r="B2421" s="11" t="s">
        <v>210</v>
      </c>
      <c r="C2421" s="11" t="s">
        <v>117</v>
      </c>
      <c r="D2421" s="11" t="s">
        <v>35</v>
      </c>
      <c r="E2421" s="12">
        <v>9.2749576425458429</v>
      </c>
      <c r="F2421" s="12">
        <v>2.6499586292017314</v>
      </c>
      <c r="G2421" s="12">
        <v>3.0062029532267673</v>
      </c>
      <c r="H2421" s="12">
        <v>3.9707354781379234</v>
      </c>
      <c r="I2421" s="12" t="s">
        <v>222</v>
      </c>
      <c r="J2421" s="12">
        <v>1.5065171337122649</v>
      </c>
      <c r="K2421" s="12">
        <v>11.342473361916412</v>
      </c>
      <c r="L2421" s="12" t="s">
        <v>222</v>
      </c>
      <c r="M2421" s="12">
        <v>12.590299027033879</v>
      </c>
      <c r="N2421" s="12"/>
      <c r="O2421" s="12"/>
    </row>
    <row r="2422" spans="1:15" x14ac:dyDescent="0.35">
      <c r="A2422" s="11" t="str">
        <f t="shared" si="37"/>
        <v>DISTRIBUCION VOLUMEN POR CRITERIO (kg o litros)CalimochoDE 25 A 34 AÑOS</v>
      </c>
      <c r="B2422" s="11" t="s">
        <v>210</v>
      </c>
      <c r="C2422" s="11" t="s">
        <v>117</v>
      </c>
      <c r="D2422" s="11" t="s">
        <v>36</v>
      </c>
      <c r="E2422" s="12">
        <v>13.481234233374352</v>
      </c>
      <c r="F2422" s="12">
        <v>12.326656560415625</v>
      </c>
      <c r="G2422" s="12">
        <v>20.961544090487774</v>
      </c>
      <c r="H2422" s="12">
        <v>8.0602494555057387</v>
      </c>
      <c r="I2422" s="12">
        <v>14.463216541113002</v>
      </c>
      <c r="J2422" s="12">
        <v>7.7528072200035272</v>
      </c>
      <c r="K2422" s="12">
        <v>8.9375566106422699</v>
      </c>
      <c r="L2422" s="12">
        <v>3.9844753330345037</v>
      </c>
      <c r="M2422" s="12">
        <v>5.0914312311866983</v>
      </c>
      <c r="N2422" s="12"/>
      <c r="O2422" s="12"/>
    </row>
    <row r="2423" spans="1:15" x14ac:dyDescent="0.35">
      <c r="A2423" s="11" t="str">
        <f t="shared" si="37"/>
        <v>DISTRIBUCION VOLUMEN POR CRITERIO (kg o litros)CalimochoDE 35 A 49 AÑOS</v>
      </c>
      <c r="B2423" s="11" t="s">
        <v>210</v>
      </c>
      <c r="C2423" s="11" t="s">
        <v>117</v>
      </c>
      <c r="D2423" s="11" t="s">
        <v>37</v>
      </c>
      <c r="E2423" s="12">
        <v>26.448855992429866</v>
      </c>
      <c r="F2423" s="12">
        <v>55.801713343964799</v>
      </c>
      <c r="G2423" s="12">
        <v>39.258235822955065</v>
      </c>
      <c r="H2423" s="12">
        <v>42.294646492846603</v>
      </c>
      <c r="I2423" s="12">
        <v>38.538050444413955</v>
      </c>
      <c r="J2423" s="12">
        <v>44.743215702945719</v>
      </c>
      <c r="K2423" s="12">
        <v>35.161499231408385</v>
      </c>
      <c r="L2423" s="12">
        <v>53.764197043292207</v>
      </c>
      <c r="M2423" s="12">
        <v>51.858849592590175</v>
      </c>
      <c r="N2423" s="12"/>
      <c r="O2423" s="12"/>
    </row>
    <row r="2424" spans="1:15" x14ac:dyDescent="0.35">
      <c r="A2424" s="11" t="str">
        <f t="shared" si="37"/>
        <v>DISTRIBUCION VOLUMEN POR CRITERIO (kg o litros)CalimochoDE 50 A 59 AÑOS</v>
      </c>
      <c r="B2424" s="11" t="s">
        <v>210</v>
      </c>
      <c r="C2424" s="11" t="s">
        <v>117</v>
      </c>
      <c r="D2424" s="11" t="s">
        <v>38</v>
      </c>
      <c r="E2424" s="12">
        <v>45.036343408281816</v>
      </c>
      <c r="F2424" s="12">
        <v>19.169137322943143</v>
      </c>
      <c r="G2424" s="12">
        <v>27.590497451992064</v>
      </c>
      <c r="H2424" s="12">
        <v>17.76674787798208</v>
      </c>
      <c r="I2424" s="12">
        <v>16.987419797720172</v>
      </c>
      <c r="J2424" s="12">
        <v>35.331342092684451</v>
      </c>
      <c r="K2424" s="12">
        <v>16.230207019635824</v>
      </c>
      <c r="L2424" s="12">
        <v>30.665487151760622</v>
      </c>
      <c r="M2424" s="12">
        <v>18.716179791383901</v>
      </c>
      <c r="N2424" s="12"/>
      <c r="O2424" s="12"/>
    </row>
    <row r="2425" spans="1:15" x14ac:dyDescent="0.35">
      <c r="A2425" s="11" t="str">
        <f t="shared" si="37"/>
        <v>DISTRIBUCION VOLUMEN POR CRITERIO (kg o litros)CalimochoDE 60 A 75 AÑOS</v>
      </c>
      <c r="B2425" s="11" t="s">
        <v>210</v>
      </c>
      <c r="C2425" s="11" t="s">
        <v>117</v>
      </c>
      <c r="D2425" s="11" t="s">
        <v>39</v>
      </c>
      <c r="E2425" s="12">
        <v>5.7586162814150228</v>
      </c>
      <c r="F2425" s="12">
        <v>10.052510447331887</v>
      </c>
      <c r="G2425" s="12">
        <v>9.1835456221576397</v>
      </c>
      <c r="H2425" s="12">
        <v>27.907617462764716</v>
      </c>
      <c r="I2425" s="12">
        <v>30.011326137119688</v>
      </c>
      <c r="J2425" s="12">
        <v>10.666117024737536</v>
      </c>
      <c r="K2425" s="12">
        <v>28.328264335169646</v>
      </c>
      <c r="L2425" s="12">
        <v>11.585842126619164</v>
      </c>
      <c r="M2425" s="12">
        <v>11.743234132057372</v>
      </c>
      <c r="N2425" s="12"/>
      <c r="O2425" s="12"/>
    </row>
    <row r="2426" spans="1:15" x14ac:dyDescent="0.35">
      <c r="A2426" s="11" t="str">
        <f t="shared" si="37"/>
        <v>DISTRIBUCION VOLUMEN POR CRITERIO (kg o litros)CalimochoNIVEL ALTO</v>
      </c>
      <c r="B2426" s="11" t="s">
        <v>210</v>
      </c>
      <c r="C2426" s="11" t="s">
        <v>117</v>
      </c>
      <c r="D2426" s="11" t="s">
        <v>171</v>
      </c>
      <c r="E2426" s="12">
        <v>14.694745170731963</v>
      </c>
      <c r="F2426" s="12">
        <v>28.760263968876192</v>
      </c>
      <c r="G2426" s="12">
        <v>20.604427284786055</v>
      </c>
      <c r="H2426" s="12">
        <v>27.047483339309636</v>
      </c>
      <c r="I2426" s="12">
        <v>32.051114693880976</v>
      </c>
      <c r="J2426" s="12">
        <v>28.404203604474731</v>
      </c>
      <c r="K2426" s="12">
        <v>23.374069713578788</v>
      </c>
      <c r="L2426" s="12">
        <v>50.73435423108301</v>
      </c>
      <c r="M2426" s="12">
        <v>24.193746439520666</v>
      </c>
      <c r="N2426" s="12"/>
      <c r="O2426" s="12"/>
    </row>
    <row r="2427" spans="1:15" x14ac:dyDescent="0.35">
      <c r="A2427" s="11" t="str">
        <f t="shared" si="37"/>
        <v>DISTRIBUCION VOLUMEN POR CRITERIO (kg o litros)CalimochoNIVEL MEDIO ALTO</v>
      </c>
      <c r="B2427" s="11" t="s">
        <v>210</v>
      </c>
      <c r="C2427" s="11" t="s">
        <v>117</v>
      </c>
      <c r="D2427" s="11" t="s">
        <v>172</v>
      </c>
      <c r="E2427" s="12">
        <v>14.440234852270418</v>
      </c>
      <c r="F2427" s="12">
        <v>14.671454518485147</v>
      </c>
      <c r="G2427" s="12">
        <v>22.098457411756691</v>
      </c>
      <c r="H2427" s="12">
        <v>9.2990959384471594</v>
      </c>
      <c r="I2427" s="12">
        <v>8.7916285785019603</v>
      </c>
      <c r="J2427" s="12">
        <v>13.176387833344652</v>
      </c>
      <c r="K2427" s="12">
        <v>11.588644512825788</v>
      </c>
      <c r="L2427" s="12">
        <v>6.3391587827172717</v>
      </c>
      <c r="M2427" s="12">
        <v>15.403508055422687</v>
      </c>
      <c r="N2427" s="12"/>
      <c r="O2427" s="12"/>
    </row>
    <row r="2428" spans="1:15" x14ac:dyDescent="0.35">
      <c r="A2428" s="11" t="str">
        <f t="shared" si="37"/>
        <v>DISTRIBUCION VOLUMEN POR CRITERIO (kg o litros)CalimochoNIVEL MEDIO</v>
      </c>
      <c r="B2428" s="11" t="s">
        <v>210</v>
      </c>
      <c r="C2428" s="11" t="s">
        <v>117</v>
      </c>
      <c r="D2428" s="11" t="s">
        <v>173</v>
      </c>
      <c r="E2428" s="12">
        <v>38.630719444004164</v>
      </c>
      <c r="F2428" s="12">
        <v>27.679452120558583</v>
      </c>
      <c r="G2428" s="12">
        <v>15.217703873545089</v>
      </c>
      <c r="H2428" s="12">
        <v>18.513839393492297</v>
      </c>
      <c r="I2428" s="12">
        <v>26.781143987941565</v>
      </c>
      <c r="J2428" s="12">
        <v>29.721370293933941</v>
      </c>
      <c r="K2428" s="12">
        <v>16.784200371360225</v>
      </c>
      <c r="L2428" s="12">
        <v>20.664022886937548</v>
      </c>
      <c r="M2428" s="12">
        <v>23.228805307392054</v>
      </c>
      <c r="N2428" s="12"/>
      <c r="O2428" s="12"/>
    </row>
    <row r="2429" spans="1:15" x14ac:dyDescent="0.35">
      <c r="A2429" s="11" t="str">
        <f t="shared" si="37"/>
        <v>DISTRIBUCION VOLUMEN POR CRITERIO (kg o litros)CalimochoNIVEL MEDIO BAJO</v>
      </c>
      <c r="B2429" s="11" t="s">
        <v>210</v>
      </c>
      <c r="C2429" s="11" t="s">
        <v>117</v>
      </c>
      <c r="D2429" s="11" t="s">
        <v>174</v>
      </c>
      <c r="E2429" s="12">
        <v>9.8322685844814739</v>
      </c>
      <c r="F2429" s="12">
        <v>7.6163095934911311</v>
      </c>
      <c r="G2429" s="12">
        <v>20.022481010933085</v>
      </c>
      <c r="H2429" s="12">
        <v>17.664610349263828</v>
      </c>
      <c r="I2429" s="12">
        <v>8.8875829747752082</v>
      </c>
      <c r="J2429" s="12">
        <v>7.0963025419381003</v>
      </c>
      <c r="K2429" s="12">
        <v>26.097643265086724</v>
      </c>
      <c r="L2429" s="12">
        <v>15.262201331870253</v>
      </c>
      <c r="M2429" s="12">
        <v>27.043221487563208</v>
      </c>
      <c r="N2429" s="12"/>
      <c r="O2429" s="12"/>
    </row>
    <row r="2430" spans="1:15" x14ac:dyDescent="0.35">
      <c r="A2430" s="11" t="str">
        <f t="shared" si="37"/>
        <v>DISTRIBUCION VOLUMEN POR CRITERIO (kg o litros)CalimochoNIVEL BAJO</v>
      </c>
      <c r="B2430" s="11" t="s">
        <v>210</v>
      </c>
      <c r="C2430" s="11" t="s">
        <v>117</v>
      </c>
      <c r="D2430" s="11" t="s">
        <v>190</v>
      </c>
      <c r="E2430" s="12">
        <v>22.402029357181636</v>
      </c>
      <c r="F2430" s="12">
        <v>21.272497230833874</v>
      </c>
      <c r="G2430" s="12">
        <v>22.056947454741014</v>
      </c>
      <c r="H2430" s="12">
        <v>27.474968716553029</v>
      </c>
      <c r="I2430" s="12">
        <v>23.488536368643334</v>
      </c>
      <c r="J2430" s="12">
        <v>21.601727301960214</v>
      </c>
      <c r="K2430" s="12">
        <v>22.155446048556215</v>
      </c>
      <c r="L2430" s="12">
        <v>7.0002651742377369</v>
      </c>
      <c r="M2430" s="12">
        <v>10.13072389822471</v>
      </c>
      <c r="N2430" s="12"/>
      <c r="O2430" s="12"/>
    </row>
    <row r="2431" spans="1:15" x14ac:dyDescent="0.35">
      <c r="A2431" s="11" t="str">
        <f t="shared" si="37"/>
        <v>DISTRIBUCION VOLUMEN POR CRITERIO (kg o litros)CalimochoHOMBRE</v>
      </c>
      <c r="B2431" s="11" t="s">
        <v>210</v>
      </c>
      <c r="C2431" s="11" t="s">
        <v>117</v>
      </c>
      <c r="D2431" s="11" t="s">
        <v>17</v>
      </c>
      <c r="E2431" s="12">
        <v>54.139578986556614</v>
      </c>
      <c r="F2431" s="12">
        <v>42.448498844223202</v>
      </c>
      <c r="G2431" s="12">
        <v>39.239260307216732</v>
      </c>
      <c r="H2431" s="12">
        <v>49.524027381243485</v>
      </c>
      <c r="I2431" s="12">
        <v>32.656240074197356</v>
      </c>
      <c r="J2431" s="12">
        <v>50.132370464452656</v>
      </c>
      <c r="K2431" s="12">
        <v>37.006208521616401</v>
      </c>
      <c r="L2431" s="12">
        <v>73.924420468382436</v>
      </c>
      <c r="M2431" s="12">
        <v>61.57699732216053</v>
      </c>
      <c r="N2431" s="12"/>
      <c r="O2431" s="12"/>
    </row>
    <row r="2432" spans="1:15" x14ac:dyDescent="0.35">
      <c r="A2432" s="11" t="str">
        <f t="shared" si="37"/>
        <v>DISTRIBUCION VOLUMEN POR CRITERIO (kg o litros)CalimochoMUJER</v>
      </c>
      <c r="B2432" s="11" t="s">
        <v>210</v>
      </c>
      <c r="C2432" s="11" t="s">
        <v>117</v>
      </c>
      <c r="D2432" s="11" t="s">
        <v>18</v>
      </c>
      <c r="E2432" s="12">
        <v>45.860425332327317</v>
      </c>
      <c r="F2432" s="12">
        <v>57.551488846092226</v>
      </c>
      <c r="G2432" s="12">
        <v>60.760762923367714</v>
      </c>
      <c r="H2432" s="12">
        <v>50.475964536849162</v>
      </c>
      <c r="I2432" s="12">
        <v>67.343765668187885</v>
      </c>
      <c r="J2432" s="12">
        <v>49.867629535547337</v>
      </c>
      <c r="K2432" s="12">
        <v>62.993813829284953</v>
      </c>
      <c r="L2432" s="12">
        <v>26.075579531617578</v>
      </c>
      <c r="M2432" s="12">
        <v>38.423002677839477</v>
      </c>
      <c r="N2432" s="12"/>
      <c r="O2432" s="12"/>
    </row>
    <row r="2433" spans="1:15" x14ac:dyDescent="0.35">
      <c r="A2433" s="11" t="str">
        <f t="shared" si="37"/>
        <v>DISTRIBUCION VOLUMEN POR CRITERIO (kg o litros)RebujitoT.ESPAÑA</v>
      </c>
      <c r="B2433" s="11" t="s">
        <v>210</v>
      </c>
      <c r="C2433" s="11" t="s">
        <v>151</v>
      </c>
      <c r="D2433" s="11" t="s">
        <v>32</v>
      </c>
      <c r="E2433" s="12">
        <v>100</v>
      </c>
      <c r="F2433" s="12">
        <v>100</v>
      </c>
      <c r="G2433" s="12">
        <v>100</v>
      </c>
      <c r="H2433" s="12">
        <v>100</v>
      </c>
      <c r="I2433" s="12">
        <v>100</v>
      </c>
      <c r="J2433" s="12">
        <v>100</v>
      </c>
      <c r="K2433" s="12">
        <v>100</v>
      </c>
      <c r="L2433" s="12">
        <v>100</v>
      </c>
      <c r="M2433" s="12">
        <v>100</v>
      </c>
      <c r="N2433" s="12"/>
      <c r="O2433" s="12"/>
    </row>
    <row r="2434" spans="1:15" x14ac:dyDescent="0.35">
      <c r="A2434" s="11" t="str">
        <f t="shared" si="37"/>
        <v>DISTRIBUCION VOLUMEN POR CRITERIO (kg o litros)RebujitoBCN AM</v>
      </c>
      <c r="B2434" s="11" t="s">
        <v>210</v>
      </c>
      <c r="C2434" s="11" t="s">
        <v>151</v>
      </c>
      <c r="D2434" s="11" t="s">
        <v>1</v>
      </c>
      <c r="E2434" s="12" t="s">
        <v>222</v>
      </c>
      <c r="F2434" s="12">
        <v>1.9734780709026567</v>
      </c>
      <c r="G2434" s="12">
        <v>3.9595141815840047</v>
      </c>
      <c r="H2434" s="12" t="s">
        <v>222</v>
      </c>
      <c r="I2434" s="12">
        <v>44.086186985508171</v>
      </c>
      <c r="J2434" s="12" t="s">
        <v>222</v>
      </c>
      <c r="K2434" s="12" t="s">
        <v>222</v>
      </c>
      <c r="L2434" s="12">
        <v>34.46670391142257</v>
      </c>
      <c r="M2434" s="12">
        <v>100</v>
      </c>
      <c r="N2434" s="12"/>
      <c r="O2434" s="12"/>
    </row>
    <row r="2435" spans="1:15" x14ac:dyDescent="0.35">
      <c r="A2435" s="11" t="str">
        <f t="shared" si="37"/>
        <v>DISTRIBUCION VOLUMEN POR CRITERIO (kg o litros)RebujitoREST.CAT ARAGON</v>
      </c>
      <c r="B2435" s="11" t="s">
        <v>210</v>
      </c>
      <c r="C2435" s="11" t="s">
        <v>151</v>
      </c>
      <c r="D2435" s="11" t="s">
        <v>2</v>
      </c>
      <c r="E2435" s="12" t="s">
        <v>222</v>
      </c>
      <c r="F2435" s="12">
        <v>2.2030305588303172</v>
      </c>
      <c r="G2435" s="12">
        <v>6.4238121311364011</v>
      </c>
      <c r="H2435" s="12">
        <v>40.548415656245588</v>
      </c>
      <c r="I2435" s="12" t="s">
        <v>222</v>
      </c>
      <c r="J2435" s="12">
        <v>0.51987823088963858</v>
      </c>
      <c r="K2435" s="12">
        <v>7.9496605029903717</v>
      </c>
      <c r="L2435" s="12">
        <v>35.77693284011152</v>
      </c>
      <c r="M2435" s="12" t="s">
        <v>222</v>
      </c>
      <c r="N2435" s="12"/>
      <c r="O2435" s="12"/>
    </row>
    <row r="2436" spans="1:15" x14ac:dyDescent="0.35">
      <c r="A2436" s="11" t="str">
        <f t="shared" ref="A2436:A2499" si="38">B2436&amp;C2436&amp;D2436</f>
        <v>DISTRIBUCION VOLUMEN POR CRITERIO (kg o litros)RebujitoLEVANTE</v>
      </c>
      <c r="B2436" s="11" t="s">
        <v>210</v>
      </c>
      <c r="C2436" s="11" t="s">
        <v>151</v>
      </c>
      <c r="D2436" s="11" t="s">
        <v>3</v>
      </c>
      <c r="E2436" s="12" t="s">
        <v>222</v>
      </c>
      <c r="F2436" s="12">
        <v>1.6976838582359217</v>
      </c>
      <c r="G2436" s="12" t="s">
        <v>222</v>
      </c>
      <c r="H2436" s="12" t="s">
        <v>222</v>
      </c>
      <c r="I2436" s="12">
        <v>18.612468271865374</v>
      </c>
      <c r="J2436" s="12">
        <v>2.2801056173458725</v>
      </c>
      <c r="K2436" s="12">
        <v>24.478204668687223</v>
      </c>
      <c r="L2436" s="12" t="s">
        <v>222</v>
      </c>
      <c r="M2436" s="12" t="s">
        <v>222</v>
      </c>
      <c r="N2436" s="12"/>
      <c r="O2436" s="12"/>
    </row>
    <row r="2437" spans="1:15" x14ac:dyDescent="0.35">
      <c r="A2437" s="11" t="str">
        <f t="shared" si="38"/>
        <v>DISTRIBUCION VOLUMEN POR CRITERIO (kg o litros)RebujitoANDALUCIA</v>
      </c>
      <c r="B2437" s="11" t="s">
        <v>210</v>
      </c>
      <c r="C2437" s="11" t="s">
        <v>151</v>
      </c>
      <c r="D2437" s="11" t="s">
        <v>4</v>
      </c>
      <c r="E2437" s="12">
        <v>81.899589632499897</v>
      </c>
      <c r="F2437" s="12">
        <v>89.71842013625681</v>
      </c>
      <c r="G2437" s="12">
        <v>89.139646999262808</v>
      </c>
      <c r="H2437" s="12" t="s">
        <v>222</v>
      </c>
      <c r="I2437" s="12" t="s">
        <v>222</v>
      </c>
      <c r="J2437" s="12">
        <v>89.304513196057655</v>
      </c>
      <c r="K2437" s="12">
        <v>56.242325809138414</v>
      </c>
      <c r="L2437" s="12" t="s">
        <v>222</v>
      </c>
      <c r="M2437" s="12" t="s">
        <v>222</v>
      </c>
      <c r="N2437" s="12"/>
      <c r="O2437" s="12"/>
    </row>
    <row r="2438" spans="1:15" x14ac:dyDescent="0.35">
      <c r="A2438" s="11" t="str">
        <f t="shared" si="38"/>
        <v>DISTRIBUCION VOLUMEN POR CRITERIO (kg o litros)RebujitoMDD AM</v>
      </c>
      <c r="B2438" s="11" t="s">
        <v>210</v>
      </c>
      <c r="C2438" s="11" t="s">
        <v>151</v>
      </c>
      <c r="D2438" s="11" t="s">
        <v>5</v>
      </c>
      <c r="E2438" s="12" t="s">
        <v>222</v>
      </c>
      <c r="F2438" s="12" t="s">
        <v>222</v>
      </c>
      <c r="G2438" s="12" t="s">
        <v>222</v>
      </c>
      <c r="H2438" s="12" t="s">
        <v>222</v>
      </c>
      <c r="I2438" s="12" t="s">
        <v>222</v>
      </c>
      <c r="J2438" s="12">
        <v>3.9406295488769243</v>
      </c>
      <c r="K2438" s="12">
        <v>9.9600967499406909</v>
      </c>
      <c r="L2438" s="12" t="s">
        <v>222</v>
      </c>
      <c r="M2438" s="12" t="s">
        <v>222</v>
      </c>
      <c r="N2438" s="12"/>
      <c r="O2438" s="12"/>
    </row>
    <row r="2439" spans="1:15" x14ac:dyDescent="0.35">
      <c r="A2439" s="11" t="str">
        <f t="shared" si="38"/>
        <v>DISTRIBUCION VOLUMEN POR CRITERIO (kg o litros)RebujitoRTO CENTRO</v>
      </c>
      <c r="B2439" s="11" t="s">
        <v>210</v>
      </c>
      <c r="C2439" s="11" t="s">
        <v>151</v>
      </c>
      <c r="D2439" s="11" t="s">
        <v>6</v>
      </c>
      <c r="E2439" s="12">
        <v>18.10039863265596</v>
      </c>
      <c r="F2439" s="12">
        <v>4.40739037466206</v>
      </c>
      <c r="G2439" s="12">
        <v>0.47702569996014316</v>
      </c>
      <c r="H2439" s="12" t="s">
        <v>222</v>
      </c>
      <c r="I2439" s="12" t="s">
        <v>222</v>
      </c>
      <c r="J2439" s="12" t="s">
        <v>222</v>
      </c>
      <c r="K2439" s="12">
        <v>1.3697050623807736</v>
      </c>
      <c r="L2439" s="12">
        <v>29.756358728471266</v>
      </c>
      <c r="M2439" s="12" t="s">
        <v>222</v>
      </c>
      <c r="N2439" s="12"/>
      <c r="O2439" s="12"/>
    </row>
    <row r="2440" spans="1:15" x14ac:dyDescent="0.35">
      <c r="A2440" s="11" t="str">
        <f t="shared" si="38"/>
        <v>DISTRIBUCION VOLUMEN POR CRITERIO (kg o litros)RebujitoNORTE-CENTRO</v>
      </c>
      <c r="B2440" s="11" t="s">
        <v>210</v>
      </c>
      <c r="C2440" s="11" t="s">
        <v>151</v>
      </c>
      <c r="D2440" s="11" t="s">
        <v>7</v>
      </c>
      <c r="E2440" s="12" t="s">
        <v>222</v>
      </c>
      <c r="F2440" s="12" t="s">
        <v>222</v>
      </c>
      <c r="G2440" s="12" t="s">
        <v>222</v>
      </c>
      <c r="H2440" s="12">
        <v>22.891568521089962</v>
      </c>
      <c r="I2440" s="12">
        <v>37.301344742626455</v>
      </c>
      <c r="J2440" s="12" t="s">
        <v>222</v>
      </c>
      <c r="K2440" s="12" t="s">
        <v>222</v>
      </c>
      <c r="L2440" s="12" t="s">
        <v>222</v>
      </c>
      <c r="M2440" s="12" t="s">
        <v>222</v>
      </c>
      <c r="N2440" s="12"/>
      <c r="O2440" s="12"/>
    </row>
    <row r="2441" spans="1:15" x14ac:dyDescent="0.35">
      <c r="A2441" s="11" t="str">
        <f t="shared" si="38"/>
        <v>DISTRIBUCION VOLUMEN POR CRITERIO (kg o litros)RebujitoNOROESTE</v>
      </c>
      <c r="B2441" s="11" t="s">
        <v>210</v>
      </c>
      <c r="C2441" s="11" t="s">
        <v>151</v>
      </c>
      <c r="D2441" s="11" t="s">
        <v>8</v>
      </c>
      <c r="E2441" s="12" t="s">
        <v>222</v>
      </c>
      <c r="F2441" s="12" t="s">
        <v>222</v>
      </c>
      <c r="G2441" s="12" t="s">
        <v>222</v>
      </c>
      <c r="H2441" s="12">
        <v>36.560039228972798</v>
      </c>
      <c r="I2441" s="12" t="s">
        <v>222</v>
      </c>
      <c r="J2441" s="12">
        <v>3.95487266365057</v>
      </c>
      <c r="K2441" s="12" t="s">
        <v>222</v>
      </c>
      <c r="L2441" s="12" t="s">
        <v>222</v>
      </c>
      <c r="M2441" s="12" t="s">
        <v>222</v>
      </c>
      <c r="N2441" s="12"/>
      <c r="O2441" s="12"/>
    </row>
    <row r="2442" spans="1:15" x14ac:dyDescent="0.35">
      <c r="A2442" s="11" t="str">
        <f t="shared" si="38"/>
        <v>DISTRIBUCION VOLUMEN POR CRITERIO (kg o litros)Rebujito&lt;2MIL</v>
      </c>
      <c r="B2442" s="11" t="s">
        <v>210</v>
      </c>
      <c r="C2442" s="11" t="s">
        <v>151</v>
      </c>
      <c r="D2442" s="11" t="s">
        <v>9</v>
      </c>
      <c r="E2442" s="12" t="s">
        <v>222</v>
      </c>
      <c r="F2442" s="12" t="s">
        <v>222</v>
      </c>
      <c r="G2442" s="12" t="s">
        <v>222</v>
      </c>
      <c r="H2442" s="12" t="s">
        <v>222</v>
      </c>
      <c r="I2442" s="12">
        <v>18.474937341066969</v>
      </c>
      <c r="J2442" s="12" t="s">
        <v>222</v>
      </c>
      <c r="K2442" s="12" t="s">
        <v>222</v>
      </c>
      <c r="L2442" s="12" t="s">
        <v>222</v>
      </c>
      <c r="M2442" s="12" t="s">
        <v>222</v>
      </c>
      <c r="N2442" s="12"/>
      <c r="O2442" s="12"/>
    </row>
    <row r="2443" spans="1:15" x14ac:dyDescent="0.35">
      <c r="A2443" s="11" t="str">
        <f t="shared" si="38"/>
        <v>DISTRIBUCION VOLUMEN POR CRITERIO (kg o litros)Rebujito2-5MIL</v>
      </c>
      <c r="B2443" s="11" t="s">
        <v>210</v>
      </c>
      <c r="C2443" s="11" t="s">
        <v>151</v>
      </c>
      <c r="D2443" s="11" t="s">
        <v>10</v>
      </c>
      <c r="E2443" s="12">
        <v>18.10039863265596</v>
      </c>
      <c r="F2443" s="12">
        <v>0.34266397432146123</v>
      </c>
      <c r="G2443" s="12">
        <v>6.4238121311364011</v>
      </c>
      <c r="H2443" s="12" t="s">
        <v>222</v>
      </c>
      <c r="I2443" s="12" t="s">
        <v>222</v>
      </c>
      <c r="J2443" s="12" t="s">
        <v>222</v>
      </c>
      <c r="K2443" s="12">
        <v>16.939071078180827</v>
      </c>
      <c r="L2443" s="12" t="s">
        <v>222</v>
      </c>
      <c r="M2443" s="12" t="s">
        <v>222</v>
      </c>
      <c r="N2443" s="12"/>
      <c r="O2443" s="12"/>
    </row>
    <row r="2444" spans="1:15" x14ac:dyDescent="0.35">
      <c r="A2444" s="11" t="str">
        <f t="shared" si="38"/>
        <v>DISTRIBUCION VOLUMEN POR CRITERIO (kg o litros)Rebujito5-10MIL</v>
      </c>
      <c r="B2444" s="11" t="s">
        <v>210</v>
      </c>
      <c r="C2444" s="11" t="s">
        <v>151</v>
      </c>
      <c r="D2444" s="11" t="s">
        <v>11</v>
      </c>
      <c r="E2444" s="12" t="s">
        <v>222</v>
      </c>
      <c r="F2444" s="12">
        <v>1.0991862682053868</v>
      </c>
      <c r="G2444" s="12">
        <v>46.179300012967538</v>
      </c>
      <c r="H2444" s="12" t="s">
        <v>222</v>
      </c>
      <c r="I2444" s="12" t="s">
        <v>222</v>
      </c>
      <c r="J2444" s="12" t="s">
        <v>222</v>
      </c>
      <c r="K2444" s="12" t="s">
        <v>222</v>
      </c>
      <c r="L2444" s="12" t="s">
        <v>222</v>
      </c>
      <c r="M2444" s="12" t="s">
        <v>222</v>
      </c>
      <c r="N2444" s="12"/>
      <c r="O2444" s="12"/>
    </row>
    <row r="2445" spans="1:15" x14ac:dyDescent="0.35">
      <c r="A2445" s="11" t="str">
        <f t="shared" si="38"/>
        <v>DISTRIBUCION VOLUMEN POR CRITERIO (kg o litros)Rebujito10-30MIL</v>
      </c>
      <c r="B2445" s="11" t="s">
        <v>210</v>
      </c>
      <c r="C2445" s="11" t="s">
        <v>151</v>
      </c>
      <c r="D2445" s="11" t="s">
        <v>12</v>
      </c>
      <c r="E2445" s="12" t="s">
        <v>222</v>
      </c>
      <c r="F2445" s="12">
        <v>29.385939541344953</v>
      </c>
      <c r="G2445" s="12">
        <v>23.089647183464795</v>
      </c>
      <c r="H2445" s="12" t="s">
        <v>222</v>
      </c>
      <c r="I2445" s="12" t="s">
        <v>222</v>
      </c>
      <c r="J2445" s="12">
        <v>20.452700267841838</v>
      </c>
      <c r="K2445" s="12">
        <v>17.242175700868778</v>
      </c>
      <c r="L2445" s="12">
        <v>65.533291568582783</v>
      </c>
      <c r="M2445" s="12" t="s">
        <v>222</v>
      </c>
      <c r="N2445" s="12"/>
      <c r="O2445" s="12"/>
    </row>
    <row r="2446" spans="1:15" x14ac:dyDescent="0.35">
      <c r="A2446" s="11" t="str">
        <f t="shared" si="38"/>
        <v>DISTRIBUCION VOLUMEN POR CRITERIO (kg o litros)Rebujito30-100MIL</v>
      </c>
      <c r="B2446" s="11" t="s">
        <v>210</v>
      </c>
      <c r="C2446" s="11" t="s">
        <v>151</v>
      </c>
      <c r="D2446" s="11" t="s">
        <v>13</v>
      </c>
      <c r="E2446" s="12" t="s">
        <v>222</v>
      </c>
      <c r="F2446" s="12">
        <v>22.711305532753464</v>
      </c>
      <c r="G2446" s="12">
        <v>24.307267491111475</v>
      </c>
      <c r="H2446" s="12">
        <v>36.560039228972798</v>
      </c>
      <c r="I2446" s="12">
        <v>44.468206717687394</v>
      </c>
      <c r="J2446" s="12">
        <v>30.109617302272184</v>
      </c>
      <c r="K2446" s="12">
        <v>54.6692785866815</v>
      </c>
      <c r="L2446" s="12" t="s">
        <v>222</v>
      </c>
      <c r="M2446" s="12" t="s">
        <v>222</v>
      </c>
      <c r="N2446" s="12"/>
      <c r="O2446" s="12"/>
    </row>
    <row r="2447" spans="1:15" x14ac:dyDescent="0.35">
      <c r="A2447" s="11" t="str">
        <f t="shared" si="38"/>
        <v>DISTRIBUCION VOLUMEN POR CRITERIO (kg o litros)Rebujito100-200MIL</v>
      </c>
      <c r="B2447" s="11" t="s">
        <v>210</v>
      </c>
      <c r="C2447" s="11" t="s">
        <v>151</v>
      </c>
      <c r="D2447" s="11" t="s">
        <v>14</v>
      </c>
      <c r="E2447" s="12" t="s">
        <v>222</v>
      </c>
      <c r="F2447" s="12">
        <v>7.2801121190419744</v>
      </c>
      <c r="G2447" s="12" t="s">
        <v>222</v>
      </c>
      <c r="H2447" s="12" t="s">
        <v>222</v>
      </c>
      <c r="I2447" s="12">
        <v>18.444374912000661</v>
      </c>
      <c r="J2447" s="12">
        <v>0.17507315362045603</v>
      </c>
      <c r="K2447" s="12">
        <v>1.189379752774026</v>
      </c>
      <c r="L2447" s="12">
        <v>34.46670391142257</v>
      </c>
      <c r="M2447" s="12" t="s">
        <v>222</v>
      </c>
      <c r="N2447" s="12"/>
      <c r="O2447" s="12"/>
    </row>
    <row r="2448" spans="1:15" x14ac:dyDescent="0.35">
      <c r="A2448" s="11" t="str">
        <f t="shared" si="38"/>
        <v>DISTRIBUCION VOLUMEN POR CRITERIO (kg o litros)Rebujito200-500MIL</v>
      </c>
      <c r="B2448" s="11" t="s">
        <v>210</v>
      </c>
      <c r="C2448" s="11" t="s">
        <v>151</v>
      </c>
      <c r="D2448" s="11" t="s">
        <v>15</v>
      </c>
      <c r="E2448" s="12" t="s">
        <v>222</v>
      </c>
      <c r="F2448" s="12">
        <v>9.4668420360001946</v>
      </c>
      <c r="G2448" s="12" t="s">
        <v>222</v>
      </c>
      <c r="H2448" s="12">
        <v>22.891568521089962</v>
      </c>
      <c r="I2448" s="12">
        <v>18.612468271865374</v>
      </c>
      <c r="J2448" s="12">
        <v>6.07711625273779</v>
      </c>
      <c r="K2448" s="12">
        <v>6.9751370743250964</v>
      </c>
      <c r="L2448" s="12" t="s">
        <v>222</v>
      </c>
      <c r="M2448" s="12" t="s">
        <v>222</v>
      </c>
      <c r="N2448" s="12"/>
      <c r="O2448" s="12"/>
    </row>
    <row r="2449" spans="1:15" x14ac:dyDescent="0.35">
      <c r="A2449" s="11" t="str">
        <f t="shared" si="38"/>
        <v>DISTRIBUCION VOLUMEN POR CRITERIO (kg o litros)Rebujito&gt;500MIL</v>
      </c>
      <c r="B2449" s="11" t="s">
        <v>210</v>
      </c>
      <c r="C2449" s="11" t="s">
        <v>151</v>
      </c>
      <c r="D2449" s="11" t="s">
        <v>16</v>
      </c>
      <c r="E2449" s="12">
        <v>81.899589632499897</v>
      </c>
      <c r="F2449" s="12">
        <v>29.713954604945624</v>
      </c>
      <c r="G2449" s="12" t="s">
        <v>222</v>
      </c>
      <c r="H2449" s="12">
        <v>40.548415656245588</v>
      </c>
      <c r="I2449" s="12" t="s">
        <v>222</v>
      </c>
      <c r="J2449" s="12">
        <v>43.185501198500567</v>
      </c>
      <c r="K2449" s="12">
        <v>2.9849596756155941</v>
      </c>
      <c r="L2449" s="12" t="s">
        <v>222</v>
      </c>
      <c r="M2449" s="12">
        <v>100</v>
      </c>
      <c r="N2449" s="12"/>
      <c r="O2449" s="12"/>
    </row>
    <row r="2450" spans="1:15" x14ac:dyDescent="0.35">
      <c r="A2450" s="11" t="str">
        <f t="shared" si="38"/>
        <v>DISTRIBUCION VOLUMEN POR CRITERIO (kg o litros)RebujitoDE 15 A 19 AÑOS</v>
      </c>
      <c r="B2450" s="11" t="s">
        <v>210</v>
      </c>
      <c r="C2450" s="11" t="s">
        <v>151</v>
      </c>
      <c r="D2450" s="11" t="s">
        <v>34</v>
      </c>
      <c r="E2450" s="12" t="s">
        <v>222</v>
      </c>
      <c r="F2450" s="12">
        <v>8.5433120573960899</v>
      </c>
      <c r="G2450" s="12" t="s">
        <v>222</v>
      </c>
      <c r="H2450" s="12" t="s">
        <v>222</v>
      </c>
      <c r="I2450" s="12" t="s">
        <v>222</v>
      </c>
      <c r="J2450" s="12" t="s">
        <v>222</v>
      </c>
      <c r="K2450" s="12" t="s">
        <v>222</v>
      </c>
      <c r="L2450" s="12" t="s">
        <v>222</v>
      </c>
      <c r="M2450" s="12" t="s">
        <v>222</v>
      </c>
      <c r="N2450" s="12"/>
      <c r="O2450" s="12"/>
    </row>
    <row r="2451" spans="1:15" x14ac:dyDescent="0.35">
      <c r="A2451" s="11" t="str">
        <f t="shared" si="38"/>
        <v>DISTRIBUCION VOLUMEN POR CRITERIO (kg o litros)RebujitoDE 20 A 24 AÑOS</v>
      </c>
      <c r="B2451" s="11" t="s">
        <v>210</v>
      </c>
      <c r="C2451" s="11" t="s">
        <v>151</v>
      </c>
      <c r="D2451" s="11" t="s">
        <v>35</v>
      </c>
      <c r="E2451" s="12" t="s">
        <v>222</v>
      </c>
      <c r="F2451" s="12">
        <v>9.87803828038059</v>
      </c>
      <c r="G2451" s="12" t="s">
        <v>222</v>
      </c>
      <c r="H2451" s="12" t="s">
        <v>222</v>
      </c>
      <c r="I2451" s="12" t="s">
        <v>222</v>
      </c>
      <c r="J2451" s="12">
        <v>17.150642123471489</v>
      </c>
      <c r="K2451" s="12" t="s">
        <v>222</v>
      </c>
      <c r="L2451" s="12" t="s">
        <v>222</v>
      </c>
      <c r="M2451" s="12" t="s">
        <v>222</v>
      </c>
      <c r="N2451" s="12"/>
      <c r="O2451" s="12"/>
    </row>
    <row r="2452" spans="1:15" x14ac:dyDescent="0.35">
      <c r="A2452" s="11" t="str">
        <f t="shared" si="38"/>
        <v>DISTRIBUCION VOLUMEN POR CRITERIO (kg o litros)RebujitoDE 25 A 34 AÑOS</v>
      </c>
      <c r="B2452" s="11" t="s">
        <v>210</v>
      </c>
      <c r="C2452" s="11" t="s">
        <v>151</v>
      </c>
      <c r="D2452" s="11" t="s">
        <v>36</v>
      </c>
      <c r="E2452" s="12" t="s">
        <v>222</v>
      </c>
      <c r="F2452" s="12">
        <v>12.71483138132683</v>
      </c>
      <c r="G2452" s="12">
        <v>0.47702569996014316</v>
      </c>
      <c r="H2452" s="12">
        <v>22.891568521089962</v>
      </c>
      <c r="I2452" s="12">
        <v>18.474937341066969</v>
      </c>
      <c r="J2452" s="12">
        <v>12.856896522680348</v>
      </c>
      <c r="K2452" s="12">
        <v>10.178788459518641</v>
      </c>
      <c r="L2452" s="12" t="s">
        <v>222</v>
      </c>
      <c r="M2452" s="12" t="s">
        <v>222</v>
      </c>
      <c r="N2452" s="12"/>
      <c r="O2452" s="12"/>
    </row>
    <row r="2453" spans="1:15" x14ac:dyDescent="0.35">
      <c r="A2453" s="11" t="str">
        <f t="shared" si="38"/>
        <v>DISTRIBUCION VOLUMEN POR CRITERIO (kg o litros)RebujitoDE 35 A 49 AÑOS</v>
      </c>
      <c r="B2453" s="11" t="s">
        <v>210</v>
      </c>
      <c r="C2453" s="11" t="s">
        <v>151</v>
      </c>
      <c r="D2453" s="11" t="s">
        <v>37</v>
      </c>
      <c r="E2453" s="12">
        <v>81.899589632499897</v>
      </c>
      <c r="F2453" s="12">
        <v>16.043328258418658</v>
      </c>
      <c r="G2453" s="12">
        <v>35.106486604542084</v>
      </c>
      <c r="H2453" s="12" t="s">
        <v>222</v>
      </c>
      <c r="I2453" s="12">
        <v>44.468206717687394</v>
      </c>
      <c r="J2453" s="12">
        <v>8.8189385549224415</v>
      </c>
      <c r="K2453" s="12">
        <v>3.8674026232824787</v>
      </c>
      <c r="L2453" s="12">
        <v>29.756358728471266</v>
      </c>
      <c r="M2453" s="12" t="s">
        <v>222</v>
      </c>
      <c r="N2453" s="12"/>
      <c r="O2453" s="12"/>
    </row>
    <row r="2454" spans="1:15" x14ac:dyDescent="0.35">
      <c r="A2454" s="11" t="str">
        <f t="shared" si="38"/>
        <v>DISTRIBUCION VOLUMEN POR CRITERIO (kg o litros)RebujitoDE 50 A 59 AÑOS</v>
      </c>
      <c r="B2454" s="11" t="s">
        <v>210</v>
      </c>
      <c r="C2454" s="11" t="s">
        <v>151</v>
      </c>
      <c r="D2454" s="11" t="s">
        <v>38</v>
      </c>
      <c r="E2454" s="12">
        <v>18.10039863265596</v>
      </c>
      <c r="F2454" s="12">
        <v>13.44374094754685</v>
      </c>
      <c r="G2454" s="12">
        <v>27.260616777983714</v>
      </c>
      <c r="H2454" s="12">
        <v>77.108425627332949</v>
      </c>
      <c r="I2454" s="12">
        <v>18.612468271865374</v>
      </c>
      <c r="J2454" s="12">
        <v>8.6498016702047522</v>
      </c>
      <c r="K2454" s="12">
        <v>54.592527369201541</v>
      </c>
      <c r="L2454" s="12" t="s">
        <v>222</v>
      </c>
      <c r="M2454" s="12">
        <v>100</v>
      </c>
      <c r="N2454" s="12"/>
      <c r="O2454" s="12"/>
    </row>
    <row r="2455" spans="1:15" x14ac:dyDescent="0.35">
      <c r="A2455" s="11" t="str">
        <f t="shared" si="38"/>
        <v>DISTRIBUCION VOLUMEN POR CRITERIO (kg o litros)RebujitoDE 60 A 75 AÑOS</v>
      </c>
      <c r="B2455" s="11" t="s">
        <v>210</v>
      </c>
      <c r="C2455" s="11" t="s">
        <v>151</v>
      </c>
      <c r="D2455" s="11" t="s">
        <v>39</v>
      </c>
      <c r="E2455" s="12" t="s">
        <v>222</v>
      </c>
      <c r="F2455" s="12">
        <v>39.376748184636178</v>
      </c>
      <c r="G2455" s="12">
        <v>37.155892513609167</v>
      </c>
      <c r="H2455" s="12" t="s">
        <v>222</v>
      </c>
      <c r="I2455" s="12">
        <v>18.444374912000661</v>
      </c>
      <c r="J2455" s="12">
        <v>52.523741524865301</v>
      </c>
      <c r="K2455" s="12">
        <v>31.361260194330594</v>
      </c>
      <c r="L2455" s="12">
        <v>70.243636751534083</v>
      </c>
      <c r="M2455" s="12" t="s">
        <v>222</v>
      </c>
      <c r="N2455" s="12"/>
      <c r="O2455" s="12"/>
    </row>
    <row r="2456" spans="1:15" x14ac:dyDescent="0.35">
      <c r="A2456" s="11" t="str">
        <f t="shared" si="38"/>
        <v>DISTRIBUCION VOLUMEN POR CRITERIO (kg o litros)RebujitoNIVEL ALTO</v>
      </c>
      <c r="B2456" s="11" t="s">
        <v>210</v>
      </c>
      <c r="C2456" s="11" t="s">
        <v>151</v>
      </c>
      <c r="D2456" s="11" t="s">
        <v>171</v>
      </c>
      <c r="E2456" s="12">
        <v>81.899589632499897</v>
      </c>
      <c r="F2456" s="12">
        <v>25.049082350887158</v>
      </c>
      <c r="G2456" s="12">
        <v>52.603112144103939</v>
      </c>
      <c r="H2456" s="12">
        <v>40.548415656245588</v>
      </c>
      <c r="I2456" s="12">
        <v>18.612468271865374</v>
      </c>
      <c r="J2456" s="12">
        <v>21.803431952682271</v>
      </c>
      <c r="K2456" s="12">
        <v>13.186770057099464</v>
      </c>
      <c r="L2456" s="12">
        <v>35.77693284011152</v>
      </c>
      <c r="M2456" s="12" t="s">
        <v>222</v>
      </c>
      <c r="N2456" s="12"/>
      <c r="O2456" s="12"/>
    </row>
    <row r="2457" spans="1:15" x14ac:dyDescent="0.35">
      <c r="A2457" s="11" t="str">
        <f t="shared" si="38"/>
        <v>DISTRIBUCION VOLUMEN POR CRITERIO (kg o litros)RebujitoNIVEL MEDIO ALTO</v>
      </c>
      <c r="B2457" s="11" t="s">
        <v>210</v>
      </c>
      <c r="C2457" s="11" t="s">
        <v>151</v>
      </c>
      <c r="D2457" s="11" t="s">
        <v>172</v>
      </c>
      <c r="E2457" s="12">
        <v>18.10039863265596</v>
      </c>
      <c r="F2457" s="12">
        <v>17.503144790682438</v>
      </c>
      <c r="G2457" s="12">
        <v>0.47702569996014316</v>
      </c>
      <c r="H2457" s="12" t="s">
        <v>222</v>
      </c>
      <c r="I2457" s="12" t="s">
        <v>222</v>
      </c>
      <c r="J2457" s="12">
        <v>21.777912907968304</v>
      </c>
      <c r="K2457" s="12">
        <v>12.012736650777251</v>
      </c>
      <c r="L2457" s="12">
        <v>34.46670391142257</v>
      </c>
      <c r="M2457" s="12" t="s">
        <v>222</v>
      </c>
      <c r="N2457" s="12"/>
      <c r="O2457" s="12"/>
    </row>
    <row r="2458" spans="1:15" x14ac:dyDescent="0.35">
      <c r="A2458" s="11" t="str">
        <f t="shared" si="38"/>
        <v>DISTRIBUCION VOLUMEN POR CRITERIO (kg o litros)RebujitoNIVEL MEDIO</v>
      </c>
      <c r="B2458" s="11" t="s">
        <v>210</v>
      </c>
      <c r="C2458" s="11" t="s">
        <v>151</v>
      </c>
      <c r="D2458" s="11" t="s">
        <v>173</v>
      </c>
      <c r="E2458" s="12" t="s">
        <v>222</v>
      </c>
      <c r="F2458" s="12">
        <v>24.624243697491789</v>
      </c>
      <c r="G2458" s="12">
        <v>23.089647183464795</v>
      </c>
      <c r="H2458" s="12" t="s">
        <v>222</v>
      </c>
      <c r="I2458" s="12" t="s">
        <v>222</v>
      </c>
      <c r="J2458" s="12">
        <v>3.7744587755112837</v>
      </c>
      <c r="K2458" s="12">
        <v>11.974370250806048</v>
      </c>
      <c r="L2458" s="12" t="s">
        <v>222</v>
      </c>
      <c r="M2458" s="12">
        <v>100</v>
      </c>
      <c r="N2458" s="12"/>
      <c r="O2458" s="12"/>
    </row>
    <row r="2459" spans="1:15" x14ac:dyDescent="0.35">
      <c r="A2459" s="11" t="str">
        <f t="shared" si="38"/>
        <v>DISTRIBUCION VOLUMEN POR CRITERIO (kg o litros)RebujitoNIVEL MEDIO BAJO</v>
      </c>
      <c r="B2459" s="11" t="s">
        <v>210</v>
      </c>
      <c r="C2459" s="11" t="s">
        <v>151</v>
      </c>
      <c r="D2459" s="11" t="s">
        <v>174</v>
      </c>
      <c r="E2459" s="12" t="s">
        <v>222</v>
      </c>
      <c r="F2459" s="12">
        <v>10.464559718410062</v>
      </c>
      <c r="G2459" s="12">
        <v>11.716193546801653</v>
      </c>
      <c r="H2459" s="12">
        <v>59.451613601639849</v>
      </c>
      <c r="I2459" s="12">
        <v>62.9431461849843</v>
      </c>
      <c r="J2459" s="12">
        <v>26.584417081498369</v>
      </c>
      <c r="K2459" s="12">
        <v>14.698438833690803</v>
      </c>
      <c r="L2459" s="12" t="s">
        <v>222</v>
      </c>
      <c r="M2459" s="12" t="s">
        <v>222</v>
      </c>
      <c r="N2459" s="12"/>
      <c r="O2459" s="12"/>
    </row>
    <row r="2460" spans="1:15" x14ac:dyDescent="0.35">
      <c r="A2460" s="11" t="str">
        <f t="shared" si="38"/>
        <v>DISTRIBUCION VOLUMEN POR CRITERIO (kg o litros)RebujitoNIVEL BAJO</v>
      </c>
      <c r="B2460" s="11" t="s">
        <v>210</v>
      </c>
      <c r="C2460" s="11" t="s">
        <v>151</v>
      </c>
      <c r="D2460" s="11" t="s">
        <v>190</v>
      </c>
      <c r="E2460" s="12" t="s">
        <v>222</v>
      </c>
      <c r="F2460" s="12">
        <v>22.358994933074548</v>
      </c>
      <c r="G2460" s="12">
        <v>12.114048667802527</v>
      </c>
      <c r="H2460" s="12" t="s">
        <v>222</v>
      </c>
      <c r="I2460" s="12">
        <v>18.444374912000661</v>
      </c>
      <c r="J2460" s="12">
        <v>26.059786961859711</v>
      </c>
      <c r="K2460" s="12">
        <v>48.127678869209745</v>
      </c>
      <c r="L2460" s="12">
        <v>29.756358728471266</v>
      </c>
      <c r="M2460" s="12" t="s">
        <v>222</v>
      </c>
      <c r="N2460" s="12"/>
      <c r="O2460" s="12"/>
    </row>
    <row r="2461" spans="1:15" x14ac:dyDescent="0.35">
      <c r="A2461" s="11" t="str">
        <f t="shared" si="38"/>
        <v>DISTRIBUCION VOLUMEN POR CRITERIO (kg o litros)RebujitoHOMBRE</v>
      </c>
      <c r="B2461" s="11" t="s">
        <v>210</v>
      </c>
      <c r="C2461" s="11" t="s">
        <v>151</v>
      </c>
      <c r="D2461" s="11" t="s">
        <v>17</v>
      </c>
      <c r="E2461" s="12">
        <v>81.899589632499897</v>
      </c>
      <c r="F2461" s="12">
        <v>30.866043783620778</v>
      </c>
      <c r="G2461" s="12">
        <v>46.179300012967538</v>
      </c>
      <c r="H2461" s="12">
        <v>22.891568521089962</v>
      </c>
      <c r="I2461" s="12">
        <v>18.826403149099622</v>
      </c>
      <c r="J2461" s="12">
        <v>35.22768620523707</v>
      </c>
      <c r="K2461" s="12">
        <v>31.837019088766063</v>
      </c>
      <c r="L2461" s="12">
        <v>65.533291568582783</v>
      </c>
      <c r="M2461" s="12" t="s">
        <v>222</v>
      </c>
      <c r="N2461" s="12"/>
      <c r="O2461" s="12"/>
    </row>
    <row r="2462" spans="1:15" x14ac:dyDescent="0.35">
      <c r="A2462" s="11" t="str">
        <f t="shared" si="38"/>
        <v>DISTRIBUCION VOLUMEN POR CRITERIO (kg o litros)RebujitoMUJER</v>
      </c>
      <c r="B2462" s="11" t="s">
        <v>210</v>
      </c>
      <c r="C2462" s="11" t="s">
        <v>151</v>
      </c>
      <c r="D2462" s="11" t="s">
        <v>18</v>
      </c>
      <c r="E2462" s="12">
        <v>18.10039863265596</v>
      </c>
      <c r="F2462" s="12">
        <v>69.133955654087771</v>
      </c>
      <c r="G2462" s="12">
        <v>53.820728217222168</v>
      </c>
      <c r="H2462" s="12">
        <v>77.108425627332949</v>
      </c>
      <c r="I2462" s="12">
        <v>81.173594724670451</v>
      </c>
      <c r="J2462" s="12">
        <v>64.772317923537088</v>
      </c>
      <c r="K2462" s="12">
        <v>68.162980911233944</v>
      </c>
      <c r="L2462" s="12">
        <v>34.46670391142257</v>
      </c>
      <c r="M2462" s="12">
        <v>100</v>
      </c>
      <c r="N2462" s="12"/>
      <c r="O2462" s="12"/>
    </row>
    <row r="2463" spans="1:15" x14ac:dyDescent="0.35">
      <c r="A2463" s="11" t="str">
        <f t="shared" si="38"/>
        <v>DISTRIBUCION VOLUMEN POR CRITERIO (kg o litros)Espum/Lambrusc/MoscaT.ESPAÑA</v>
      </c>
      <c r="B2463" s="11" t="s">
        <v>210</v>
      </c>
      <c r="C2463" s="11" t="s">
        <v>152</v>
      </c>
      <c r="D2463" s="11" t="s">
        <v>32</v>
      </c>
      <c r="E2463" s="12">
        <v>100</v>
      </c>
      <c r="F2463" s="12">
        <v>100</v>
      </c>
      <c r="G2463" s="12">
        <v>100</v>
      </c>
      <c r="H2463" s="12">
        <v>100</v>
      </c>
      <c r="I2463" s="12">
        <v>100</v>
      </c>
      <c r="J2463" s="12">
        <v>100</v>
      </c>
      <c r="K2463" s="12">
        <v>100</v>
      </c>
      <c r="L2463" s="12">
        <v>100</v>
      </c>
      <c r="M2463" s="12">
        <v>100</v>
      </c>
      <c r="N2463" s="12"/>
      <c r="O2463" s="12"/>
    </row>
    <row r="2464" spans="1:15" x14ac:dyDescent="0.35">
      <c r="A2464" s="11" t="str">
        <f t="shared" si="38"/>
        <v>DISTRIBUCION VOLUMEN POR CRITERIO (kg o litros)Espum/Lambrusc/MoscaBCN AM</v>
      </c>
      <c r="B2464" s="11" t="s">
        <v>210</v>
      </c>
      <c r="C2464" s="11" t="s">
        <v>152</v>
      </c>
      <c r="D2464" s="11" t="s">
        <v>1</v>
      </c>
      <c r="E2464" s="12">
        <v>6.2569387205241451</v>
      </c>
      <c r="F2464" s="12">
        <v>10.312195008380657</v>
      </c>
      <c r="G2464" s="12">
        <v>12.845211289580282</v>
      </c>
      <c r="H2464" s="12">
        <v>4.4309235043024593</v>
      </c>
      <c r="I2464" s="12">
        <v>8.7703776351790488</v>
      </c>
      <c r="J2464" s="12">
        <v>8.3130755505526484</v>
      </c>
      <c r="K2464" s="12">
        <v>11.93541623797608</v>
      </c>
      <c r="L2464" s="12">
        <v>12.795253293700368</v>
      </c>
      <c r="M2464" s="12">
        <v>6.841928342697817</v>
      </c>
      <c r="N2464" s="12"/>
      <c r="O2464" s="12"/>
    </row>
    <row r="2465" spans="1:15" x14ac:dyDescent="0.35">
      <c r="A2465" s="11" t="str">
        <f t="shared" si="38"/>
        <v>DISTRIBUCION VOLUMEN POR CRITERIO (kg o litros)Espum/Lambrusc/MoscaREST.CAT ARAGON</v>
      </c>
      <c r="B2465" s="11" t="s">
        <v>210</v>
      </c>
      <c r="C2465" s="11" t="s">
        <v>152</v>
      </c>
      <c r="D2465" s="11" t="s">
        <v>2</v>
      </c>
      <c r="E2465" s="12">
        <v>14.335913870853526</v>
      </c>
      <c r="F2465" s="12">
        <v>14.085178938896398</v>
      </c>
      <c r="G2465" s="12">
        <v>14.533447584002593</v>
      </c>
      <c r="H2465" s="12">
        <v>20.241237879548297</v>
      </c>
      <c r="I2465" s="12">
        <v>18.248188354984055</v>
      </c>
      <c r="J2465" s="12">
        <v>26.141270329096255</v>
      </c>
      <c r="K2465" s="12">
        <v>29.601934589628314</v>
      </c>
      <c r="L2465" s="12">
        <v>14.438551865016661</v>
      </c>
      <c r="M2465" s="12">
        <v>22.582535945397535</v>
      </c>
      <c r="N2465" s="12"/>
      <c r="O2465" s="12"/>
    </row>
    <row r="2466" spans="1:15" x14ac:dyDescent="0.35">
      <c r="A2466" s="11" t="str">
        <f t="shared" si="38"/>
        <v>DISTRIBUCION VOLUMEN POR CRITERIO (kg o litros)Espum/Lambrusc/MoscaLEVANTE</v>
      </c>
      <c r="B2466" s="11" t="s">
        <v>210</v>
      </c>
      <c r="C2466" s="11" t="s">
        <v>152</v>
      </c>
      <c r="D2466" s="11" t="s">
        <v>3</v>
      </c>
      <c r="E2466" s="12">
        <v>28.909290849820263</v>
      </c>
      <c r="F2466" s="12">
        <v>34.313456907886518</v>
      </c>
      <c r="G2466" s="12">
        <v>23.899396612260926</v>
      </c>
      <c r="H2466" s="12">
        <v>27.129638514914895</v>
      </c>
      <c r="I2466" s="12">
        <v>13.510298905145742</v>
      </c>
      <c r="J2466" s="12">
        <v>1.8775711273302105</v>
      </c>
      <c r="K2466" s="12">
        <v>5.5438045495392094</v>
      </c>
      <c r="L2466" s="12">
        <v>2.379779337091215</v>
      </c>
      <c r="M2466" s="12">
        <v>6.9969007082287593</v>
      </c>
      <c r="N2466" s="12"/>
      <c r="O2466" s="12"/>
    </row>
    <row r="2467" spans="1:15" x14ac:dyDescent="0.35">
      <c r="A2467" s="11" t="str">
        <f t="shared" si="38"/>
        <v>DISTRIBUCION VOLUMEN POR CRITERIO (kg o litros)Espum/Lambrusc/MoscaANDALUCIA</v>
      </c>
      <c r="B2467" s="11" t="s">
        <v>210</v>
      </c>
      <c r="C2467" s="11" t="s">
        <v>152</v>
      </c>
      <c r="D2467" s="11" t="s">
        <v>4</v>
      </c>
      <c r="E2467" s="12">
        <v>11.104429693590724</v>
      </c>
      <c r="F2467" s="12">
        <v>7.8188333424251963</v>
      </c>
      <c r="G2467" s="12">
        <v>18.224716990111816</v>
      </c>
      <c r="H2467" s="12">
        <v>6.8593556995210232</v>
      </c>
      <c r="I2467" s="12">
        <v>8.2193748824807109</v>
      </c>
      <c r="J2467" s="12">
        <v>8.0462456313245365</v>
      </c>
      <c r="K2467" s="12">
        <v>11.855642532282742</v>
      </c>
      <c r="L2467" s="12">
        <v>22.095141057919566</v>
      </c>
      <c r="M2467" s="12">
        <v>15.084010847542412</v>
      </c>
      <c r="N2467" s="12"/>
      <c r="O2467" s="12"/>
    </row>
    <row r="2468" spans="1:15" x14ac:dyDescent="0.35">
      <c r="A2468" s="11" t="str">
        <f t="shared" si="38"/>
        <v>DISTRIBUCION VOLUMEN POR CRITERIO (kg o litros)Espum/Lambrusc/MoscaMDD AM</v>
      </c>
      <c r="B2468" s="11" t="s">
        <v>210</v>
      </c>
      <c r="C2468" s="11" t="s">
        <v>152</v>
      </c>
      <c r="D2468" s="11" t="s">
        <v>5</v>
      </c>
      <c r="E2468" s="12">
        <v>7.0217787323468377</v>
      </c>
      <c r="F2468" s="12">
        <v>1.0189424277787491</v>
      </c>
      <c r="G2468" s="12">
        <v>6.0897837019555467</v>
      </c>
      <c r="H2468" s="12">
        <v>6.9966189814697017</v>
      </c>
      <c r="I2468" s="12">
        <v>5.0204144941829902</v>
      </c>
      <c r="J2468" s="12">
        <v>9.4627346789795475</v>
      </c>
      <c r="K2468" s="12">
        <v>7.7797925062915203</v>
      </c>
      <c r="L2468" s="12">
        <v>2.5485950695745609</v>
      </c>
      <c r="M2468" s="12">
        <v>5.190268775013295</v>
      </c>
      <c r="N2468" s="12"/>
      <c r="O2468" s="12"/>
    </row>
    <row r="2469" spans="1:15" x14ac:dyDescent="0.35">
      <c r="A2469" s="11" t="str">
        <f t="shared" si="38"/>
        <v>DISTRIBUCION VOLUMEN POR CRITERIO (kg o litros)Espum/Lambrusc/MoscaRTO CENTRO</v>
      </c>
      <c r="B2469" s="11" t="s">
        <v>210</v>
      </c>
      <c r="C2469" s="11" t="s">
        <v>152</v>
      </c>
      <c r="D2469" s="11" t="s">
        <v>6</v>
      </c>
      <c r="E2469" s="12">
        <v>8.8421701578582894</v>
      </c>
      <c r="F2469" s="12">
        <v>5.8907441952707691</v>
      </c>
      <c r="G2469" s="12">
        <v>3.1273721336713391</v>
      </c>
      <c r="H2469" s="12">
        <v>3.6559694077300482</v>
      </c>
      <c r="I2469" s="12">
        <v>4.6206886852167539</v>
      </c>
      <c r="J2469" s="12">
        <v>6.4902503471573905</v>
      </c>
      <c r="K2469" s="12">
        <v>0.92383540718638002</v>
      </c>
      <c r="L2469" s="12">
        <v>14.917129290108889</v>
      </c>
      <c r="M2469" s="12">
        <v>9.2775593965643406</v>
      </c>
      <c r="N2469" s="12"/>
      <c r="O2469" s="12"/>
    </row>
    <row r="2470" spans="1:15" x14ac:dyDescent="0.35">
      <c r="A2470" s="11" t="str">
        <f t="shared" si="38"/>
        <v>DISTRIBUCION VOLUMEN POR CRITERIO (kg o litros)Espum/Lambrusc/MoscaNORTE-CENTRO</v>
      </c>
      <c r="B2470" s="11" t="s">
        <v>210</v>
      </c>
      <c r="C2470" s="11" t="s">
        <v>152</v>
      </c>
      <c r="D2470" s="11" t="s">
        <v>7</v>
      </c>
      <c r="E2470" s="12">
        <v>21.137181007334096</v>
      </c>
      <c r="F2470" s="12">
        <v>17.743478373178633</v>
      </c>
      <c r="G2470" s="12">
        <v>15.138526000536428</v>
      </c>
      <c r="H2470" s="12">
        <v>27.912901676069119</v>
      </c>
      <c r="I2470" s="12">
        <v>36.806710104753087</v>
      </c>
      <c r="J2470" s="12">
        <v>33.80901205497851</v>
      </c>
      <c r="K2470" s="12">
        <v>28.588247592646169</v>
      </c>
      <c r="L2470" s="12">
        <v>25.545235554936401</v>
      </c>
      <c r="M2470" s="12">
        <v>23.316232509367254</v>
      </c>
      <c r="N2470" s="12"/>
      <c r="O2470" s="12"/>
    </row>
    <row r="2471" spans="1:15" x14ac:dyDescent="0.35">
      <c r="A2471" s="11" t="str">
        <f t="shared" si="38"/>
        <v>DISTRIBUCION VOLUMEN POR CRITERIO (kg o litros)Espum/Lambrusc/MoscaNOROESTE</v>
      </c>
      <c r="B2471" s="11" t="s">
        <v>210</v>
      </c>
      <c r="C2471" s="11" t="s">
        <v>152</v>
      </c>
      <c r="D2471" s="11" t="s">
        <v>8</v>
      </c>
      <c r="E2471" s="12">
        <v>2.392296096483955</v>
      </c>
      <c r="F2471" s="12">
        <v>8.8171801529574125</v>
      </c>
      <c r="G2471" s="12">
        <v>6.1415369711701322</v>
      </c>
      <c r="H2471" s="12">
        <v>2.7733542138104856</v>
      </c>
      <c r="I2471" s="12">
        <v>4.8039544497028626</v>
      </c>
      <c r="J2471" s="12">
        <v>5.8598375137837291</v>
      </c>
      <c r="K2471" s="12">
        <v>3.7713166739429362</v>
      </c>
      <c r="L2471" s="12">
        <v>5.2803159540045428</v>
      </c>
      <c r="M2471" s="12">
        <v>10.710560647199914</v>
      </c>
      <c r="N2471" s="12"/>
      <c r="O2471" s="12"/>
    </row>
    <row r="2472" spans="1:15" x14ac:dyDescent="0.35">
      <c r="A2472" s="11" t="str">
        <f t="shared" si="38"/>
        <v>DISTRIBUCION VOLUMEN POR CRITERIO (kg o litros)Espum/Lambrusc/Mosca&lt;2MIL</v>
      </c>
      <c r="B2472" s="11" t="s">
        <v>210</v>
      </c>
      <c r="C2472" s="11" t="s">
        <v>152</v>
      </c>
      <c r="D2472" s="11" t="s">
        <v>9</v>
      </c>
      <c r="E2472" s="12">
        <v>9.211029885473268</v>
      </c>
      <c r="F2472" s="12">
        <v>6.4780381392577597</v>
      </c>
      <c r="G2472" s="12">
        <v>0.31806336672238578</v>
      </c>
      <c r="H2472" s="12">
        <v>7.4434993112569705</v>
      </c>
      <c r="I2472" s="12">
        <v>6.6339634405029351</v>
      </c>
      <c r="J2472" s="12">
        <v>8.9606409700667555</v>
      </c>
      <c r="K2472" s="12">
        <v>3.7998079123576458</v>
      </c>
      <c r="L2472" s="12">
        <v>2.7013466343042252</v>
      </c>
      <c r="M2472" s="12">
        <v>5.6384512486071978</v>
      </c>
      <c r="N2472" s="12"/>
      <c r="O2472" s="12"/>
    </row>
    <row r="2473" spans="1:15" x14ac:dyDescent="0.35">
      <c r="A2473" s="11" t="str">
        <f t="shared" si="38"/>
        <v>DISTRIBUCION VOLUMEN POR CRITERIO (kg o litros)Espum/Lambrusc/Mosca2-5MIL</v>
      </c>
      <c r="B2473" s="11" t="s">
        <v>210</v>
      </c>
      <c r="C2473" s="11" t="s">
        <v>152</v>
      </c>
      <c r="D2473" s="11" t="s">
        <v>10</v>
      </c>
      <c r="E2473" s="12">
        <v>1.4825766220878567</v>
      </c>
      <c r="F2473" s="12">
        <v>2.9901652390743432</v>
      </c>
      <c r="G2473" s="12">
        <v>0.44830773257604656</v>
      </c>
      <c r="H2473" s="12">
        <v>2.8504098580542463</v>
      </c>
      <c r="I2473" s="12">
        <v>0.44021597418487257</v>
      </c>
      <c r="J2473" s="12">
        <v>3.6808842718345365</v>
      </c>
      <c r="K2473" s="12">
        <v>3.1643081618454749</v>
      </c>
      <c r="L2473" s="12">
        <v>4.1459201696289103</v>
      </c>
      <c r="M2473" s="12">
        <v>1.2356557167557807</v>
      </c>
      <c r="N2473" s="12"/>
      <c r="O2473" s="12"/>
    </row>
    <row r="2474" spans="1:15" x14ac:dyDescent="0.35">
      <c r="A2474" s="11" t="str">
        <f t="shared" si="38"/>
        <v>DISTRIBUCION VOLUMEN POR CRITERIO (kg o litros)Espum/Lambrusc/Mosca5-10MIL</v>
      </c>
      <c r="B2474" s="11" t="s">
        <v>210</v>
      </c>
      <c r="C2474" s="11" t="s">
        <v>152</v>
      </c>
      <c r="D2474" s="11" t="s">
        <v>11</v>
      </c>
      <c r="E2474" s="12">
        <v>22.067122434338295</v>
      </c>
      <c r="F2474" s="12">
        <v>21.295839725252417</v>
      </c>
      <c r="G2474" s="12">
        <v>16.673859826115891</v>
      </c>
      <c r="H2474" s="12">
        <v>18.148151338902345</v>
      </c>
      <c r="I2474" s="12">
        <v>12.026247926006777</v>
      </c>
      <c r="J2474" s="12" t="s">
        <v>222</v>
      </c>
      <c r="K2474" s="12">
        <v>3.1648358412665716</v>
      </c>
      <c r="L2474" s="12">
        <v>5.9114774313749594</v>
      </c>
      <c r="M2474" s="12">
        <v>5.2664675159333481</v>
      </c>
      <c r="N2474" s="12"/>
      <c r="O2474" s="12"/>
    </row>
    <row r="2475" spans="1:15" x14ac:dyDescent="0.35">
      <c r="A2475" s="11" t="str">
        <f t="shared" si="38"/>
        <v>DISTRIBUCION VOLUMEN POR CRITERIO (kg o litros)Espum/Lambrusc/Mosca10-30MIL</v>
      </c>
      <c r="B2475" s="11" t="s">
        <v>210</v>
      </c>
      <c r="C2475" s="11" t="s">
        <v>152</v>
      </c>
      <c r="D2475" s="11" t="s">
        <v>12</v>
      </c>
      <c r="E2475" s="12">
        <v>12.488992621337829</v>
      </c>
      <c r="F2475" s="12">
        <v>13.638145239696328</v>
      </c>
      <c r="G2475" s="12">
        <v>13.237047491465749</v>
      </c>
      <c r="H2475" s="12">
        <v>15.334657371420581</v>
      </c>
      <c r="I2475" s="12">
        <v>21.144146234791815</v>
      </c>
      <c r="J2475" s="12">
        <v>20.864314148376153</v>
      </c>
      <c r="K2475" s="12">
        <v>16.566413938958767</v>
      </c>
      <c r="L2475" s="12">
        <v>21.660252806443136</v>
      </c>
      <c r="M2475" s="12">
        <v>18.545289057984391</v>
      </c>
      <c r="N2475" s="12"/>
      <c r="O2475" s="12"/>
    </row>
    <row r="2476" spans="1:15" x14ac:dyDescent="0.35">
      <c r="A2476" s="11" t="str">
        <f t="shared" si="38"/>
        <v>DISTRIBUCION VOLUMEN POR CRITERIO (kg o litros)Espum/Lambrusc/Mosca30-100MIL</v>
      </c>
      <c r="B2476" s="11" t="s">
        <v>210</v>
      </c>
      <c r="C2476" s="11" t="s">
        <v>152</v>
      </c>
      <c r="D2476" s="11" t="s">
        <v>13</v>
      </c>
      <c r="E2476" s="12">
        <v>20.527686041478141</v>
      </c>
      <c r="F2476" s="12">
        <v>20.094622494830809</v>
      </c>
      <c r="G2476" s="12">
        <v>31.686890397807904</v>
      </c>
      <c r="H2476" s="12">
        <v>27.978860356392708</v>
      </c>
      <c r="I2476" s="12">
        <v>13.460901846530216</v>
      </c>
      <c r="J2476" s="12">
        <v>23.884579770415492</v>
      </c>
      <c r="K2476" s="12">
        <v>30.465525128016218</v>
      </c>
      <c r="L2476" s="12">
        <v>30.376460867473913</v>
      </c>
      <c r="M2476" s="12">
        <v>19.723997920240567</v>
      </c>
      <c r="N2476" s="12"/>
      <c r="O2476" s="12"/>
    </row>
    <row r="2477" spans="1:15" x14ac:dyDescent="0.35">
      <c r="A2477" s="11" t="str">
        <f t="shared" si="38"/>
        <v>DISTRIBUCION VOLUMEN POR CRITERIO (kg o litros)Espum/Lambrusc/Mosca100-200MIL</v>
      </c>
      <c r="B2477" s="11" t="s">
        <v>210</v>
      </c>
      <c r="C2477" s="11" t="s">
        <v>152</v>
      </c>
      <c r="D2477" s="11" t="s">
        <v>14</v>
      </c>
      <c r="E2477" s="12">
        <v>11.110378568449539</v>
      </c>
      <c r="F2477" s="12">
        <v>4.9656110929557098</v>
      </c>
      <c r="G2477" s="12">
        <v>11.851368051334928</v>
      </c>
      <c r="H2477" s="12">
        <v>5.1004813689875252</v>
      </c>
      <c r="I2477" s="12">
        <v>11.973702369276795</v>
      </c>
      <c r="J2477" s="12">
        <v>14.160544443430434</v>
      </c>
      <c r="K2477" s="12">
        <v>9.2449504316833178</v>
      </c>
      <c r="L2477" s="12">
        <v>6.1918640966035605</v>
      </c>
      <c r="M2477" s="12">
        <v>6.7907003883012278</v>
      </c>
      <c r="N2477" s="12"/>
      <c r="O2477" s="12"/>
    </row>
    <row r="2478" spans="1:15" x14ac:dyDescent="0.35">
      <c r="A2478" s="11" t="str">
        <f t="shared" si="38"/>
        <v>DISTRIBUCION VOLUMEN POR CRITERIO (kg o litros)Espum/Lambrusc/Mosca200-500MIL</v>
      </c>
      <c r="B2478" s="11" t="s">
        <v>210</v>
      </c>
      <c r="C2478" s="11" t="s">
        <v>152</v>
      </c>
      <c r="D2478" s="11" t="s">
        <v>15</v>
      </c>
      <c r="E2478" s="12">
        <v>17.305129532444372</v>
      </c>
      <c r="F2478" s="12">
        <v>21.950767820517463</v>
      </c>
      <c r="G2478" s="12">
        <v>15.930857408792759</v>
      </c>
      <c r="H2478" s="12">
        <v>16.023896148649538</v>
      </c>
      <c r="I2478" s="12">
        <v>21.563404718735633</v>
      </c>
      <c r="J2478" s="12">
        <v>17.200140034521848</v>
      </c>
      <c r="K2478" s="12">
        <v>26.032537147698925</v>
      </c>
      <c r="L2478" s="12">
        <v>21.606977588524558</v>
      </c>
      <c r="M2478" s="12">
        <v>31.223142149656844</v>
      </c>
      <c r="N2478" s="12"/>
      <c r="O2478" s="12"/>
    </row>
    <row r="2479" spans="1:15" x14ac:dyDescent="0.35">
      <c r="A2479" s="11" t="str">
        <f t="shared" si="38"/>
        <v>DISTRIBUCION VOLUMEN POR CRITERIO (kg o litros)Espum/Lambrusc/Mosca&gt;500MIL</v>
      </c>
      <c r="B2479" s="11" t="s">
        <v>210</v>
      </c>
      <c r="C2479" s="11" t="s">
        <v>152</v>
      </c>
      <c r="D2479" s="11" t="s">
        <v>16</v>
      </c>
      <c r="E2479" s="12">
        <v>5.8070745772919654</v>
      </c>
      <c r="F2479" s="12">
        <v>8.5868089313696956</v>
      </c>
      <c r="G2479" s="12">
        <v>9.8536066363387889</v>
      </c>
      <c r="H2479" s="12">
        <v>7.1200390343923896</v>
      </c>
      <c r="I2479" s="12">
        <v>12.757402706413817</v>
      </c>
      <c r="J2479" s="12">
        <v>11.248896793666836</v>
      </c>
      <c r="K2479" s="12">
        <v>7.5616284856444853</v>
      </c>
      <c r="L2479" s="12">
        <v>7.4057031284352339</v>
      </c>
      <c r="M2479" s="12">
        <v>11.576292114036212</v>
      </c>
      <c r="N2479" s="12"/>
      <c r="O2479" s="12"/>
    </row>
    <row r="2480" spans="1:15" x14ac:dyDescent="0.35">
      <c r="A2480" s="11" t="str">
        <f t="shared" si="38"/>
        <v>DISTRIBUCION VOLUMEN POR CRITERIO (kg o litros)Espum/Lambrusc/MoscaDE 15 A 19 AÑOS</v>
      </c>
      <c r="B2480" s="11" t="s">
        <v>210</v>
      </c>
      <c r="C2480" s="11" t="s">
        <v>152</v>
      </c>
      <c r="D2480" s="11" t="s">
        <v>34</v>
      </c>
      <c r="E2480" s="12" t="s">
        <v>222</v>
      </c>
      <c r="F2480" s="12" t="s">
        <v>222</v>
      </c>
      <c r="G2480" s="12">
        <v>3.0385306261638672</v>
      </c>
      <c r="H2480" s="12" t="s">
        <v>222</v>
      </c>
      <c r="I2480" s="12" t="s">
        <v>222</v>
      </c>
      <c r="J2480" s="12" t="s">
        <v>222</v>
      </c>
      <c r="K2480" s="12" t="s">
        <v>222</v>
      </c>
      <c r="L2480" s="12" t="s">
        <v>222</v>
      </c>
      <c r="M2480" s="12" t="s">
        <v>222</v>
      </c>
      <c r="N2480" s="12"/>
      <c r="O2480" s="12"/>
    </row>
    <row r="2481" spans="1:15" x14ac:dyDescent="0.35">
      <c r="A2481" s="11" t="str">
        <f t="shared" si="38"/>
        <v>DISTRIBUCION VOLUMEN POR CRITERIO (kg o litros)Espum/Lambrusc/MoscaDE 20 A 24 AÑOS</v>
      </c>
      <c r="B2481" s="11" t="s">
        <v>210</v>
      </c>
      <c r="C2481" s="11" t="s">
        <v>152</v>
      </c>
      <c r="D2481" s="11" t="s">
        <v>35</v>
      </c>
      <c r="E2481" s="12">
        <v>25.897508934620983</v>
      </c>
      <c r="F2481" s="12">
        <v>22.631814159615374</v>
      </c>
      <c r="G2481" s="12">
        <v>16.297571563817119</v>
      </c>
      <c r="H2481" s="12">
        <v>22.571891865044993</v>
      </c>
      <c r="I2481" s="12">
        <v>10.715655619194107</v>
      </c>
      <c r="J2481" s="12" t="s">
        <v>222</v>
      </c>
      <c r="K2481" s="12" t="s">
        <v>222</v>
      </c>
      <c r="L2481" s="12" t="s">
        <v>222</v>
      </c>
      <c r="M2481" s="12">
        <v>1.4912821380940526</v>
      </c>
      <c r="N2481" s="12"/>
      <c r="O2481" s="12"/>
    </row>
    <row r="2482" spans="1:15" x14ac:dyDescent="0.35">
      <c r="A2482" s="11" t="str">
        <f t="shared" si="38"/>
        <v>DISTRIBUCION VOLUMEN POR CRITERIO (kg o litros)Espum/Lambrusc/MoscaDE 25 A 34 AÑOS</v>
      </c>
      <c r="B2482" s="11" t="s">
        <v>210</v>
      </c>
      <c r="C2482" s="11" t="s">
        <v>152</v>
      </c>
      <c r="D2482" s="11" t="s">
        <v>36</v>
      </c>
      <c r="E2482" s="12">
        <v>4.5087264405171652</v>
      </c>
      <c r="F2482" s="12">
        <v>2.608287903761533</v>
      </c>
      <c r="G2482" s="12">
        <v>8.4354746080540028</v>
      </c>
      <c r="H2482" s="12">
        <v>1.1799542207393052</v>
      </c>
      <c r="I2482" s="12">
        <v>5.7828243514433506</v>
      </c>
      <c r="J2482" s="12">
        <v>3.6665920351950438</v>
      </c>
      <c r="K2482" s="12">
        <v>10.19965082715658</v>
      </c>
      <c r="L2482" s="12">
        <v>12.911203039314707</v>
      </c>
      <c r="M2482" s="12">
        <v>12.879908640694579</v>
      </c>
      <c r="N2482" s="12"/>
      <c r="O2482" s="12"/>
    </row>
    <row r="2483" spans="1:15" x14ac:dyDescent="0.35">
      <c r="A2483" s="11" t="str">
        <f t="shared" si="38"/>
        <v>DISTRIBUCION VOLUMEN POR CRITERIO (kg o litros)Espum/Lambrusc/MoscaDE 35 A 49 AÑOS</v>
      </c>
      <c r="B2483" s="11" t="s">
        <v>210</v>
      </c>
      <c r="C2483" s="11" t="s">
        <v>152</v>
      </c>
      <c r="D2483" s="11" t="s">
        <v>37</v>
      </c>
      <c r="E2483" s="12">
        <v>12.066035459569683</v>
      </c>
      <c r="F2483" s="12">
        <v>17.38054185120173</v>
      </c>
      <c r="G2483" s="12">
        <v>10.949794691085687</v>
      </c>
      <c r="H2483" s="12">
        <v>13.18828943701504</v>
      </c>
      <c r="I2483" s="12">
        <v>10.690098444905638</v>
      </c>
      <c r="J2483" s="12">
        <v>18.795595466412614</v>
      </c>
      <c r="K2483" s="12">
        <v>16.559343710098741</v>
      </c>
      <c r="L2483" s="12">
        <v>24.451433296192327</v>
      </c>
      <c r="M2483" s="12">
        <v>5.9402612702383424</v>
      </c>
      <c r="N2483" s="12"/>
      <c r="O2483" s="12"/>
    </row>
    <row r="2484" spans="1:15" x14ac:dyDescent="0.35">
      <c r="A2484" s="11" t="str">
        <f t="shared" si="38"/>
        <v>DISTRIBUCION VOLUMEN POR CRITERIO (kg o litros)Espum/Lambrusc/MoscaDE 50 A 59 AÑOS</v>
      </c>
      <c r="B2484" s="11" t="s">
        <v>210</v>
      </c>
      <c r="C2484" s="11" t="s">
        <v>152</v>
      </c>
      <c r="D2484" s="11" t="s">
        <v>38</v>
      </c>
      <c r="E2484" s="12">
        <v>26.594308346796819</v>
      </c>
      <c r="F2484" s="12">
        <v>21.65967952799809</v>
      </c>
      <c r="G2484" s="12">
        <v>27.795298096783615</v>
      </c>
      <c r="H2484" s="12">
        <v>16.374219396463054</v>
      </c>
      <c r="I2484" s="12">
        <v>23.259461896100682</v>
      </c>
      <c r="J2484" s="12">
        <v>23.625765781367942</v>
      </c>
      <c r="K2484" s="12">
        <v>21.67125718887965</v>
      </c>
      <c r="L2484" s="12">
        <v>33.910213651118781</v>
      </c>
      <c r="M2484" s="12">
        <v>21.42516743920012</v>
      </c>
      <c r="N2484" s="12"/>
      <c r="O2484" s="12"/>
    </row>
    <row r="2485" spans="1:15" x14ac:dyDescent="0.35">
      <c r="A2485" s="11" t="str">
        <f t="shared" si="38"/>
        <v>DISTRIBUCION VOLUMEN POR CRITERIO (kg o litros)Espum/Lambrusc/MoscaDE 60 A 75 AÑOS</v>
      </c>
      <c r="B2485" s="11" t="s">
        <v>210</v>
      </c>
      <c r="C2485" s="11" t="s">
        <v>152</v>
      </c>
      <c r="D2485" s="11" t="s">
        <v>39</v>
      </c>
      <c r="E2485" s="12">
        <v>30.933412106613726</v>
      </c>
      <c r="F2485" s="12">
        <v>35.719683779930705</v>
      </c>
      <c r="G2485" s="12">
        <v>33.483331628968308</v>
      </c>
      <c r="H2485" s="12">
        <v>46.685648361196279</v>
      </c>
      <c r="I2485" s="12">
        <v>49.551950338755226</v>
      </c>
      <c r="J2485" s="12">
        <v>53.912041529279698</v>
      </c>
      <c r="K2485" s="12">
        <v>51.569758184371693</v>
      </c>
      <c r="L2485" s="12">
        <v>28.727150013374171</v>
      </c>
      <c r="M2485" s="12">
        <v>58.26338008757461</v>
      </c>
      <c r="N2485" s="12"/>
      <c r="O2485" s="12"/>
    </row>
    <row r="2486" spans="1:15" x14ac:dyDescent="0.35">
      <c r="A2486" s="11" t="str">
        <f t="shared" si="38"/>
        <v>DISTRIBUCION VOLUMEN POR CRITERIO (kg o litros)Espum/Lambrusc/MoscaNIVEL ALTO</v>
      </c>
      <c r="B2486" s="11" t="s">
        <v>210</v>
      </c>
      <c r="C2486" s="11" t="s">
        <v>152</v>
      </c>
      <c r="D2486" s="11" t="s">
        <v>171</v>
      </c>
      <c r="E2486" s="12">
        <v>21.517225115590755</v>
      </c>
      <c r="F2486" s="12">
        <v>18.484546298227016</v>
      </c>
      <c r="G2486" s="12">
        <v>14.844078846082414</v>
      </c>
      <c r="H2486" s="12">
        <v>9.003943601863913</v>
      </c>
      <c r="I2486" s="12">
        <v>10.49023354264453</v>
      </c>
      <c r="J2486" s="12">
        <v>7.5143232550296579</v>
      </c>
      <c r="K2486" s="12">
        <v>15.447734300344292</v>
      </c>
      <c r="L2486" s="12">
        <v>18.920815864477632</v>
      </c>
      <c r="M2486" s="12">
        <v>20.139133932143913</v>
      </c>
      <c r="N2486" s="12"/>
      <c r="O2486" s="12"/>
    </row>
    <row r="2487" spans="1:15" x14ac:dyDescent="0.35">
      <c r="A2487" s="11" t="str">
        <f t="shared" si="38"/>
        <v>DISTRIBUCION VOLUMEN POR CRITERIO (kg o litros)Espum/Lambrusc/MoscaNIVEL MEDIO ALTO</v>
      </c>
      <c r="B2487" s="11" t="s">
        <v>210</v>
      </c>
      <c r="C2487" s="11" t="s">
        <v>152</v>
      </c>
      <c r="D2487" s="11" t="s">
        <v>172</v>
      </c>
      <c r="E2487" s="12">
        <v>14.236969010396255</v>
      </c>
      <c r="F2487" s="12">
        <v>15.327575975255177</v>
      </c>
      <c r="G2487" s="12">
        <v>16.393099122701006</v>
      </c>
      <c r="H2487" s="12">
        <v>12.073462652897733</v>
      </c>
      <c r="I2487" s="12">
        <v>12.045206839145226</v>
      </c>
      <c r="J2487" s="12">
        <v>5.8455438072832386</v>
      </c>
      <c r="K2487" s="12">
        <v>14.017662872019315</v>
      </c>
      <c r="L2487" s="12">
        <v>33.018988076868467</v>
      </c>
      <c r="M2487" s="12">
        <v>24.973889534039522</v>
      </c>
      <c r="N2487" s="12"/>
      <c r="O2487" s="12"/>
    </row>
    <row r="2488" spans="1:15" x14ac:dyDescent="0.35">
      <c r="A2488" s="11" t="str">
        <f t="shared" si="38"/>
        <v>DISTRIBUCION VOLUMEN POR CRITERIO (kg o litros)Espum/Lambrusc/MoscaNIVEL MEDIO</v>
      </c>
      <c r="B2488" s="11" t="s">
        <v>210</v>
      </c>
      <c r="C2488" s="11" t="s">
        <v>152</v>
      </c>
      <c r="D2488" s="11" t="s">
        <v>173</v>
      </c>
      <c r="E2488" s="12">
        <v>13.257164793852253</v>
      </c>
      <c r="F2488" s="12">
        <v>18.370591275245001</v>
      </c>
      <c r="G2488" s="12">
        <v>21.907867524095405</v>
      </c>
      <c r="H2488" s="12">
        <v>29.641565434879986</v>
      </c>
      <c r="I2488" s="12">
        <v>12.874809322079612</v>
      </c>
      <c r="J2488" s="12">
        <v>10.180454834651661</v>
      </c>
      <c r="K2488" s="12">
        <v>12.439595278399713</v>
      </c>
      <c r="L2488" s="12">
        <v>12.204107866965039</v>
      </c>
      <c r="M2488" s="12">
        <v>16.346442668093633</v>
      </c>
      <c r="N2488" s="12"/>
      <c r="O2488" s="12"/>
    </row>
    <row r="2489" spans="1:15" x14ac:dyDescent="0.35">
      <c r="A2489" s="11" t="str">
        <f t="shared" si="38"/>
        <v>DISTRIBUCION VOLUMEN POR CRITERIO (kg o litros)Espum/Lambrusc/MoscaNIVEL MEDIO BAJO</v>
      </c>
      <c r="B2489" s="11" t="s">
        <v>210</v>
      </c>
      <c r="C2489" s="11" t="s">
        <v>152</v>
      </c>
      <c r="D2489" s="11" t="s">
        <v>174</v>
      </c>
      <c r="E2489" s="12">
        <v>36.461908520618962</v>
      </c>
      <c r="F2489" s="12">
        <v>33.367869664500091</v>
      </c>
      <c r="G2489" s="12">
        <v>33.336714728747957</v>
      </c>
      <c r="H2489" s="12">
        <v>37.539603873884452</v>
      </c>
      <c r="I2489" s="12">
        <v>30.221882013948807</v>
      </c>
      <c r="J2489" s="12">
        <v>40.449083172041306</v>
      </c>
      <c r="K2489" s="12">
        <v>32.845860054689844</v>
      </c>
      <c r="L2489" s="12">
        <v>17.318761240138322</v>
      </c>
      <c r="M2489" s="12">
        <v>23.373711732735387</v>
      </c>
      <c r="N2489" s="12"/>
      <c r="O2489" s="12"/>
    </row>
    <row r="2490" spans="1:15" x14ac:dyDescent="0.35">
      <c r="A2490" s="11" t="str">
        <f t="shared" si="38"/>
        <v>DISTRIBUCION VOLUMEN POR CRITERIO (kg o litros)Espum/Lambrusc/MoscaNIVEL BAJO</v>
      </c>
      <c r="B2490" s="11" t="s">
        <v>210</v>
      </c>
      <c r="C2490" s="11" t="s">
        <v>152</v>
      </c>
      <c r="D2490" s="11" t="s">
        <v>190</v>
      </c>
      <c r="E2490" s="12">
        <v>14.526730884179923</v>
      </c>
      <c r="F2490" s="12">
        <v>14.449417211626095</v>
      </c>
      <c r="G2490" s="12">
        <v>13.518236741191711</v>
      </c>
      <c r="H2490" s="12">
        <v>11.741426275983455</v>
      </c>
      <c r="I2490" s="12">
        <v>34.36785869284747</v>
      </c>
      <c r="J2490" s="12">
        <v>36.010587149377081</v>
      </c>
      <c r="K2490" s="12">
        <v>25.249140960953564</v>
      </c>
      <c r="L2490" s="12">
        <v>18.537331015413987</v>
      </c>
      <c r="M2490" s="12">
        <v>15.166825667973402</v>
      </c>
      <c r="N2490" s="12"/>
      <c r="O2490" s="12"/>
    </row>
    <row r="2491" spans="1:15" x14ac:dyDescent="0.35">
      <c r="A2491" s="11" t="str">
        <f t="shared" si="38"/>
        <v>DISTRIBUCION VOLUMEN POR CRITERIO (kg o litros)Espum/Lambrusc/MoscaHOMBRE</v>
      </c>
      <c r="B2491" s="11" t="s">
        <v>210</v>
      </c>
      <c r="C2491" s="11" t="s">
        <v>152</v>
      </c>
      <c r="D2491" s="11" t="s">
        <v>17</v>
      </c>
      <c r="E2491" s="12">
        <v>51.329686115261076</v>
      </c>
      <c r="F2491" s="12">
        <v>59.363517806369849</v>
      </c>
      <c r="G2491" s="12">
        <v>49.868148357691169</v>
      </c>
      <c r="H2491" s="12">
        <v>59.668578632441161</v>
      </c>
      <c r="I2491" s="12">
        <v>41.384938016540488</v>
      </c>
      <c r="J2491" s="12">
        <v>40.216866750053896</v>
      </c>
      <c r="K2491" s="12">
        <v>48.378747557151883</v>
      </c>
      <c r="L2491" s="12">
        <v>40.190752061008666</v>
      </c>
      <c r="M2491" s="12">
        <v>51.89687269841491</v>
      </c>
      <c r="N2491" s="12"/>
      <c r="O2491" s="12"/>
    </row>
    <row r="2492" spans="1:15" x14ac:dyDescent="0.35">
      <c r="A2492" s="11" t="str">
        <f t="shared" si="38"/>
        <v>DISTRIBUCION VOLUMEN POR CRITERIO (kg o litros)Espum/Lambrusc/MoscaMUJER</v>
      </c>
      <c r="B2492" s="11" t="s">
        <v>210</v>
      </c>
      <c r="C2492" s="11" t="s">
        <v>152</v>
      </c>
      <c r="D2492" s="11" t="s">
        <v>18</v>
      </c>
      <c r="E2492" s="12">
        <v>48.670303832567825</v>
      </c>
      <c r="F2492" s="12">
        <v>40.636482193630151</v>
      </c>
      <c r="G2492" s="12">
        <v>50.131848605127317</v>
      </c>
      <c r="H2492" s="12">
        <v>40.331421367558832</v>
      </c>
      <c r="I2492" s="12">
        <v>58.615057987903526</v>
      </c>
      <c r="J2492" s="12">
        <v>59.783133249946097</v>
      </c>
      <c r="K2492" s="12">
        <v>51.621252442848132</v>
      </c>
      <c r="L2492" s="12">
        <v>59.809260130581677</v>
      </c>
      <c r="M2492" s="12">
        <v>48.103120231613403</v>
      </c>
      <c r="N2492" s="12"/>
      <c r="O2492" s="12"/>
    </row>
    <row r="2493" spans="1:15" x14ac:dyDescent="0.35">
      <c r="A2493" s="11" t="str">
        <f t="shared" si="38"/>
        <v>DISTRIBUCION VOLUMEN POR CRITERIO (kg o litros)SidraT.ESPAÑA</v>
      </c>
      <c r="B2493" s="11" t="s">
        <v>210</v>
      </c>
      <c r="C2493" s="11" t="s">
        <v>118</v>
      </c>
      <c r="D2493" s="11" t="s">
        <v>32</v>
      </c>
      <c r="E2493" s="12">
        <v>100</v>
      </c>
      <c r="F2493" s="12">
        <v>100</v>
      </c>
      <c r="G2493" s="12">
        <v>100</v>
      </c>
      <c r="H2493" s="12">
        <v>100</v>
      </c>
      <c r="I2493" s="12">
        <v>100</v>
      </c>
      <c r="J2493" s="12">
        <v>100</v>
      </c>
      <c r="K2493" s="12">
        <v>100</v>
      </c>
      <c r="L2493" s="12">
        <v>100</v>
      </c>
      <c r="M2493" s="12">
        <v>100</v>
      </c>
      <c r="N2493" s="12"/>
      <c r="O2493" s="12"/>
    </row>
    <row r="2494" spans="1:15" x14ac:dyDescent="0.35">
      <c r="A2494" s="11" t="str">
        <f t="shared" si="38"/>
        <v>DISTRIBUCION VOLUMEN POR CRITERIO (kg o litros)SidraBCN AM</v>
      </c>
      <c r="B2494" s="11" t="s">
        <v>210</v>
      </c>
      <c r="C2494" s="11" t="s">
        <v>118</v>
      </c>
      <c r="D2494" s="11" t="s">
        <v>1</v>
      </c>
      <c r="E2494" s="12">
        <v>0.63118438252102704</v>
      </c>
      <c r="F2494" s="12">
        <v>0.81466950910580349</v>
      </c>
      <c r="G2494" s="12">
        <v>0.66918519619784456</v>
      </c>
      <c r="H2494" s="12">
        <v>1.4897549824683205</v>
      </c>
      <c r="I2494" s="12">
        <v>0.13763427070348294</v>
      </c>
      <c r="J2494" s="12">
        <v>2.5443440735172649</v>
      </c>
      <c r="K2494" s="12">
        <v>1.3043004846885555</v>
      </c>
      <c r="L2494" s="12">
        <v>1.0925011287534319</v>
      </c>
      <c r="M2494" s="12">
        <v>0.46032184884703226</v>
      </c>
      <c r="N2494" s="12"/>
      <c r="O2494" s="12"/>
    </row>
    <row r="2495" spans="1:15" x14ac:dyDescent="0.35">
      <c r="A2495" s="11" t="str">
        <f t="shared" si="38"/>
        <v>DISTRIBUCION VOLUMEN POR CRITERIO (kg o litros)SidraREST.CAT ARAGON</v>
      </c>
      <c r="B2495" s="11" t="s">
        <v>210</v>
      </c>
      <c r="C2495" s="11" t="s">
        <v>118</v>
      </c>
      <c r="D2495" s="11" t="s">
        <v>2</v>
      </c>
      <c r="E2495" s="12">
        <v>1.7963441629916008</v>
      </c>
      <c r="F2495" s="12">
        <v>0.69278111895267014</v>
      </c>
      <c r="G2495" s="12">
        <v>2.1733767865316653</v>
      </c>
      <c r="H2495" s="12">
        <v>1.6375266228883394</v>
      </c>
      <c r="I2495" s="12">
        <v>2.8663784727146595</v>
      </c>
      <c r="J2495" s="12">
        <v>1.5357347048658614</v>
      </c>
      <c r="K2495" s="12">
        <v>2.6670797585465684</v>
      </c>
      <c r="L2495" s="12">
        <v>1.351544614802749</v>
      </c>
      <c r="M2495" s="12">
        <v>1.9437941191375305</v>
      </c>
      <c r="N2495" s="12"/>
      <c r="O2495" s="12"/>
    </row>
    <row r="2496" spans="1:15" x14ac:dyDescent="0.35">
      <c r="A2496" s="11" t="str">
        <f t="shared" si="38"/>
        <v>DISTRIBUCION VOLUMEN POR CRITERIO (kg o litros)SidraLEVANTE</v>
      </c>
      <c r="B2496" s="11" t="s">
        <v>210</v>
      </c>
      <c r="C2496" s="11" t="s">
        <v>118</v>
      </c>
      <c r="D2496" s="11" t="s">
        <v>3</v>
      </c>
      <c r="E2496" s="12">
        <v>3.635829980127403</v>
      </c>
      <c r="F2496" s="12">
        <v>2.4539500685939433</v>
      </c>
      <c r="G2496" s="12">
        <v>3.3620541760108278</v>
      </c>
      <c r="H2496" s="12">
        <v>1.4845401677978982</v>
      </c>
      <c r="I2496" s="12">
        <v>4.4296603931993301</v>
      </c>
      <c r="J2496" s="12">
        <v>3.5095275637673526</v>
      </c>
      <c r="K2496" s="12">
        <v>3.1951817015508812</v>
      </c>
      <c r="L2496" s="12">
        <v>3.2856000492018604</v>
      </c>
      <c r="M2496" s="12">
        <v>4.0561601283046631</v>
      </c>
      <c r="N2496" s="12"/>
      <c r="O2496" s="12"/>
    </row>
    <row r="2497" spans="1:15" x14ac:dyDescent="0.35">
      <c r="A2497" s="11" t="str">
        <f t="shared" si="38"/>
        <v>DISTRIBUCION VOLUMEN POR CRITERIO (kg o litros)SidraANDALUCIA</v>
      </c>
      <c r="B2497" s="11" t="s">
        <v>210</v>
      </c>
      <c r="C2497" s="11" t="s">
        <v>118</v>
      </c>
      <c r="D2497" s="11" t="s">
        <v>4</v>
      </c>
      <c r="E2497" s="12">
        <v>2.2613643403089116</v>
      </c>
      <c r="F2497" s="12">
        <v>2.6102844881359162</v>
      </c>
      <c r="G2497" s="12">
        <v>2.8120884956562202</v>
      </c>
      <c r="H2497" s="12">
        <v>1.5393441054034862</v>
      </c>
      <c r="I2497" s="12">
        <v>3.2691808933224951</v>
      </c>
      <c r="J2497" s="12">
        <v>2.5108803820910217</v>
      </c>
      <c r="K2497" s="12">
        <v>2.802280120058156</v>
      </c>
      <c r="L2497" s="12">
        <v>1.6174060090749471</v>
      </c>
      <c r="M2497" s="12">
        <v>3.0208263701403353</v>
      </c>
      <c r="N2497" s="12"/>
      <c r="O2497" s="12"/>
    </row>
    <row r="2498" spans="1:15" x14ac:dyDescent="0.35">
      <c r="A2498" s="11" t="str">
        <f t="shared" si="38"/>
        <v>DISTRIBUCION VOLUMEN POR CRITERIO (kg o litros)SidraMDD AM</v>
      </c>
      <c r="B2498" s="11" t="s">
        <v>210</v>
      </c>
      <c r="C2498" s="11" t="s">
        <v>118</v>
      </c>
      <c r="D2498" s="11" t="s">
        <v>5</v>
      </c>
      <c r="E2498" s="12">
        <v>2.6813638632933556</v>
      </c>
      <c r="F2498" s="12">
        <v>2.3793884080765553</v>
      </c>
      <c r="G2498" s="12">
        <v>4.1039799047313608</v>
      </c>
      <c r="H2498" s="12">
        <v>6.6265452007223029</v>
      </c>
      <c r="I2498" s="12">
        <v>5.043904982178617</v>
      </c>
      <c r="J2498" s="12">
        <v>5.1851246926018852</v>
      </c>
      <c r="K2498" s="12">
        <v>4.8769331025697777</v>
      </c>
      <c r="L2498" s="12">
        <v>5.1173861548428716</v>
      </c>
      <c r="M2498" s="12">
        <v>3.9412328390953268</v>
      </c>
      <c r="N2498" s="12"/>
      <c r="O2498" s="12"/>
    </row>
    <row r="2499" spans="1:15" x14ac:dyDescent="0.35">
      <c r="A2499" s="11" t="str">
        <f t="shared" si="38"/>
        <v>DISTRIBUCION VOLUMEN POR CRITERIO (kg o litros)SidraRTO CENTRO</v>
      </c>
      <c r="B2499" s="11" t="s">
        <v>210</v>
      </c>
      <c r="C2499" s="11" t="s">
        <v>118</v>
      </c>
      <c r="D2499" s="11" t="s">
        <v>6</v>
      </c>
      <c r="E2499" s="12">
        <v>3.6837334117712692</v>
      </c>
      <c r="F2499" s="12">
        <v>4.5515052042750632</v>
      </c>
      <c r="G2499" s="12">
        <v>3.4638065718794042</v>
      </c>
      <c r="H2499" s="12">
        <v>9.2430087954145588</v>
      </c>
      <c r="I2499" s="12">
        <v>8.1954200131556671</v>
      </c>
      <c r="J2499" s="12">
        <v>4.7268216653032393</v>
      </c>
      <c r="K2499" s="12">
        <v>5.5227894729292935</v>
      </c>
      <c r="L2499" s="12">
        <v>7.4385989008742648</v>
      </c>
      <c r="M2499" s="12">
        <v>6.0248356561799516</v>
      </c>
      <c r="N2499" s="12"/>
      <c r="O2499" s="12"/>
    </row>
    <row r="2500" spans="1:15" x14ac:dyDescent="0.35">
      <c r="A2500" s="11" t="str">
        <f t="shared" ref="A2500:A2521" si="39">B2500&amp;C2500&amp;D2500</f>
        <v>DISTRIBUCION VOLUMEN POR CRITERIO (kg o litros)SidraNORTE-CENTRO</v>
      </c>
      <c r="B2500" s="11" t="s">
        <v>210</v>
      </c>
      <c r="C2500" s="11" t="s">
        <v>118</v>
      </c>
      <c r="D2500" s="11" t="s">
        <v>7</v>
      </c>
      <c r="E2500" s="12">
        <v>10.651351573984057</v>
      </c>
      <c r="F2500" s="12">
        <v>12.681121050946842</v>
      </c>
      <c r="G2500" s="12">
        <v>16.881725408214194</v>
      </c>
      <c r="H2500" s="12">
        <v>12.587462543130613</v>
      </c>
      <c r="I2500" s="12">
        <v>13.97730531878679</v>
      </c>
      <c r="J2500" s="12">
        <v>17.223552320852132</v>
      </c>
      <c r="K2500" s="12">
        <v>13.27456456495544</v>
      </c>
      <c r="L2500" s="12">
        <v>12.380077852970043</v>
      </c>
      <c r="M2500" s="12">
        <v>11.807791027123574</v>
      </c>
      <c r="N2500" s="12"/>
      <c r="O2500" s="12"/>
    </row>
    <row r="2501" spans="1:15" x14ac:dyDescent="0.35">
      <c r="A2501" s="11" t="str">
        <f t="shared" si="39"/>
        <v>DISTRIBUCION VOLUMEN POR CRITERIO (kg o litros)SidraNOROESTE</v>
      </c>
      <c r="B2501" s="11" t="s">
        <v>210</v>
      </c>
      <c r="C2501" s="11" t="s">
        <v>118</v>
      </c>
      <c r="D2501" s="11" t="s">
        <v>8</v>
      </c>
      <c r="E2501" s="12">
        <v>74.6588419853353</v>
      </c>
      <c r="F2501" s="12">
        <v>73.816291536123344</v>
      </c>
      <c r="G2501" s="12">
        <v>66.533783412708075</v>
      </c>
      <c r="H2501" s="12">
        <v>65.39181333405314</v>
      </c>
      <c r="I2501" s="12">
        <v>62.08051714490589</v>
      </c>
      <c r="J2501" s="12">
        <v>62.764020104923659</v>
      </c>
      <c r="K2501" s="12">
        <v>66.356865520451336</v>
      </c>
      <c r="L2501" s="12">
        <v>67.716885215060131</v>
      </c>
      <c r="M2501" s="12">
        <v>68.745043365792753</v>
      </c>
      <c r="N2501" s="12"/>
      <c r="O2501" s="12"/>
    </row>
    <row r="2502" spans="1:15" x14ac:dyDescent="0.35">
      <c r="A2502" s="11" t="str">
        <f t="shared" si="39"/>
        <v>DISTRIBUCION VOLUMEN POR CRITERIO (kg o litros)Sidra&lt;2MIL</v>
      </c>
      <c r="B2502" s="11" t="s">
        <v>210</v>
      </c>
      <c r="C2502" s="11" t="s">
        <v>118</v>
      </c>
      <c r="D2502" s="11" t="s">
        <v>9</v>
      </c>
      <c r="E2502" s="12">
        <v>0.67030341082479517</v>
      </c>
      <c r="F2502" s="12">
        <v>1.2269202545976079</v>
      </c>
      <c r="G2502" s="12">
        <v>0.65813274176780245</v>
      </c>
      <c r="H2502" s="12">
        <v>7.8194317801702315E-2</v>
      </c>
      <c r="I2502" s="12" t="s">
        <v>222</v>
      </c>
      <c r="J2502" s="12">
        <v>0.50621133531450146</v>
      </c>
      <c r="K2502" s="12">
        <v>0.95801178612970395</v>
      </c>
      <c r="L2502" s="12">
        <v>0.10901958528284998</v>
      </c>
      <c r="M2502" s="12">
        <v>0.32236127909190498</v>
      </c>
      <c r="N2502" s="12"/>
      <c r="O2502" s="12"/>
    </row>
    <row r="2503" spans="1:15" x14ac:dyDescent="0.35">
      <c r="A2503" s="11" t="str">
        <f t="shared" si="39"/>
        <v>DISTRIBUCION VOLUMEN POR CRITERIO (kg o litros)Sidra2-5MIL</v>
      </c>
      <c r="B2503" s="11" t="s">
        <v>210</v>
      </c>
      <c r="C2503" s="11" t="s">
        <v>118</v>
      </c>
      <c r="D2503" s="11" t="s">
        <v>10</v>
      </c>
      <c r="E2503" s="12">
        <v>0.93577989280883911</v>
      </c>
      <c r="F2503" s="12">
        <v>1.736734040832064</v>
      </c>
      <c r="G2503" s="12">
        <v>0.97387509244327242</v>
      </c>
      <c r="H2503" s="12">
        <v>0.56824329911499527</v>
      </c>
      <c r="I2503" s="12">
        <v>0.51468089440078291</v>
      </c>
      <c r="J2503" s="12">
        <v>2.7219548326364729</v>
      </c>
      <c r="K2503" s="12">
        <v>1.0640496771859802</v>
      </c>
      <c r="L2503" s="12">
        <v>1.4773691531660367</v>
      </c>
      <c r="M2503" s="12">
        <v>1.1603906188520741</v>
      </c>
      <c r="N2503" s="12"/>
      <c r="O2503" s="12"/>
    </row>
    <row r="2504" spans="1:15" x14ac:dyDescent="0.35">
      <c r="A2504" s="11" t="str">
        <f t="shared" si="39"/>
        <v>DISTRIBUCION VOLUMEN POR CRITERIO (kg o litros)Sidra5-10MIL</v>
      </c>
      <c r="B2504" s="11" t="s">
        <v>210</v>
      </c>
      <c r="C2504" s="11" t="s">
        <v>118</v>
      </c>
      <c r="D2504" s="11" t="s">
        <v>11</v>
      </c>
      <c r="E2504" s="12">
        <v>1.0010891371463959</v>
      </c>
      <c r="F2504" s="12">
        <v>2.1809080805788192</v>
      </c>
      <c r="G2504" s="12">
        <v>3.0828520102402486</v>
      </c>
      <c r="H2504" s="12">
        <v>1.1944256729736378</v>
      </c>
      <c r="I2504" s="12">
        <v>0.89899574780007119</v>
      </c>
      <c r="J2504" s="12">
        <v>1.2603562735468605</v>
      </c>
      <c r="K2504" s="12">
        <v>4.284518430041893</v>
      </c>
      <c r="L2504" s="12">
        <v>3.8765954396988036</v>
      </c>
      <c r="M2504" s="12">
        <v>2.5996414936215504</v>
      </c>
      <c r="N2504" s="12"/>
      <c r="O2504" s="12"/>
    </row>
    <row r="2505" spans="1:15" x14ac:dyDescent="0.35">
      <c r="A2505" s="11" t="str">
        <f t="shared" si="39"/>
        <v>DISTRIBUCION VOLUMEN POR CRITERIO (kg o litros)Sidra10-30MIL</v>
      </c>
      <c r="B2505" s="11" t="s">
        <v>210</v>
      </c>
      <c r="C2505" s="11" t="s">
        <v>118</v>
      </c>
      <c r="D2505" s="11" t="s">
        <v>12</v>
      </c>
      <c r="E2505" s="12">
        <v>9.8463630585324164</v>
      </c>
      <c r="F2505" s="12">
        <v>12.086081913893514</v>
      </c>
      <c r="G2505" s="12">
        <v>13.447348210159934</v>
      </c>
      <c r="H2505" s="12">
        <v>12.206416202600959</v>
      </c>
      <c r="I2505" s="12">
        <v>14.299120113368849</v>
      </c>
      <c r="J2505" s="12">
        <v>10.693691537261147</v>
      </c>
      <c r="K2505" s="12">
        <v>13.626137695149062</v>
      </c>
      <c r="L2505" s="12">
        <v>11.571009283992115</v>
      </c>
      <c r="M2505" s="12">
        <v>12.908407185492528</v>
      </c>
      <c r="N2505" s="12"/>
      <c r="O2505" s="12"/>
    </row>
    <row r="2506" spans="1:15" x14ac:dyDescent="0.35">
      <c r="A2506" s="11" t="str">
        <f t="shared" si="39"/>
        <v>DISTRIBUCION VOLUMEN POR CRITERIO (kg o litros)Sidra30-100MIL</v>
      </c>
      <c r="B2506" s="11" t="s">
        <v>210</v>
      </c>
      <c r="C2506" s="11" t="s">
        <v>118</v>
      </c>
      <c r="D2506" s="11" t="s">
        <v>13</v>
      </c>
      <c r="E2506" s="12">
        <v>36.951713603681149</v>
      </c>
      <c r="F2506" s="12">
        <v>30.430808747396927</v>
      </c>
      <c r="G2506" s="12">
        <v>29.841195600784204</v>
      </c>
      <c r="H2506" s="12">
        <v>22.553315773742124</v>
      </c>
      <c r="I2506" s="12">
        <v>24.958913596349348</v>
      </c>
      <c r="J2506" s="12">
        <v>26.652101569851006</v>
      </c>
      <c r="K2506" s="12">
        <v>18.8400199238482</v>
      </c>
      <c r="L2506" s="12">
        <v>23.534314734177165</v>
      </c>
      <c r="M2506" s="12">
        <v>20.238377712820633</v>
      </c>
      <c r="N2506" s="12"/>
      <c r="O2506" s="12"/>
    </row>
    <row r="2507" spans="1:15" x14ac:dyDescent="0.35">
      <c r="A2507" s="11" t="str">
        <f t="shared" si="39"/>
        <v>DISTRIBUCION VOLUMEN POR CRITERIO (kg o litros)Sidra100-200MIL</v>
      </c>
      <c r="B2507" s="11" t="s">
        <v>210</v>
      </c>
      <c r="C2507" s="11" t="s">
        <v>118</v>
      </c>
      <c r="D2507" s="11" t="s">
        <v>14</v>
      </c>
      <c r="E2507" s="12">
        <v>6.0817002502777004</v>
      </c>
      <c r="F2507" s="12">
        <v>6.4360193263204843</v>
      </c>
      <c r="G2507" s="12">
        <v>9.5006830232355615</v>
      </c>
      <c r="H2507" s="12">
        <v>9.9308178720893512</v>
      </c>
      <c r="I2507" s="12">
        <v>9.7244379371400314</v>
      </c>
      <c r="J2507" s="12">
        <v>7.9059948557415165</v>
      </c>
      <c r="K2507" s="12">
        <v>9.9325750822190066</v>
      </c>
      <c r="L2507" s="12">
        <v>6.2413573351947322</v>
      </c>
      <c r="M2507" s="12">
        <v>6.8904717281798877</v>
      </c>
      <c r="N2507" s="12"/>
      <c r="O2507" s="12"/>
    </row>
    <row r="2508" spans="1:15" x14ac:dyDescent="0.35">
      <c r="A2508" s="11" t="str">
        <f t="shared" si="39"/>
        <v>DISTRIBUCION VOLUMEN POR CRITERIO (kg o litros)Sidra200-500MIL</v>
      </c>
      <c r="B2508" s="11" t="s">
        <v>210</v>
      </c>
      <c r="C2508" s="11" t="s">
        <v>118</v>
      </c>
      <c r="D2508" s="11" t="s">
        <v>15</v>
      </c>
      <c r="E2508" s="12">
        <v>42.662777149765446</v>
      </c>
      <c r="F2508" s="12">
        <v>43.36443120934895</v>
      </c>
      <c r="G2508" s="12">
        <v>38.684161296733876</v>
      </c>
      <c r="H2508" s="12">
        <v>47.332823629705715</v>
      </c>
      <c r="I2508" s="12">
        <v>45.025665142813502</v>
      </c>
      <c r="J2508" s="12">
        <v>45.931876283017438</v>
      </c>
      <c r="K2508" s="12">
        <v>47.918689703742032</v>
      </c>
      <c r="L2508" s="12">
        <v>49.34162709660044</v>
      </c>
      <c r="M2508" s="12">
        <v>53.420253720460472</v>
      </c>
      <c r="N2508" s="12"/>
      <c r="O2508" s="12"/>
    </row>
    <row r="2509" spans="1:15" x14ac:dyDescent="0.35">
      <c r="A2509" s="11" t="str">
        <f t="shared" si="39"/>
        <v>DISTRIBUCION VOLUMEN POR CRITERIO (kg o litros)Sidra&gt;500MIL</v>
      </c>
      <c r="B2509" s="11" t="s">
        <v>210</v>
      </c>
      <c r="C2509" s="11" t="s">
        <v>118</v>
      </c>
      <c r="D2509" s="11" t="s">
        <v>16</v>
      </c>
      <c r="E2509" s="12">
        <v>1.8502889231420183</v>
      </c>
      <c r="F2509" s="12">
        <v>2.5380942939783617</v>
      </c>
      <c r="G2509" s="12">
        <v>3.8117541494428639</v>
      </c>
      <c r="H2509" s="12">
        <v>6.1357604675473496</v>
      </c>
      <c r="I2509" s="12">
        <v>4.5781872911776036</v>
      </c>
      <c r="J2509" s="12">
        <v>4.3278143980006227</v>
      </c>
      <c r="K2509" s="12">
        <v>3.375983297192354</v>
      </c>
      <c r="L2509" s="12">
        <v>3.8486977379959009</v>
      </c>
      <c r="M2509" s="12">
        <v>2.4600980482759462</v>
      </c>
      <c r="N2509" s="12"/>
      <c r="O2509" s="12"/>
    </row>
    <row r="2510" spans="1:15" x14ac:dyDescent="0.35">
      <c r="A2510" s="11" t="str">
        <f t="shared" si="39"/>
        <v>DISTRIBUCION VOLUMEN POR CRITERIO (kg o litros)SidraDE 15 A 19 AÑOS</v>
      </c>
      <c r="B2510" s="11" t="s">
        <v>210</v>
      </c>
      <c r="C2510" s="11" t="s">
        <v>118</v>
      </c>
      <c r="D2510" s="11" t="s">
        <v>34</v>
      </c>
      <c r="E2510" s="12">
        <v>0.79300047490123604</v>
      </c>
      <c r="F2510" s="12">
        <v>2.1055309941324758</v>
      </c>
      <c r="G2510" s="12">
        <v>4.1253654447940731</v>
      </c>
      <c r="H2510" s="12" t="s">
        <v>222</v>
      </c>
      <c r="I2510" s="12" t="s">
        <v>222</v>
      </c>
      <c r="J2510" s="12" t="s">
        <v>222</v>
      </c>
      <c r="K2510" s="12" t="s">
        <v>222</v>
      </c>
      <c r="L2510" s="12" t="s">
        <v>222</v>
      </c>
      <c r="M2510" s="12" t="s">
        <v>222</v>
      </c>
      <c r="N2510" s="12"/>
      <c r="O2510" s="12"/>
    </row>
    <row r="2511" spans="1:15" x14ac:dyDescent="0.35">
      <c r="A2511" s="11" t="str">
        <f t="shared" si="39"/>
        <v>DISTRIBUCION VOLUMEN POR CRITERIO (kg o litros)SidraDE 20 A 24 AÑOS</v>
      </c>
      <c r="B2511" s="11" t="s">
        <v>210</v>
      </c>
      <c r="C2511" s="11" t="s">
        <v>118</v>
      </c>
      <c r="D2511" s="11" t="s">
        <v>35</v>
      </c>
      <c r="E2511" s="12">
        <v>0.50251244087357438</v>
      </c>
      <c r="F2511" s="12">
        <v>0.95545802111254596</v>
      </c>
      <c r="G2511" s="12">
        <v>0.64626655234017305</v>
      </c>
      <c r="H2511" s="12">
        <v>0.6740201812503579</v>
      </c>
      <c r="I2511" s="12">
        <v>0.86205143339764656</v>
      </c>
      <c r="J2511" s="12">
        <v>1.849097317741601</v>
      </c>
      <c r="K2511" s="12">
        <v>0.38813407057442112</v>
      </c>
      <c r="L2511" s="12" t="s">
        <v>222</v>
      </c>
      <c r="M2511" s="12" t="s">
        <v>222</v>
      </c>
      <c r="N2511" s="12"/>
      <c r="O2511" s="12"/>
    </row>
    <row r="2512" spans="1:15" x14ac:dyDescent="0.35">
      <c r="A2512" s="11" t="str">
        <f t="shared" si="39"/>
        <v>DISTRIBUCION VOLUMEN POR CRITERIO (kg o litros)SidraDE 25 A 34 AÑOS</v>
      </c>
      <c r="B2512" s="11" t="s">
        <v>210</v>
      </c>
      <c r="C2512" s="11" t="s">
        <v>118</v>
      </c>
      <c r="D2512" s="11" t="s">
        <v>36</v>
      </c>
      <c r="E2512" s="12">
        <v>1.4352485936748756</v>
      </c>
      <c r="F2512" s="12">
        <v>3.8475922497442112</v>
      </c>
      <c r="G2512" s="12">
        <v>2.1460246816954029</v>
      </c>
      <c r="H2512" s="12">
        <v>1.9425920696759369</v>
      </c>
      <c r="I2512" s="12">
        <v>3.3571415896303267</v>
      </c>
      <c r="J2512" s="12">
        <v>1.7965937552109543</v>
      </c>
      <c r="K2512" s="12">
        <v>4.4988316495523781</v>
      </c>
      <c r="L2512" s="12">
        <v>1.8724225129877714</v>
      </c>
      <c r="M2512" s="12">
        <v>2.4718468018667097</v>
      </c>
      <c r="N2512" s="12"/>
      <c r="O2512" s="12"/>
    </row>
    <row r="2513" spans="1:15" x14ac:dyDescent="0.35">
      <c r="A2513" s="11" t="str">
        <f t="shared" si="39"/>
        <v>DISTRIBUCION VOLUMEN POR CRITERIO (kg o litros)SidraDE 35 A 49 AÑOS</v>
      </c>
      <c r="B2513" s="11" t="s">
        <v>210</v>
      </c>
      <c r="C2513" s="11" t="s">
        <v>118</v>
      </c>
      <c r="D2513" s="11" t="s">
        <v>37</v>
      </c>
      <c r="E2513" s="12">
        <v>10.843175897250907</v>
      </c>
      <c r="F2513" s="12">
        <v>10.614232339904435</v>
      </c>
      <c r="G2513" s="12">
        <v>12.959577959432503</v>
      </c>
      <c r="H2513" s="12">
        <v>17.1549468792957</v>
      </c>
      <c r="I2513" s="12">
        <v>9.8254542473124005</v>
      </c>
      <c r="J2513" s="12">
        <v>13.531697690126263</v>
      </c>
      <c r="K2513" s="12">
        <v>14.254845996687552</v>
      </c>
      <c r="L2513" s="12">
        <v>9.0587593842193606</v>
      </c>
      <c r="M2513" s="12">
        <v>6.5779970740832816</v>
      </c>
      <c r="N2513" s="12"/>
      <c r="O2513" s="12"/>
    </row>
    <row r="2514" spans="1:15" x14ac:dyDescent="0.35">
      <c r="A2514" s="11" t="str">
        <f t="shared" si="39"/>
        <v>DISTRIBUCION VOLUMEN POR CRITERIO (kg o litros)SidraDE 50 A 59 AÑOS</v>
      </c>
      <c r="B2514" s="11" t="s">
        <v>210</v>
      </c>
      <c r="C2514" s="11" t="s">
        <v>118</v>
      </c>
      <c r="D2514" s="11" t="s">
        <v>38</v>
      </c>
      <c r="E2514" s="12">
        <v>36.470203179225322</v>
      </c>
      <c r="F2514" s="12">
        <v>34.210930601214514</v>
      </c>
      <c r="G2514" s="12">
        <v>32.72802483423537</v>
      </c>
      <c r="H2514" s="12">
        <v>39.596101462286356</v>
      </c>
      <c r="I2514" s="12">
        <v>45.407996754737518</v>
      </c>
      <c r="J2514" s="12">
        <v>42.469967969439097</v>
      </c>
      <c r="K2514" s="12">
        <v>35.741675225611885</v>
      </c>
      <c r="L2514" s="12">
        <v>40.951927336610233</v>
      </c>
      <c r="M2514" s="12">
        <v>25.956108299052989</v>
      </c>
      <c r="N2514" s="12"/>
      <c r="O2514" s="12"/>
    </row>
    <row r="2515" spans="1:15" x14ac:dyDescent="0.35">
      <c r="A2515" s="11" t="str">
        <f t="shared" si="39"/>
        <v>DISTRIBUCION VOLUMEN POR CRITERIO (kg o litros)SidraDE 60 A 75 AÑOS</v>
      </c>
      <c r="B2515" s="11" t="s">
        <v>210</v>
      </c>
      <c r="C2515" s="11" t="s">
        <v>118</v>
      </c>
      <c r="D2515" s="11" t="s">
        <v>39</v>
      </c>
      <c r="E2515" s="12">
        <v>49.955865964281728</v>
      </c>
      <c r="F2515" s="12">
        <v>48.266248827712367</v>
      </c>
      <c r="G2515" s="12">
        <v>47.394746416923958</v>
      </c>
      <c r="H2515" s="12">
        <v>40.632340513261326</v>
      </c>
      <c r="I2515" s="12">
        <v>40.54735792018537</v>
      </c>
      <c r="J2515" s="12">
        <v>40.352647812804967</v>
      </c>
      <c r="K2515" s="12">
        <v>45.116515243918656</v>
      </c>
      <c r="L2515" s="12">
        <v>48.116897200446822</v>
      </c>
      <c r="M2515" s="12">
        <v>64.994060274923541</v>
      </c>
      <c r="N2515" s="12"/>
      <c r="O2515" s="12"/>
    </row>
    <row r="2516" spans="1:15" x14ac:dyDescent="0.35">
      <c r="A2516" s="11" t="str">
        <f t="shared" si="39"/>
        <v>DISTRIBUCION VOLUMEN POR CRITERIO (kg o litros)SidraNIVEL ALTO</v>
      </c>
      <c r="B2516" s="11" t="s">
        <v>210</v>
      </c>
      <c r="C2516" s="11" t="s">
        <v>118</v>
      </c>
      <c r="D2516" s="11" t="s">
        <v>171</v>
      </c>
      <c r="E2516" s="12">
        <v>4.8038963567758541</v>
      </c>
      <c r="F2516" s="12">
        <v>6.7277669571309939</v>
      </c>
      <c r="G2516" s="12">
        <v>13.412769237463609</v>
      </c>
      <c r="H2516" s="12">
        <v>15.868022143436669</v>
      </c>
      <c r="I2516" s="12">
        <v>15.56086571660274</v>
      </c>
      <c r="J2516" s="12">
        <v>15.525316665760268</v>
      </c>
      <c r="K2516" s="12">
        <v>18.474498473337921</v>
      </c>
      <c r="L2516" s="12">
        <v>13.266434522168227</v>
      </c>
      <c r="M2516" s="12">
        <v>10.677658456116642</v>
      </c>
      <c r="N2516" s="12"/>
      <c r="O2516" s="12"/>
    </row>
    <row r="2517" spans="1:15" x14ac:dyDescent="0.35">
      <c r="A2517" s="11" t="str">
        <f t="shared" si="39"/>
        <v>DISTRIBUCION VOLUMEN POR CRITERIO (kg o litros)SidraNIVEL MEDIO ALTO</v>
      </c>
      <c r="B2517" s="11" t="s">
        <v>210</v>
      </c>
      <c r="C2517" s="11" t="s">
        <v>118</v>
      </c>
      <c r="D2517" s="11" t="s">
        <v>172</v>
      </c>
      <c r="E2517" s="12">
        <v>12.863772834608877</v>
      </c>
      <c r="F2517" s="12">
        <v>12.629150332652825</v>
      </c>
      <c r="G2517" s="12">
        <v>15.27717558018783</v>
      </c>
      <c r="H2517" s="12">
        <v>15.355458233288649</v>
      </c>
      <c r="I2517" s="12">
        <v>9.7625889061176885</v>
      </c>
      <c r="J2517" s="12">
        <v>16.707463767273936</v>
      </c>
      <c r="K2517" s="12">
        <v>12.250380515477481</v>
      </c>
      <c r="L2517" s="12">
        <v>13.782771765580062</v>
      </c>
      <c r="M2517" s="12">
        <v>12.247204843995465</v>
      </c>
      <c r="N2517" s="12"/>
      <c r="O2517" s="12"/>
    </row>
    <row r="2518" spans="1:15" x14ac:dyDescent="0.35">
      <c r="A2518" s="11" t="str">
        <f t="shared" si="39"/>
        <v>DISTRIBUCION VOLUMEN POR CRITERIO (kg o litros)SidraNIVEL MEDIO</v>
      </c>
      <c r="B2518" s="11" t="s">
        <v>210</v>
      </c>
      <c r="C2518" s="11" t="s">
        <v>118</v>
      </c>
      <c r="D2518" s="11" t="s">
        <v>173</v>
      </c>
      <c r="E2518" s="12">
        <v>20.978993495497694</v>
      </c>
      <c r="F2518" s="12">
        <v>24.459835921253365</v>
      </c>
      <c r="G2518" s="12">
        <v>28.588358072267166</v>
      </c>
      <c r="H2518" s="12">
        <v>33.972957356456917</v>
      </c>
      <c r="I2518" s="12">
        <v>42.79554696005497</v>
      </c>
      <c r="J2518" s="12">
        <v>35.358074749961773</v>
      </c>
      <c r="K2518" s="12">
        <v>24.373596395853127</v>
      </c>
      <c r="L2518" s="12">
        <v>28.795072039627122</v>
      </c>
      <c r="M2518" s="12">
        <v>29.58371256030512</v>
      </c>
      <c r="N2518" s="12"/>
      <c r="O2518" s="12"/>
    </row>
    <row r="2519" spans="1:15" x14ac:dyDescent="0.35">
      <c r="A2519" s="11" t="str">
        <f t="shared" si="39"/>
        <v>DISTRIBUCION VOLUMEN POR CRITERIO (kg o litros)SidraNIVEL MEDIO BAJO</v>
      </c>
      <c r="B2519" s="11" t="s">
        <v>210</v>
      </c>
      <c r="C2519" s="11" t="s">
        <v>118</v>
      </c>
      <c r="D2519" s="11" t="s">
        <v>174</v>
      </c>
      <c r="E2519" s="12">
        <v>36.218919147399482</v>
      </c>
      <c r="F2519" s="12">
        <v>42.0494025998795</v>
      </c>
      <c r="G2519" s="12">
        <v>32.387204838118052</v>
      </c>
      <c r="H2519" s="12">
        <v>23.464139694425963</v>
      </c>
      <c r="I2519" s="12">
        <v>23.099308354281824</v>
      </c>
      <c r="J2519" s="12">
        <v>21.307410699934366</v>
      </c>
      <c r="K2519" s="12">
        <v>23.98235465792396</v>
      </c>
      <c r="L2519" s="12">
        <v>25.270194472802199</v>
      </c>
      <c r="M2519" s="12">
        <v>30.153773427795372</v>
      </c>
      <c r="N2519" s="12"/>
      <c r="O2519" s="12"/>
    </row>
    <row r="2520" spans="1:15" x14ac:dyDescent="0.35">
      <c r="A2520" s="11" t="str">
        <f t="shared" si="39"/>
        <v>DISTRIBUCION VOLUMEN POR CRITERIO (kg o litros)SidraNIVEL BAJO</v>
      </c>
      <c r="B2520" s="11" t="s">
        <v>210</v>
      </c>
      <c r="C2520" s="11" t="s">
        <v>118</v>
      </c>
      <c r="D2520" s="11" t="s">
        <v>190</v>
      </c>
      <c r="E2520" s="12">
        <v>25.134428565252936</v>
      </c>
      <c r="F2520" s="12">
        <v>14.133835901956463</v>
      </c>
      <c r="G2520" s="12">
        <v>10.334492900380541</v>
      </c>
      <c r="H2520" s="12">
        <v>11.33941550652362</v>
      </c>
      <c r="I2520" s="12">
        <v>8.7816976807930711</v>
      </c>
      <c r="J2520" s="12">
        <v>11.101724240644113</v>
      </c>
      <c r="K2520" s="12">
        <v>20.91915958905582</v>
      </c>
      <c r="L2520" s="12">
        <v>18.885521054222767</v>
      </c>
      <c r="M2520" s="12">
        <v>17.33766604364137</v>
      </c>
      <c r="N2520" s="12"/>
      <c r="O2520" s="12"/>
    </row>
    <row r="2521" spans="1:15" x14ac:dyDescent="0.35">
      <c r="A2521" s="11" t="str">
        <f t="shared" si="39"/>
        <v>DISTRIBUCION VOLUMEN POR CRITERIO (kg o litros)SidraHOMBRE</v>
      </c>
      <c r="B2521" s="11" t="s">
        <v>210</v>
      </c>
      <c r="C2521" s="11" t="s">
        <v>118</v>
      </c>
      <c r="D2521" s="11" t="s">
        <v>17</v>
      </c>
      <c r="E2521" s="12">
        <v>63.763212588087811</v>
      </c>
      <c r="F2521" s="12">
        <v>61.183527032565856</v>
      </c>
      <c r="G2521" s="12">
        <v>63.577604820185329</v>
      </c>
      <c r="H2521" s="12">
        <v>76.734244451385464</v>
      </c>
      <c r="I2521" s="12">
        <v>75.317520019856531</v>
      </c>
      <c r="J2521" s="12">
        <v>79.718154915939834</v>
      </c>
      <c r="K2521" s="12">
        <v>77.684937851469428</v>
      </c>
      <c r="L2521" s="12">
        <v>79.725208753473709</v>
      </c>
      <c r="M2521" s="12">
        <v>75.01393196924991</v>
      </c>
      <c r="N2521" s="12"/>
      <c r="O2521" s="12"/>
    </row>
    <row r="2522" spans="1:15" x14ac:dyDescent="0.35">
      <c r="A2522" s="11" t="str">
        <f t="shared" ref="A2522:A2551" si="40">B2522&amp;C2523&amp;D2522</f>
        <v>DISTRIBUCION VOLUMEN POR CRITERIO (kg o litros)CervezaMUJER</v>
      </c>
      <c r="B2522" s="11" t="s">
        <v>210</v>
      </c>
      <c r="C2522" s="11" t="s">
        <v>118</v>
      </c>
      <c r="D2522" s="11" t="s">
        <v>18</v>
      </c>
      <c r="E2522" s="12">
        <v>36.236801846889207</v>
      </c>
      <c r="F2522" s="12">
        <v>38.816456093389426</v>
      </c>
      <c r="G2522" s="12">
        <v>36.422395179814679</v>
      </c>
      <c r="H2522" s="12">
        <v>23.265755629704305</v>
      </c>
      <c r="I2522" s="12">
        <v>24.682499356081124</v>
      </c>
      <c r="J2522" s="12">
        <v>20.281835772067989</v>
      </c>
      <c r="K2522" s="12">
        <v>22.315062094486109</v>
      </c>
      <c r="L2522" s="12">
        <v>20.274789674279145</v>
      </c>
      <c r="M2522" s="12">
        <v>24.986067454364587</v>
      </c>
      <c r="N2522" s="12"/>
      <c r="O2522" s="12"/>
    </row>
    <row r="2523" spans="1:15" x14ac:dyDescent="0.35">
      <c r="A2523" s="11" t="str">
        <f t="shared" si="40"/>
        <v>DISTRIBUCION VOLUMEN POR CRITERIO (kg o litros)CervezaT.ESPAÑA</v>
      </c>
      <c r="B2523" s="11" t="s">
        <v>210</v>
      </c>
      <c r="C2523" s="11" t="s">
        <v>119</v>
      </c>
      <c r="D2523" s="11" t="s">
        <v>32</v>
      </c>
      <c r="E2523" s="12">
        <v>100</v>
      </c>
      <c r="F2523" s="12">
        <v>100</v>
      </c>
      <c r="G2523" s="12">
        <v>100</v>
      </c>
      <c r="H2523" s="12">
        <v>100</v>
      </c>
      <c r="I2523" s="12">
        <v>100</v>
      </c>
      <c r="J2523" s="12">
        <v>100</v>
      </c>
      <c r="K2523" s="12">
        <v>100</v>
      </c>
      <c r="L2523" s="12">
        <v>100</v>
      </c>
      <c r="M2523" s="12">
        <v>100</v>
      </c>
      <c r="N2523" s="12"/>
      <c r="O2523" s="12"/>
    </row>
    <row r="2524" spans="1:15" x14ac:dyDescent="0.35">
      <c r="A2524" s="11" t="str">
        <f t="shared" si="40"/>
        <v>DISTRIBUCION VOLUMEN POR CRITERIO (kg o litros)CervezaBCN AM</v>
      </c>
      <c r="B2524" s="11" t="s">
        <v>210</v>
      </c>
      <c r="C2524" s="11" t="s">
        <v>119</v>
      </c>
      <c r="D2524" s="11" t="s">
        <v>1</v>
      </c>
      <c r="E2524" s="12">
        <v>6.5306923194985353</v>
      </c>
      <c r="F2524" s="12">
        <v>6.1354553536874823</v>
      </c>
      <c r="G2524" s="12">
        <v>6.5165215680431414</v>
      </c>
      <c r="H2524" s="12">
        <v>7.0041653896658644</v>
      </c>
      <c r="I2524" s="12">
        <v>7.025991837260773</v>
      </c>
      <c r="J2524" s="12">
        <v>7.1336117222323869</v>
      </c>
      <c r="K2524" s="12">
        <v>6.8922486850411202</v>
      </c>
      <c r="L2524" s="12">
        <v>6.43984823072058</v>
      </c>
      <c r="M2524" s="12">
        <v>6.7871194341329915</v>
      </c>
      <c r="N2524" s="12"/>
      <c r="O2524" s="12"/>
    </row>
    <row r="2525" spans="1:15" x14ac:dyDescent="0.35">
      <c r="A2525" s="11" t="str">
        <f t="shared" si="40"/>
        <v>DISTRIBUCION VOLUMEN POR CRITERIO (kg o litros)CervezaREST.CAT ARAGON</v>
      </c>
      <c r="B2525" s="11" t="s">
        <v>210</v>
      </c>
      <c r="C2525" s="11" t="s">
        <v>119</v>
      </c>
      <c r="D2525" s="11" t="s">
        <v>2</v>
      </c>
      <c r="E2525" s="12">
        <v>12.118150066230889</v>
      </c>
      <c r="F2525" s="12">
        <v>12.504346744492157</v>
      </c>
      <c r="G2525" s="12">
        <v>13.60550284376871</v>
      </c>
      <c r="H2525" s="12">
        <v>12.352281647210461</v>
      </c>
      <c r="I2525" s="12">
        <v>12.041160185026776</v>
      </c>
      <c r="J2525" s="12">
        <v>13.368549551904325</v>
      </c>
      <c r="K2525" s="12">
        <v>14.72367981401208</v>
      </c>
      <c r="L2525" s="12">
        <v>13.285001874607305</v>
      </c>
      <c r="M2525" s="12">
        <v>14.480175155537584</v>
      </c>
      <c r="N2525" s="12"/>
      <c r="O2525" s="12"/>
    </row>
    <row r="2526" spans="1:15" x14ac:dyDescent="0.35">
      <c r="A2526" s="11" t="str">
        <f t="shared" si="40"/>
        <v>DISTRIBUCION VOLUMEN POR CRITERIO (kg o litros)CervezaLEVANTE</v>
      </c>
      <c r="B2526" s="11" t="s">
        <v>210</v>
      </c>
      <c r="C2526" s="11" t="s">
        <v>119</v>
      </c>
      <c r="D2526" s="11" t="s">
        <v>3</v>
      </c>
      <c r="E2526" s="12">
        <v>12.716558402086168</v>
      </c>
      <c r="F2526" s="12">
        <v>11.595959675326423</v>
      </c>
      <c r="G2526" s="12">
        <v>11.779568217663677</v>
      </c>
      <c r="H2526" s="12">
        <v>12.157678988687595</v>
      </c>
      <c r="I2526" s="12">
        <v>13.132792661773376</v>
      </c>
      <c r="J2526" s="12">
        <v>11.435480611528508</v>
      </c>
      <c r="K2526" s="12">
        <v>12.61387931458019</v>
      </c>
      <c r="L2526" s="12">
        <v>13.393787792314594</v>
      </c>
      <c r="M2526" s="12">
        <v>13.967292752521807</v>
      </c>
      <c r="N2526" s="12"/>
      <c r="O2526" s="12"/>
    </row>
    <row r="2527" spans="1:15" x14ac:dyDescent="0.35">
      <c r="A2527" s="11" t="str">
        <f t="shared" si="40"/>
        <v>DISTRIBUCION VOLUMEN POR CRITERIO (kg o litros)CervezaANDALUCIA</v>
      </c>
      <c r="B2527" s="11" t="s">
        <v>210</v>
      </c>
      <c r="C2527" s="11" t="s">
        <v>119</v>
      </c>
      <c r="D2527" s="11" t="s">
        <v>4</v>
      </c>
      <c r="E2527" s="12">
        <v>25.735343901389165</v>
      </c>
      <c r="F2527" s="12">
        <v>26.935403872865287</v>
      </c>
      <c r="G2527" s="12">
        <v>24.71584434346169</v>
      </c>
      <c r="H2527" s="12">
        <v>26.432390501579523</v>
      </c>
      <c r="I2527" s="12">
        <v>25.78581452000947</v>
      </c>
      <c r="J2527" s="12">
        <v>25.830510174801113</v>
      </c>
      <c r="K2527" s="12">
        <v>23.87152931316373</v>
      </c>
      <c r="L2527" s="12">
        <v>26.785834759984954</v>
      </c>
      <c r="M2527" s="12">
        <v>26.276961764986229</v>
      </c>
      <c r="N2527" s="12"/>
      <c r="O2527" s="12"/>
    </row>
    <row r="2528" spans="1:15" x14ac:dyDescent="0.35">
      <c r="A2528" s="11" t="str">
        <f t="shared" si="40"/>
        <v>DISTRIBUCION VOLUMEN POR CRITERIO (kg o litros)CervezaMDD AM</v>
      </c>
      <c r="B2528" s="11" t="s">
        <v>210</v>
      </c>
      <c r="C2528" s="11" t="s">
        <v>119</v>
      </c>
      <c r="D2528" s="11" t="s">
        <v>5</v>
      </c>
      <c r="E2528" s="12">
        <v>15.060739570258713</v>
      </c>
      <c r="F2528" s="12">
        <v>14.842640226670783</v>
      </c>
      <c r="G2528" s="12">
        <v>13.967063413387557</v>
      </c>
      <c r="H2528" s="12">
        <v>14.208477180650231</v>
      </c>
      <c r="I2528" s="12">
        <v>12.760573619352581</v>
      </c>
      <c r="J2528" s="12">
        <v>13.779269321420912</v>
      </c>
      <c r="K2528" s="12">
        <v>13.015384364961738</v>
      </c>
      <c r="L2528" s="12">
        <v>12.310214561769497</v>
      </c>
      <c r="M2528" s="12">
        <v>12.226972295666668</v>
      </c>
      <c r="N2528" s="12"/>
      <c r="O2528" s="12"/>
    </row>
    <row r="2529" spans="1:15" x14ac:dyDescent="0.35">
      <c r="A2529" s="11" t="str">
        <f t="shared" si="40"/>
        <v>DISTRIBUCION VOLUMEN POR CRITERIO (kg o litros)CervezaRTO CENTRO</v>
      </c>
      <c r="B2529" s="11" t="s">
        <v>210</v>
      </c>
      <c r="C2529" s="11" t="s">
        <v>119</v>
      </c>
      <c r="D2529" s="11" t="s">
        <v>6</v>
      </c>
      <c r="E2529" s="12">
        <v>8.82606836415464</v>
      </c>
      <c r="F2529" s="12">
        <v>9.2931243811788278</v>
      </c>
      <c r="G2529" s="12">
        <v>10.074420397926568</v>
      </c>
      <c r="H2529" s="12">
        <v>9.4090760978534647</v>
      </c>
      <c r="I2529" s="12">
        <v>9.8550767968324813</v>
      </c>
      <c r="J2529" s="12">
        <v>9.8589765794327704</v>
      </c>
      <c r="K2529" s="12">
        <v>9.3396129992172714</v>
      </c>
      <c r="L2529" s="12">
        <v>9.1856584096296512</v>
      </c>
      <c r="M2529" s="12">
        <v>8.8664525530103546</v>
      </c>
      <c r="N2529" s="12"/>
      <c r="O2529" s="12"/>
    </row>
    <row r="2530" spans="1:15" x14ac:dyDescent="0.35">
      <c r="A2530" s="11" t="str">
        <f t="shared" si="40"/>
        <v>DISTRIBUCION VOLUMEN POR CRITERIO (kg o litros)CervezaNORTE-CENTRO</v>
      </c>
      <c r="B2530" s="11" t="s">
        <v>210</v>
      </c>
      <c r="C2530" s="11" t="s">
        <v>119</v>
      </c>
      <c r="D2530" s="11" t="s">
        <v>7</v>
      </c>
      <c r="E2530" s="12">
        <v>9.7204825373633312</v>
      </c>
      <c r="F2530" s="12">
        <v>9.3971015340737338</v>
      </c>
      <c r="G2530" s="12">
        <v>10.757365468832482</v>
      </c>
      <c r="H2530" s="12">
        <v>10.086814253692792</v>
      </c>
      <c r="I2530" s="12">
        <v>10.045655968946754</v>
      </c>
      <c r="J2530" s="12">
        <v>9.8840525894102456</v>
      </c>
      <c r="K2530" s="12">
        <v>10.711481529486122</v>
      </c>
      <c r="L2530" s="12">
        <v>9.1092970686995258</v>
      </c>
      <c r="M2530" s="12">
        <v>8.5023072138904343</v>
      </c>
      <c r="N2530" s="12"/>
      <c r="O2530" s="12"/>
    </row>
    <row r="2531" spans="1:15" x14ac:dyDescent="0.35">
      <c r="A2531" s="11" t="str">
        <f t="shared" si="40"/>
        <v>DISTRIBUCION VOLUMEN POR CRITERIO (kg o litros)CervezaNOROESTE</v>
      </c>
      <c r="B2531" s="11" t="s">
        <v>210</v>
      </c>
      <c r="C2531" s="11" t="s">
        <v>119</v>
      </c>
      <c r="D2531" s="11" t="s">
        <v>8</v>
      </c>
      <c r="E2531" s="12">
        <v>9.2919636635918703</v>
      </c>
      <c r="F2531" s="12">
        <v>9.295973723148677</v>
      </c>
      <c r="G2531" s="12">
        <v>8.5837148006426833</v>
      </c>
      <c r="H2531" s="12">
        <v>8.3491183879364126</v>
      </c>
      <c r="I2531" s="12">
        <v>9.3529467415664449</v>
      </c>
      <c r="J2531" s="12">
        <v>8.7095574868523844</v>
      </c>
      <c r="K2531" s="12">
        <v>8.832186265988117</v>
      </c>
      <c r="L2531" s="12">
        <v>9.4903644568204246</v>
      </c>
      <c r="M2531" s="12">
        <v>8.8927243704105727</v>
      </c>
      <c r="N2531" s="12"/>
      <c r="O2531" s="12"/>
    </row>
    <row r="2532" spans="1:15" x14ac:dyDescent="0.35">
      <c r="A2532" s="11" t="str">
        <f t="shared" si="40"/>
        <v>DISTRIBUCION VOLUMEN POR CRITERIO (kg o litros)Cerveza&lt;2MIL</v>
      </c>
      <c r="B2532" s="11" t="s">
        <v>210</v>
      </c>
      <c r="C2532" s="11" t="s">
        <v>119</v>
      </c>
      <c r="D2532" s="11" t="s">
        <v>9</v>
      </c>
      <c r="E2532" s="12">
        <v>5.2643382268067214</v>
      </c>
      <c r="F2532" s="12">
        <v>6.0303208167740863</v>
      </c>
      <c r="G2532" s="12">
        <v>5.9548622430181029</v>
      </c>
      <c r="H2532" s="12">
        <v>5.6362939108779697</v>
      </c>
      <c r="I2532" s="12">
        <v>7.6382921211289005</v>
      </c>
      <c r="J2532" s="12">
        <v>6.2403875423960589</v>
      </c>
      <c r="K2532" s="12">
        <v>6.9363641644317697</v>
      </c>
      <c r="L2532" s="12">
        <v>6.1004470445859109</v>
      </c>
      <c r="M2532" s="12">
        <v>6.2831924521844886</v>
      </c>
      <c r="N2532" s="12"/>
      <c r="O2532" s="12"/>
    </row>
    <row r="2533" spans="1:15" x14ac:dyDescent="0.35">
      <c r="A2533" s="11" t="str">
        <f t="shared" si="40"/>
        <v>DISTRIBUCION VOLUMEN POR CRITERIO (kg o litros)Cerveza2-5MIL</v>
      </c>
      <c r="B2533" s="11" t="s">
        <v>210</v>
      </c>
      <c r="C2533" s="11" t="s">
        <v>119</v>
      </c>
      <c r="D2533" s="11" t="s">
        <v>10</v>
      </c>
      <c r="E2533" s="12">
        <v>4.6153841275977179</v>
      </c>
      <c r="F2533" s="12">
        <v>4.2736888097738346</v>
      </c>
      <c r="G2533" s="12">
        <v>5.007186485123027</v>
      </c>
      <c r="H2533" s="12">
        <v>4.0753172571188854</v>
      </c>
      <c r="I2533" s="12">
        <v>3.8594080674839977</v>
      </c>
      <c r="J2533" s="12">
        <v>4.185632967842829</v>
      </c>
      <c r="K2533" s="12">
        <v>3.8874793114937383</v>
      </c>
      <c r="L2533" s="12">
        <v>4.2209434835777433</v>
      </c>
      <c r="M2533" s="12">
        <v>4.2083624213547433</v>
      </c>
      <c r="N2533" s="12"/>
      <c r="O2533" s="12"/>
    </row>
    <row r="2534" spans="1:15" x14ac:dyDescent="0.35">
      <c r="A2534" s="11" t="str">
        <f t="shared" si="40"/>
        <v>DISTRIBUCION VOLUMEN POR CRITERIO (kg o litros)Cerveza5-10MIL</v>
      </c>
      <c r="B2534" s="11" t="s">
        <v>210</v>
      </c>
      <c r="C2534" s="11" t="s">
        <v>119</v>
      </c>
      <c r="D2534" s="11" t="s">
        <v>11</v>
      </c>
      <c r="E2534" s="12">
        <v>7.0110460097773473</v>
      </c>
      <c r="F2534" s="12">
        <v>7.7493752185836815</v>
      </c>
      <c r="G2534" s="12">
        <v>7.238710644996373</v>
      </c>
      <c r="H2534" s="12">
        <v>7.6129310298859876</v>
      </c>
      <c r="I2534" s="12">
        <v>6.6429246931758028</v>
      </c>
      <c r="J2534" s="12">
        <v>7.2576199998705402</v>
      </c>
      <c r="K2534" s="12">
        <v>7.7123953482227305</v>
      </c>
      <c r="L2534" s="12">
        <v>7.9200941193355341</v>
      </c>
      <c r="M2534" s="12">
        <v>7.3964488181774577</v>
      </c>
      <c r="N2534" s="12"/>
      <c r="O2534" s="12"/>
    </row>
    <row r="2535" spans="1:15" x14ac:dyDescent="0.35">
      <c r="A2535" s="11" t="str">
        <f t="shared" si="40"/>
        <v>DISTRIBUCION VOLUMEN POR CRITERIO (kg o litros)Cerveza10-30MIL</v>
      </c>
      <c r="B2535" s="11" t="s">
        <v>210</v>
      </c>
      <c r="C2535" s="11" t="s">
        <v>119</v>
      </c>
      <c r="D2535" s="11" t="s">
        <v>12</v>
      </c>
      <c r="E2535" s="12">
        <v>17.624565417320561</v>
      </c>
      <c r="F2535" s="12">
        <v>17.465339608726961</v>
      </c>
      <c r="G2535" s="12">
        <v>19.412070307251991</v>
      </c>
      <c r="H2535" s="12">
        <v>19.633106402882472</v>
      </c>
      <c r="I2535" s="12">
        <v>20.169674275393746</v>
      </c>
      <c r="J2535" s="12">
        <v>20.224790499396761</v>
      </c>
      <c r="K2535" s="12">
        <v>19.777064396228553</v>
      </c>
      <c r="L2535" s="12">
        <v>18.833655307895192</v>
      </c>
      <c r="M2535" s="12">
        <v>19.780511948793499</v>
      </c>
      <c r="N2535" s="12"/>
      <c r="O2535" s="12"/>
    </row>
    <row r="2536" spans="1:15" x14ac:dyDescent="0.35">
      <c r="A2536" s="11" t="str">
        <f t="shared" si="40"/>
        <v>DISTRIBUCION VOLUMEN POR CRITERIO (kg o litros)Cerveza30-100MIL</v>
      </c>
      <c r="B2536" s="11" t="s">
        <v>210</v>
      </c>
      <c r="C2536" s="11" t="s">
        <v>119</v>
      </c>
      <c r="D2536" s="11" t="s">
        <v>13</v>
      </c>
      <c r="E2536" s="12">
        <v>19.435443318822823</v>
      </c>
      <c r="F2536" s="12">
        <v>19.629130457109689</v>
      </c>
      <c r="G2536" s="12">
        <v>19.328645902965995</v>
      </c>
      <c r="H2536" s="12">
        <v>20.423293463111175</v>
      </c>
      <c r="I2536" s="12">
        <v>20.407153546739394</v>
      </c>
      <c r="J2536" s="12">
        <v>21.335570032560547</v>
      </c>
      <c r="K2536" s="12">
        <v>19.359584217134223</v>
      </c>
      <c r="L2536" s="12">
        <v>20.169371391116741</v>
      </c>
      <c r="M2536" s="12">
        <v>19.978870670286717</v>
      </c>
      <c r="N2536" s="12"/>
      <c r="O2536" s="12"/>
    </row>
    <row r="2537" spans="1:15" x14ac:dyDescent="0.35">
      <c r="A2537" s="11" t="str">
        <f t="shared" si="40"/>
        <v>DISTRIBUCION VOLUMEN POR CRITERIO (kg o litros)Cerveza100-200MIL</v>
      </c>
      <c r="B2537" s="11" t="s">
        <v>210</v>
      </c>
      <c r="C2537" s="11" t="s">
        <v>119</v>
      </c>
      <c r="D2537" s="11" t="s">
        <v>14</v>
      </c>
      <c r="E2537" s="12">
        <v>11.43901227007964</v>
      </c>
      <c r="F2537" s="12">
        <v>10.949206186824052</v>
      </c>
      <c r="G2537" s="12">
        <v>10.83607605982734</v>
      </c>
      <c r="H2537" s="12">
        <v>10.508293866837191</v>
      </c>
      <c r="I2537" s="12">
        <v>9.7912021299373944</v>
      </c>
      <c r="J2537" s="12">
        <v>9.280572762482878</v>
      </c>
      <c r="K2537" s="12">
        <v>9.2911103470622987</v>
      </c>
      <c r="L2537" s="12">
        <v>9.532854518010625</v>
      </c>
      <c r="M2537" s="12">
        <v>9.4407655298097612</v>
      </c>
      <c r="N2537" s="12"/>
      <c r="O2537" s="12"/>
    </row>
    <row r="2538" spans="1:15" x14ac:dyDescent="0.35">
      <c r="A2538" s="11" t="str">
        <f t="shared" si="40"/>
        <v>DISTRIBUCION VOLUMEN POR CRITERIO (kg o litros)Cerveza200-500MIL</v>
      </c>
      <c r="B2538" s="11" t="s">
        <v>210</v>
      </c>
      <c r="C2538" s="11" t="s">
        <v>119</v>
      </c>
      <c r="D2538" s="11" t="s">
        <v>15</v>
      </c>
      <c r="E2538" s="12">
        <v>12.217040309085627</v>
      </c>
      <c r="F2538" s="12">
        <v>13.241208006366953</v>
      </c>
      <c r="G2538" s="12">
        <v>13.320735802167691</v>
      </c>
      <c r="H2538" s="12">
        <v>12.992036452802729</v>
      </c>
      <c r="I2538" s="12">
        <v>13.206695636208931</v>
      </c>
      <c r="J2538" s="12">
        <v>11.754968347202308</v>
      </c>
      <c r="K2538" s="12">
        <v>13.880767724274065</v>
      </c>
      <c r="L2538" s="12">
        <v>13.919456014323492</v>
      </c>
      <c r="M2538" s="12">
        <v>13.319702675359538</v>
      </c>
      <c r="N2538" s="12"/>
      <c r="O2538" s="12"/>
    </row>
    <row r="2539" spans="1:15" x14ac:dyDescent="0.35">
      <c r="A2539" s="11" t="str">
        <f t="shared" si="40"/>
        <v>DISTRIBUCION VOLUMEN POR CRITERIO (kg o litros)Cerveza&gt;500MIL</v>
      </c>
      <c r="B2539" s="11" t="s">
        <v>210</v>
      </c>
      <c r="C2539" s="11" t="s">
        <v>119</v>
      </c>
      <c r="D2539" s="11" t="s">
        <v>16</v>
      </c>
      <c r="E2539" s="12">
        <v>22.393169615770731</v>
      </c>
      <c r="F2539" s="12">
        <v>20.661737840274931</v>
      </c>
      <c r="G2539" s="12">
        <v>18.901711960239464</v>
      </c>
      <c r="H2539" s="12">
        <v>19.118732788926859</v>
      </c>
      <c r="I2539" s="12">
        <v>18.284662292191673</v>
      </c>
      <c r="J2539" s="12">
        <v>19.720460333401789</v>
      </c>
      <c r="K2539" s="12">
        <v>19.155237804683612</v>
      </c>
      <c r="L2539" s="12">
        <v>19.303190609175953</v>
      </c>
      <c r="M2539" s="12">
        <v>19.592156828385292</v>
      </c>
      <c r="N2539" s="12"/>
      <c r="O2539" s="12"/>
    </row>
    <row r="2540" spans="1:15" x14ac:dyDescent="0.35">
      <c r="A2540" s="11" t="str">
        <f t="shared" si="40"/>
        <v>DISTRIBUCION VOLUMEN POR CRITERIO (kg o litros)CervezaDE 15 A 19 AÑOS</v>
      </c>
      <c r="B2540" s="11" t="s">
        <v>210</v>
      </c>
      <c r="C2540" s="11" t="s">
        <v>119</v>
      </c>
      <c r="D2540" s="11" t="s">
        <v>34</v>
      </c>
      <c r="E2540" s="12">
        <v>9.6332252121509226E-2</v>
      </c>
      <c r="F2540" s="12">
        <v>0.15384820554328288</v>
      </c>
      <c r="G2540" s="12">
        <v>0.50573971220024061</v>
      </c>
      <c r="H2540" s="12">
        <v>0.63682835649914271</v>
      </c>
      <c r="I2540" s="12">
        <v>0.29655213276304515</v>
      </c>
      <c r="J2540" s="12">
        <v>0.22075599290636178</v>
      </c>
      <c r="K2540" s="12">
        <v>0.3306371737983923</v>
      </c>
      <c r="L2540" s="12">
        <v>0.20939245565934411</v>
      </c>
      <c r="M2540" s="12">
        <v>0.2222017532197138</v>
      </c>
      <c r="N2540" s="12"/>
      <c r="O2540" s="12"/>
    </row>
    <row r="2541" spans="1:15" x14ac:dyDescent="0.35">
      <c r="A2541" s="11" t="str">
        <f t="shared" si="40"/>
        <v>DISTRIBUCION VOLUMEN POR CRITERIO (kg o litros)CervezaDE 20 A 24 AÑOS</v>
      </c>
      <c r="B2541" s="11" t="s">
        <v>210</v>
      </c>
      <c r="C2541" s="11" t="s">
        <v>119</v>
      </c>
      <c r="D2541" s="11" t="s">
        <v>35</v>
      </c>
      <c r="E2541" s="12">
        <v>1.1714351523433109</v>
      </c>
      <c r="F2541" s="12">
        <v>1.3307780568451766</v>
      </c>
      <c r="G2541" s="12">
        <v>1.206748598051149</v>
      </c>
      <c r="H2541" s="12">
        <v>1.2739526914758412</v>
      </c>
      <c r="I2541" s="12">
        <v>1.4864856336924934</v>
      </c>
      <c r="J2541" s="12">
        <v>1.3575693916269607</v>
      </c>
      <c r="K2541" s="12">
        <v>1.9590924659151914</v>
      </c>
      <c r="L2541" s="12">
        <v>1.5437050166620176</v>
      </c>
      <c r="M2541" s="12">
        <v>2.3992807173159867</v>
      </c>
      <c r="N2541" s="12"/>
      <c r="O2541" s="12"/>
    </row>
    <row r="2542" spans="1:15" x14ac:dyDescent="0.35">
      <c r="A2542" s="11" t="str">
        <f t="shared" si="40"/>
        <v>DISTRIBUCION VOLUMEN POR CRITERIO (kg o litros)CervezaDE 25 A 34 AÑOS</v>
      </c>
      <c r="B2542" s="11" t="s">
        <v>210</v>
      </c>
      <c r="C2542" s="11" t="s">
        <v>119</v>
      </c>
      <c r="D2542" s="11" t="s">
        <v>36</v>
      </c>
      <c r="E2542" s="12">
        <v>6.2574947853159468</v>
      </c>
      <c r="F2542" s="12">
        <v>5.8348696948126317</v>
      </c>
      <c r="G2542" s="12">
        <v>5.5013806756057848</v>
      </c>
      <c r="H2542" s="12">
        <v>6.2599322316024066</v>
      </c>
      <c r="I2542" s="12">
        <v>5.2164123373647087</v>
      </c>
      <c r="J2542" s="12">
        <v>4.838333069285345</v>
      </c>
      <c r="K2542" s="12">
        <v>4.6954294745131202</v>
      </c>
      <c r="L2542" s="12">
        <v>4.8840394166179344</v>
      </c>
      <c r="M2542" s="12">
        <v>5.0395355562765971</v>
      </c>
      <c r="N2542" s="12"/>
      <c r="O2542" s="12"/>
    </row>
    <row r="2543" spans="1:15" x14ac:dyDescent="0.35">
      <c r="A2543" s="11" t="str">
        <f t="shared" si="40"/>
        <v>DISTRIBUCION VOLUMEN POR CRITERIO (kg o litros)CervezaDE 35 A 49 AÑOS</v>
      </c>
      <c r="B2543" s="11" t="s">
        <v>210</v>
      </c>
      <c r="C2543" s="11" t="s">
        <v>119</v>
      </c>
      <c r="D2543" s="11" t="s">
        <v>37</v>
      </c>
      <c r="E2543" s="12">
        <v>20.062004580748454</v>
      </c>
      <c r="F2543" s="12">
        <v>20.448207265940091</v>
      </c>
      <c r="G2543" s="12">
        <v>18.957669904841694</v>
      </c>
      <c r="H2543" s="12">
        <v>19.865229605569279</v>
      </c>
      <c r="I2543" s="12">
        <v>19.712812326356811</v>
      </c>
      <c r="J2543" s="12">
        <v>19.520449742402203</v>
      </c>
      <c r="K2543" s="12">
        <v>18.480061629234225</v>
      </c>
      <c r="L2543" s="12">
        <v>20.717065722149737</v>
      </c>
      <c r="M2543" s="12">
        <v>18.257348302055139</v>
      </c>
      <c r="N2543" s="12"/>
      <c r="O2543" s="12"/>
    </row>
    <row r="2544" spans="1:15" x14ac:dyDescent="0.35">
      <c r="A2544" s="11" t="str">
        <f t="shared" si="40"/>
        <v>DISTRIBUCION VOLUMEN POR CRITERIO (kg o litros)CervezaDE 50 A 59 AÑOS</v>
      </c>
      <c r="B2544" s="11" t="s">
        <v>210</v>
      </c>
      <c r="C2544" s="11" t="s">
        <v>119</v>
      </c>
      <c r="D2544" s="11" t="s">
        <v>38</v>
      </c>
      <c r="E2544" s="12">
        <v>25.761778019796733</v>
      </c>
      <c r="F2544" s="12">
        <v>25.487040799157246</v>
      </c>
      <c r="G2544" s="12">
        <v>26.874614448993768</v>
      </c>
      <c r="H2544" s="12">
        <v>26.427664426808423</v>
      </c>
      <c r="I2544" s="12">
        <v>26.800060713783864</v>
      </c>
      <c r="J2544" s="12">
        <v>26.498621343209866</v>
      </c>
      <c r="K2544" s="12">
        <v>26.00372819035136</v>
      </c>
      <c r="L2544" s="12">
        <v>26.645625588052109</v>
      </c>
      <c r="M2544" s="12">
        <v>25.846353179273446</v>
      </c>
      <c r="N2544" s="12"/>
      <c r="O2544" s="12"/>
    </row>
    <row r="2545" spans="1:15" x14ac:dyDescent="0.35">
      <c r="A2545" s="11" t="str">
        <f t="shared" si="40"/>
        <v>DISTRIBUCION VOLUMEN POR CRITERIO (kg o litros)CervezaDE 60 A 75 AÑOS</v>
      </c>
      <c r="B2545" s="11" t="s">
        <v>210</v>
      </c>
      <c r="C2545" s="11" t="s">
        <v>119</v>
      </c>
      <c r="D2545" s="11" t="s">
        <v>39</v>
      </c>
      <c r="E2545" s="12">
        <v>46.65095319399191</v>
      </c>
      <c r="F2545" s="12">
        <v>46.745261880559589</v>
      </c>
      <c r="G2545" s="12">
        <v>46.953848761327919</v>
      </c>
      <c r="H2545" s="12">
        <v>45.536392804322077</v>
      </c>
      <c r="I2545" s="12">
        <v>46.487682910058595</v>
      </c>
      <c r="J2545" s="12">
        <v>47.564276470674081</v>
      </c>
      <c r="K2545" s="12">
        <v>48.531057515149854</v>
      </c>
      <c r="L2545" s="12">
        <v>46.000177038710198</v>
      </c>
      <c r="M2545" s="12">
        <v>48.23529198387736</v>
      </c>
      <c r="N2545" s="12"/>
      <c r="O2545" s="12"/>
    </row>
    <row r="2546" spans="1:15" x14ac:dyDescent="0.35">
      <c r="A2546" s="11" t="str">
        <f t="shared" si="40"/>
        <v>DISTRIBUCION VOLUMEN POR CRITERIO (kg o litros)CervezaNIVEL ALTO</v>
      </c>
      <c r="B2546" s="11" t="s">
        <v>210</v>
      </c>
      <c r="C2546" s="11" t="s">
        <v>119</v>
      </c>
      <c r="D2546" s="11" t="s">
        <v>171</v>
      </c>
      <c r="E2546" s="12">
        <v>24.121817815949875</v>
      </c>
      <c r="F2546" s="12">
        <v>25.262734747504894</v>
      </c>
      <c r="G2546" s="12">
        <v>24.171505028832115</v>
      </c>
      <c r="H2546" s="12">
        <v>22.937620329926286</v>
      </c>
      <c r="I2546" s="12">
        <v>22.034567676700771</v>
      </c>
      <c r="J2546" s="12">
        <v>19.365926723552157</v>
      </c>
      <c r="K2546" s="12">
        <v>22.12236767081183</v>
      </c>
      <c r="L2546" s="12">
        <v>22.537418364640121</v>
      </c>
      <c r="M2546" s="12">
        <v>22.049757796387897</v>
      </c>
      <c r="N2546" s="12"/>
      <c r="O2546" s="12"/>
    </row>
    <row r="2547" spans="1:15" x14ac:dyDescent="0.35">
      <c r="A2547" s="11" t="str">
        <f t="shared" si="40"/>
        <v>DISTRIBUCION VOLUMEN POR CRITERIO (kg o litros)CervezaNIVEL MEDIO ALTO</v>
      </c>
      <c r="B2547" s="11" t="s">
        <v>210</v>
      </c>
      <c r="C2547" s="11" t="s">
        <v>119</v>
      </c>
      <c r="D2547" s="11" t="s">
        <v>172</v>
      </c>
      <c r="E2547" s="12">
        <v>13.565618190805633</v>
      </c>
      <c r="F2547" s="12">
        <v>12.318577417741272</v>
      </c>
      <c r="G2547" s="12">
        <v>12.789955556370792</v>
      </c>
      <c r="H2547" s="12">
        <v>12.971074443866065</v>
      </c>
      <c r="I2547" s="12">
        <v>13.804096935823656</v>
      </c>
      <c r="J2547" s="12">
        <v>13.819638379526488</v>
      </c>
      <c r="K2547" s="12">
        <v>12.20031397983724</v>
      </c>
      <c r="L2547" s="12">
        <v>12.919490742350401</v>
      </c>
      <c r="M2547" s="12">
        <v>13.731265842195903</v>
      </c>
      <c r="N2547" s="12"/>
      <c r="O2547" s="12"/>
    </row>
    <row r="2548" spans="1:15" x14ac:dyDescent="0.35">
      <c r="A2548" s="11" t="str">
        <f t="shared" si="40"/>
        <v>DISTRIBUCION VOLUMEN POR CRITERIO (kg o litros)CervezaNIVEL MEDIO</v>
      </c>
      <c r="B2548" s="11" t="s">
        <v>210</v>
      </c>
      <c r="C2548" s="11" t="s">
        <v>119</v>
      </c>
      <c r="D2548" s="11" t="s">
        <v>173</v>
      </c>
      <c r="E2548" s="12">
        <v>23.006401634171254</v>
      </c>
      <c r="F2548" s="12">
        <v>23.007664888901587</v>
      </c>
      <c r="G2548" s="12">
        <v>24.403998690909166</v>
      </c>
      <c r="H2548" s="12">
        <v>23.039968498685798</v>
      </c>
      <c r="I2548" s="12">
        <v>23.418492420843034</v>
      </c>
      <c r="J2548" s="12">
        <v>24.050078986468172</v>
      </c>
      <c r="K2548" s="12">
        <v>25.605121170300194</v>
      </c>
      <c r="L2548" s="12">
        <v>23.29990514009236</v>
      </c>
      <c r="M2548" s="12">
        <v>21.924376630234647</v>
      </c>
      <c r="N2548" s="12"/>
      <c r="O2548" s="12"/>
    </row>
    <row r="2549" spans="1:15" x14ac:dyDescent="0.35">
      <c r="A2549" s="11" t="str">
        <f t="shared" si="40"/>
        <v>DISTRIBUCION VOLUMEN POR CRITERIO (kg o litros)CervezaNIVEL MEDIO BAJO</v>
      </c>
      <c r="B2549" s="11" t="s">
        <v>210</v>
      </c>
      <c r="C2549" s="11" t="s">
        <v>119</v>
      </c>
      <c r="D2549" s="11" t="s">
        <v>174</v>
      </c>
      <c r="E2549" s="12">
        <v>16.625089792473329</v>
      </c>
      <c r="F2549" s="12">
        <v>16.147513132073172</v>
      </c>
      <c r="G2549" s="12">
        <v>16.353038468522087</v>
      </c>
      <c r="H2549" s="12">
        <v>18.76133163492727</v>
      </c>
      <c r="I2549" s="12">
        <v>20.023899644713278</v>
      </c>
      <c r="J2549" s="12">
        <v>20.265024300827726</v>
      </c>
      <c r="K2549" s="12">
        <v>17.641434328701138</v>
      </c>
      <c r="L2549" s="12">
        <v>18.784307952835285</v>
      </c>
      <c r="M2549" s="12">
        <v>20.433498913888226</v>
      </c>
      <c r="N2549" s="12"/>
      <c r="O2549" s="12"/>
    </row>
    <row r="2550" spans="1:15" x14ac:dyDescent="0.35">
      <c r="A2550" s="11" t="str">
        <f t="shared" si="40"/>
        <v>DISTRIBUCION VOLUMEN POR CRITERIO (kg o litros)CervezaNIVEL BAJO</v>
      </c>
      <c r="B2550" s="11" t="s">
        <v>210</v>
      </c>
      <c r="C2550" s="11" t="s">
        <v>119</v>
      </c>
      <c r="D2550" s="11" t="s">
        <v>190</v>
      </c>
      <c r="E2550" s="12">
        <v>22.681074977935577</v>
      </c>
      <c r="F2550" s="12">
        <v>23.263515767993876</v>
      </c>
      <c r="G2550" s="12">
        <v>22.281509384832844</v>
      </c>
      <c r="H2550" s="12">
        <v>22.290011861558732</v>
      </c>
      <c r="I2550" s="12">
        <v>20.718945072293398</v>
      </c>
      <c r="J2550" s="12">
        <v>22.499335458204847</v>
      </c>
      <c r="K2550" s="12">
        <v>22.430766631191993</v>
      </c>
      <c r="L2550" s="12">
        <v>22.458886653401201</v>
      </c>
      <c r="M2550" s="12">
        <v>21.861103596899845</v>
      </c>
      <c r="N2550" s="12"/>
      <c r="O2550" s="12"/>
    </row>
    <row r="2551" spans="1:15" x14ac:dyDescent="0.35">
      <c r="A2551" s="11" t="str">
        <f t="shared" si="40"/>
        <v>DISTRIBUCION VOLUMEN POR CRITERIO (kg o litros)CervezaHOMBRE</v>
      </c>
      <c r="B2551" s="11" t="s">
        <v>210</v>
      </c>
      <c r="C2551" s="11" t="s">
        <v>119</v>
      </c>
      <c r="D2551" s="11" t="s">
        <v>17</v>
      </c>
      <c r="E2551" s="12">
        <v>65.380453056358476</v>
      </c>
      <c r="F2551" s="12">
        <v>62.646906696257979</v>
      </c>
      <c r="G2551" s="12">
        <v>63.450440518705044</v>
      </c>
      <c r="H2551" s="12">
        <v>65.304784525830826</v>
      </c>
      <c r="I2551" s="12">
        <v>64.674996723404988</v>
      </c>
      <c r="J2551" s="12">
        <v>65.148675892443578</v>
      </c>
      <c r="K2551" s="12">
        <v>63.367183276261486</v>
      </c>
      <c r="L2551" s="12">
        <v>63.847578748474845</v>
      </c>
      <c r="M2551" s="12">
        <v>63.861590796642233</v>
      </c>
      <c r="N2551" s="12"/>
      <c r="O2551" s="12"/>
    </row>
    <row r="2552" spans="1:15" x14ac:dyDescent="0.35">
      <c r="A2552" s="11" t="e">
        <f>B2552&amp;#REF!&amp;D2552</f>
        <v>#REF!</v>
      </c>
      <c r="B2552" s="11" t="s">
        <v>210</v>
      </c>
      <c r="C2552" s="11" t="s">
        <v>119</v>
      </c>
      <c r="D2552" s="11" t="s">
        <v>18</v>
      </c>
      <c r="E2552" s="12">
        <v>34.619548663812701</v>
      </c>
      <c r="F2552" s="12">
        <v>37.353099162923044</v>
      </c>
      <c r="G2552" s="12">
        <v>36.549557527324133</v>
      </c>
      <c r="H2552" s="12">
        <v>34.6952198232756</v>
      </c>
      <c r="I2552" s="12">
        <v>35.325012684044694</v>
      </c>
      <c r="J2552" s="12">
        <v>34.851323719040217</v>
      </c>
      <c r="K2552" s="12">
        <v>36.632816753205439</v>
      </c>
      <c r="L2552" s="12">
        <v>36.15242568355788</v>
      </c>
      <c r="M2552" s="12">
        <v>36.138409063569959</v>
      </c>
      <c r="N2552" s="12"/>
      <c r="O2552" s="12"/>
    </row>
    <row r="2553" spans="1:15" x14ac:dyDescent="0.35">
      <c r="A2553" s="11" t="str">
        <f t="shared" ref="A2553:A2616" si="41">B2553&amp;C2553&amp;D2553</f>
        <v>DISTRIBUCION VOLUMEN POR CRITERIO (kg o litros)Con alcoholT.ESPAÑA</v>
      </c>
      <c r="B2553" s="11" t="s">
        <v>210</v>
      </c>
      <c r="C2553" s="11" t="s">
        <v>120</v>
      </c>
      <c r="D2553" s="11" t="s">
        <v>32</v>
      </c>
      <c r="E2553" s="12">
        <v>100</v>
      </c>
      <c r="F2553" s="12">
        <v>100</v>
      </c>
      <c r="G2553" s="12">
        <v>100</v>
      </c>
      <c r="H2553" s="12">
        <v>100</v>
      </c>
      <c r="I2553" s="12">
        <v>100</v>
      </c>
      <c r="J2553" s="12">
        <v>100</v>
      </c>
      <c r="K2553" s="12">
        <v>100</v>
      </c>
      <c r="L2553" s="12">
        <v>100</v>
      </c>
      <c r="M2553" s="12">
        <v>100</v>
      </c>
      <c r="N2553" s="12"/>
      <c r="O2553" s="12"/>
    </row>
    <row r="2554" spans="1:15" x14ac:dyDescent="0.35">
      <c r="A2554" s="11" t="str">
        <f t="shared" si="41"/>
        <v>DISTRIBUCION VOLUMEN POR CRITERIO (kg o litros)Con alcoholBCN AM</v>
      </c>
      <c r="B2554" s="11" t="s">
        <v>210</v>
      </c>
      <c r="C2554" s="11" t="s">
        <v>120</v>
      </c>
      <c r="D2554" s="11" t="s">
        <v>1</v>
      </c>
      <c r="E2554" s="12">
        <v>6.5968762088860755</v>
      </c>
      <c r="F2554" s="12">
        <v>6.2576221297566681</v>
      </c>
      <c r="G2554" s="12">
        <v>6.6472058342541303</v>
      </c>
      <c r="H2554" s="12">
        <v>7.3816063789214255</v>
      </c>
      <c r="I2554" s="12">
        <v>7.3599450119976799</v>
      </c>
      <c r="J2554" s="12">
        <v>7.2079942540672644</v>
      </c>
      <c r="K2554" s="12">
        <v>6.9354388097816511</v>
      </c>
      <c r="L2554" s="12">
        <v>6.7194207116464746</v>
      </c>
      <c r="M2554" s="12">
        <v>6.9664187899309411</v>
      </c>
      <c r="N2554" s="12"/>
      <c r="O2554" s="12"/>
    </row>
    <row r="2555" spans="1:15" x14ac:dyDescent="0.35">
      <c r="A2555" s="11" t="str">
        <f t="shared" si="41"/>
        <v>DISTRIBUCION VOLUMEN POR CRITERIO (kg o litros)Con alcoholREST.CAT ARAGON</v>
      </c>
      <c r="B2555" s="11" t="s">
        <v>210</v>
      </c>
      <c r="C2555" s="11" t="s">
        <v>120</v>
      </c>
      <c r="D2555" s="11" t="s">
        <v>2</v>
      </c>
      <c r="E2555" s="12">
        <v>12.427751529813593</v>
      </c>
      <c r="F2555" s="12">
        <v>12.835773817724602</v>
      </c>
      <c r="G2555" s="12">
        <v>13.888886408920165</v>
      </c>
      <c r="H2555" s="12">
        <v>12.532931892754778</v>
      </c>
      <c r="I2555" s="12">
        <v>12.268509983468533</v>
      </c>
      <c r="J2555" s="12">
        <v>13.635728258655098</v>
      </c>
      <c r="K2555" s="12">
        <v>15.054070896119228</v>
      </c>
      <c r="L2555" s="12">
        <v>13.372426743235263</v>
      </c>
      <c r="M2555" s="12">
        <v>14.56742056361769</v>
      </c>
      <c r="N2555" s="12"/>
      <c r="O2555" s="12"/>
    </row>
    <row r="2556" spans="1:15" x14ac:dyDescent="0.35">
      <c r="A2556" s="11" t="str">
        <f t="shared" si="41"/>
        <v>DISTRIBUCION VOLUMEN POR CRITERIO (kg o litros)Con alcoholLEVANTE</v>
      </c>
      <c r="B2556" s="11" t="s">
        <v>210</v>
      </c>
      <c r="C2556" s="11" t="s">
        <v>120</v>
      </c>
      <c r="D2556" s="11" t="s">
        <v>3</v>
      </c>
      <c r="E2556" s="12">
        <v>13.178703027992267</v>
      </c>
      <c r="F2556" s="12">
        <v>11.963006663122256</v>
      </c>
      <c r="G2556" s="12">
        <v>12.025547193074596</v>
      </c>
      <c r="H2556" s="12">
        <v>12.172373846257615</v>
      </c>
      <c r="I2556" s="12">
        <v>13.199092206948592</v>
      </c>
      <c r="J2556" s="12">
        <v>11.279850452922565</v>
      </c>
      <c r="K2556" s="12">
        <v>12.852170389368652</v>
      </c>
      <c r="L2556" s="12">
        <v>13.525867527057169</v>
      </c>
      <c r="M2556" s="12">
        <v>14.057076948554078</v>
      </c>
      <c r="N2556" s="12"/>
      <c r="O2556" s="12"/>
    </row>
    <row r="2557" spans="1:15" x14ac:dyDescent="0.35">
      <c r="A2557" s="11" t="str">
        <f t="shared" si="41"/>
        <v>DISTRIBUCION VOLUMEN POR CRITERIO (kg o litros)Con alcoholANDALUCIA</v>
      </c>
      <c r="B2557" s="11" t="s">
        <v>210</v>
      </c>
      <c r="C2557" s="11" t="s">
        <v>120</v>
      </c>
      <c r="D2557" s="11" t="s">
        <v>4</v>
      </c>
      <c r="E2557" s="12">
        <v>25.058028697447781</v>
      </c>
      <c r="F2557" s="12">
        <v>26.364919534225162</v>
      </c>
      <c r="G2557" s="12">
        <v>24.210732998703492</v>
      </c>
      <c r="H2557" s="12">
        <v>26.196017382147485</v>
      </c>
      <c r="I2557" s="12">
        <v>25.193538543568671</v>
      </c>
      <c r="J2557" s="12">
        <v>25.954305235708109</v>
      </c>
      <c r="K2557" s="12">
        <v>23.732627125674789</v>
      </c>
      <c r="L2557" s="12">
        <v>26.364166703964287</v>
      </c>
      <c r="M2557" s="12">
        <v>25.894385584063844</v>
      </c>
      <c r="N2557" s="12"/>
      <c r="O2557" s="12"/>
    </row>
    <row r="2558" spans="1:15" x14ac:dyDescent="0.35">
      <c r="A2558" s="11" t="str">
        <f t="shared" si="41"/>
        <v>DISTRIBUCION VOLUMEN POR CRITERIO (kg o litros)Con alcoholMDD AM</v>
      </c>
      <c r="B2558" s="11" t="s">
        <v>210</v>
      </c>
      <c r="C2558" s="11" t="s">
        <v>120</v>
      </c>
      <c r="D2558" s="11" t="s">
        <v>5</v>
      </c>
      <c r="E2558" s="12">
        <v>14.761964295580537</v>
      </c>
      <c r="F2558" s="12">
        <v>14.432802290196117</v>
      </c>
      <c r="G2558" s="12">
        <v>13.734768911424618</v>
      </c>
      <c r="H2558" s="12">
        <v>14.107643802586459</v>
      </c>
      <c r="I2558" s="12">
        <v>12.35188361730552</v>
      </c>
      <c r="J2558" s="12">
        <v>13.285774598348052</v>
      </c>
      <c r="K2558" s="12">
        <v>12.925021583888888</v>
      </c>
      <c r="L2558" s="12">
        <v>11.898456845664256</v>
      </c>
      <c r="M2558" s="12">
        <v>12.025742138070369</v>
      </c>
      <c r="N2558" s="12"/>
      <c r="O2558" s="12"/>
    </row>
    <row r="2559" spans="1:15" x14ac:dyDescent="0.35">
      <c r="A2559" s="11" t="str">
        <f t="shared" si="41"/>
        <v>DISTRIBUCION VOLUMEN POR CRITERIO (kg o litros)Con alcoholRTO CENTRO</v>
      </c>
      <c r="B2559" s="11" t="s">
        <v>210</v>
      </c>
      <c r="C2559" s="11" t="s">
        <v>120</v>
      </c>
      <c r="D2559" s="11" t="s">
        <v>6</v>
      </c>
      <c r="E2559" s="12">
        <v>8.5994859325068447</v>
      </c>
      <c r="F2559" s="12">
        <v>9.2738916527473023</v>
      </c>
      <c r="G2559" s="12">
        <v>9.9736819228913962</v>
      </c>
      <c r="H2559" s="12">
        <v>9.3799485456626996</v>
      </c>
      <c r="I2559" s="12">
        <v>10.188962060213287</v>
      </c>
      <c r="J2559" s="12">
        <v>10.145860302985314</v>
      </c>
      <c r="K2559" s="12">
        <v>9.4363207351948493</v>
      </c>
      <c r="L2559" s="12">
        <v>9.120586503472742</v>
      </c>
      <c r="M2559" s="12">
        <v>8.6584558370961719</v>
      </c>
      <c r="N2559" s="12"/>
      <c r="O2559" s="12"/>
    </row>
    <row r="2560" spans="1:15" x14ac:dyDescent="0.35">
      <c r="A2560" s="11" t="str">
        <f t="shared" si="41"/>
        <v>DISTRIBUCION VOLUMEN POR CRITERIO (kg o litros)Con alcoholNORTE-CENTRO</v>
      </c>
      <c r="B2560" s="11" t="s">
        <v>210</v>
      </c>
      <c r="C2560" s="11" t="s">
        <v>120</v>
      </c>
      <c r="D2560" s="11" t="s">
        <v>7</v>
      </c>
      <c r="E2560" s="12">
        <v>9.9191403715639161</v>
      </c>
      <c r="F2560" s="12">
        <v>9.4669005770713568</v>
      </c>
      <c r="G2560" s="12">
        <v>10.954100993008788</v>
      </c>
      <c r="H2560" s="12">
        <v>9.8158926130910285</v>
      </c>
      <c r="I2560" s="12">
        <v>9.8504802498004533</v>
      </c>
      <c r="J2560" s="12">
        <v>9.7062741224168061</v>
      </c>
      <c r="K2560" s="12">
        <v>10.156238966721604</v>
      </c>
      <c r="L2560" s="12">
        <v>9.3134546743112363</v>
      </c>
      <c r="M2560" s="12">
        <v>8.4743458363298618</v>
      </c>
      <c r="N2560" s="12"/>
      <c r="O2560" s="12"/>
    </row>
    <row r="2561" spans="1:15" x14ac:dyDescent="0.35">
      <c r="A2561" s="11" t="str">
        <f t="shared" si="41"/>
        <v>DISTRIBUCION VOLUMEN POR CRITERIO (kg o litros)Con alcoholNOROESTE</v>
      </c>
      <c r="B2561" s="11" t="s">
        <v>210</v>
      </c>
      <c r="C2561" s="11" t="s">
        <v>120</v>
      </c>
      <c r="D2561" s="11" t="s">
        <v>8</v>
      </c>
      <c r="E2561" s="12">
        <v>9.4580491292571267</v>
      </c>
      <c r="F2561" s="12">
        <v>9.4050902175018898</v>
      </c>
      <c r="G2561" s="12">
        <v>8.5650763117438569</v>
      </c>
      <c r="H2561" s="12">
        <v>8.4135882627544891</v>
      </c>
      <c r="I2561" s="12">
        <v>9.5876030814128619</v>
      </c>
      <c r="J2561" s="12">
        <v>8.7842225916345456</v>
      </c>
      <c r="K2561" s="12">
        <v>8.9081131828960132</v>
      </c>
      <c r="L2561" s="12">
        <v>9.6856282729617984</v>
      </c>
      <c r="M2561" s="12">
        <v>9.356162453916836</v>
      </c>
      <c r="N2561" s="12"/>
      <c r="O2561" s="12"/>
    </row>
    <row r="2562" spans="1:15" x14ac:dyDescent="0.35">
      <c r="A2562" s="11" t="str">
        <f t="shared" si="41"/>
        <v>DISTRIBUCION VOLUMEN POR CRITERIO (kg o litros)Con alcohol&lt;2MIL</v>
      </c>
      <c r="B2562" s="11" t="s">
        <v>210</v>
      </c>
      <c r="C2562" s="11" t="s">
        <v>120</v>
      </c>
      <c r="D2562" s="11" t="s">
        <v>9</v>
      </c>
      <c r="E2562" s="12">
        <v>5.4276416396792255</v>
      </c>
      <c r="F2562" s="12">
        <v>6.2792438366103056</v>
      </c>
      <c r="G2562" s="12">
        <v>5.9982571700788867</v>
      </c>
      <c r="H2562" s="12">
        <v>5.6485850718890838</v>
      </c>
      <c r="I2562" s="12">
        <v>7.538487241038033</v>
      </c>
      <c r="J2562" s="12">
        <v>6.5467935333585094</v>
      </c>
      <c r="K2562" s="12">
        <v>7.1127667586968286</v>
      </c>
      <c r="L2562" s="12">
        <v>6.3128491183244293</v>
      </c>
      <c r="M2562" s="12">
        <v>6.4997372877223558</v>
      </c>
      <c r="N2562" s="12"/>
      <c r="O2562" s="12"/>
    </row>
    <row r="2563" spans="1:15" x14ac:dyDescent="0.35">
      <c r="A2563" s="11" t="str">
        <f t="shared" si="41"/>
        <v>DISTRIBUCION VOLUMEN POR CRITERIO (kg o litros)Con alcohol2-5MIL</v>
      </c>
      <c r="B2563" s="11" t="s">
        <v>210</v>
      </c>
      <c r="C2563" s="11" t="s">
        <v>120</v>
      </c>
      <c r="D2563" s="11" t="s">
        <v>10</v>
      </c>
      <c r="E2563" s="12">
        <v>4.7409289668974868</v>
      </c>
      <c r="F2563" s="12">
        <v>4.4194376847400747</v>
      </c>
      <c r="G2563" s="12">
        <v>5.0959228754392969</v>
      </c>
      <c r="H2563" s="12">
        <v>4.0782664938834996</v>
      </c>
      <c r="I2563" s="12">
        <v>3.6821722231219836</v>
      </c>
      <c r="J2563" s="12">
        <v>4.1311781917958328</v>
      </c>
      <c r="K2563" s="12">
        <v>3.7916637187380453</v>
      </c>
      <c r="L2563" s="12">
        <v>4.3060002101045587</v>
      </c>
      <c r="M2563" s="12">
        <v>4.1926714664056979</v>
      </c>
      <c r="N2563" s="12"/>
      <c r="O2563" s="12"/>
    </row>
    <row r="2564" spans="1:15" x14ac:dyDescent="0.35">
      <c r="A2564" s="11" t="str">
        <f t="shared" si="41"/>
        <v>DISTRIBUCION VOLUMEN POR CRITERIO (kg o litros)Con alcohol5-10MIL</v>
      </c>
      <c r="B2564" s="11" t="s">
        <v>210</v>
      </c>
      <c r="C2564" s="11" t="s">
        <v>120</v>
      </c>
      <c r="D2564" s="11" t="s">
        <v>11</v>
      </c>
      <c r="E2564" s="12">
        <v>6.9665525485587079</v>
      </c>
      <c r="F2564" s="12">
        <v>7.8709664009117386</v>
      </c>
      <c r="G2564" s="12">
        <v>7.2881900340305492</v>
      </c>
      <c r="H2564" s="12">
        <v>7.8695633852790259</v>
      </c>
      <c r="I2564" s="12">
        <v>6.729744437457148</v>
      </c>
      <c r="J2564" s="12">
        <v>7.2486605930390748</v>
      </c>
      <c r="K2564" s="12">
        <v>7.7669749808734787</v>
      </c>
      <c r="L2564" s="12">
        <v>7.8195534122423398</v>
      </c>
      <c r="M2564" s="12">
        <v>7.3919571299179641</v>
      </c>
      <c r="N2564" s="12"/>
      <c r="O2564" s="12"/>
    </row>
    <row r="2565" spans="1:15" x14ac:dyDescent="0.35">
      <c r="A2565" s="11" t="str">
        <f t="shared" si="41"/>
        <v>DISTRIBUCION VOLUMEN POR CRITERIO (kg o litros)Con alcohol10-30MIL</v>
      </c>
      <c r="B2565" s="11" t="s">
        <v>210</v>
      </c>
      <c r="C2565" s="11" t="s">
        <v>120</v>
      </c>
      <c r="D2565" s="11" t="s">
        <v>12</v>
      </c>
      <c r="E2565" s="12">
        <v>17.548065114795293</v>
      </c>
      <c r="F2565" s="12">
        <v>17.460099408472189</v>
      </c>
      <c r="G2565" s="12">
        <v>19.617907818740875</v>
      </c>
      <c r="H2565" s="12">
        <v>19.589035660930655</v>
      </c>
      <c r="I2565" s="12">
        <v>20.44951234079204</v>
      </c>
      <c r="J2565" s="12">
        <v>20.512553457411343</v>
      </c>
      <c r="K2565" s="12">
        <v>19.616080301123411</v>
      </c>
      <c r="L2565" s="12">
        <v>18.65892993751573</v>
      </c>
      <c r="M2565" s="12">
        <v>19.118658771523073</v>
      </c>
      <c r="N2565" s="12"/>
      <c r="O2565" s="12"/>
    </row>
    <row r="2566" spans="1:15" x14ac:dyDescent="0.35">
      <c r="A2566" s="11" t="str">
        <f t="shared" si="41"/>
        <v>DISTRIBUCION VOLUMEN POR CRITERIO (kg o litros)Con alcohol30-100MIL</v>
      </c>
      <c r="B2566" s="11" t="s">
        <v>210</v>
      </c>
      <c r="C2566" s="11" t="s">
        <v>120</v>
      </c>
      <c r="D2566" s="11" t="s">
        <v>13</v>
      </c>
      <c r="E2566" s="12">
        <v>19.28447004629853</v>
      </c>
      <c r="F2566" s="12">
        <v>19.482270334363836</v>
      </c>
      <c r="G2566" s="12">
        <v>19.11354345327296</v>
      </c>
      <c r="H2566" s="12">
        <v>20.430717965413621</v>
      </c>
      <c r="I2566" s="12">
        <v>20.408533313017539</v>
      </c>
      <c r="J2566" s="12">
        <v>20.803794111575186</v>
      </c>
      <c r="K2566" s="12">
        <v>19.006644341223179</v>
      </c>
      <c r="L2566" s="12">
        <v>19.958188258118629</v>
      </c>
      <c r="M2566" s="12">
        <v>19.823183057816205</v>
      </c>
      <c r="N2566" s="12"/>
      <c r="O2566" s="12"/>
    </row>
    <row r="2567" spans="1:15" x14ac:dyDescent="0.35">
      <c r="A2567" s="11" t="str">
        <f t="shared" si="41"/>
        <v>DISTRIBUCION VOLUMEN POR CRITERIO (kg o litros)Con alcohol100-200MIL</v>
      </c>
      <c r="B2567" s="11" t="s">
        <v>210</v>
      </c>
      <c r="C2567" s="11" t="s">
        <v>120</v>
      </c>
      <c r="D2567" s="11" t="s">
        <v>14</v>
      </c>
      <c r="E2567" s="12">
        <v>10.800558443922641</v>
      </c>
      <c r="F2567" s="12">
        <v>10.151497151259516</v>
      </c>
      <c r="G2567" s="12">
        <v>10.168288198080559</v>
      </c>
      <c r="H2567" s="12">
        <v>9.9102978676601694</v>
      </c>
      <c r="I2567" s="12">
        <v>9.1118237877502182</v>
      </c>
      <c r="J2567" s="12">
        <v>8.8753685356898195</v>
      </c>
      <c r="K2567" s="12">
        <v>9.0598829215359942</v>
      </c>
      <c r="L2567" s="12">
        <v>9.3432989808797462</v>
      </c>
      <c r="M2567" s="12">
        <v>9.2753015363280138</v>
      </c>
      <c r="N2567" s="12"/>
      <c r="O2567" s="12"/>
    </row>
    <row r="2568" spans="1:15" x14ac:dyDescent="0.35">
      <c r="A2568" s="11" t="str">
        <f t="shared" si="41"/>
        <v>DISTRIBUCION VOLUMEN POR CRITERIO (kg o litros)Con alcohol200-500MIL</v>
      </c>
      <c r="B2568" s="11" t="s">
        <v>210</v>
      </c>
      <c r="C2568" s="11" t="s">
        <v>120</v>
      </c>
      <c r="D2568" s="11" t="s">
        <v>15</v>
      </c>
      <c r="E2568" s="12">
        <v>12.264713723395822</v>
      </c>
      <c r="F2568" s="12">
        <v>13.27056846775649</v>
      </c>
      <c r="G2568" s="12">
        <v>13.184111894692776</v>
      </c>
      <c r="H2568" s="12">
        <v>12.992516779724866</v>
      </c>
      <c r="I2568" s="12">
        <v>13.43326471402076</v>
      </c>
      <c r="J2568" s="12">
        <v>11.914352685657351</v>
      </c>
      <c r="K2568" s="12">
        <v>13.946765843890999</v>
      </c>
      <c r="L2568" s="12">
        <v>14.177022941314982</v>
      </c>
      <c r="M2568" s="12">
        <v>13.506339589556001</v>
      </c>
      <c r="N2568" s="12"/>
      <c r="O2568" s="12"/>
    </row>
    <row r="2569" spans="1:15" x14ac:dyDescent="0.35">
      <c r="A2569" s="11" t="str">
        <f t="shared" si="41"/>
        <v>DISTRIBUCION VOLUMEN POR CRITERIO (kg o litros)Con alcohol&gt;500MIL</v>
      </c>
      <c r="B2569" s="11" t="s">
        <v>210</v>
      </c>
      <c r="C2569" s="11" t="s">
        <v>120</v>
      </c>
      <c r="D2569" s="11" t="s">
        <v>16</v>
      </c>
      <c r="E2569" s="12">
        <v>22.96706877031442</v>
      </c>
      <c r="F2569" s="12">
        <v>21.065925165639186</v>
      </c>
      <c r="G2569" s="12">
        <v>19.533777876671625</v>
      </c>
      <c r="H2569" s="12">
        <v>19.481022311150166</v>
      </c>
      <c r="I2569" s="12">
        <v>18.646476971715927</v>
      </c>
      <c r="J2569" s="12">
        <v>19.967302211465423</v>
      </c>
      <c r="K2569" s="12">
        <v>19.699224306536024</v>
      </c>
      <c r="L2569" s="12">
        <v>19.424171135298078</v>
      </c>
      <c r="M2569" s="12">
        <v>20.192165396007006</v>
      </c>
      <c r="N2569" s="12"/>
      <c r="O2569" s="12"/>
    </row>
    <row r="2570" spans="1:15" x14ac:dyDescent="0.35">
      <c r="A2570" s="11" t="str">
        <f t="shared" si="41"/>
        <v>DISTRIBUCION VOLUMEN POR CRITERIO (kg o litros)Con alcoholDE 15 A 19 AÑOS</v>
      </c>
      <c r="B2570" s="11" t="s">
        <v>210</v>
      </c>
      <c r="C2570" s="11" t="s">
        <v>120</v>
      </c>
      <c r="D2570" s="11" t="s">
        <v>34</v>
      </c>
      <c r="E2570" s="12">
        <v>8.2349385505146463E-2</v>
      </c>
      <c r="F2570" s="12">
        <v>0.14827778930212882</v>
      </c>
      <c r="G2570" s="12">
        <v>0.50061856859229648</v>
      </c>
      <c r="H2570" s="12">
        <v>0.71014346649011417</v>
      </c>
      <c r="I2570" s="12">
        <v>0.33193397134689484</v>
      </c>
      <c r="J2570" s="12">
        <v>0.19435946582082905</v>
      </c>
      <c r="K2570" s="12">
        <v>0.36937029524644011</v>
      </c>
      <c r="L2570" s="12">
        <v>0.17833350941554291</v>
      </c>
      <c r="M2570" s="12">
        <v>0.24998248832395253</v>
      </c>
      <c r="N2570" s="12"/>
      <c r="O2570" s="12"/>
    </row>
    <row r="2571" spans="1:15" x14ac:dyDescent="0.35">
      <c r="A2571" s="11" t="str">
        <f t="shared" si="41"/>
        <v>DISTRIBUCION VOLUMEN POR CRITERIO (kg o litros)Con alcoholDE 20 A 24 AÑOS</v>
      </c>
      <c r="B2571" s="11" t="s">
        <v>210</v>
      </c>
      <c r="C2571" s="11" t="s">
        <v>120</v>
      </c>
      <c r="D2571" s="11" t="s">
        <v>35</v>
      </c>
      <c r="E2571" s="12">
        <v>1.2197619891456888</v>
      </c>
      <c r="F2571" s="12">
        <v>1.3708143969618991</v>
      </c>
      <c r="G2571" s="12">
        <v>1.3006423637043214</v>
      </c>
      <c r="H2571" s="12">
        <v>1.3404010089767175</v>
      </c>
      <c r="I2571" s="12">
        <v>1.6013079766145224</v>
      </c>
      <c r="J2571" s="12">
        <v>1.3793466643868046</v>
      </c>
      <c r="K2571" s="12">
        <v>2.0629109972614117</v>
      </c>
      <c r="L2571" s="12">
        <v>1.5928655183442597</v>
      </c>
      <c r="M2571" s="12">
        <v>2.4346756582698683</v>
      </c>
      <c r="N2571" s="12"/>
      <c r="O2571" s="12"/>
    </row>
    <row r="2572" spans="1:15" x14ac:dyDescent="0.35">
      <c r="A2572" s="11" t="str">
        <f t="shared" si="41"/>
        <v>DISTRIBUCION VOLUMEN POR CRITERIO (kg o litros)Con alcoholDE 25 A 34 AÑOS</v>
      </c>
      <c r="B2572" s="11" t="s">
        <v>210</v>
      </c>
      <c r="C2572" s="11" t="s">
        <v>120</v>
      </c>
      <c r="D2572" s="11" t="s">
        <v>36</v>
      </c>
      <c r="E2572" s="12">
        <v>6.775701062213586</v>
      </c>
      <c r="F2572" s="12">
        <v>6.3224645357319282</v>
      </c>
      <c r="G2572" s="12">
        <v>5.9017183273237297</v>
      </c>
      <c r="H2572" s="12">
        <v>6.7755773656523504</v>
      </c>
      <c r="I2572" s="12">
        <v>5.5040160249716203</v>
      </c>
      <c r="J2572" s="12">
        <v>5.0965188024714587</v>
      </c>
      <c r="K2572" s="12">
        <v>4.9831503059408524</v>
      </c>
      <c r="L2572" s="12">
        <v>5.1543613139195603</v>
      </c>
      <c r="M2572" s="12">
        <v>5.2261323552913383</v>
      </c>
      <c r="N2572" s="12"/>
      <c r="O2572" s="12"/>
    </row>
    <row r="2573" spans="1:15" x14ac:dyDescent="0.35">
      <c r="A2573" s="11" t="str">
        <f t="shared" si="41"/>
        <v>DISTRIBUCION VOLUMEN POR CRITERIO (kg o litros)Con alcoholDE 35 A 49 AÑOS</v>
      </c>
      <c r="B2573" s="11" t="s">
        <v>210</v>
      </c>
      <c r="C2573" s="11" t="s">
        <v>120</v>
      </c>
      <c r="D2573" s="11" t="s">
        <v>37</v>
      </c>
      <c r="E2573" s="12">
        <v>20.853023308874647</v>
      </c>
      <c r="F2573" s="12">
        <v>21.229980601352345</v>
      </c>
      <c r="G2573" s="12">
        <v>19.863357207064535</v>
      </c>
      <c r="H2573" s="12">
        <v>20.682508606591622</v>
      </c>
      <c r="I2573" s="12">
        <v>20.480301244665032</v>
      </c>
      <c r="J2573" s="12">
        <v>20.742670189334348</v>
      </c>
      <c r="K2573" s="12">
        <v>19.136601867489215</v>
      </c>
      <c r="L2573" s="12">
        <v>21.898927583295006</v>
      </c>
      <c r="M2573" s="12">
        <v>19.163594476285443</v>
      </c>
      <c r="N2573" s="12"/>
      <c r="O2573" s="12"/>
    </row>
    <row r="2574" spans="1:15" x14ac:dyDescent="0.35">
      <c r="A2574" s="11" t="str">
        <f t="shared" si="41"/>
        <v>DISTRIBUCION VOLUMEN POR CRITERIO (kg o litros)Con alcoholDE 50 A 59 AÑOS</v>
      </c>
      <c r="B2574" s="11" t="s">
        <v>210</v>
      </c>
      <c r="C2574" s="11" t="s">
        <v>120</v>
      </c>
      <c r="D2574" s="11" t="s">
        <v>38</v>
      </c>
      <c r="E2574" s="12">
        <v>25.571025017356163</v>
      </c>
      <c r="F2574" s="12">
        <v>25.415769695252983</v>
      </c>
      <c r="G2574" s="12">
        <v>26.931754027372101</v>
      </c>
      <c r="H2574" s="12">
        <v>26.946272470955172</v>
      </c>
      <c r="I2574" s="12">
        <v>27.386908388033142</v>
      </c>
      <c r="J2574" s="12">
        <v>26.88088125751954</v>
      </c>
      <c r="K2574" s="12">
        <v>26.476509495650628</v>
      </c>
      <c r="L2574" s="12">
        <v>27.038285106574573</v>
      </c>
      <c r="M2574" s="12">
        <v>26.686509264722396</v>
      </c>
      <c r="N2574" s="12"/>
      <c r="O2574" s="12"/>
    </row>
    <row r="2575" spans="1:15" x14ac:dyDescent="0.35">
      <c r="A2575" s="11" t="str">
        <f t="shared" si="41"/>
        <v>DISTRIBUCION VOLUMEN POR CRITERIO (kg o litros)Con alcoholDE 60 A 75 AÑOS</v>
      </c>
      <c r="B2575" s="11" t="s">
        <v>210</v>
      </c>
      <c r="C2575" s="11" t="s">
        <v>120</v>
      </c>
      <c r="D2575" s="11" t="s">
        <v>39</v>
      </c>
      <c r="E2575" s="12">
        <v>45.498136543453818</v>
      </c>
      <c r="F2575" s="12">
        <v>45.512700221854516</v>
      </c>
      <c r="G2575" s="12">
        <v>45.501912767897302</v>
      </c>
      <c r="H2575" s="12">
        <v>43.545098164757626</v>
      </c>
      <c r="I2575" s="12">
        <v>44.695539812182041</v>
      </c>
      <c r="J2575" s="12">
        <v>45.706231553127132</v>
      </c>
      <c r="K2575" s="12">
        <v>46.971463631922617</v>
      </c>
      <c r="L2575" s="12">
        <v>44.137232895367369</v>
      </c>
      <c r="M2575" s="12">
        <v>46.239120132857003</v>
      </c>
      <c r="N2575" s="12"/>
      <c r="O2575" s="12"/>
    </row>
    <row r="2576" spans="1:15" x14ac:dyDescent="0.35">
      <c r="A2576" s="11" t="str">
        <f t="shared" si="41"/>
        <v>DISTRIBUCION VOLUMEN POR CRITERIO (kg o litros)Con alcoholNIVEL ALTO</v>
      </c>
      <c r="B2576" s="11" t="s">
        <v>210</v>
      </c>
      <c r="C2576" s="11" t="s">
        <v>120</v>
      </c>
      <c r="D2576" s="11" t="s">
        <v>171</v>
      </c>
      <c r="E2576" s="12">
        <v>24.536110985303758</v>
      </c>
      <c r="F2576" s="12">
        <v>25.766065307515778</v>
      </c>
      <c r="G2576" s="12">
        <v>24.623123846268289</v>
      </c>
      <c r="H2576" s="12">
        <v>23.284539118083543</v>
      </c>
      <c r="I2576" s="12">
        <v>22.301486208506127</v>
      </c>
      <c r="J2576" s="12">
        <v>19.515674182895509</v>
      </c>
      <c r="K2576" s="12">
        <v>22.338442816376531</v>
      </c>
      <c r="L2576" s="12">
        <v>22.77235566070096</v>
      </c>
      <c r="M2576" s="12">
        <v>22.588975448632933</v>
      </c>
      <c r="N2576" s="12"/>
      <c r="O2576" s="12"/>
    </row>
    <row r="2577" spans="1:15" x14ac:dyDescent="0.35">
      <c r="A2577" s="11" t="str">
        <f t="shared" si="41"/>
        <v>DISTRIBUCION VOLUMEN POR CRITERIO (kg o litros)Con alcoholNIVEL MEDIO ALTO</v>
      </c>
      <c r="B2577" s="11" t="s">
        <v>210</v>
      </c>
      <c r="C2577" s="11" t="s">
        <v>120</v>
      </c>
      <c r="D2577" s="11" t="s">
        <v>172</v>
      </c>
      <c r="E2577" s="12">
        <v>13.481045323616247</v>
      </c>
      <c r="F2577" s="12">
        <v>12.155837506651732</v>
      </c>
      <c r="G2577" s="12">
        <v>12.960285350932308</v>
      </c>
      <c r="H2577" s="12">
        <v>13.21845609062134</v>
      </c>
      <c r="I2577" s="12">
        <v>13.83359414387853</v>
      </c>
      <c r="J2577" s="12">
        <v>14.074991390092965</v>
      </c>
      <c r="K2577" s="12">
        <v>12.430421889155488</v>
      </c>
      <c r="L2577" s="12">
        <v>13.033907169888828</v>
      </c>
      <c r="M2577" s="12">
        <v>13.944703769688244</v>
      </c>
      <c r="N2577" s="12"/>
      <c r="O2577" s="12"/>
    </row>
    <row r="2578" spans="1:15" x14ac:dyDescent="0.35">
      <c r="A2578" s="11" t="str">
        <f t="shared" si="41"/>
        <v>DISTRIBUCION VOLUMEN POR CRITERIO (kg o litros)Con alcoholNIVEL MEDIO</v>
      </c>
      <c r="B2578" s="11" t="s">
        <v>210</v>
      </c>
      <c r="C2578" s="11" t="s">
        <v>120</v>
      </c>
      <c r="D2578" s="11" t="s">
        <v>173</v>
      </c>
      <c r="E2578" s="12">
        <v>23.151738934970371</v>
      </c>
      <c r="F2578" s="12">
        <v>23.165459584596299</v>
      </c>
      <c r="G2578" s="12">
        <v>24.534702127832727</v>
      </c>
      <c r="H2578" s="12">
        <v>23.195264434678574</v>
      </c>
      <c r="I2578" s="12">
        <v>23.54025826883797</v>
      </c>
      <c r="J2578" s="12">
        <v>24.313857527333202</v>
      </c>
      <c r="K2578" s="12">
        <v>25.940238153914247</v>
      </c>
      <c r="L2578" s="12">
        <v>23.696696178791761</v>
      </c>
      <c r="M2578" s="12">
        <v>22.412876679440185</v>
      </c>
      <c r="N2578" s="12"/>
      <c r="O2578" s="12"/>
    </row>
    <row r="2579" spans="1:15" x14ac:dyDescent="0.35">
      <c r="A2579" s="11" t="str">
        <f t="shared" si="41"/>
        <v>DISTRIBUCION VOLUMEN POR CRITERIO (kg o litros)Con alcoholNIVEL MEDIO BAJO</v>
      </c>
      <c r="B2579" s="11" t="s">
        <v>210</v>
      </c>
      <c r="C2579" s="11" t="s">
        <v>120</v>
      </c>
      <c r="D2579" s="11" t="s">
        <v>174</v>
      </c>
      <c r="E2579" s="12">
        <v>16.749596178389233</v>
      </c>
      <c r="F2579" s="12">
        <v>16.306864954586025</v>
      </c>
      <c r="G2579" s="12">
        <v>16.578896493114041</v>
      </c>
      <c r="H2579" s="12">
        <v>19.037992466918912</v>
      </c>
      <c r="I2579" s="12">
        <v>20.592577976088428</v>
      </c>
      <c r="J2579" s="12">
        <v>20.675839963283202</v>
      </c>
      <c r="K2579" s="12">
        <v>17.882099397992839</v>
      </c>
      <c r="L2579" s="12">
        <v>19.259679920528995</v>
      </c>
      <c r="M2579" s="12">
        <v>21.127250975566476</v>
      </c>
      <c r="N2579" s="12"/>
      <c r="O2579" s="12"/>
    </row>
    <row r="2580" spans="1:15" x14ac:dyDescent="0.35">
      <c r="A2580" s="11" t="str">
        <f t="shared" si="41"/>
        <v>DISTRIBUCION VOLUMEN POR CRITERIO (kg o litros)Con alcoholNIVEL BAJO</v>
      </c>
      <c r="B2580" s="11" t="s">
        <v>210</v>
      </c>
      <c r="C2580" s="11" t="s">
        <v>120</v>
      </c>
      <c r="D2580" s="11" t="s">
        <v>190</v>
      </c>
      <c r="E2580" s="12">
        <v>22.081511455511311</v>
      </c>
      <c r="F2580" s="12">
        <v>22.605779690221866</v>
      </c>
      <c r="G2580" s="12">
        <v>21.302999535611352</v>
      </c>
      <c r="H2580" s="12">
        <v>21.263755353299636</v>
      </c>
      <c r="I2580" s="12">
        <v>19.732086064575828</v>
      </c>
      <c r="J2580" s="12">
        <v>21.419641865826573</v>
      </c>
      <c r="K2580" s="12">
        <v>21.408801758665852</v>
      </c>
      <c r="L2580" s="12">
        <v>21.237370882451195</v>
      </c>
      <c r="M2580" s="12">
        <v>19.92619734281174</v>
      </c>
      <c r="N2580" s="12"/>
      <c r="O2580" s="12"/>
    </row>
    <row r="2581" spans="1:15" x14ac:dyDescent="0.35">
      <c r="A2581" s="11" t="str">
        <f t="shared" si="41"/>
        <v>DISTRIBUCION VOLUMEN POR CRITERIO (kg o litros)Con alcoholHOMBRE</v>
      </c>
      <c r="B2581" s="11" t="s">
        <v>210</v>
      </c>
      <c r="C2581" s="11" t="s">
        <v>120</v>
      </c>
      <c r="D2581" s="11" t="s">
        <v>17</v>
      </c>
      <c r="E2581" s="12">
        <v>66.035588687981019</v>
      </c>
      <c r="F2581" s="12">
        <v>63.236605652665858</v>
      </c>
      <c r="G2581" s="12">
        <v>63.946053613707008</v>
      </c>
      <c r="H2581" s="12">
        <v>65.748674267288578</v>
      </c>
      <c r="I2581" s="12">
        <v>65.78548719631037</v>
      </c>
      <c r="J2581" s="12">
        <v>65.661615287077211</v>
      </c>
      <c r="K2581" s="12">
        <v>63.739765153016606</v>
      </c>
      <c r="L2581" s="12">
        <v>64.147314852288261</v>
      </c>
      <c r="M2581" s="12">
        <v>63.810264096099154</v>
      </c>
      <c r="N2581" s="12"/>
      <c r="O2581" s="12"/>
    </row>
    <row r="2582" spans="1:15" x14ac:dyDescent="0.35">
      <c r="A2582" s="11" t="str">
        <f t="shared" si="41"/>
        <v>DISTRIBUCION VOLUMEN POR CRITERIO (kg o litros)Con alcoholMUJER</v>
      </c>
      <c r="B2582" s="11" t="s">
        <v>210</v>
      </c>
      <c r="C2582" s="11" t="s">
        <v>120</v>
      </c>
      <c r="D2582" s="11" t="s">
        <v>18</v>
      </c>
      <c r="E2582" s="12">
        <v>33.964411790464574</v>
      </c>
      <c r="F2582" s="12">
        <v>36.76340138557385</v>
      </c>
      <c r="G2582" s="12">
        <v>36.053944202709893</v>
      </c>
      <c r="H2582" s="12">
        <v>34.251330902205233</v>
      </c>
      <c r="I2582" s="12">
        <v>34.214522856256011</v>
      </c>
      <c r="J2582" s="12">
        <v>34.338385990312212</v>
      </c>
      <c r="K2582" s="12">
        <v>36.260233403800036</v>
      </c>
      <c r="L2582" s="12">
        <v>35.852689257999174</v>
      </c>
      <c r="M2582" s="12">
        <v>36.189737860410062</v>
      </c>
      <c r="N2582" s="12"/>
      <c r="O2582" s="12"/>
    </row>
    <row r="2583" spans="1:15" x14ac:dyDescent="0.35">
      <c r="A2583" s="11" t="str">
        <f t="shared" si="41"/>
        <v>DISTRIBUCION VOLUMEN POR CRITERIO (kg o litros)Sin alcoholT.ESPAÑA</v>
      </c>
      <c r="B2583" s="11" t="s">
        <v>210</v>
      </c>
      <c r="C2583" s="11" t="s">
        <v>121</v>
      </c>
      <c r="D2583" s="11" t="s">
        <v>32</v>
      </c>
      <c r="E2583" s="12">
        <v>100</v>
      </c>
      <c r="F2583" s="12">
        <v>100</v>
      </c>
      <c r="G2583" s="12">
        <v>100</v>
      </c>
      <c r="H2583" s="12">
        <v>100</v>
      </c>
      <c r="I2583" s="12">
        <v>100</v>
      </c>
      <c r="J2583" s="12">
        <v>100</v>
      </c>
      <c r="K2583" s="12">
        <v>100</v>
      </c>
      <c r="L2583" s="12">
        <v>100</v>
      </c>
      <c r="M2583" s="12">
        <v>100</v>
      </c>
      <c r="N2583" s="12"/>
      <c r="O2583" s="12"/>
    </row>
    <row r="2584" spans="1:15" x14ac:dyDescent="0.35">
      <c r="A2584" s="11" t="str">
        <f t="shared" si="41"/>
        <v>DISTRIBUCION VOLUMEN POR CRITERIO (kg o litros)Sin alcoholBCN AM</v>
      </c>
      <c r="B2584" s="11" t="s">
        <v>210</v>
      </c>
      <c r="C2584" s="11" t="s">
        <v>121</v>
      </c>
      <c r="D2584" s="11" t="s">
        <v>1</v>
      </c>
      <c r="E2584" s="12">
        <v>5.9783994538540748</v>
      </c>
      <c r="F2584" s="12">
        <v>5.1788146499048127</v>
      </c>
      <c r="G2584" s="12">
        <v>5.4460316466759817</v>
      </c>
      <c r="H2584" s="12">
        <v>3.671661876568264</v>
      </c>
      <c r="I2584" s="12">
        <v>4.1450510789574864</v>
      </c>
      <c r="J2584" s="12">
        <v>6.4822639626118335</v>
      </c>
      <c r="K2584" s="12">
        <v>6.4702197785959799</v>
      </c>
      <c r="L2584" s="12">
        <v>3.9153194013539219</v>
      </c>
      <c r="M2584" s="12">
        <v>5.339764648052733</v>
      </c>
      <c r="N2584" s="12"/>
      <c r="O2584" s="12"/>
    </row>
    <row r="2585" spans="1:15" x14ac:dyDescent="0.35">
      <c r="A2585" s="11" t="str">
        <f t="shared" si="41"/>
        <v>DISTRIBUCION VOLUMEN POR CRITERIO (kg o litros)Sin alcoholREST.CAT ARAGON</v>
      </c>
      <c r="B2585" s="11" t="s">
        <v>210</v>
      </c>
      <c r="C2585" s="11" t="s">
        <v>121</v>
      </c>
      <c r="D2585" s="11" t="s">
        <v>2</v>
      </c>
      <c r="E2585" s="12">
        <v>9.4802557613085767</v>
      </c>
      <c r="F2585" s="12">
        <v>9.8048104087433661</v>
      </c>
      <c r="G2585" s="12">
        <v>11.359261416688593</v>
      </c>
      <c r="H2585" s="12">
        <v>10.89071269223159</v>
      </c>
      <c r="I2585" s="12">
        <v>10.210037457018949</v>
      </c>
      <c r="J2585" s="12">
        <v>11.44263905934876</v>
      </c>
      <c r="K2585" s="12">
        <v>12.055267430276377</v>
      </c>
      <c r="L2585" s="12">
        <v>12.500273825890885</v>
      </c>
      <c r="M2585" s="12">
        <v>13.882565240490754</v>
      </c>
      <c r="N2585" s="12"/>
      <c r="O2585" s="12"/>
    </row>
    <row r="2586" spans="1:15" x14ac:dyDescent="0.35">
      <c r="A2586" s="11" t="str">
        <f t="shared" si="41"/>
        <v>DISTRIBUCION VOLUMEN POR CRITERIO (kg o litros)Sin alcoholLEVANTE</v>
      </c>
      <c r="B2586" s="11" t="s">
        <v>210</v>
      </c>
      <c r="C2586" s="11" t="s">
        <v>121</v>
      </c>
      <c r="D2586" s="11" t="s">
        <v>3</v>
      </c>
      <c r="E2586" s="12">
        <v>8.7745343734443182</v>
      </c>
      <c r="F2586" s="12">
        <v>8.6667279864117006</v>
      </c>
      <c r="G2586" s="12">
        <v>9.6995729176107428</v>
      </c>
      <c r="H2586" s="12">
        <v>12.134467577932272</v>
      </c>
      <c r="I2586" s="12">
        <v>12.586250568867438</v>
      </c>
      <c r="J2586" s="12">
        <v>12.686388125429962</v>
      </c>
      <c r="K2586" s="12">
        <v>10.715262340111233</v>
      </c>
      <c r="L2586" s="12">
        <v>12.236496296201974</v>
      </c>
      <c r="M2586" s="12">
        <v>13.217446211968076</v>
      </c>
      <c r="N2586" s="12"/>
      <c r="O2586" s="12"/>
    </row>
    <row r="2587" spans="1:15" x14ac:dyDescent="0.35">
      <c r="A2587" s="11" t="str">
        <f t="shared" si="41"/>
        <v>DISTRIBUCION VOLUMEN POR CRITERIO (kg o litros)Sin alcoholANDALUCIA</v>
      </c>
      <c r="B2587" s="11" t="s">
        <v>210</v>
      </c>
      <c r="C2587" s="11" t="s">
        <v>121</v>
      </c>
      <c r="D2587" s="11" t="s">
        <v>4</v>
      </c>
      <c r="E2587" s="12">
        <v>31.798024450207851</v>
      </c>
      <c r="F2587" s="12">
        <v>31.588528203925677</v>
      </c>
      <c r="G2587" s="12">
        <v>29.167096513178347</v>
      </c>
      <c r="H2587" s="12">
        <v>28.871463063781761</v>
      </c>
      <c r="I2587" s="12">
        <v>31.08789375923552</v>
      </c>
      <c r="J2587" s="12">
        <v>25.149293204578065</v>
      </c>
      <c r="K2587" s="12">
        <v>25.286850978981306</v>
      </c>
      <c r="L2587" s="12">
        <v>30.769977426244914</v>
      </c>
      <c r="M2587" s="12">
        <v>29.566809871107235</v>
      </c>
      <c r="N2587" s="12"/>
      <c r="O2587" s="12"/>
    </row>
    <row r="2588" spans="1:15" x14ac:dyDescent="0.35">
      <c r="A2588" s="11" t="str">
        <f t="shared" si="41"/>
        <v>DISTRIBUCION VOLUMEN POR CRITERIO (kg o litros)Sin alcoholMDD AM</v>
      </c>
      <c r="B2588" s="11" t="s">
        <v>210</v>
      </c>
      <c r="C2588" s="11" t="s">
        <v>121</v>
      </c>
      <c r="D2588" s="11" t="s">
        <v>5</v>
      </c>
      <c r="E2588" s="12">
        <v>17.367008323347711</v>
      </c>
      <c r="F2588" s="12">
        <v>18.236451568126061</v>
      </c>
      <c r="G2588" s="12">
        <v>15.911179693446698</v>
      </c>
      <c r="H2588" s="12">
        <v>15.161565209353428</v>
      </c>
      <c r="I2588" s="12">
        <v>16.174747573123248</v>
      </c>
      <c r="J2588" s="12">
        <v>17.555903076743281</v>
      </c>
      <c r="K2588" s="12">
        <v>13.523743320705483</v>
      </c>
      <c r="L2588" s="12">
        <v>16.08512922804054</v>
      </c>
      <c r="M2588" s="12">
        <v>13.931723128525949</v>
      </c>
      <c r="N2588" s="12"/>
      <c r="O2588" s="12"/>
    </row>
    <row r="2589" spans="1:15" x14ac:dyDescent="0.35">
      <c r="A2589" s="11" t="str">
        <f t="shared" si="41"/>
        <v>DISTRIBUCION VOLUMEN POR CRITERIO (kg o litros)Sin alcoholRTO CENTRO</v>
      </c>
      <c r="B2589" s="11" t="s">
        <v>210</v>
      </c>
      <c r="C2589" s="11" t="s">
        <v>121</v>
      </c>
      <c r="D2589" s="11" t="s">
        <v>6</v>
      </c>
      <c r="E2589" s="12">
        <v>10.836625758055424</v>
      </c>
      <c r="F2589" s="12">
        <v>9.3551332537438618</v>
      </c>
      <c r="G2589" s="12">
        <v>10.670822850435577</v>
      </c>
      <c r="H2589" s="12">
        <v>9.5076105587246253</v>
      </c>
      <c r="I2589" s="12">
        <v>6.9851021570354579</v>
      </c>
      <c r="J2589" s="12">
        <v>7.6848087236895273</v>
      </c>
      <c r="K2589" s="12">
        <v>8.5802250690206616</v>
      </c>
      <c r="L2589" s="12">
        <v>9.8206318858341426</v>
      </c>
      <c r="M2589" s="12">
        <v>10.450910272429429</v>
      </c>
      <c r="N2589" s="12"/>
      <c r="O2589" s="12"/>
    </row>
    <row r="2590" spans="1:15" x14ac:dyDescent="0.35">
      <c r="A2590" s="11" t="str">
        <f t="shared" si="41"/>
        <v>DISTRIBUCION VOLUMEN POR CRITERIO (kg o litros)Sin alcoholNORTE-CENTRO</v>
      </c>
      <c r="B2590" s="11" t="s">
        <v>210</v>
      </c>
      <c r="C2590" s="11" t="s">
        <v>121</v>
      </c>
      <c r="D2590" s="11" t="s">
        <v>7</v>
      </c>
      <c r="E2590" s="12">
        <v>8.0759355505841484</v>
      </c>
      <c r="F2590" s="12">
        <v>8.8499506136089519</v>
      </c>
      <c r="G2590" s="12">
        <v>9.0752427512464351</v>
      </c>
      <c r="H2590" s="12">
        <v>12.442943462946623</v>
      </c>
      <c r="I2590" s="12">
        <v>11.721067450932306</v>
      </c>
      <c r="J2590" s="12">
        <v>11.265242647528327</v>
      </c>
      <c r="K2590" s="12">
        <v>15.528043248203504</v>
      </c>
      <c r="L2590" s="12">
        <v>7.2569869119205253</v>
      </c>
      <c r="M2590" s="12">
        <v>8.773438561953304</v>
      </c>
      <c r="N2590" s="12"/>
      <c r="O2590" s="12"/>
    </row>
    <row r="2591" spans="1:15" x14ac:dyDescent="0.35">
      <c r="A2591" s="11" t="str">
        <f t="shared" si="41"/>
        <v>DISTRIBUCION VOLUMEN POR CRITERIO (kg o litros)Sin alcoholNOROESTE</v>
      </c>
      <c r="B2591" s="11" t="s">
        <v>210</v>
      </c>
      <c r="C2591" s="11" t="s">
        <v>121</v>
      </c>
      <c r="D2591" s="11" t="s">
        <v>8</v>
      </c>
      <c r="E2591" s="12">
        <v>7.6892118847514412</v>
      </c>
      <c r="F2591" s="12">
        <v>8.319577737737168</v>
      </c>
      <c r="G2591" s="12">
        <v>8.670797434547616</v>
      </c>
      <c r="H2591" s="12">
        <v>7.3195753275401145</v>
      </c>
      <c r="I2591" s="12">
        <v>7.0898419369139125</v>
      </c>
      <c r="J2591" s="12">
        <v>7.7334557588827986</v>
      </c>
      <c r="K2591" s="12">
        <v>7.8403953186234059</v>
      </c>
      <c r="L2591" s="12">
        <v>7.4151849877908083</v>
      </c>
      <c r="M2591" s="12">
        <v>4.83732662636681</v>
      </c>
      <c r="N2591" s="12"/>
      <c r="O2591" s="12"/>
    </row>
    <row r="2592" spans="1:15" x14ac:dyDescent="0.35">
      <c r="A2592" s="11" t="str">
        <f t="shared" si="41"/>
        <v>DISTRIBUCION VOLUMEN POR CRITERIO (kg o litros)Sin alcohol&lt;2MIL</v>
      </c>
      <c r="B2592" s="11" t="s">
        <v>210</v>
      </c>
      <c r="C2592" s="11" t="s">
        <v>121</v>
      </c>
      <c r="D2592" s="11" t="s">
        <v>9</v>
      </c>
      <c r="E2592" s="12">
        <v>3.8904779589154863</v>
      </c>
      <c r="F2592" s="12">
        <v>4.0439971368577785</v>
      </c>
      <c r="G2592" s="12">
        <v>5.6104248556039789</v>
      </c>
      <c r="H2592" s="12">
        <v>5.6038173746104309</v>
      </c>
      <c r="I2592" s="12">
        <v>8.5679395648398344</v>
      </c>
      <c r="J2592" s="12">
        <v>3.9730351039251821</v>
      </c>
      <c r="K2592" s="12">
        <v>5.4488455680042556</v>
      </c>
      <c r="L2592" s="12">
        <v>4.2732359163688303</v>
      </c>
      <c r="M2592" s="12">
        <v>4.5617134760452291</v>
      </c>
      <c r="N2592" s="12"/>
      <c r="O2592" s="12"/>
    </row>
    <row r="2593" spans="1:15" x14ac:dyDescent="0.35">
      <c r="A2593" s="11" t="str">
        <f t="shared" si="41"/>
        <v>DISTRIBUCION VOLUMEN POR CRITERIO (kg o litros)Sin alcohol2-5MIL</v>
      </c>
      <c r="B2593" s="11" t="s">
        <v>210</v>
      </c>
      <c r="C2593" s="11" t="s">
        <v>121</v>
      </c>
      <c r="D2593" s="11" t="s">
        <v>10</v>
      </c>
      <c r="E2593" s="12">
        <v>3.5637671511064029</v>
      </c>
      <c r="F2593" s="12">
        <v>3.0864207822062935</v>
      </c>
      <c r="G2593" s="12">
        <v>4.3225730096594557</v>
      </c>
      <c r="H2593" s="12">
        <v>4.1158731060357763</v>
      </c>
      <c r="I2593" s="12">
        <v>5.33406151410124</v>
      </c>
      <c r="J2593" s="12">
        <v>4.6432277954351653</v>
      </c>
      <c r="K2593" s="12">
        <v>4.7635452439814774</v>
      </c>
      <c r="L2593" s="12">
        <v>3.5063778315335936</v>
      </c>
      <c r="M2593" s="12">
        <v>4.2752206447459544</v>
      </c>
      <c r="N2593" s="12"/>
      <c r="O2593" s="12"/>
    </row>
    <row r="2594" spans="1:15" x14ac:dyDescent="0.35">
      <c r="A2594" s="11" t="str">
        <f t="shared" si="41"/>
        <v>DISTRIBUCION VOLUMEN POR CRITERIO (kg o litros)Sin alcohol5-10MIL</v>
      </c>
      <c r="B2594" s="11" t="s">
        <v>210</v>
      </c>
      <c r="C2594" s="11" t="s">
        <v>121</v>
      </c>
      <c r="D2594" s="11" t="s">
        <v>11</v>
      </c>
      <c r="E2594" s="12">
        <v>7.4342981163351958</v>
      </c>
      <c r="F2594" s="12">
        <v>6.8066614195049446</v>
      </c>
      <c r="G2594" s="12">
        <v>6.9029094447723081</v>
      </c>
      <c r="H2594" s="12">
        <v>5.4717485046994518</v>
      </c>
      <c r="I2594" s="12">
        <v>5.9802532020058798</v>
      </c>
      <c r="J2594" s="12">
        <v>7.4057587925507402</v>
      </c>
      <c r="K2594" s="12">
        <v>7.3656052291446406</v>
      </c>
      <c r="L2594" s="12">
        <v>8.8892155290220938</v>
      </c>
      <c r="M2594" s="12">
        <v>7.3329112368796023</v>
      </c>
      <c r="N2594" s="12"/>
      <c r="O2594" s="12"/>
    </row>
    <row r="2595" spans="1:15" x14ac:dyDescent="0.35">
      <c r="A2595" s="11" t="str">
        <f t="shared" si="41"/>
        <v>DISTRIBUCION VOLUMEN POR CRITERIO (kg o litros)Sin alcohol10-30MIL</v>
      </c>
      <c r="B2595" s="11" t="s">
        <v>210</v>
      </c>
      <c r="C2595" s="11" t="s">
        <v>121</v>
      </c>
      <c r="D2595" s="11" t="s">
        <v>12</v>
      </c>
      <c r="E2595" s="12">
        <v>18.186422679963297</v>
      </c>
      <c r="F2595" s="12">
        <v>17.442406039435451</v>
      </c>
      <c r="G2595" s="12">
        <v>17.680543978270929</v>
      </c>
      <c r="H2595" s="12">
        <v>19.559474073885795</v>
      </c>
      <c r="I2595" s="12">
        <v>17.773032444301194</v>
      </c>
      <c r="J2595" s="12">
        <v>17.675206014883507</v>
      </c>
      <c r="K2595" s="12">
        <v>20.921140728689437</v>
      </c>
      <c r="L2595" s="12">
        <v>19.924607465435777</v>
      </c>
      <c r="M2595" s="12">
        <v>24.935938091330186</v>
      </c>
      <c r="N2595" s="12"/>
      <c r="O2595" s="12"/>
    </row>
    <row r="2596" spans="1:15" x14ac:dyDescent="0.35">
      <c r="A2596" s="11" t="str">
        <f t="shared" si="41"/>
        <v>DISTRIBUCION VOLUMEN POR CRITERIO (kg o litros)Sin alcohol30-100MIL</v>
      </c>
      <c r="B2596" s="11" t="s">
        <v>210</v>
      </c>
      <c r="C2596" s="11" t="s">
        <v>121</v>
      </c>
      <c r="D2596" s="11" t="s">
        <v>13</v>
      </c>
      <c r="E2596" s="12">
        <v>20.813638331381046</v>
      </c>
      <c r="F2596" s="12">
        <v>20.733339202256005</v>
      </c>
      <c r="G2596" s="12">
        <v>20.810165464155912</v>
      </c>
      <c r="H2596" s="12">
        <v>20.147216330643957</v>
      </c>
      <c r="I2596" s="12">
        <v>20.26427932597452</v>
      </c>
      <c r="J2596" s="12">
        <v>25.373261777998362</v>
      </c>
      <c r="K2596" s="12">
        <v>22.323799030607503</v>
      </c>
      <c r="L2596" s="12">
        <v>22.207399116710413</v>
      </c>
      <c r="M2596" s="12">
        <v>21.336134051397597</v>
      </c>
      <c r="N2596" s="12"/>
      <c r="O2596" s="12"/>
    </row>
    <row r="2597" spans="1:15" x14ac:dyDescent="0.35">
      <c r="A2597" s="11" t="str">
        <f t="shared" si="41"/>
        <v>DISTRIBUCION VOLUMEN POR CRITERIO (kg o litros)Sin alcohol100-200MIL</v>
      </c>
      <c r="B2597" s="11" t="s">
        <v>210</v>
      </c>
      <c r="C2597" s="11" t="s">
        <v>121</v>
      </c>
      <c r="D2597" s="11" t="s">
        <v>14</v>
      </c>
      <c r="E2597" s="12">
        <v>16.723911463132975</v>
      </c>
      <c r="F2597" s="12">
        <v>17.392851902276085</v>
      </c>
      <c r="G2597" s="12">
        <v>16.415385557043461</v>
      </c>
      <c r="H2597" s="12">
        <v>15.83721281797834</v>
      </c>
      <c r="I2597" s="12">
        <v>15.511104430742023</v>
      </c>
      <c r="J2597" s="12">
        <v>12.331341090425505</v>
      </c>
      <c r="K2597" s="12">
        <v>11.131033264074027</v>
      </c>
      <c r="L2597" s="12">
        <v>11.230844646141364</v>
      </c>
      <c r="M2597" s="12">
        <v>10.83225254840983</v>
      </c>
      <c r="N2597" s="12"/>
      <c r="O2597" s="12"/>
    </row>
    <row r="2598" spans="1:15" x14ac:dyDescent="0.35">
      <c r="A2598" s="11" t="str">
        <f t="shared" si="41"/>
        <v>DISTRIBUCION VOLUMEN POR CRITERIO (kg o litros)Sin alcohol200-500MIL</v>
      </c>
      <c r="B2598" s="11" t="s">
        <v>210</v>
      </c>
      <c r="C2598" s="11" t="s">
        <v>121</v>
      </c>
      <c r="D2598" s="11" t="s">
        <v>15</v>
      </c>
      <c r="E2598" s="12">
        <v>11.841230715204365</v>
      </c>
      <c r="F2598" s="12">
        <v>13.051241826842974</v>
      </c>
      <c r="G2598" s="12">
        <v>14.557902737460502</v>
      </c>
      <c r="H2598" s="12">
        <v>13.111425426384804</v>
      </c>
      <c r="I2598" s="12">
        <v>11.35249077893989</v>
      </c>
      <c r="J2598" s="12">
        <v>10.520990621631062</v>
      </c>
      <c r="K2598" s="12">
        <v>13.349872153509157</v>
      </c>
      <c r="L2598" s="12">
        <v>11.716842796827697</v>
      </c>
      <c r="M2598" s="12">
        <v>11.831652070223457</v>
      </c>
      <c r="N2598" s="12"/>
      <c r="O2598" s="12"/>
    </row>
    <row r="2599" spans="1:15" x14ac:dyDescent="0.35">
      <c r="A2599" s="11" t="str">
        <f t="shared" si="41"/>
        <v>DISTRIBUCION VOLUMEN POR CRITERIO (kg o litros)Sin alcohol&gt;500MIL</v>
      </c>
      <c r="B2599" s="11" t="s">
        <v>210</v>
      </c>
      <c r="C2599" s="11" t="s">
        <v>121</v>
      </c>
      <c r="D2599" s="11" t="s">
        <v>16</v>
      </c>
      <c r="E2599" s="12">
        <v>17.546253168803293</v>
      </c>
      <c r="F2599" s="12">
        <v>17.443076470058298</v>
      </c>
      <c r="G2599" s="12">
        <v>13.70009525802841</v>
      </c>
      <c r="H2599" s="12">
        <v>16.153234064931823</v>
      </c>
      <c r="I2599" s="12">
        <v>15.216832367879851</v>
      </c>
      <c r="J2599" s="12">
        <v>18.077174898768089</v>
      </c>
      <c r="K2599" s="12">
        <v>14.696163244767041</v>
      </c>
      <c r="L2599" s="12">
        <v>18.251476025717611</v>
      </c>
      <c r="M2599" s="12">
        <v>14.894166225518065</v>
      </c>
      <c r="N2599" s="12"/>
      <c r="O2599" s="12"/>
    </row>
    <row r="2600" spans="1:15" x14ac:dyDescent="0.35">
      <c r="A2600" s="11" t="str">
        <f t="shared" si="41"/>
        <v>DISTRIBUCION VOLUMEN POR CRITERIO (kg o litros)Sin alcoholDE 15 A 19 AÑOS</v>
      </c>
      <c r="B2600" s="11" t="s">
        <v>210</v>
      </c>
      <c r="C2600" s="11" t="s">
        <v>121</v>
      </c>
      <c r="D2600" s="11" t="s">
        <v>34</v>
      </c>
      <c r="E2600" s="12">
        <v>0.21838151122596849</v>
      </c>
      <c r="F2600" s="12">
        <v>0.19995418700205567</v>
      </c>
      <c r="G2600" s="12">
        <v>0.55433063711625674</v>
      </c>
      <c r="H2600" s="12" t="s">
        <v>222</v>
      </c>
      <c r="I2600" s="12" t="s">
        <v>222</v>
      </c>
      <c r="J2600" s="12">
        <v>0.42554661270523531</v>
      </c>
      <c r="K2600" s="12" t="s">
        <v>222</v>
      </c>
      <c r="L2600" s="12">
        <v>0.48720053268181546</v>
      </c>
      <c r="M2600" s="12" t="s">
        <v>222</v>
      </c>
      <c r="N2600" s="12"/>
      <c r="O2600" s="12"/>
    </row>
    <row r="2601" spans="1:15" x14ac:dyDescent="0.35">
      <c r="A2601" s="11" t="str">
        <f t="shared" si="41"/>
        <v>DISTRIBUCION VOLUMEN POR CRITERIO (kg o litros)Sin alcoholDE 20 A 24 AÑOS</v>
      </c>
      <c r="B2601" s="11" t="s">
        <v>210</v>
      </c>
      <c r="C2601" s="11" t="s">
        <v>121</v>
      </c>
      <c r="D2601" s="11" t="s">
        <v>35</v>
      </c>
      <c r="E2601" s="12">
        <v>0.76174801377748358</v>
      </c>
      <c r="F2601" s="12">
        <v>1.0133704237307122</v>
      </c>
      <c r="G2601" s="12">
        <v>0.43559526969056883</v>
      </c>
      <c r="H2601" s="12">
        <v>0.70815600637285636</v>
      </c>
      <c r="I2601" s="12">
        <v>0.47748666617165481</v>
      </c>
      <c r="J2601" s="12">
        <v>1.2078242953517975</v>
      </c>
      <c r="K2601" s="12">
        <v>1.0905030810920613</v>
      </c>
      <c r="L2601" s="12">
        <v>1.0906629685440454</v>
      </c>
      <c r="M2601" s="12">
        <v>2.1349067127877293</v>
      </c>
      <c r="N2601" s="12"/>
      <c r="O2601" s="12"/>
    </row>
    <row r="2602" spans="1:15" x14ac:dyDescent="0.35">
      <c r="A2602" s="11" t="str">
        <f t="shared" si="41"/>
        <v>DISTRIBUCION VOLUMEN POR CRITERIO (kg o litros)Sin alcoholDE 25 A 34 AÑOS</v>
      </c>
      <c r="B2602" s="11" t="s">
        <v>210</v>
      </c>
      <c r="C2602" s="11" t="s">
        <v>121</v>
      </c>
      <c r="D2602" s="11" t="s">
        <v>36</v>
      </c>
      <c r="E2602" s="12">
        <v>1.7957726123626339</v>
      </c>
      <c r="F2602" s="12">
        <v>1.9097500992818168</v>
      </c>
      <c r="G2602" s="12">
        <v>2.2125904009551229</v>
      </c>
      <c r="H2602" s="12">
        <v>1.8100462166884053</v>
      </c>
      <c r="I2602" s="12">
        <v>2.7726106831130508</v>
      </c>
      <c r="J2602" s="12">
        <v>2.880861297870315</v>
      </c>
      <c r="K2602" s="12">
        <v>2.2183786091749194</v>
      </c>
      <c r="L2602" s="12">
        <v>2.5307982845355461</v>
      </c>
      <c r="M2602" s="12">
        <v>3.5784509139801872</v>
      </c>
      <c r="N2602" s="12"/>
      <c r="O2602" s="12"/>
    </row>
    <row r="2603" spans="1:15" x14ac:dyDescent="0.35">
      <c r="A2603" s="11" t="str">
        <f t="shared" si="41"/>
        <v>DISTRIBUCION VOLUMEN POR CRITERIO (kg o litros)Sin alcoholDE 35 A 49 AÑOS</v>
      </c>
      <c r="B2603" s="11" t="s">
        <v>210</v>
      </c>
      <c r="C2603" s="11" t="s">
        <v>121</v>
      </c>
      <c r="D2603" s="11" t="s">
        <v>37</v>
      </c>
      <c r="E2603" s="12">
        <v>13.268512110958985</v>
      </c>
      <c r="F2603" s="12">
        <v>14.141765054347081</v>
      </c>
      <c r="G2603" s="12">
        <v>11.366723678567702</v>
      </c>
      <c r="H2603" s="12">
        <v>12.603197050844525</v>
      </c>
      <c r="I2603" s="12">
        <v>13.2228954807913</v>
      </c>
      <c r="J2603" s="12">
        <v>10.392660225775007</v>
      </c>
      <c r="K2603" s="12">
        <v>12.886407597013081</v>
      </c>
      <c r="L2603" s="12">
        <v>10.390778436046803</v>
      </c>
      <c r="M2603" s="12">
        <v>10.946780105707694</v>
      </c>
      <c r="N2603" s="12"/>
      <c r="O2603" s="12"/>
    </row>
    <row r="2604" spans="1:15" x14ac:dyDescent="0.35">
      <c r="A2604" s="11" t="str">
        <f t="shared" si="41"/>
        <v>DISTRIBUCION VOLUMEN POR CRITERIO (kg o litros)Sin alcoholDE 50 A 59 AÑOS</v>
      </c>
      <c r="B2604" s="11" t="s">
        <v>210</v>
      </c>
      <c r="C2604" s="11" t="s">
        <v>121</v>
      </c>
      <c r="D2604" s="11" t="s">
        <v>38</v>
      </c>
      <c r="E2604" s="12">
        <v>27.480614406737558</v>
      </c>
      <c r="F2604" s="12">
        <v>26.100758386668499</v>
      </c>
      <c r="G2604" s="12">
        <v>26.621397254272605</v>
      </c>
      <c r="H2604" s="12">
        <v>22.260717997626635</v>
      </c>
      <c r="I2604" s="12">
        <v>22.00321133738888</v>
      </c>
      <c r="J2604" s="12">
        <v>23.622800243411309</v>
      </c>
      <c r="K2604" s="12">
        <v>22.241012933287688</v>
      </c>
      <c r="L2604" s="12">
        <v>23.313612278659292</v>
      </c>
      <c r="M2604" s="12">
        <v>19.087561983618816</v>
      </c>
      <c r="N2604" s="12"/>
      <c r="O2604" s="12"/>
    </row>
    <row r="2605" spans="1:15" x14ac:dyDescent="0.35">
      <c r="A2605" s="11" t="str">
        <f t="shared" si="41"/>
        <v>DISTRIBUCION VOLUMEN POR CRITERIO (kg o litros)Sin alcoholDE 60 A 75 AÑOS</v>
      </c>
      <c r="B2605" s="11" t="s">
        <v>210</v>
      </c>
      <c r="C2605" s="11" t="s">
        <v>121</v>
      </c>
      <c r="D2605" s="11" t="s">
        <v>39</v>
      </c>
      <c r="E2605" s="12">
        <v>56.474975120590656</v>
      </c>
      <c r="F2605" s="12">
        <v>56.63439696767928</v>
      </c>
      <c r="G2605" s="12">
        <v>58.809355349875517</v>
      </c>
      <c r="H2605" s="12">
        <v>62.617874123826113</v>
      </c>
      <c r="I2605" s="12">
        <v>61.523790209945517</v>
      </c>
      <c r="J2605" s="12">
        <v>61.470298630092678</v>
      </c>
      <c r="K2605" s="12">
        <v>61.563703142257765</v>
      </c>
      <c r="L2605" s="12">
        <v>62.18694669179213</v>
      </c>
      <c r="M2605" s="12">
        <v>64.252288758312986</v>
      </c>
      <c r="N2605" s="12"/>
      <c r="O2605" s="12"/>
    </row>
    <row r="2606" spans="1:15" x14ac:dyDescent="0.35">
      <c r="A2606" s="11" t="str">
        <f t="shared" si="41"/>
        <v>DISTRIBUCION VOLUMEN POR CRITERIO (kg o litros)Sin alcoholNIVEL ALTO</v>
      </c>
      <c r="B2606" s="11" t="s">
        <v>210</v>
      </c>
      <c r="C2606" s="11" t="s">
        <v>121</v>
      </c>
      <c r="D2606" s="11" t="s">
        <v>171</v>
      </c>
      <c r="E2606" s="12">
        <v>20.567528306983768</v>
      </c>
      <c r="F2606" s="12">
        <v>21.321259134771132</v>
      </c>
      <c r="G2606" s="12">
        <v>20.507640271995093</v>
      </c>
      <c r="H2606" s="12">
        <v>20.071208982458032</v>
      </c>
      <c r="I2606" s="12">
        <v>19.961880055790239</v>
      </c>
      <c r="J2606" s="12">
        <v>18.202377608987909</v>
      </c>
      <c r="K2606" s="12">
        <v>20.143526030619405</v>
      </c>
      <c r="L2606" s="12">
        <v>20.668591883548494</v>
      </c>
      <c r="M2606" s="12">
        <v>17.864052438590676</v>
      </c>
      <c r="N2606" s="12"/>
      <c r="O2606" s="12"/>
    </row>
    <row r="2607" spans="1:15" x14ac:dyDescent="0.35">
      <c r="A2607" s="11" t="str">
        <f t="shared" si="41"/>
        <v>DISTRIBUCION VOLUMEN POR CRITERIO (kg o litros)Sin alcoholNIVEL MEDIO ALTO</v>
      </c>
      <c r="B2607" s="11" t="s">
        <v>210</v>
      </c>
      <c r="C2607" s="11" t="s">
        <v>121</v>
      </c>
      <c r="D2607" s="11" t="s">
        <v>172</v>
      </c>
      <c r="E2607" s="12">
        <v>14.096554520842277</v>
      </c>
      <c r="F2607" s="12">
        <v>13.666928894996255</v>
      </c>
      <c r="G2607" s="12">
        <v>11.411609250045935</v>
      </c>
      <c r="H2607" s="12">
        <v>10.892221643650855</v>
      </c>
      <c r="I2607" s="12">
        <v>13.62076628625438</v>
      </c>
      <c r="J2607" s="12">
        <v>11.890894765078986</v>
      </c>
      <c r="K2607" s="12">
        <v>10.158641635677768</v>
      </c>
      <c r="L2607" s="12">
        <v>11.923948758198735</v>
      </c>
      <c r="M2607" s="12">
        <v>12.080063517491929</v>
      </c>
      <c r="N2607" s="12"/>
      <c r="O2607" s="12"/>
    </row>
    <row r="2608" spans="1:15" x14ac:dyDescent="0.35">
      <c r="A2608" s="11" t="str">
        <f t="shared" si="41"/>
        <v>DISTRIBUCION VOLUMEN POR CRITERIO (kg o litros)Sin alcoholNIVEL MEDIO</v>
      </c>
      <c r="B2608" s="11" t="s">
        <v>210</v>
      </c>
      <c r="C2608" s="11" t="s">
        <v>121</v>
      </c>
      <c r="D2608" s="11" t="s">
        <v>173</v>
      </c>
      <c r="E2608" s="12">
        <v>21.931452406034637</v>
      </c>
      <c r="F2608" s="12">
        <v>21.713805943616613</v>
      </c>
      <c r="G2608" s="12">
        <v>23.351798148033634</v>
      </c>
      <c r="H2608" s="12">
        <v>21.516526831082192</v>
      </c>
      <c r="I2608" s="12">
        <v>22.375817919056573</v>
      </c>
      <c r="J2608" s="12">
        <v>22.06447938083128</v>
      </c>
      <c r="K2608" s="12">
        <v>22.921071129643529</v>
      </c>
      <c r="L2608" s="12">
        <v>19.712318407935435</v>
      </c>
      <c r="M2608" s="12">
        <v>17.986067081252454</v>
      </c>
      <c r="N2608" s="12"/>
      <c r="O2608" s="12"/>
    </row>
    <row r="2609" spans="1:15" x14ac:dyDescent="0.35">
      <c r="A2609" s="11" t="str">
        <f t="shared" si="41"/>
        <v>DISTRIBUCION VOLUMEN POR CRITERIO (kg o litros)Sin alcoholNIVEL MEDIO BAJO</v>
      </c>
      <c r="B2609" s="11" t="s">
        <v>210</v>
      </c>
      <c r="C2609" s="11" t="s">
        <v>121</v>
      </c>
      <c r="D2609" s="11" t="s">
        <v>174</v>
      </c>
      <c r="E2609" s="12">
        <v>15.62976966642235</v>
      </c>
      <c r="F2609" s="12">
        <v>14.768992580482001</v>
      </c>
      <c r="G2609" s="12">
        <v>14.239315721770859</v>
      </c>
      <c r="H2609" s="12">
        <v>16.241815996418637</v>
      </c>
      <c r="I2609" s="12">
        <v>15.112330961659032</v>
      </c>
      <c r="J2609" s="12">
        <v>17.243121864509313</v>
      </c>
      <c r="K2609" s="12">
        <v>15.661402058152929</v>
      </c>
      <c r="L2609" s="12">
        <v>14.685184715216284</v>
      </c>
      <c r="M2609" s="12">
        <v>14.89194228422871</v>
      </c>
      <c r="N2609" s="12"/>
      <c r="O2609" s="12"/>
    </row>
    <row r="2610" spans="1:15" x14ac:dyDescent="0.35">
      <c r="A2610" s="11" t="str">
        <f t="shared" si="41"/>
        <v>DISTRIBUCION VOLUMEN POR CRITERIO (kg o litros)Sin alcoholNIVEL BAJO</v>
      </c>
      <c r="B2610" s="11" t="s">
        <v>210</v>
      </c>
      <c r="C2610" s="11" t="s">
        <v>121</v>
      </c>
      <c r="D2610" s="11" t="s">
        <v>190</v>
      </c>
      <c r="E2610" s="12">
        <v>27.774693443817728</v>
      </c>
      <c r="F2610" s="12">
        <v>28.529010534458521</v>
      </c>
      <c r="G2610" s="12">
        <v>30.489642142274342</v>
      </c>
      <c r="H2610" s="12">
        <v>31.278227081443529</v>
      </c>
      <c r="I2610" s="12">
        <v>28.929198719255961</v>
      </c>
      <c r="J2610" s="12">
        <v>30.599122070353857</v>
      </c>
      <c r="K2610" s="12">
        <v>31.115360985368813</v>
      </c>
      <c r="L2610" s="12">
        <v>33.009956747864038</v>
      </c>
      <c r="M2610" s="12">
        <v>37.177865900307729</v>
      </c>
      <c r="N2610" s="12"/>
      <c r="O2610" s="12"/>
    </row>
    <row r="2611" spans="1:15" x14ac:dyDescent="0.35">
      <c r="A2611" s="11" t="str">
        <f t="shared" si="41"/>
        <v>DISTRIBUCION VOLUMEN POR CRITERIO (kg o litros)Sin alcoholHOMBRE</v>
      </c>
      <c r="B2611" s="11" t="s">
        <v>210</v>
      </c>
      <c r="C2611" s="11" t="s">
        <v>121</v>
      </c>
      <c r="D2611" s="11" t="s">
        <v>17</v>
      </c>
      <c r="E2611" s="12">
        <v>59.913061867575514</v>
      </c>
      <c r="F2611" s="12">
        <v>58.109813030572411</v>
      </c>
      <c r="G2611" s="12">
        <v>59.408931260339472</v>
      </c>
      <c r="H2611" s="12">
        <v>61.887511303761023</v>
      </c>
      <c r="I2611" s="12">
        <v>55.592801388881362</v>
      </c>
      <c r="J2611" s="12">
        <v>61.731373238010278</v>
      </c>
      <c r="K2611" s="12">
        <v>60.819075747479744</v>
      </c>
      <c r="L2611" s="12">
        <v>61.397152374456255</v>
      </c>
      <c r="M2611" s="12">
        <v>64.675174585676189</v>
      </c>
      <c r="N2611" s="12"/>
      <c r="O2611" s="12"/>
    </row>
    <row r="2612" spans="1:15" x14ac:dyDescent="0.35">
      <c r="A2612" s="11" t="str">
        <f t="shared" si="41"/>
        <v>DISTRIBUCION VOLUMEN POR CRITERIO (kg o litros)Sin alcoholMUJER</v>
      </c>
      <c r="B2612" s="11" t="s">
        <v>210</v>
      </c>
      <c r="C2612" s="11" t="s">
        <v>121</v>
      </c>
      <c r="D2612" s="11" t="s">
        <v>18</v>
      </c>
      <c r="E2612" s="12">
        <v>40.086950635859459</v>
      </c>
      <c r="F2612" s="12">
        <v>41.8901832736938</v>
      </c>
      <c r="G2612" s="12">
        <v>40.591068887770263</v>
      </c>
      <c r="H2612" s="12">
        <v>38.112485880709421</v>
      </c>
      <c r="I2612" s="12">
        <v>44.407202461590764</v>
      </c>
      <c r="J2612" s="12">
        <v>38.268613634415075</v>
      </c>
      <c r="K2612" s="12">
        <v>39.180936981433057</v>
      </c>
      <c r="L2612" s="12">
        <v>38.602855047192214</v>
      </c>
      <c r="M2612" s="12">
        <v>35.324808441684254</v>
      </c>
      <c r="N2612" s="12"/>
      <c r="O2612" s="12"/>
    </row>
    <row r="2613" spans="1:15" x14ac:dyDescent="0.35">
      <c r="A2613" s="11" t="str">
        <f t="shared" si="41"/>
        <v>DISTRIBUCION VOLUMEN POR CRITERIO (kg o litros)Cerveza EnvasadaT.ESPAÑA</v>
      </c>
      <c r="B2613" s="11" t="s">
        <v>210</v>
      </c>
      <c r="C2613" s="11" t="s">
        <v>153</v>
      </c>
      <c r="D2613" s="11" t="s">
        <v>32</v>
      </c>
      <c r="E2613" s="12">
        <v>100</v>
      </c>
      <c r="F2613" s="12">
        <v>100</v>
      </c>
      <c r="G2613" s="12">
        <v>100</v>
      </c>
      <c r="H2613" s="12">
        <v>100</v>
      </c>
      <c r="I2613" s="12">
        <v>100</v>
      </c>
      <c r="J2613" s="12">
        <v>100</v>
      </c>
      <c r="K2613" s="12">
        <v>100</v>
      </c>
      <c r="L2613" s="12">
        <v>100</v>
      </c>
      <c r="M2613" s="12">
        <v>100</v>
      </c>
      <c r="N2613" s="12"/>
      <c r="O2613" s="12"/>
    </row>
    <row r="2614" spans="1:15" x14ac:dyDescent="0.35">
      <c r="A2614" s="11" t="str">
        <f t="shared" si="41"/>
        <v>DISTRIBUCION VOLUMEN POR CRITERIO (kg o litros)Cerveza EnvasadaBCN AM</v>
      </c>
      <c r="B2614" s="11" t="s">
        <v>210</v>
      </c>
      <c r="C2614" s="11" t="s">
        <v>153</v>
      </c>
      <c r="D2614" s="11" t="s">
        <v>1</v>
      </c>
      <c r="E2614" s="12">
        <v>7.044238049838186</v>
      </c>
      <c r="F2614" s="12">
        <v>6.5518790866287802</v>
      </c>
      <c r="G2614" s="12">
        <v>7.8492886584506785</v>
      </c>
      <c r="H2614" s="12">
        <v>9.2536461321493686</v>
      </c>
      <c r="I2614" s="12">
        <v>9.0074339507367416</v>
      </c>
      <c r="J2614" s="12">
        <v>10.117113897549405</v>
      </c>
      <c r="K2614" s="12">
        <v>7.5099157012869178</v>
      </c>
      <c r="L2614" s="12">
        <v>8.3298093193823632</v>
      </c>
      <c r="M2614" s="12">
        <v>8.0492146893588323</v>
      </c>
      <c r="N2614" s="12"/>
      <c r="O2614" s="12"/>
    </row>
    <row r="2615" spans="1:15" x14ac:dyDescent="0.35">
      <c r="A2615" s="11" t="str">
        <f t="shared" si="41"/>
        <v>DISTRIBUCION VOLUMEN POR CRITERIO (kg o litros)Cerveza EnvasadaREST.CAT ARAGON</v>
      </c>
      <c r="B2615" s="11" t="s">
        <v>210</v>
      </c>
      <c r="C2615" s="11" t="s">
        <v>153</v>
      </c>
      <c r="D2615" s="11" t="s">
        <v>2</v>
      </c>
      <c r="E2615" s="12">
        <v>12.672361903384067</v>
      </c>
      <c r="F2615" s="12">
        <v>12.998145981776657</v>
      </c>
      <c r="G2615" s="12">
        <v>13.85849767680093</v>
      </c>
      <c r="H2615" s="12">
        <v>12.338932790507883</v>
      </c>
      <c r="I2615" s="12">
        <v>12.168766526233666</v>
      </c>
      <c r="J2615" s="12">
        <v>13.438874554856838</v>
      </c>
      <c r="K2615" s="12">
        <v>14.133793078407184</v>
      </c>
      <c r="L2615" s="12">
        <v>14.090121936127916</v>
      </c>
      <c r="M2615" s="12">
        <v>15.644833775987625</v>
      </c>
      <c r="N2615" s="12"/>
      <c r="O2615" s="12"/>
    </row>
    <row r="2616" spans="1:15" x14ac:dyDescent="0.35">
      <c r="A2616" s="11" t="str">
        <f t="shared" si="41"/>
        <v>DISTRIBUCION VOLUMEN POR CRITERIO (kg o litros)Cerveza EnvasadaLEVANTE</v>
      </c>
      <c r="B2616" s="11" t="s">
        <v>210</v>
      </c>
      <c r="C2616" s="11" t="s">
        <v>153</v>
      </c>
      <c r="D2616" s="11" t="s">
        <v>3</v>
      </c>
      <c r="E2616" s="12">
        <v>14.702139687467003</v>
      </c>
      <c r="F2616" s="12">
        <v>13.798707924340587</v>
      </c>
      <c r="G2616" s="12">
        <v>13.104872280155099</v>
      </c>
      <c r="H2616" s="12">
        <v>13.52366540503186</v>
      </c>
      <c r="I2616" s="12">
        <v>15.559828139992641</v>
      </c>
      <c r="J2616" s="12">
        <v>14.036918418636949</v>
      </c>
      <c r="K2616" s="12">
        <v>13.386958055858964</v>
      </c>
      <c r="L2616" s="12">
        <v>15.478463426818148</v>
      </c>
      <c r="M2616" s="12">
        <v>15.391045724407459</v>
      </c>
      <c r="N2616" s="12"/>
      <c r="O2616" s="12"/>
    </row>
    <row r="2617" spans="1:15" x14ac:dyDescent="0.35">
      <c r="A2617" s="11" t="str">
        <f t="shared" ref="A2617:A2680" si="42">B2617&amp;C2617&amp;D2617</f>
        <v>DISTRIBUCION VOLUMEN POR CRITERIO (kg o litros)Cerveza EnvasadaANDALUCIA</v>
      </c>
      <c r="B2617" s="11" t="s">
        <v>210</v>
      </c>
      <c r="C2617" s="11" t="s">
        <v>153</v>
      </c>
      <c r="D2617" s="11" t="s">
        <v>4</v>
      </c>
      <c r="E2617" s="12">
        <v>23.799898864171968</v>
      </c>
      <c r="F2617" s="12">
        <v>24.59189353539729</v>
      </c>
      <c r="G2617" s="12">
        <v>23.497704867663053</v>
      </c>
      <c r="H2617" s="12">
        <v>23.660270992600246</v>
      </c>
      <c r="I2617" s="12">
        <v>23.121169974384902</v>
      </c>
      <c r="J2617" s="12">
        <v>22.150188836522194</v>
      </c>
      <c r="K2617" s="12">
        <v>23.189793864956126</v>
      </c>
      <c r="L2617" s="12">
        <v>23.902195032035685</v>
      </c>
      <c r="M2617" s="12">
        <v>23.253219172051587</v>
      </c>
      <c r="N2617" s="12"/>
      <c r="O2617" s="12"/>
    </row>
    <row r="2618" spans="1:15" x14ac:dyDescent="0.35">
      <c r="A2618" s="11" t="str">
        <f t="shared" si="42"/>
        <v>DISTRIBUCION VOLUMEN POR CRITERIO (kg o litros)Cerveza EnvasadaMDD AM</v>
      </c>
      <c r="B2618" s="11" t="s">
        <v>210</v>
      </c>
      <c r="C2618" s="11" t="s">
        <v>153</v>
      </c>
      <c r="D2618" s="11" t="s">
        <v>5</v>
      </c>
      <c r="E2618" s="12">
        <v>14.176125622159558</v>
      </c>
      <c r="F2618" s="12">
        <v>13.854623798728733</v>
      </c>
      <c r="G2618" s="12">
        <v>12.644121690684958</v>
      </c>
      <c r="H2618" s="12">
        <v>13.449947420692782</v>
      </c>
      <c r="I2618" s="12">
        <v>11.906241167536601</v>
      </c>
      <c r="J2618" s="12">
        <v>12.820499506681113</v>
      </c>
      <c r="K2618" s="12">
        <v>12.537004739496904</v>
      </c>
      <c r="L2618" s="12">
        <v>10.820385945617213</v>
      </c>
      <c r="M2618" s="12">
        <v>10.755029280233593</v>
      </c>
      <c r="N2618" s="12"/>
      <c r="O2618" s="12"/>
    </row>
    <row r="2619" spans="1:15" x14ac:dyDescent="0.35">
      <c r="A2619" s="11" t="str">
        <f t="shared" si="42"/>
        <v>DISTRIBUCION VOLUMEN POR CRITERIO (kg o litros)Cerveza EnvasadaRTO CENTRO</v>
      </c>
      <c r="B2619" s="11" t="s">
        <v>210</v>
      </c>
      <c r="C2619" s="11" t="s">
        <v>153</v>
      </c>
      <c r="D2619" s="11" t="s">
        <v>6</v>
      </c>
      <c r="E2619" s="12">
        <v>10.161160362718251</v>
      </c>
      <c r="F2619" s="12">
        <v>10.451450066321168</v>
      </c>
      <c r="G2619" s="12">
        <v>11.138252445105616</v>
      </c>
      <c r="H2619" s="12">
        <v>10.502290445098366</v>
      </c>
      <c r="I2619" s="12">
        <v>10.179330095752091</v>
      </c>
      <c r="J2619" s="12">
        <v>9.9311284908860618</v>
      </c>
      <c r="K2619" s="12">
        <v>9.8975908717294026</v>
      </c>
      <c r="L2619" s="12">
        <v>10.205126632730202</v>
      </c>
      <c r="M2619" s="12">
        <v>10.94424558303753</v>
      </c>
      <c r="N2619" s="12"/>
      <c r="O2619" s="12"/>
    </row>
    <row r="2620" spans="1:15" x14ac:dyDescent="0.35">
      <c r="A2620" s="11" t="str">
        <f t="shared" si="42"/>
        <v>DISTRIBUCION VOLUMEN POR CRITERIO (kg o litros)Cerveza EnvasadaNORTE-CENTRO</v>
      </c>
      <c r="B2620" s="11" t="s">
        <v>210</v>
      </c>
      <c r="C2620" s="11" t="s">
        <v>153</v>
      </c>
      <c r="D2620" s="11" t="s">
        <v>7</v>
      </c>
      <c r="E2620" s="12">
        <v>6.6391652357819702</v>
      </c>
      <c r="F2620" s="12">
        <v>6.6450361576561185</v>
      </c>
      <c r="G2620" s="12">
        <v>7.7099254334858536</v>
      </c>
      <c r="H2620" s="12">
        <v>7.4547488626598417</v>
      </c>
      <c r="I2620" s="12">
        <v>6.9645835284716071</v>
      </c>
      <c r="J2620" s="12">
        <v>7.7562985424918658</v>
      </c>
      <c r="K2620" s="12">
        <v>9.2600881446089165</v>
      </c>
      <c r="L2620" s="12">
        <v>7.3548142631465625</v>
      </c>
      <c r="M2620" s="12">
        <v>6.2325413134477001</v>
      </c>
      <c r="N2620" s="12"/>
      <c r="O2620" s="12"/>
    </row>
    <row r="2621" spans="1:15" x14ac:dyDescent="0.35">
      <c r="A2621" s="11" t="str">
        <f t="shared" si="42"/>
        <v>DISTRIBUCION VOLUMEN POR CRITERIO (kg o litros)Cerveza EnvasadaNOROESTE</v>
      </c>
      <c r="B2621" s="11" t="s">
        <v>210</v>
      </c>
      <c r="C2621" s="11" t="s">
        <v>153</v>
      </c>
      <c r="D2621" s="11" t="s">
        <v>8</v>
      </c>
      <c r="E2621" s="12">
        <v>10.80488454506539</v>
      </c>
      <c r="F2621" s="12">
        <v>11.108260670174326</v>
      </c>
      <c r="G2621" s="12">
        <v>10.197328785856589</v>
      </c>
      <c r="H2621" s="12">
        <v>9.8164807508599985</v>
      </c>
      <c r="I2621" s="12">
        <v>11.092653862908509</v>
      </c>
      <c r="J2621" s="12">
        <v>9.7489957364885083</v>
      </c>
      <c r="K2621" s="12">
        <v>10.084854753668255</v>
      </c>
      <c r="L2621" s="12">
        <v>9.8190721128004768</v>
      </c>
      <c r="M2621" s="12">
        <v>9.7299056173452065</v>
      </c>
      <c r="N2621" s="12"/>
      <c r="O2621" s="12"/>
    </row>
    <row r="2622" spans="1:15" x14ac:dyDescent="0.35">
      <c r="A2622" s="11" t="str">
        <f t="shared" si="42"/>
        <v>DISTRIBUCION VOLUMEN POR CRITERIO (kg o litros)Cerveza Envasada&lt;2MIL</v>
      </c>
      <c r="B2622" s="11" t="s">
        <v>210</v>
      </c>
      <c r="C2622" s="11" t="s">
        <v>153</v>
      </c>
      <c r="D2622" s="11" t="s">
        <v>9</v>
      </c>
      <c r="E2622" s="12">
        <v>5.501523750880966</v>
      </c>
      <c r="F2622" s="12">
        <v>6.3751478078894461</v>
      </c>
      <c r="G2622" s="12">
        <v>6.408067644086807</v>
      </c>
      <c r="H2622" s="12">
        <v>6.1288297298833445</v>
      </c>
      <c r="I2622" s="12">
        <v>8.5574806432826094</v>
      </c>
      <c r="J2622" s="12">
        <v>6.2762491812976062</v>
      </c>
      <c r="K2622" s="12">
        <v>8.461820931088571</v>
      </c>
      <c r="L2622" s="12">
        <v>7.5244528322023374</v>
      </c>
      <c r="M2622" s="12">
        <v>7.5256931706294852</v>
      </c>
      <c r="N2622" s="12"/>
      <c r="O2622" s="12"/>
    </row>
    <row r="2623" spans="1:15" x14ac:dyDescent="0.35">
      <c r="A2623" s="11" t="str">
        <f t="shared" si="42"/>
        <v>DISTRIBUCION VOLUMEN POR CRITERIO (kg o litros)Cerveza Envasada2-5MIL</v>
      </c>
      <c r="B2623" s="11" t="s">
        <v>210</v>
      </c>
      <c r="C2623" s="11" t="s">
        <v>153</v>
      </c>
      <c r="D2623" s="11" t="s">
        <v>10</v>
      </c>
      <c r="E2623" s="12">
        <v>6.1200582974391491</v>
      </c>
      <c r="F2623" s="12">
        <v>5.105351660278532</v>
      </c>
      <c r="G2623" s="12">
        <v>6.0828368746319299</v>
      </c>
      <c r="H2623" s="12">
        <v>4.8653945695767327</v>
      </c>
      <c r="I2623" s="12">
        <v>4.4507921812275555</v>
      </c>
      <c r="J2623" s="12">
        <v>4.6529197352192027</v>
      </c>
      <c r="K2623" s="12">
        <v>4.0023036847954909</v>
      </c>
      <c r="L2623" s="12">
        <v>4.6216616342189587</v>
      </c>
      <c r="M2623" s="12">
        <v>4.5182340096706266</v>
      </c>
      <c r="N2623" s="12"/>
      <c r="O2623" s="12"/>
    </row>
    <row r="2624" spans="1:15" x14ac:dyDescent="0.35">
      <c r="A2624" s="11" t="str">
        <f t="shared" si="42"/>
        <v>DISTRIBUCION VOLUMEN POR CRITERIO (kg o litros)Cerveza Envasada5-10MIL</v>
      </c>
      <c r="B2624" s="11" t="s">
        <v>210</v>
      </c>
      <c r="C2624" s="11" t="s">
        <v>153</v>
      </c>
      <c r="D2624" s="11" t="s">
        <v>11</v>
      </c>
      <c r="E2624" s="12">
        <v>7.0172210014689194</v>
      </c>
      <c r="F2624" s="12">
        <v>7.9772606514690079</v>
      </c>
      <c r="G2624" s="12">
        <v>7.3029561433237813</v>
      </c>
      <c r="H2624" s="12">
        <v>7.6322660647296052</v>
      </c>
      <c r="I2624" s="12">
        <v>6.5485284268331041</v>
      </c>
      <c r="J2624" s="12">
        <v>6.4580751372106713</v>
      </c>
      <c r="K2624" s="12">
        <v>7.9112207097415261</v>
      </c>
      <c r="L2624" s="12">
        <v>8.0359521913215879</v>
      </c>
      <c r="M2624" s="12">
        <v>7.9116419693579108</v>
      </c>
      <c r="N2624" s="12"/>
      <c r="O2624" s="12"/>
    </row>
    <row r="2625" spans="1:15" x14ac:dyDescent="0.35">
      <c r="A2625" s="11" t="str">
        <f t="shared" si="42"/>
        <v>DISTRIBUCION VOLUMEN POR CRITERIO (kg o litros)Cerveza Envasada10-30MIL</v>
      </c>
      <c r="B2625" s="11" t="s">
        <v>210</v>
      </c>
      <c r="C2625" s="11" t="s">
        <v>153</v>
      </c>
      <c r="D2625" s="11" t="s">
        <v>12</v>
      </c>
      <c r="E2625" s="12">
        <v>17.41304289520237</v>
      </c>
      <c r="F2625" s="12">
        <v>17.840217673487757</v>
      </c>
      <c r="G2625" s="12">
        <v>18.873253646733964</v>
      </c>
      <c r="H2625" s="12">
        <v>19.087355043530675</v>
      </c>
      <c r="I2625" s="12">
        <v>21.89989611849975</v>
      </c>
      <c r="J2625" s="12">
        <v>21.199966939051869</v>
      </c>
      <c r="K2625" s="12">
        <v>19.524876056941505</v>
      </c>
      <c r="L2625" s="12">
        <v>19.587831639049753</v>
      </c>
      <c r="M2625" s="12">
        <v>20.169095302126717</v>
      </c>
      <c r="N2625" s="12"/>
      <c r="O2625" s="12"/>
    </row>
    <row r="2626" spans="1:15" x14ac:dyDescent="0.35">
      <c r="A2626" s="11" t="str">
        <f t="shared" si="42"/>
        <v>DISTRIBUCION VOLUMEN POR CRITERIO (kg o litros)Cerveza Envasada30-100MIL</v>
      </c>
      <c r="B2626" s="11" t="s">
        <v>210</v>
      </c>
      <c r="C2626" s="11" t="s">
        <v>153</v>
      </c>
      <c r="D2626" s="11" t="s">
        <v>13</v>
      </c>
      <c r="E2626" s="12">
        <v>19.699504359742811</v>
      </c>
      <c r="F2626" s="12">
        <v>19.782056357284855</v>
      </c>
      <c r="G2626" s="12">
        <v>20.860844837396154</v>
      </c>
      <c r="H2626" s="12">
        <v>21.174427818988448</v>
      </c>
      <c r="I2626" s="12">
        <v>20.883747862751893</v>
      </c>
      <c r="J2626" s="12">
        <v>22.98493257795446</v>
      </c>
      <c r="K2626" s="12">
        <v>19.996191984882643</v>
      </c>
      <c r="L2626" s="12">
        <v>19.09112682432939</v>
      </c>
      <c r="M2626" s="12">
        <v>21.250293623459996</v>
      </c>
      <c r="N2626" s="12"/>
      <c r="O2626" s="12"/>
    </row>
    <row r="2627" spans="1:15" x14ac:dyDescent="0.35">
      <c r="A2627" s="11" t="str">
        <f t="shared" si="42"/>
        <v>DISTRIBUCION VOLUMEN POR CRITERIO (kg o litros)Cerveza Envasada100-200MIL</v>
      </c>
      <c r="B2627" s="11" t="s">
        <v>210</v>
      </c>
      <c r="C2627" s="11" t="s">
        <v>153</v>
      </c>
      <c r="D2627" s="11" t="s">
        <v>14</v>
      </c>
      <c r="E2627" s="12">
        <v>11.364743073618088</v>
      </c>
      <c r="F2627" s="12">
        <v>10.538069993082765</v>
      </c>
      <c r="G2627" s="12">
        <v>10.275728455872251</v>
      </c>
      <c r="H2627" s="12">
        <v>10.474429854830177</v>
      </c>
      <c r="I2627" s="12">
        <v>9.0425686298310506</v>
      </c>
      <c r="J2627" s="12">
        <v>8.4681309005324525</v>
      </c>
      <c r="K2627" s="12">
        <v>9.0578240441446578</v>
      </c>
      <c r="L2627" s="12">
        <v>8.8217699260964473</v>
      </c>
      <c r="M2627" s="12">
        <v>8.0565228853160988</v>
      </c>
      <c r="N2627" s="12"/>
      <c r="O2627" s="12"/>
    </row>
    <row r="2628" spans="1:15" x14ac:dyDescent="0.35">
      <c r="A2628" s="11" t="str">
        <f t="shared" si="42"/>
        <v>DISTRIBUCION VOLUMEN POR CRITERIO (kg o litros)Cerveza Envasada200-500MIL</v>
      </c>
      <c r="B2628" s="11" t="s">
        <v>210</v>
      </c>
      <c r="C2628" s="11" t="s">
        <v>153</v>
      </c>
      <c r="D2628" s="11" t="s">
        <v>15</v>
      </c>
      <c r="E2628" s="12">
        <v>14.074370051151435</v>
      </c>
      <c r="F2628" s="12">
        <v>14.940103523925217</v>
      </c>
      <c r="G2628" s="12">
        <v>14.237431275406355</v>
      </c>
      <c r="H2628" s="12">
        <v>13.403167386117751</v>
      </c>
      <c r="I2628" s="12">
        <v>13.609023976839946</v>
      </c>
      <c r="J2628" s="12">
        <v>12.62257064644543</v>
      </c>
      <c r="K2628" s="12">
        <v>14.89387518292771</v>
      </c>
      <c r="L2628" s="12">
        <v>15.851499656891683</v>
      </c>
      <c r="M2628" s="12">
        <v>14.56933473662205</v>
      </c>
      <c r="N2628" s="12"/>
      <c r="O2628" s="12"/>
    </row>
    <row r="2629" spans="1:15" x14ac:dyDescent="0.35">
      <c r="A2629" s="11" t="str">
        <f t="shared" si="42"/>
        <v>DISTRIBUCION VOLUMEN POR CRITERIO (kg o litros)Cerveza Envasada&gt;500MIL</v>
      </c>
      <c r="B2629" s="11" t="s">
        <v>210</v>
      </c>
      <c r="C2629" s="11" t="s">
        <v>153</v>
      </c>
      <c r="D2629" s="11" t="s">
        <v>16</v>
      </c>
      <c r="E2629" s="12">
        <v>18.809509872707888</v>
      </c>
      <c r="F2629" s="12">
        <v>17.441797177717593</v>
      </c>
      <c r="G2629" s="12">
        <v>15.958878650362591</v>
      </c>
      <c r="H2629" s="12">
        <v>17.234108880392249</v>
      </c>
      <c r="I2629" s="12">
        <v>15.007972518128884</v>
      </c>
      <c r="J2629" s="12">
        <v>17.337180246223845</v>
      </c>
      <c r="K2629" s="12">
        <v>16.151896462157726</v>
      </c>
      <c r="L2629" s="12">
        <v>16.465692444311934</v>
      </c>
      <c r="M2629" s="12">
        <v>15.999221840525884</v>
      </c>
      <c r="N2629" s="12"/>
      <c r="O2629" s="12"/>
    </row>
    <row r="2630" spans="1:15" x14ac:dyDescent="0.35">
      <c r="A2630" s="11" t="str">
        <f t="shared" si="42"/>
        <v>DISTRIBUCION VOLUMEN POR CRITERIO (kg o litros)Cerveza EnvasadaDE 15 A 19 AÑOS</v>
      </c>
      <c r="B2630" s="11" t="s">
        <v>210</v>
      </c>
      <c r="C2630" s="11" t="s">
        <v>153</v>
      </c>
      <c r="D2630" s="11" t="s">
        <v>34</v>
      </c>
      <c r="E2630" s="12">
        <v>8.6630676675234691E-2</v>
      </c>
      <c r="F2630" s="12">
        <v>8.2495120492720675E-2</v>
      </c>
      <c r="G2630" s="12">
        <v>0.28078133516398224</v>
      </c>
      <c r="H2630" s="12">
        <v>0.33196319565233279</v>
      </c>
      <c r="I2630" s="12">
        <v>7.0834657309613067E-2</v>
      </c>
      <c r="J2630" s="12">
        <v>0.12121059633987963</v>
      </c>
      <c r="K2630" s="12">
        <v>0.47454354544893107</v>
      </c>
      <c r="L2630" s="12">
        <v>6.6459517219965972E-2</v>
      </c>
      <c r="M2630" s="12">
        <v>0.25243811464077226</v>
      </c>
      <c r="N2630" s="12"/>
      <c r="O2630" s="12"/>
    </row>
    <row r="2631" spans="1:15" x14ac:dyDescent="0.35">
      <c r="A2631" s="11" t="str">
        <f t="shared" si="42"/>
        <v>DISTRIBUCION VOLUMEN POR CRITERIO (kg o litros)Cerveza EnvasadaDE 20 A 24 AÑOS</v>
      </c>
      <c r="B2631" s="11" t="s">
        <v>210</v>
      </c>
      <c r="C2631" s="11" t="s">
        <v>153</v>
      </c>
      <c r="D2631" s="11" t="s">
        <v>35</v>
      </c>
      <c r="E2631" s="12">
        <v>1.2018604428985089</v>
      </c>
      <c r="F2631" s="12">
        <v>1.3754305969284739</v>
      </c>
      <c r="G2631" s="12">
        <v>1.108991329255401</v>
      </c>
      <c r="H2631" s="12">
        <v>0.90745402666855512</v>
      </c>
      <c r="I2631" s="12">
        <v>0.95167408922765206</v>
      </c>
      <c r="J2631" s="12">
        <v>1.0415728351212838</v>
      </c>
      <c r="K2631" s="12">
        <v>1.8887916680892192</v>
      </c>
      <c r="L2631" s="12">
        <v>1.5693988870363398</v>
      </c>
      <c r="M2631" s="12">
        <v>2.3159328678112603</v>
      </c>
      <c r="N2631" s="12"/>
      <c r="O2631" s="12"/>
    </row>
    <row r="2632" spans="1:15" x14ac:dyDescent="0.35">
      <c r="A2632" s="11" t="str">
        <f t="shared" si="42"/>
        <v>DISTRIBUCION VOLUMEN POR CRITERIO (kg o litros)Cerveza EnvasadaDE 25 A 34 AÑOS</v>
      </c>
      <c r="B2632" s="11" t="s">
        <v>210</v>
      </c>
      <c r="C2632" s="11" t="s">
        <v>153</v>
      </c>
      <c r="D2632" s="11" t="s">
        <v>36</v>
      </c>
      <c r="E2632" s="12">
        <v>5.5766165907086762</v>
      </c>
      <c r="F2632" s="12">
        <v>5.2152536311934856</v>
      </c>
      <c r="G2632" s="12">
        <v>4.7966131086404031</v>
      </c>
      <c r="H2632" s="12">
        <v>5.9574133489717287</v>
      </c>
      <c r="I2632" s="12">
        <v>4.5685321485886377</v>
      </c>
      <c r="J2632" s="12">
        <v>3.7085182961637786</v>
      </c>
      <c r="K2632" s="12">
        <v>4.2962129031392804</v>
      </c>
      <c r="L2632" s="12">
        <v>4.317360359000971</v>
      </c>
      <c r="M2632" s="12">
        <v>4.6566090625851286</v>
      </c>
      <c r="N2632" s="12"/>
      <c r="O2632" s="12"/>
    </row>
    <row r="2633" spans="1:15" x14ac:dyDescent="0.35">
      <c r="A2633" s="11" t="str">
        <f t="shared" si="42"/>
        <v>DISTRIBUCION VOLUMEN POR CRITERIO (kg o litros)Cerveza EnvasadaDE 35 A 49 AÑOS</v>
      </c>
      <c r="B2633" s="11" t="s">
        <v>210</v>
      </c>
      <c r="C2633" s="11" t="s">
        <v>153</v>
      </c>
      <c r="D2633" s="11" t="s">
        <v>37</v>
      </c>
      <c r="E2633" s="12">
        <v>20.442570339480177</v>
      </c>
      <c r="F2633" s="12">
        <v>19.634262868778389</v>
      </c>
      <c r="G2633" s="12">
        <v>20.03337735904481</v>
      </c>
      <c r="H2633" s="12">
        <v>19.320737610224516</v>
      </c>
      <c r="I2633" s="12">
        <v>20.019675546079004</v>
      </c>
      <c r="J2633" s="12">
        <v>19.312462772040401</v>
      </c>
      <c r="K2633" s="12">
        <v>16.941020069606399</v>
      </c>
      <c r="L2633" s="12">
        <v>18.49516271501242</v>
      </c>
      <c r="M2633" s="12">
        <v>15.957808013030169</v>
      </c>
      <c r="N2633" s="12"/>
      <c r="O2633" s="12"/>
    </row>
    <row r="2634" spans="1:15" x14ac:dyDescent="0.35">
      <c r="A2634" s="11" t="str">
        <f t="shared" si="42"/>
        <v>DISTRIBUCION VOLUMEN POR CRITERIO (kg o litros)Cerveza EnvasadaDE 50 A 59 AÑOS</v>
      </c>
      <c r="B2634" s="11" t="s">
        <v>210</v>
      </c>
      <c r="C2634" s="11" t="s">
        <v>153</v>
      </c>
      <c r="D2634" s="11" t="s">
        <v>38</v>
      </c>
      <c r="E2634" s="12">
        <v>27.861619416309384</v>
      </c>
      <c r="F2634" s="12">
        <v>28.277739682362402</v>
      </c>
      <c r="G2634" s="12">
        <v>28.211384197092293</v>
      </c>
      <c r="H2634" s="12">
        <v>28.865437430556934</v>
      </c>
      <c r="I2634" s="12">
        <v>29.406301016432192</v>
      </c>
      <c r="J2634" s="12">
        <v>29.63703297153814</v>
      </c>
      <c r="K2634" s="12">
        <v>27.942965339363091</v>
      </c>
      <c r="L2634" s="12">
        <v>28.768131007254567</v>
      </c>
      <c r="M2634" s="12">
        <v>27.453718570558394</v>
      </c>
      <c r="N2634" s="12"/>
      <c r="O2634" s="12"/>
    </row>
    <row r="2635" spans="1:15" x14ac:dyDescent="0.35">
      <c r="A2635" s="11" t="str">
        <f t="shared" si="42"/>
        <v>DISTRIBUCION VOLUMEN POR CRITERIO (kg o litros)Cerveza EnvasadaDE 60 A 75 AÑOS</v>
      </c>
      <c r="B2635" s="11" t="s">
        <v>210</v>
      </c>
      <c r="C2635" s="11" t="s">
        <v>153</v>
      </c>
      <c r="D2635" s="11" t="s">
        <v>39</v>
      </c>
      <c r="E2635" s="12">
        <v>44.830677981241571</v>
      </c>
      <c r="F2635" s="12">
        <v>45.414822102433178</v>
      </c>
      <c r="G2635" s="12">
        <v>45.568850269250838</v>
      </c>
      <c r="H2635" s="12">
        <v>44.616972471755666</v>
      </c>
      <c r="I2635" s="12">
        <v>44.982993549153875</v>
      </c>
      <c r="J2635" s="12">
        <v>46.179220960361064</v>
      </c>
      <c r="K2635" s="12">
        <v>48.456469927094865</v>
      </c>
      <c r="L2635" s="12">
        <v>46.783465782594696</v>
      </c>
      <c r="M2635" s="12">
        <v>49.363524717076245</v>
      </c>
      <c r="N2635" s="12"/>
      <c r="O2635" s="12"/>
    </row>
    <row r="2636" spans="1:15" x14ac:dyDescent="0.35">
      <c r="A2636" s="11" t="str">
        <f t="shared" si="42"/>
        <v>DISTRIBUCION VOLUMEN POR CRITERIO (kg o litros)Cerveza EnvasadaNIVEL ALTO</v>
      </c>
      <c r="B2636" s="11" t="s">
        <v>210</v>
      </c>
      <c r="C2636" s="11" t="s">
        <v>153</v>
      </c>
      <c r="D2636" s="11" t="s">
        <v>171</v>
      </c>
      <c r="E2636" s="12">
        <v>22.967634620295645</v>
      </c>
      <c r="F2636" s="12">
        <v>24.433030127589735</v>
      </c>
      <c r="G2636" s="12">
        <v>21.917532884571216</v>
      </c>
      <c r="H2636" s="12">
        <v>21.281822620342083</v>
      </c>
      <c r="I2636" s="12">
        <v>20.337094481604002</v>
      </c>
      <c r="J2636" s="12">
        <v>18.38603012461779</v>
      </c>
      <c r="K2636" s="12">
        <v>20.86010062066326</v>
      </c>
      <c r="L2636" s="12">
        <v>21.280914592996805</v>
      </c>
      <c r="M2636" s="12">
        <v>19.927875221961422</v>
      </c>
      <c r="N2636" s="12"/>
      <c r="O2636" s="12"/>
    </row>
    <row r="2637" spans="1:15" x14ac:dyDescent="0.35">
      <c r="A2637" s="11" t="str">
        <f t="shared" si="42"/>
        <v>DISTRIBUCION VOLUMEN POR CRITERIO (kg o litros)Cerveza EnvasadaNIVEL MEDIO ALTO</v>
      </c>
      <c r="B2637" s="11" t="s">
        <v>210</v>
      </c>
      <c r="C2637" s="11" t="s">
        <v>153</v>
      </c>
      <c r="D2637" s="11" t="s">
        <v>172</v>
      </c>
      <c r="E2637" s="12">
        <v>13.033441789655576</v>
      </c>
      <c r="F2637" s="12">
        <v>12.505839721688384</v>
      </c>
      <c r="G2637" s="12">
        <v>11.612814222481473</v>
      </c>
      <c r="H2637" s="12">
        <v>12.081658968222587</v>
      </c>
      <c r="I2637" s="12">
        <v>11.760642268976538</v>
      </c>
      <c r="J2637" s="12">
        <v>12.962598139385467</v>
      </c>
      <c r="K2637" s="12">
        <v>12.658097045864558</v>
      </c>
      <c r="L2637" s="12">
        <v>13.158078646075271</v>
      </c>
      <c r="M2637" s="12">
        <v>12.976439342651963</v>
      </c>
      <c r="N2637" s="12"/>
      <c r="O2637" s="12"/>
    </row>
    <row r="2638" spans="1:15" x14ac:dyDescent="0.35">
      <c r="A2638" s="11" t="str">
        <f t="shared" si="42"/>
        <v>DISTRIBUCION VOLUMEN POR CRITERIO (kg o litros)Cerveza EnvasadaNIVEL MEDIO</v>
      </c>
      <c r="B2638" s="11" t="s">
        <v>210</v>
      </c>
      <c r="C2638" s="11" t="s">
        <v>153</v>
      </c>
      <c r="D2638" s="11" t="s">
        <v>173</v>
      </c>
      <c r="E2638" s="12">
        <v>24.050083020771282</v>
      </c>
      <c r="F2638" s="12">
        <v>23.218375845832679</v>
      </c>
      <c r="G2638" s="12">
        <v>24.063081866346039</v>
      </c>
      <c r="H2638" s="12">
        <v>23.204220446341125</v>
      </c>
      <c r="I2638" s="12">
        <v>24.81927676518184</v>
      </c>
      <c r="J2638" s="12">
        <v>23.249956612115035</v>
      </c>
      <c r="K2638" s="12">
        <v>24.542879174727577</v>
      </c>
      <c r="L2638" s="12">
        <v>24.328317389307522</v>
      </c>
      <c r="M2638" s="12">
        <v>24.433503749640835</v>
      </c>
      <c r="N2638" s="12"/>
      <c r="O2638" s="12"/>
    </row>
    <row r="2639" spans="1:15" x14ac:dyDescent="0.35">
      <c r="A2639" s="11" t="str">
        <f t="shared" si="42"/>
        <v>DISTRIBUCION VOLUMEN POR CRITERIO (kg o litros)Cerveza EnvasadaNIVEL MEDIO BAJO</v>
      </c>
      <c r="B2639" s="11" t="s">
        <v>210</v>
      </c>
      <c r="C2639" s="11" t="s">
        <v>153</v>
      </c>
      <c r="D2639" s="11" t="s">
        <v>174</v>
      </c>
      <c r="E2639" s="12">
        <v>16.202164096289071</v>
      </c>
      <c r="F2639" s="12">
        <v>16.247431382537286</v>
      </c>
      <c r="G2639" s="12">
        <v>18.13923402738984</v>
      </c>
      <c r="H2639" s="12">
        <v>19.792421541699557</v>
      </c>
      <c r="I2639" s="12">
        <v>21.995343895810485</v>
      </c>
      <c r="J2639" s="12">
        <v>22.695340125599444</v>
      </c>
      <c r="K2639" s="12">
        <v>16.663858817854162</v>
      </c>
      <c r="L2639" s="12">
        <v>15.467225787567534</v>
      </c>
      <c r="M2639" s="12">
        <v>17.162005423150248</v>
      </c>
      <c r="N2639" s="12"/>
      <c r="O2639" s="12"/>
    </row>
    <row r="2640" spans="1:15" x14ac:dyDescent="0.35">
      <c r="A2640" s="11" t="str">
        <f t="shared" si="42"/>
        <v>DISTRIBUCION VOLUMEN POR CRITERIO (kg o litros)Cerveza EnvasadaNIVEL BAJO</v>
      </c>
      <c r="B2640" s="11" t="s">
        <v>210</v>
      </c>
      <c r="C2640" s="11" t="s">
        <v>153</v>
      </c>
      <c r="D2640" s="11" t="s">
        <v>190</v>
      </c>
      <c r="E2640" s="12">
        <v>23.746643988570419</v>
      </c>
      <c r="F2640" s="12">
        <v>23.595326096052823</v>
      </c>
      <c r="G2640" s="12">
        <v>24.267334654985213</v>
      </c>
      <c r="H2640" s="12">
        <v>23.639862792634624</v>
      </c>
      <c r="I2640" s="12">
        <v>21.087646972641636</v>
      </c>
      <c r="J2640" s="12">
        <v>22.706096072314562</v>
      </c>
      <c r="K2640" s="12">
        <v>25.27506401495161</v>
      </c>
      <c r="L2640" s="12">
        <v>25.765445491226451</v>
      </c>
      <c r="M2640" s="12">
        <v>25.50021595345595</v>
      </c>
      <c r="N2640" s="12"/>
      <c r="O2640" s="12"/>
    </row>
    <row r="2641" spans="1:15" x14ac:dyDescent="0.35">
      <c r="A2641" s="11" t="str">
        <f t="shared" si="42"/>
        <v>DISTRIBUCION VOLUMEN POR CRITERIO (kg o litros)Cerveza EnvasadaHOMBRE</v>
      </c>
      <c r="B2641" s="11" t="s">
        <v>210</v>
      </c>
      <c r="C2641" s="11" t="s">
        <v>153</v>
      </c>
      <c r="D2641" s="11" t="s">
        <v>17</v>
      </c>
      <c r="E2641" s="12">
        <v>66.89763702528893</v>
      </c>
      <c r="F2641" s="12">
        <v>64.203889574161693</v>
      </c>
      <c r="G2641" s="12">
        <v>65.067422011295619</v>
      </c>
      <c r="H2641" s="12">
        <v>69.018680457270975</v>
      </c>
      <c r="I2641" s="12">
        <v>68.398361371260137</v>
      </c>
      <c r="J2641" s="12">
        <v>67.956094289763541</v>
      </c>
      <c r="K2641" s="12">
        <v>64.739848559176011</v>
      </c>
      <c r="L2641" s="12">
        <v>66.922433251463232</v>
      </c>
      <c r="M2641" s="12">
        <v>67.294490540366851</v>
      </c>
      <c r="N2641" s="12"/>
      <c r="O2641" s="12"/>
    </row>
    <row r="2642" spans="1:15" x14ac:dyDescent="0.35">
      <c r="A2642" s="11" t="str">
        <f t="shared" si="42"/>
        <v>DISTRIBUCION VOLUMEN POR CRITERIO (kg o litros)Cerveza EnvasadaMUJER</v>
      </c>
      <c r="B2642" s="11" t="s">
        <v>210</v>
      </c>
      <c r="C2642" s="11" t="s">
        <v>153</v>
      </c>
      <c r="D2642" s="11" t="s">
        <v>18</v>
      </c>
      <c r="E2642" s="12">
        <v>33.102328896017532</v>
      </c>
      <c r="F2642" s="12">
        <v>35.796110353544449</v>
      </c>
      <c r="G2642" s="12">
        <v>34.932571590707063</v>
      </c>
      <c r="H2642" s="12">
        <v>30.981303651422166</v>
      </c>
      <c r="I2642" s="12">
        <v>31.601644119406981</v>
      </c>
      <c r="J2642" s="12">
        <v>32.043927144107457</v>
      </c>
      <c r="K2642" s="12">
        <v>35.260165688217739</v>
      </c>
      <c r="L2642" s="12">
        <v>33.077549460649045</v>
      </c>
      <c r="M2642" s="12">
        <v>32.705532715996661</v>
      </c>
      <c r="N2642" s="12"/>
      <c r="O2642" s="12"/>
    </row>
    <row r="2643" spans="1:15" x14ac:dyDescent="0.35">
      <c r="A2643" s="11" t="str">
        <f t="shared" si="42"/>
        <v>DISTRIBUCION VOLUMEN POR CRITERIO (kg o litros)Cerveza SurtidorT.ESPAÑA</v>
      </c>
      <c r="B2643" s="11" t="s">
        <v>210</v>
      </c>
      <c r="C2643" s="11" t="s">
        <v>154</v>
      </c>
      <c r="D2643" s="11" t="s">
        <v>32</v>
      </c>
      <c r="E2643" s="12">
        <v>100</v>
      </c>
      <c r="F2643" s="12">
        <v>100</v>
      </c>
      <c r="G2643" s="12">
        <v>100</v>
      </c>
      <c r="H2643" s="12">
        <v>100</v>
      </c>
      <c r="I2643" s="12">
        <v>100</v>
      </c>
      <c r="J2643" s="12">
        <v>100</v>
      </c>
      <c r="K2643" s="12">
        <v>100</v>
      </c>
      <c r="L2643" s="12">
        <v>100</v>
      </c>
      <c r="M2643" s="12">
        <v>100</v>
      </c>
      <c r="N2643" s="12"/>
      <c r="O2643" s="12"/>
    </row>
    <row r="2644" spans="1:15" x14ac:dyDescent="0.35">
      <c r="A2644" s="11" t="str">
        <f t="shared" si="42"/>
        <v>DISTRIBUCION VOLUMEN POR CRITERIO (kg o litros)Cerveza SurtidorBCN AM</v>
      </c>
      <c r="B2644" s="11" t="s">
        <v>210</v>
      </c>
      <c r="C2644" s="11" t="s">
        <v>154</v>
      </c>
      <c r="D2644" s="11" t="s">
        <v>1</v>
      </c>
      <c r="E2644" s="12">
        <v>6.1588994932622487</v>
      </c>
      <c r="F2644" s="12">
        <v>5.8458887005297999</v>
      </c>
      <c r="G2644" s="12">
        <v>5.6787479421643035</v>
      </c>
      <c r="H2644" s="12">
        <v>5.4280453388998247</v>
      </c>
      <c r="I2644" s="12">
        <v>5.4764326510958279</v>
      </c>
      <c r="J2644" s="12">
        <v>5.1019319806590842</v>
      </c>
      <c r="K2644" s="12">
        <v>6.50309193050433</v>
      </c>
      <c r="L2644" s="12">
        <v>5.1032390440224242</v>
      </c>
      <c r="M2644" s="12">
        <v>5.868343356610791</v>
      </c>
      <c r="N2644" s="12"/>
      <c r="O2644" s="12"/>
    </row>
    <row r="2645" spans="1:15" x14ac:dyDescent="0.35">
      <c r="A2645" s="11" t="str">
        <f t="shared" si="42"/>
        <v>DISTRIBUCION VOLUMEN POR CRITERIO (kg o litros)Cerveza SurtidorREST.CAT ARAGON</v>
      </c>
      <c r="B2645" s="11" t="s">
        <v>210</v>
      </c>
      <c r="C2645" s="11" t="s">
        <v>154</v>
      </c>
      <c r="D2645" s="11" t="s">
        <v>2</v>
      </c>
      <c r="E2645" s="12">
        <v>11.716916172826343</v>
      </c>
      <c r="F2645" s="12">
        <v>12.160975251216795</v>
      </c>
      <c r="G2645" s="12">
        <v>13.446472800370298</v>
      </c>
      <c r="H2645" s="12">
        <v>12.361631647948784</v>
      </c>
      <c r="I2645" s="12">
        <v>11.941367047785324</v>
      </c>
      <c r="J2645" s="12">
        <v>13.3206596521173</v>
      </c>
      <c r="K2645" s="12">
        <v>15.095336025650591</v>
      </c>
      <c r="L2645" s="12">
        <v>12.715607141310873</v>
      </c>
      <c r="M2645" s="12">
        <v>13.632329767687207</v>
      </c>
      <c r="N2645" s="12"/>
      <c r="O2645" s="12"/>
    </row>
    <row r="2646" spans="1:15" x14ac:dyDescent="0.35">
      <c r="A2646" s="11" t="str">
        <f t="shared" si="42"/>
        <v>DISTRIBUCION VOLUMEN POR CRITERIO (kg o litros)Cerveza SurtidorLEVANTE</v>
      </c>
      <c r="B2646" s="11" t="s">
        <v>210</v>
      </c>
      <c r="C2646" s="11" t="s">
        <v>154</v>
      </c>
      <c r="D2646" s="11" t="s">
        <v>3</v>
      </c>
      <c r="E2646" s="12">
        <v>11.279050126215601</v>
      </c>
      <c r="F2646" s="12">
        <v>10.064250520209487</v>
      </c>
      <c r="G2646" s="12">
        <v>10.946485149275189</v>
      </c>
      <c r="H2646" s="12">
        <v>11.200583428407773</v>
      </c>
      <c r="I2646" s="12">
        <v>11.23476471359904</v>
      </c>
      <c r="J2646" s="12">
        <v>9.6639758459265543</v>
      </c>
      <c r="K2646" s="12">
        <v>12.126805638325958</v>
      </c>
      <c r="L2646" s="12">
        <v>11.91947188466512</v>
      </c>
      <c r="M2646" s="12">
        <v>12.93083462670409</v>
      </c>
      <c r="N2646" s="12"/>
      <c r="O2646" s="12"/>
    </row>
    <row r="2647" spans="1:15" x14ac:dyDescent="0.35">
      <c r="A2647" s="11" t="str">
        <f t="shared" si="42"/>
        <v>DISTRIBUCION VOLUMEN POR CRITERIO (kg o litros)Cerveza SurtidorANDALUCIA</v>
      </c>
      <c r="B2647" s="11" t="s">
        <v>210</v>
      </c>
      <c r="C2647" s="11" t="s">
        <v>154</v>
      </c>
      <c r="D2647" s="11" t="s">
        <v>4</v>
      </c>
      <c r="E2647" s="12">
        <v>27.13655102991747</v>
      </c>
      <c r="F2647" s="12">
        <v>28.564994320685173</v>
      </c>
      <c r="G2647" s="12">
        <v>25.481558702951386</v>
      </c>
      <c r="H2647" s="12">
        <v>28.374706337958926</v>
      </c>
      <c r="I2647" s="12">
        <v>27.869653103850538</v>
      </c>
      <c r="J2647" s="12">
        <v>28.336700895670557</v>
      </c>
      <c r="K2647" s="12">
        <v>24.30105271118833</v>
      </c>
      <c r="L2647" s="12">
        <v>28.825181669876613</v>
      </c>
      <c r="M2647" s="12">
        <v>28.478181994673701</v>
      </c>
      <c r="N2647" s="12"/>
      <c r="O2647" s="12"/>
    </row>
    <row r="2648" spans="1:15" x14ac:dyDescent="0.35">
      <c r="A2648" s="11" t="str">
        <f t="shared" si="42"/>
        <v>DISTRIBUCION VOLUMEN POR CRITERIO (kg o litros)Cerveza SurtidorMDD AM</v>
      </c>
      <c r="B2648" s="11" t="s">
        <v>210</v>
      </c>
      <c r="C2648" s="11" t="s">
        <v>154</v>
      </c>
      <c r="D2648" s="11" t="s">
        <v>5</v>
      </c>
      <c r="E2648" s="12">
        <v>15.70116955071194</v>
      </c>
      <c r="F2648" s="12">
        <v>15.529671027175148</v>
      </c>
      <c r="G2648" s="12">
        <v>14.798661520057296</v>
      </c>
      <c r="H2648" s="12">
        <v>14.739946085002305</v>
      </c>
      <c r="I2648" s="12">
        <v>13.428691879189364</v>
      </c>
      <c r="J2648" s="12">
        <v>14.432166614059746</v>
      </c>
      <c r="K2648" s="12">
        <v>13.316784320307626</v>
      </c>
      <c r="L2648" s="12">
        <v>13.363845884107631</v>
      </c>
      <c r="M2648" s="12">
        <v>13.298515401387286</v>
      </c>
      <c r="N2648" s="12"/>
      <c r="O2648" s="12"/>
    </row>
    <row r="2649" spans="1:15" x14ac:dyDescent="0.35">
      <c r="A2649" s="11" t="str">
        <f t="shared" si="42"/>
        <v>DISTRIBUCION VOLUMEN POR CRITERIO (kg o litros)Cerveza SurtidorRTO CENTRO</v>
      </c>
      <c r="B2649" s="11" t="s">
        <v>210</v>
      </c>
      <c r="C2649" s="11" t="s">
        <v>154</v>
      </c>
      <c r="D2649" s="11" t="s">
        <v>6</v>
      </c>
      <c r="E2649" s="12">
        <v>7.8594978954172223</v>
      </c>
      <c r="F2649" s="12">
        <v>8.4876676905563997</v>
      </c>
      <c r="G2649" s="12">
        <v>9.405697463315855</v>
      </c>
      <c r="H2649" s="12">
        <v>8.6431046604158421</v>
      </c>
      <c r="I2649" s="12">
        <v>9.6014989847717569</v>
      </c>
      <c r="J2649" s="12">
        <v>9.8098445411071911</v>
      </c>
      <c r="K2649" s="12">
        <v>8.9880609568252048</v>
      </c>
      <c r="L2649" s="12">
        <v>8.4646729156053677</v>
      </c>
      <c r="M2649" s="12">
        <v>7.3538684391651481</v>
      </c>
      <c r="N2649" s="12"/>
      <c r="O2649" s="12"/>
    </row>
    <row r="2650" spans="1:15" x14ac:dyDescent="0.35">
      <c r="A2650" s="11" t="str">
        <f t="shared" si="42"/>
        <v>DISTRIBUCION VOLUMEN POR CRITERIO (kg o litros)Cerveza SurtidorNORTE-CENTRO</v>
      </c>
      <c r="B2650" s="11" t="s">
        <v>210</v>
      </c>
      <c r="C2650" s="11" t="s">
        <v>154</v>
      </c>
      <c r="D2650" s="11" t="s">
        <v>7</v>
      </c>
      <c r="E2650" s="12">
        <v>11.95126734069847</v>
      </c>
      <c r="F2650" s="12">
        <v>11.310782336475425</v>
      </c>
      <c r="G2650" s="12">
        <v>12.672978919438913</v>
      </c>
      <c r="H2650" s="12">
        <v>11.930992226863319</v>
      </c>
      <c r="I2650" s="12">
        <v>12.455160319830656</v>
      </c>
      <c r="J2650" s="12">
        <v>11.332994968429942</v>
      </c>
      <c r="K2650" s="12">
        <v>11.625923518470236</v>
      </c>
      <c r="L2650" s="12">
        <v>10.350090561877327</v>
      </c>
      <c r="M2650" s="12">
        <v>10.154646595574116</v>
      </c>
      <c r="N2650" s="12"/>
      <c r="O2650" s="12"/>
    </row>
    <row r="2651" spans="1:15" x14ac:dyDescent="0.35">
      <c r="A2651" s="11" t="str">
        <f t="shared" si="42"/>
        <v>DISTRIBUCION VOLUMEN POR CRITERIO (kg o litros)Cerveza SurtidorNOROESTE</v>
      </c>
      <c r="B2651" s="11" t="s">
        <v>210</v>
      </c>
      <c r="C2651" s="11" t="s">
        <v>154</v>
      </c>
      <c r="D2651" s="11" t="s">
        <v>8</v>
      </c>
      <c r="E2651" s="12">
        <v>8.1966521833550718</v>
      </c>
      <c r="F2651" s="12">
        <v>8.0357760278515666</v>
      </c>
      <c r="G2651" s="12">
        <v>7.5694006902372806</v>
      </c>
      <c r="H2651" s="12">
        <v>7.3209948806219822</v>
      </c>
      <c r="I2651" s="12">
        <v>7.9924336449944731</v>
      </c>
      <c r="J2651" s="12">
        <v>8.0017302206472021</v>
      </c>
      <c r="K2651" s="12">
        <v>8.0429505349484955</v>
      </c>
      <c r="L2651" s="12">
        <v>9.2578946462357603</v>
      </c>
      <c r="M2651" s="12">
        <v>8.2832740681870209</v>
      </c>
      <c r="N2651" s="12"/>
      <c r="O2651" s="12"/>
    </row>
    <row r="2652" spans="1:15" x14ac:dyDescent="0.35">
      <c r="A2652" s="11" t="str">
        <f t="shared" si="42"/>
        <v>DISTRIBUCION VOLUMEN POR CRITERIO (kg o litros)Cerveza Surtidor&lt;2MIL</v>
      </c>
      <c r="B2652" s="11" t="s">
        <v>210</v>
      </c>
      <c r="C2652" s="11" t="s">
        <v>154</v>
      </c>
      <c r="D2652" s="11" t="s">
        <v>9</v>
      </c>
      <c r="E2652" s="12">
        <v>5.0926222611462926</v>
      </c>
      <c r="F2652" s="12">
        <v>5.7905404340189159</v>
      </c>
      <c r="G2652" s="12">
        <v>5.6699803178239927</v>
      </c>
      <c r="H2652" s="12">
        <v>5.2911939846801479</v>
      </c>
      <c r="I2652" s="12">
        <v>6.9194536608443853</v>
      </c>
      <c r="J2652" s="12">
        <v>6.2159682729077907</v>
      </c>
      <c r="K2652" s="12">
        <v>5.9752580497313881</v>
      </c>
      <c r="L2652" s="12">
        <v>5.0933672060842934</v>
      </c>
      <c r="M2652" s="12">
        <v>5.3786818400236989</v>
      </c>
      <c r="N2652" s="12"/>
      <c r="O2652" s="12"/>
    </row>
    <row r="2653" spans="1:15" x14ac:dyDescent="0.35">
      <c r="A2653" s="11" t="str">
        <f t="shared" si="42"/>
        <v>DISTRIBUCION VOLUMEN POR CRITERIO (kg o litros)Cerveza Surtidor2-5MIL</v>
      </c>
      <c r="B2653" s="11" t="s">
        <v>210</v>
      </c>
      <c r="C2653" s="11" t="s">
        <v>154</v>
      </c>
      <c r="D2653" s="11" t="s">
        <v>10</v>
      </c>
      <c r="E2653" s="12">
        <v>3.5260428326617994</v>
      </c>
      <c r="F2653" s="12">
        <v>3.695381287433225</v>
      </c>
      <c r="G2653" s="12">
        <v>4.3310351066460644</v>
      </c>
      <c r="H2653" s="12">
        <v>3.5217411903910651</v>
      </c>
      <c r="I2653" s="12">
        <v>3.3969247648179666</v>
      </c>
      <c r="J2653" s="12">
        <v>3.8674246907787895</v>
      </c>
      <c r="K2653" s="12">
        <v>3.8151350422083521</v>
      </c>
      <c r="L2653" s="12">
        <v>3.9375492894357058</v>
      </c>
      <c r="M2653" s="12">
        <v>3.9827828817766426</v>
      </c>
      <c r="N2653" s="12"/>
      <c r="O2653" s="12"/>
    </row>
    <row r="2654" spans="1:15" x14ac:dyDescent="0.35">
      <c r="A2654" s="11" t="str">
        <f t="shared" si="42"/>
        <v>DISTRIBUCION VOLUMEN POR CRITERIO (kg o litros)Cerveza Surtidor5-10MIL</v>
      </c>
      <c r="B2654" s="11" t="s">
        <v>210</v>
      </c>
      <c r="C2654" s="11" t="s">
        <v>154</v>
      </c>
      <c r="D2654" s="11" t="s">
        <v>11</v>
      </c>
      <c r="E2654" s="12">
        <v>7.0065743114280803</v>
      </c>
      <c r="F2654" s="12">
        <v>7.590913641166579</v>
      </c>
      <c r="G2654" s="12">
        <v>7.1983263248565006</v>
      </c>
      <c r="H2654" s="12">
        <v>7.5993821171525546</v>
      </c>
      <c r="I2654" s="12">
        <v>6.7167458076310735</v>
      </c>
      <c r="J2654" s="12">
        <v>7.8020887817594105</v>
      </c>
      <c r="K2654" s="12">
        <v>7.5871284898955782</v>
      </c>
      <c r="L2654" s="12">
        <v>7.8381569699675042</v>
      </c>
      <c r="M2654" s="12">
        <v>7.0214012160756871</v>
      </c>
      <c r="N2654" s="12"/>
      <c r="O2654" s="12"/>
    </row>
    <row r="2655" spans="1:15" x14ac:dyDescent="0.35">
      <c r="A2655" s="11" t="str">
        <f t="shared" si="42"/>
        <v>DISTRIBUCION VOLUMEN POR CRITERIO (kg o litros)Cerveza Surtidor10-30MIL</v>
      </c>
      <c r="B2655" s="11" t="s">
        <v>210</v>
      </c>
      <c r="C2655" s="11" t="s">
        <v>154</v>
      </c>
      <c r="D2655" s="11" t="s">
        <v>12</v>
      </c>
      <c r="E2655" s="12">
        <v>17.777697146198804</v>
      </c>
      <c r="F2655" s="12">
        <v>17.204664815794356</v>
      </c>
      <c r="G2655" s="12">
        <v>19.750770984957576</v>
      </c>
      <c r="H2655" s="12">
        <v>20.015488616559388</v>
      </c>
      <c r="I2655" s="12">
        <v>18.816582730593183</v>
      </c>
      <c r="J2655" s="12">
        <v>19.560728574855826</v>
      </c>
      <c r="K2655" s="12">
        <v>19.935958504424892</v>
      </c>
      <c r="L2655" s="12">
        <v>18.300285386049687</v>
      </c>
      <c r="M2655" s="12">
        <v>19.497631556473443</v>
      </c>
      <c r="N2655" s="12"/>
      <c r="O2655" s="12"/>
    </row>
    <row r="2656" spans="1:15" x14ac:dyDescent="0.35">
      <c r="A2656" s="11" t="str">
        <f t="shared" si="42"/>
        <v>DISTRIBUCION VOLUMEN POR CRITERIO (kg o litros)Cerveza Surtidor30-100MIL</v>
      </c>
      <c r="B2656" s="11" t="s">
        <v>210</v>
      </c>
      <c r="C2656" s="11" t="s">
        <v>154</v>
      </c>
      <c r="D2656" s="11" t="s">
        <v>13</v>
      </c>
      <c r="E2656" s="12">
        <v>19.244268189524551</v>
      </c>
      <c r="F2656" s="12">
        <v>19.522790424061455</v>
      </c>
      <c r="G2656" s="12">
        <v>18.365509498110637</v>
      </c>
      <c r="H2656" s="12">
        <v>19.896995290181575</v>
      </c>
      <c r="I2656" s="12">
        <v>20.034437301802534</v>
      </c>
      <c r="J2656" s="12">
        <v>20.212404583487878</v>
      </c>
      <c r="K2656" s="12">
        <v>18.958493209393414</v>
      </c>
      <c r="L2656" s="12">
        <v>20.931914306602366</v>
      </c>
      <c r="M2656" s="12">
        <v>19.053301683722012</v>
      </c>
      <c r="N2656" s="12"/>
      <c r="O2656" s="12"/>
    </row>
    <row r="2657" spans="1:15" x14ac:dyDescent="0.35">
      <c r="A2657" s="11" t="str">
        <f t="shared" si="42"/>
        <v>DISTRIBUCION VOLUMEN POR CRITERIO (kg o litros)Cerveza Surtidor100-200MIL</v>
      </c>
      <c r="B2657" s="11" t="s">
        <v>210</v>
      </c>
      <c r="C2657" s="11" t="s">
        <v>154</v>
      </c>
      <c r="D2657" s="11" t="s">
        <v>14</v>
      </c>
      <c r="E2657" s="12">
        <v>11.492777844896072</v>
      </c>
      <c r="F2657" s="12">
        <v>11.235094857279854</v>
      </c>
      <c r="G2657" s="12">
        <v>11.188307348981933</v>
      </c>
      <c r="H2657" s="12">
        <v>10.532017387437925</v>
      </c>
      <c r="I2657" s="12">
        <v>10.376659392275926</v>
      </c>
      <c r="J2657" s="12">
        <v>9.8338261718266402</v>
      </c>
      <c r="K2657" s="12">
        <v>9.4380915148652456</v>
      </c>
      <c r="L2657" s="12">
        <v>10.035742630470642</v>
      </c>
      <c r="M2657" s="12">
        <v>10.448463874733633</v>
      </c>
      <c r="N2657" s="12"/>
      <c r="O2657" s="12"/>
    </row>
    <row r="2658" spans="1:15" x14ac:dyDescent="0.35">
      <c r="A2658" s="11" t="str">
        <f t="shared" si="42"/>
        <v>DISTRIBUCION VOLUMEN POR CRITERIO (kg o litros)Cerveza Surtidor200-500MIL</v>
      </c>
      <c r="B2658" s="11" t="s">
        <v>210</v>
      </c>
      <c r="C2658" s="11" t="s">
        <v>154</v>
      </c>
      <c r="D2658" s="11" t="s">
        <v>15</v>
      </c>
      <c r="E2658" s="12">
        <v>10.872384540933396</v>
      </c>
      <c r="F2658" s="12">
        <v>12.059858063544976</v>
      </c>
      <c r="G2658" s="12">
        <v>12.744505365958092</v>
      </c>
      <c r="H2658" s="12">
        <v>12.703970990462896</v>
      </c>
      <c r="I2658" s="12">
        <v>12.892058909536273</v>
      </c>
      <c r="J2658" s="12">
        <v>11.164157097626823</v>
      </c>
      <c r="K2658" s="12">
        <v>13.242466822544349</v>
      </c>
      <c r="L2658" s="12">
        <v>12.553082150772113</v>
      </c>
      <c r="M2658" s="12">
        <v>12.409997958979648</v>
      </c>
      <c r="N2658" s="12"/>
      <c r="O2658" s="12"/>
    </row>
    <row r="2659" spans="1:15" x14ac:dyDescent="0.35">
      <c r="A2659" s="11" t="str">
        <f t="shared" si="42"/>
        <v>DISTRIBUCION VOLUMEN POR CRITERIO (kg o litros)Cerveza Surtidor&gt;500MIL</v>
      </c>
      <c r="B2659" s="11" t="s">
        <v>210</v>
      </c>
      <c r="C2659" s="11" t="s">
        <v>154</v>
      </c>
      <c r="D2659" s="11" t="s">
        <v>16</v>
      </c>
      <c r="E2659" s="12">
        <v>24.987638001445532</v>
      </c>
      <c r="F2659" s="12">
        <v>22.900763254960655</v>
      </c>
      <c r="G2659" s="12">
        <v>20.751574163728826</v>
      </c>
      <c r="H2659" s="12">
        <v>20.439207592018523</v>
      </c>
      <c r="I2659" s="12">
        <v>20.847145773713994</v>
      </c>
      <c r="J2659" s="12">
        <v>21.343409102313281</v>
      </c>
      <c r="K2659" s="12">
        <v>21.047476925059726</v>
      </c>
      <c r="L2659" s="12">
        <v>21.309913882300808</v>
      </c>
      <c r="M2659" s="12">
        <v>22.207733794583959</v>
      </c>
      <c r="N2659" s="12"/>
      <c r="O2659" s="12"/>
    </row>
    <row r="2660" spans="1:15" x14ac:dyDescent="0.35">
      <c r="A2660" s="11" t="str">
        <f t="shared" si="42"/>
        <v>DISTRIBUCION VOLUMEN POR CRITERIO (kg o litros)Cerveza SurtidorDE 15 A 19 AÑOS</v>
      </c>
      <c r="B2660" s="11" t="s">
        <v>210</v>
      </c>
      <c r="C2660" s="11" t="s">
        <v>154</v>
      </c>
      <c r="D2660" s="11" t="s">
        <v>34</v>
      </c>
      <c r="E2660" s="12">
        <v>0.10335590483581661</v>
      </c>
      <c r="F2660" s="12">
        <v>0.20346440392259535</v>
      </c>
      <c r="G2660" s="12">
        <v>0.64714787171837562</v>
      </c>
      <c r="H2660" s="12">
        <v>0.85043499302467929</v>
      </c>
      <c r="I2660" s="12">
        <v>0.47307110371386729</v>
      </c>
      <c r="J2660" s="12">
        <v>0.2885436245784484</v>
      </c>
      <c r="K2660" s="12">
        <v>0.2399697576011319</v>
      </c>
      <c r="L2660" s="12">
        <v>0.31047670570813013</v>
      </c>
      <c r="M2660" s="12">
        <v>0.20019041393988593</v>
      </c>
      <c r="N2660" s="12"/>
      <c r="O2660" s="12"/>
    </row>
    <row r="2661" spans="1:15" x14ac:dyDescent="0.35">
      <c r="A2661" s="11" t="str">
        <f t="shared" si="42"/>
        <v>DISTRIBUCION VOLUMEN POR CRITERIO (kg o litros)Cerveza SurtidorDE 20 A 24 AÑOS</v>
      </c>
      <c r="B2661" s="11" t="s">
        <v>210</v>
      </c>
      <c r="C2661" s="11" t="s">
        <v>154</v>
      </c>
      <c r="D2661" s="11" t="s">
        <v>35</v>
      </c>
      <c r="E2661" s="12">
        <v>1.1494077043244739</v>
      </c>
      <c r="F2661" s="12">
        <v>1.2997282168684281</v>
      </c>
      <c r="G2661" s="12">
        <v>1.2681984623162486</v>
      </c>
      <c r="H2661" s="12">
        <v>1.5307433547764704</v>
      </c>
      <c r="I2661" s="12">
        <v>1.9047268302985798</v>
      </c>
      <c r="J2661" s="12">
        <v>1.5727544784481982</v>
      </c>
      <c r="K2661" s="12">
        <v>2.0033853438072833</v>
      </c>
      <c r="L2661" s="12">
        <v>1.5255334630114687</v>
      </c>
      <c r="M2661" s="12">
        <v>2.4599561204178984</v>
      </c>
      <c r="N2661" s="12"/>
      <c r="O2661" s="12"/>
    </row>
    <row r="2662" spans="1:15" x14ac:dyDescent="0.35">
      <c r="A2662" s="11" t="str">
        <f t="shared" si="42"/>
        <v>DISTRIBUCION VOLUMEN POR CRITERIO (kg o litros)Cerveza SurtidorDE 25 A 34 AÑOS</v>
      </c>
      <c r="B2662" s="11" t="s">
        <v>210</v>
      </c>
      <c r="C2662" s="11" t="s">
        <v>154</v>
      </c>
      <c r="D2662" s="11" t="s">
        <v>36</v>
      </c>
      <c r="E2662" s="12">
        <v>6.750431074421984</v>
      </c>
      <c r="F2662" s="12">
        <v>6.2657262986882065</v>
      </c>
      <c r="G2662" s="12">
        <v>5.9443956935904163</v>
      </c>
      <c r="H2662" s="12">
        <v>6.4718933695561853</v>
      </c>
      <c r="I2662" s="12">
        <v>5.7230776325804298</v>
      </c>
      <c r="J2662" s="12">
        <v>5.6077057523996947</v>
      </c>
      <c r="K2662" s="12">
        <v>4.9469537105486783</v>
      </c>
      <c r="L2662" s="12">
        <v>5.2848021505535803</v>
      </c>
      <c r="M2662" s="12">
        <v>5.3182983394800596</v>
      </c>
      <c r="N2662" s="12"/>
      <c r="O2662" s="12"/>
    </row>
    <row r="2663" spans="1:15" x14ac:dyDescent="0.35">
      <c r="A2663" s="11" t="str">
        <f t="shared" si="42"/>
        <v>DISTRIBUCION VOLUMEN POR CRITERIO (kg o litros)Cerveza SurtidorDE 35 A 49 AÑOS</v>
      </c>
      <c r="B2663" s="11" t="s">
        <v>210</v>
      </c>
      <c r="C2663" s="11" t="s">
        <v>154</v>
      </c>
      <c r="D2663" s="11" t="s">
        <v>37</v>
      </c>
      <c r="E2663" s="12">
        <v>19.786479789961604</v>
      </c>
      <c r="F2663" s="12">
        <v>21.014190606355044</v>
      </c>
      <c r="G2663" s="12">
        <v>18.281481817749039</v>
      </c>
      <c r="H2663" s="12">
        <v>20.246728098078563</v>
      </c>
      <c r="I2663" s="12">
        <v>19.472829886254043</v>
      </c>
      <c r="J2663" s="12">
        <v>19.662087873658315</v>
      </c>
      <c r="K2663" s="12">
        <v>19.449725756043172</v>
      </c>
      <c r="L2663" s="12">
        <v>22.288426302777527</v>
      </c>
      <c r="M2663" s="12">
        <v>19.931361925388892</v>
      </c>
      <c r="N2663" s="12"/>
      <c r="O2663" s="12"/>
    </row>
    <row r="2664" spans="1:15" x14ac:dyDescent="0.35">
      <c r="A2664" s="11" t="str">
        <f t="shared" si="42"/>
        <v>DISTRIBUCION VOLUMEN POR CRITERIO (kg o litros)Cerveza SurtidorDE 50 A 59 AÑOS</v>
      </c>
      <c r="B2664" s="11" t="s">
        <v>210</v>
      </c>
      <c r="C2664" s="11" t="s">
        <v>154</v>
      </c>
      <c r="D2664" s="11" t="s">
        <v>38</v>
      </c>
      <c r="E2664" s="12">
        <v>24.241551620041239</v>
      </c>
      <c r="F2664" s="12">
        <v>23.546499782236054</v>
      </c>
      <c r="G2664" s="12">
        <v>26.034321901254742</v>
      </c>
      <c r="H2664" s="12">
        <v>24.719610448339747</v>
      </c>
      <c r="I2664" s="12">
        <v>24.761890476619701</v>
      </c>
      <c r="J2664" s="12">
        <v>24.361452085719815</v>
      </c>
      <c r="K2664" s="12">
        <v>24.781919354983938</v>
      </c>
      <c r="L2664" s="12">
        <v>25.14455335213766</v>
      </c>
      <c r="M2664" s="12">
        <v>24.676226213715218</v>
      </c>
      <c r="N2664" s="12"/>
      <c r="O2664" s="12"/>
    </row>
    <row r="2665" spans="1:15" x14ac:dyDescent="0.35">
      <c r="A2665" s="11" t="str">
        <f t="shared" si="42"/>
        <v>DISTRIBUCION VOLUMEN POR CRITERIO (kg o litros)Cerveza SurtidorDE 60 A 75 AÑOS</v>
      </c>
      <c r="B2665" s="11" t="s">
        <v>210</v>
      </c>
      <c r="C2665" s="11" t="s">
        <v>154</v>
      </c>
      <c r="D2665" s="11" t="s">
        <v>39</v>
      </c>
      <c r="E2665" s="12">
        <v>47.968777151149645</v>
      </c>
      <c r="F2665" s="12">
        <v>47.670390279109121</v>
      </c>
      <c r="G2665" s="12">
        <v>47.824452044940472</v>
      </c>
      <c r="H2665" s="12">
        <v>46.180589974160071</v>
      </c>
      <c r="I2665" s="12">
        <v>47.664401792166942</v>
      </c>
      <c r="J2665" s="12">
        <v>48.507463119720235</v>
      </c>
      <c r="K2665" s="12">
        <v>48.578044824274777</v>
      </c>
      <c r="L2665" s="12">
        <v>45.446209324252209</v>
      </c>
      <c r="M2665" s="12">
        <v>47.413964833408819</v>
      </c>
      <c r="N2665" s="12"/>
      <c r="O2665" s="12"/>
    </row>
    <row r="2666" spans="1:15" x14ac:dyDescent="0.35">
      <c r="A2666" s="11" t="str">
        <f t="shared" si="42"/>
        <v>DISTRIBUCION VOLUMEN POR CRITERIO (kg o litros)Cerveza SurtidorNIVEL ALTO</v>
      </c>
      <c r="B2666" s="11" t="s">
        <v>210</v>
      </c>
      <c r="C2666" s="11" t="s">
        <v>154</v>
      </c>
      <c r="D2666" s="11" t="s">
        <v>171</v>
      </c>
      <c r="E2666" s="12">
        <v>24.957407315931452</v>
      </c>
      <c r="F2666" s="12">
        <v>25.839675001267643</v>
      </c>
      <c r="G2666" s="12">
        <v>25.588343277215252</v>
      </c>
      <c r="H2666" s="12">
        <v>24.097769258293717</v>
      </c>
      <c r="I2666" s="12">
        <v>23.362048236124679</v>
      </c>
      <c r="J2666" s="12">
        <v>20.033213913372165</v>
      </c>
      <c r="K2666" s="12">
        <v>22.917656167436416</v>
      </c>
      <c r="L2666" s="12">
        <v>23.426034516161224</v>
      </c>
      <c r="M2666" s="12">
        <v>23.594446531922856</v>
      </c>
      <c r="N2666" s="12"/>
      <c r="O2666" s="12"/>
    </row>
    <row r="2667" spans="1:15" x14ac:dyDescent="0.35">
      <c r="A2667" s="11" t="str">
        <f t="shared" si="42"/>
        <v>DISTRIBUCION VOLUMEN POR CRITERIO (kg o litros)Cerveza SurtidorNIVEL MEDIO ALTO</v>
      </c>
      <c r="B2667" s="11" t="s">
        <v>210</v>
      </c>
      <c r="C2667" s="11" t="s">
        <v>154</v>
      </c>
      <c r="D2667" s="11" t="s">
        <v>172</v>
      </c>
      <c r="E2667" s="12">
        <v>13.950895566106725</v>
      </c>
      <c r="F2667" s="12">
        <v>12.188359476970339</v>
      </c>
      <c r="G2667" s="12">
        <v>13.529902764328124</v>
      </c>
      <c r="H2667" s="12">
        <v>13.594247089276463</v>
      </c>
      <c r="I2667" s="12">
        <v>15.402151697330101</v>
      </c>
      <c r="J2667" s="12">
        <v>14.403259521130392</v>
      </c>
      <c r="K2667" s="12">
        <v>11.911892821430795</v>
      </c>
      <c r="L2667" s="12">
        <v>12.750755611010037</v>
      </c>
      <c r="M2667" s="12">
        <v>14.280764121723873</v>
      </c>
      <c r="N2667" s="12"/>
      <c r="O2667" s="12"/>
    </row>
    <row r="2668" spans="1:15" x14ac:dyDescent="0.35">
      <c r="A2668" s="11" t="str">
        <f t="shared" si="42"/>
        <v>DISTRIBUCION VOLUMEN POR CRITERIO (kg o litros)Cerveza SurtidorNIVEL MEDIO</v>
      </c>
      <c r="B2668" s="11" t="s">
        <v>210</v>
      </c>
      <c r="C2668" s="11" t="s">
        <v>154</v>
      </c>
      <c r="D2668" s="11" t="s">
        <v>173</v>
      </c>
      <c r="E2668" s="12">
        <v>22.250798102095981</v>
      </c>
      <c r="F2668" s="12">
        <v>22.86114585842677</v>
      </c>
      <c r="G2668" s="12">
        <v>24.61829773333243</v>
      </c>
      <c r="H2668" s="12">
        <v>22.924876046639266</v>
      </c>
      <c r="I2668" s="12">
        <v>22.323031666309863</v>
      </c>
      <c r="J2668" s="12">
        <v>24.594944894555258</v>
      </c>
      <c r="K2668" s="12">
        <v>26.274382110018269</v>
      </c>
      <c r="L2668" s="12">
        <v>22.572594103132417</v>
      </c>
      <c r="M2668" s="12">
        <v>20.097792764080015</v>
      </c>
      <c r="N2668" s="12"/>
      <c r="O2668" s="12"/>
    </row>
    <row r="2669" spans="1:15" x14ac:dyDescent="0.35">
      <c r="A2669" s="11" t="str">
        <f t="shared" si="42"/>
        <v>DISTRIBUCION VOLUMEN POR CRITERIO (kg o litros)Cerveza SurtidorNIVEL MEDIO BAJO</v>
      </c>
      <c r="B2669" s="11" t="s">
        <v>210</v>
      </c>
      <c r="C2669" s="11" t="s">
        <v>154</v>
      </c>
      <c r="D2669" s="11" t="s">
        <v>174</v>
      </c>
      <c r="E2669" s="12">
        <v>16.931270931676707</v>
      </c>
      <c r="F2669" s="12">
        <v>16.078035384090537</v>
      </c>
      <c r="G2669" s="12">
        <v>15.230241173960302</v>
      </c>
      <c r="H2669" s="12">
        <v>18.038886520447424</v>
      </c>
      <c r="I2669" s="12">
        <v>18.482155885464664</v>
      </c>
      <c r="J2669" s="12">
        <v>18.61004704201342</v>
      </c>
      <c r="K2669" s="12">
        <v>18.257350853238606</v>
      </c>
      <c r="L2669" s="12">
        <v>21.1301920812205</v>
      </c>
      <c r="M2669" s="12">
        <v>22.815079305104835</v>
      </c>
      <c r="N2669" s="12"/>
      <c r="O2669" s="12"/>
    </row>
    <row r="2670" spans="1:15" x14ac:dyDescent="0.35">
      <c r="A2670" s="11" t="str">
        <f t="shared" si="42"/>
        <v>DISTRIBUCION VOLUMEN POR CRITERIO (kg o litros)Cerveza SurtidorNIVEL BAJO</v>
      </c>
      <c r="B2670" s="11" t="s">
        <v>210</v>
      </c>
      <c r="C2670" s="11" t="s">
        <v>154</v>
      </c>
      <c r="D2670" s="11" t="s">
        <v>190</v>
      </c>
      <c r="E2670" s="12">
        <v>21.909634756622339</v>
      </c>
      <c r="F2670" s="12">
        <v>23.032786075908902</v>
      </c>
      <c r="G2670" s="12">
        <v>21.033225170564034</v>
      </c>
      <c r="H2670" s="12">
        <v>21.344220092466809</v>
      </c>
      <c r="I2670" s="12">
        <v>20.430604358973529</v>
      </c>
      <c r="J2670" s="12">
        <v>22.358542127151956</v>
      </c>
      <c r="K2670" s="12">
        <v>20.638732243890324</v>
      </c>
      <c r="L2670" s="12">
        <v>20.120431016462557</v>
      </c>
      <c r="M2670" s="12">
        <v>19.211919818093559</v>
      </c>
      <c r="N2670" s="12"/>
      <c r="O2670" s="12"/>
    </row>
    <row r="2671" spans="1:15" x14ac:dyDescent="0.35">
      <c r="A2671" s="11" t="str">
        <f t="shared" si="42"/>
        <v>DISTRIBUCION VOLUMEN POR CRITERIO (kg o litros)Cerveza SurtidorHOMBRE</v>
      </c>
      <c r="B2671" s="11" t="s">
        <v>210</v>
      </c>
      <c r="C2671" s="11" t="s">
        <v>154</v>
      </c>
      <c r="D2671" s="11" t="s">
        <v>17</v>
      </c>
      <c r="E2671" s="12">
        <v>64.282043850717542</v>
      </c>
      <c r="F2671" s="12">
        <v>61.564230042460423</v>
      </c>
      <c r="G2671" s="12">
        <v>62.43401564331711</v>
      </c>
      <c r="H2671" s="12">
        <v>62.702595121549855</v>
      </c>
      <c r="I2671" s="12">
        <v>61.763173591181129</v>
      </c>
      <c r="J2671" s="12">
        <v>63.236916422965706</v>
      </c>
      <c r="K2671" s="12">
        <v>62.50235753175857</v>
      </c>
      <c r="L2671" s="12">
        <v>61.67299514934281</v>
      </c>
      <c r="M2671" s="12">
        <v>61.362529882180951</v>
      </c>
      <c r="N2671" s="12"/>
      <c r="O2671" s="12"/>
    </row>
    <row r="2672" spans="1:15" x14ac:dyDescent="0.35">
      <c r="A2672" s="11" t="str">
        <f t="shared" si="42"/>
        <v>DISTRIBUCION VOLUMEN POR CRITERIO (kg o litros)Cerveza SurtidorMUJER</v>
      </c>
      <c r="B2672" s="11" t="s">
        <v>210</v>
      </c>
      <c r="C2672" s="11" t="s">
        <v>154</v>
      </c>
      <c r="D2672" s="11" t="s">
        <v>18</v>
      </c>
      <c r="E2672" s="12">
        <v>35.717960631770076</v>
      </c>
      <c r="F2672" s="12">
        <v>38.435765925853296</v>
      </c>
      <c r="G2672" s="12">
        <v>37.565992297252507</v>
      </c>
      <c r="H2672" s="12">
        <v>37.297400528706241</v>
      </c>
      <c r="I2672" s="12">
        <v>38.236821633487736</v>
      </c>
      <c r="J2672" s="12">
        <v>36.763085707816685</v>
      </c>
      <c r="K2672" s="12">
        <v>37.497646429175184</v>
      </c>
      <c r="L2672" s="12">
        <v>38.327019509218204</v>
      </c>
      <c r="M2672" s="12">
        <v>38.637471994237941</v>
      </c>
      <c r="N2672" s="12"/>
      <c r="O2672" s="12"/>
    </row>
    <row r="2673" spans="1:15" x14ac:dyDescent="0.35">
      <c r="A2673" s="11" t="str">
        <f t="shared" si="42"/>
        <v>DISTRIBUCION VOLUMEN POR CRITERIO (kg o litros)Otras CervezasT.ESPAÑA</v>
      </c>
      <c r="B2673" s="11" t="s">
        <v>210</v>
      </c>
      <c r="C2673" s="11" t="s">
        <v>122</v>
      </c>
      <c r="D2673" s="11" t="s">
        <v>32</v>
      </c>
      <c r="E2673" s="12">
        <v>100</v>
      </c>
      <c r="F2673" s="12">
        <v>100</v>
      </c>
      <c r="G2673" s="12">
        <v>100</v>
      </c>
      <c r="H2673" s="12">
        <v>100</v>
      </c>
      <c r="I2673" s="12">
        <v>100</v>
      </c>
      <c r="J2673" s="12">
        <v>100</v>
      </c>
      <c r="K2673" s="12">
        <v>100</v>
      </c>
      <c r="L2673" s="12">
        <v>100</v>
      </c>
      <c r="M2673" s="12">
        <v>100</v>
      </c>
      <c r="N2673" s="12"/>
      <c r="O2673" s="12"/>
    </row>
    <row r="2674" spans="1:15" x14ac:dyDescent="0.35">
      <c r="A2674" s="11" t="str">
        <f t="shared" si="42"/>
        <v>DISTRIBUCION VOLUMEN POR CRITERIO (kg o litros)Otras CervezasBCN AM</v>
      </c>
      <c r="B2674" s="11" t="s">
        <v>210</v>
      </c>
      <c r="C2674" s="11" t="s">
        <v>122</v>
      </c>
      <c r="D2674" s="11" t="s">
        <v>1</v>
      </c>
      <c r="E2674" s="12">
        <v>3.838253729773891</v>
      </c>
      <c r="F2674" s="12" t="s">
        <v>222</v>
      </c>
      <c r="G2674" s="12">
        <v>4.5896682008577905</v>
      </c>
      <c r="H2674" s="12">
        <v>7.0292821590260086</v>
      </c>
      <c r="I2674" s="12">
        <v>11.68120617322405</v>
      </c>
      <c r="J2674" s="12">
        <v>13.709026633294261</v>
      </c>
      <c r="K2674" s="12">
        <v>9.7688254614965295</v>
      </c>
      <c r="L2674" s="12">
        <v>10.801381751802136</v>
      </c>
      <c r="M2674" s="12">
        <v>6.8495001950399352</v>
      </c>
      <c r="N2674" s="12"/>
      <c r="O2674" s="12"/>
    </row>
    <row r="2675" spans="1:15" x14ac:dyDescent="0.35">
      <c r="A2675" s="11" t="str">
        <f t="shared" si="42"/>
        <v>DISTRIBUCION VOLUMEN POR CRITERIO (kg o litros)Otras CervezasREST.CAT ARAGON</v>
      </c>
      <c r="B2675" s="11" t="s">
        <v>210</v>
      </c>
      <c r="C2675" s="11" t="s">
        <v>122</v>
      </c>
      <c r="D2675" s="11" t="s">
        <v>2</v>
      </c>
      <c r="E2675" s="12">
        <v>6.2589446040905212</v>
      </c>
      <c r="F2675" s="12">
        <v>14.042690867879065</v>
      </c>
      <c r="G2675" s="12">
        <v>2.8569899098699407</v>
      </c>
      <c r="H2675" s="12">
        <v>4.1986862224872485</v>
      </c>
      <c r="I2675" s="12">
        <v>3.3651754305788777</v>
      </c>
      <c r="J2675" s="12">
        <v>3.8256599600942418</v>
      </c>
      <c r="K2675" s="12">
        <v>2.6624472201309164</v>
      </c>
      <c r="L2675" s="12">
        <v>14.159873772177681</v>
      </c>
      <c r="M2675" s="12">
        <v>2.4593316883914471</v>
      </c>
      <c r="N2675" s="12"/>
      <c r="O2675" s="12"/>
    </row>
    <row r="2676" spans="1:15" x14ac:dyDescent="0.35">
      <c r="A2676" s="11" t="str">
        <f t="shared" si="42"/>
        <v>DISTRIBUCION VOLUMEN POR CRITERIO (kg o litros)Otras CervezasLEVANTE</v>
      </c>
      <c r="B2676" s="11" t="s">
        <v>210</v>
      </c>
      <c r="C2676" s="11" t="s">
        <v>122</v>
      </c>
      <c r="D2676" s="11" t="s">
        <v>3</v>
      </c>
      <c r="E2676" s="12">
        <v>4.5182289628861971</v>
      </c>
      <c r="F2676" s="12">
        <v>2.7594117343216951</v>
      </c>
      <c r="G2676" s="12">
        <v>13.848236949904976</v>
      </c>
      <c r="H2676" s="12">
        <v>5.6390551659902073</v>
      </c>
      <c r="I2676" s="12">
        <v>11.744851986295258</v>
      </c>
      <c r="J2676" s="12">
        <v>6.6477635344922419</v>
      </c>
      <c r="K2676" s="12">
        <v>2.3363474210985844</v>
      </c>
      <c r="L2676" s="12">
        <v>11.784644896992333</v>
      </c>
      <c r="M2676" s="12">
        <v>16.832627664145477</v>
      </c>
      <c r="N2676" s="12"/>
      <c r="O2676" s="12"/>
    </row>
    <row r="2677" spans="1:15" x14ac:dyDescent="0.35">
      <c r="A2677" s="11" t="str">
        <f t="shared" si="42"/>
        <v>DISTRIBUCION VOLUMEN POR CRITERIO (kg o litros)Otras CervezasANDALUCIA</v>
      </c>
      <c r="B2677" s="11" t="s">
        <v>210</v>
      </c>
      <c r="C2677" s="11" t="s">
        <v>122</v>
      </c>
      <c r="D2677" s="11" t="s">
        <v>4</v>
      </c>
      <c r="E2677" s="12">
        <v>2.3783036861710531</v>
      </c>
      <c r="F2677" s="12">
        <v>23.167563382214588</v>
      </c>
      <c r="G2677" s="12">
        <v>4.7114779012576866</v>
      </c>
      <c r="H2677" s="12">
        <v>4.8696104390884125</v>
      </c>
      <c r="I2677" s="12" t="s">
        <v>222</v>
      </c>
      <c r="J2677" s="12">
        <v>4.4844969694537928</v>
      </c>
      <c r="K2677" s="12">
        <v>11.088823480845155</v>
      </c>
      <c r="L2677" s="12">
        <v>1.9027685831234413</v>
      </c>
      <c r="M2677" s="12">
        <v>3.3671923174155247</v>
      </c>
      <c r="N2677" s="12"/>
      <c r="O2677" s="12"/>
    </row>
    <row r="2678" spans="1:15" x14ac:dyDescent="0.35">
      <c r="A2678" s="11" t="str">
        <f t="shared" si="42"/>
        <v>DISTRIBUCION VOLUMEN POR CRITERIO (kg o litros)Otras CervezasMDD AM</v>
      </c>
      <c r="B2678" s="11" t="s">
        <v>210</v>
      </c>
      <c r="C2678" s="11" t="s">
        <v>122</v>
      </c>
      <c r="D2678" s="11" t="s">
        <v>5</v>
      </c>
      <c r="E2678" s="12">
        <v>50.396267798142432</v>
      </c>
      <c r="F2678" s="12">
        <v>3.2428325095929167</v>
      </c>
      <c r="G2678" s="12">
        <v>13.778125772619529</v>
      </c>
      <c r="H2678" s="12">
        <v>10.357932178970351</v>
      </c>
      <c r="I2678" s="12">
        <v>17.209935373683649</v>
      </c>
      <c r="J2678" s="12">
        <v>13.821739523123197</v>
      </c>
      <c r="K2678" s="12">
        <v>29.786542021884046</v>
      </c>
      <c r="L2678" s="12" t="s">
        <v>222</v>
      </c>
      <c r="M2678" s="12">
        <v>3.0767807476025295</v>
      </c>
      <c r="N2678" s="12"/>
      <c r="O2678" s="12"/>
    </row>
    <row r="2679" spans="1:15" x14ac:dyDescent="0.35">
      <c r="A2679" s="11" t="str">
        <f t="shared" si="42"/>
        <v>DISTRIBUCION VOLUMEN POR CRITERIO (kg o litros)Otras CervezasRTO CENTRO</v>
      </c>
      <c r="B2679" s="11" t="s">
        <v>210</v>
      </c>
      <c r="C2679" s="11" t="s">
        <v>122</v>
      </c>
      <c r="D2679" s="11" t="s">
        <v>6</v>
      </c>
      <c r="E2679" s="12">
        <v>3.1937572271078483</v>
      </c>
      <c r="F2679" s="12">
        <v>25.710402656400106</v>
      </c>
      <c r="G2679" s="12">
        <v>31.582841524394084</v>
      </c>
      <c r="H2679" s="12">
        <v>19.115545056143734</v>
      </c>
      <c r="I2679" s="12">
        <v>13.564793639134665</v>
      </c>
      <c r="J2679" s="12">
        <v>8.1264417347344242</v>
      </c>
      <c r="K2679" s="12">
        <v>4.4906328123723958</v>
      </c>
      <c r="L2679" s="12">
        <v>3.2569725534469698</v>
      </c>
      <c r="M2679" s="12">
        <v>19.47708344201104</v>
      </c>
      <c r="N2679" s="12"/>
      <c r="O2679" s="12"/>
    </row>
    <row r="2680" spans="1:15" x14ac:dyDescent="0.35">
      <c r="A2680" s="11" t="str">
        <f t="shared" si="42"/>
        <v>DISTRIBUCION VOLUMEN POR CRITERIO (kg o litros)Otras CervezasNORTE-CENTRO</v>
      </c>
      <c r="B2680" s="11" t="s">
        <v>210</v>
      </c>
      <c r="C2680" s="11" t="s">
        <v>122</v>
      </c>
      <c r="D2680" s="11" t="s">
        <v>7</v>
      </c>
      <c r="E2680" s="12" t="s">
        <v>222</v>
      </c>
      <c r="F2680" s="12">
        <v>5.9930988494719752</v>
      </c>
      <c r="G2680" s="12">
        <v>14.033557041478959</v>
      </c>
      <c r="H2680" s="12">
        <v>12.265389205787059</v>
      </c>
      <c r="I2680" s="12">
        <v>8.0826405626731948</v>
      </c>
      <c r="J2680" s="12">
        <v>8.2416233010214519</v>
      </c>
      <c r="K2680" s="12">
        <v>10.77604228555202</v>
      </c>
      <c r="L2680" s="12">
        <v>13.204351162834607</v>
      </c>
      <c r="M2680" s="12">
        <v>3.360770181922569</v>
      </c>
      <c r="N2680" s="12"/>
      <c r="O2680" s="12"/>
    </row>
    <row r="2681" spans="1:15" x14ac:dyDescent="0.35">
      <c r="A2681" s="11" t="str">
        <f t="shared" ref="A2681:A2744" si="43">B2681&amp;C2681&amp;D2681</f>
        <v>DISTRIBUCION VOLUMEN POR CRITERIO (kg o litros)Otras CervezasNOROESTE</v>
      </c>
      <c r="B2681" s="11" t="s">
        <v>210</v>
      </c>
      <c r="C2681" s="11" t="s">
        <v>122</v>
      </c>
      <c r="D2681" s="11" t="s">
        <v>8</v>
      </c>
      <c r="E2681" s="12">
        <v>29.41625190067883</v>
      </c>
      <c r="F2681" s="12">
        <v>25.083998443003804</v>
      </c>
      <c r="G2681" s="12">
        <v>14.599089766544592</v>
      </c>
      <c r="H2681" s="12">
        <v>36.524516321521034</v>
      </c>
      <c r="I2681" s="12">
        <v>34.351391799369615</v>
      </c>
      <c r="J2681" s="12">
        <v>41.143245261793304</v>
      </c>
      <c r="K2681" s="12">
        <v>29.090340376948188</v>
      </c>
      <c r="L2681" s="12">
        <v>44.889997952601426</v>
      </c>
      <c r="M2681" s="12">
        <v>44.576708814090779</v>
      </c>
      <c r="N2681" s="12"/>
      <c r="O2681" s="12"/>
    </row>
    <row r="2682" spans="1:15" x14ac:dyDescent="0.35">
      <c r="A2682" s="11" t="str">
        <f t="shared" si="43"/>
        <v>DISTRIBUCION VOLUMEN POR CRITERIO (kg o litros)Otras Cervezas&lt;2MIL</v>
      </c>
      <c r="B2682" s="11" t="s">
        <v>210</v>
      </c>
      <c r="C2682" s="11" t="s">
        <v>122</v>
      </c>
      <c r="D2682" s="11" t="s">
        <v>9</v>
      </c>
      <c r="E2682" s="12" t="s">
        <v>222</v>
      </c>
      <c r="F2682" s="12" t="s">
        <v>222</v>
      </c>
      <c r="G2682" s="12">
        <v>4.3498202084177464</v>
      </c>
      <c r="H2682" s="12">
        <v>0.98331338561421178</v>
      </c>
      <c r="I2682" s="12" t="s">
        <v>222</v>
      </c>
      <c r="J2682" s="12" t="s">
        <v>222</v>
      </c>
      <c r="K2682" s="12">
        <v>4.3169484301811805</v>
      </c>
      <c r="L2682" s="12" t="s">
        <v>222</v>
      </c>
      <c r="M2682" s="12">
        <v>3.360770181922569</v>
      </c>
      <c r="N2682" s="12"/>
      <c r="O2682" s="12"/>
    </row>
    <row r="2683" spans="1:15" x14ac:dyDescent="0.35">
      <c r="A2683" s="11" t="str">
        <f t="shared" si="43"/>
        <v>DISTRIBUCION VOLUMEN POR CRITERIO (kg o litros)Otras Cervezas2-5MIL</v>
      </c>
      <c r="B2683" s="11" t="s">
        <v>210</v>
      </c>
      <c r="C2683" s="11" t="s">
        <v>122</v>
      </c>
      <c r="D2683" s="11" t="s">
        <v>10</v>
      </c>
      <c r="E2683" s="12" t="s">
        <v>222</v>
      </c>
      <c r="F2683" s="12">
        <v>4.9703916905314873</v>
      </c>
      <c r="G2683" s="12" t="s">
        <v>222</v>
      </c>
      <c r="H2683" s="12" t="s">
        <v>222</v>
      </c>
      <c r="I2683" s="12">
        <v>6.3317497351061309</v>
      </c>
      <c r="J2683" s="12">
        <v>0.9149497714541911</v>
      </c>
      <c r="K2683" s="12">
        <v>1.1674679719189105</v>
      </c>
      <c r="L2683" s="12" t="s">
        <v>222</v>
      </c>
      <c r="M2683" s="12">
        <v>10.959961360997283</v>
      </c>
      <c r="N2683" s="12"/>
      <c r="O2683" s="12"/>
    </row>
    <row r="2684" spans="1:15" x14ac:dyDescent="0.35">
      <c r="A2684" s="11" t="str">
        <f t="shared" si="43"/>
        <v>DISTRIBUCION VOLUMEN POR CRITERIO (kg o litros)Otras Cervezas5-10MIL</v>
      </c>
      <c r="B2684" s="11" t="s">
        <v>210</v>
      </c>
      <c r="C2684" s="11" t="s">
        <v>122</v>
      </c>
      <c r="D2684" s="11" t="s">
        <v>11</v>
      </c>
      <c r="E2684" s="12">
        <v>2.3783036861710531</v>
      </c>
      <c r="F2684" s="12" t="s">
        <v>222</v>
      </c>
      <c r="G2684" s="12">
        <v>0.42621547816944005</v>
      </c>
      <c r="H2684" s="12" t="s">
        <v>222</v>
      </c>
      <c r="I2684" s="12" t="s">
        <v>222</v>
      </c>
      <c r="J2684" s="12">
        <v>0.87990180403021756</v>
      </c>
      <c r="K2684" s="12" t="s">
        <v>222</v>
      </c>
      <c r="L2684" s="12" t="s">
        <v>222</v>
      </c>
      <c r="M2684" s="12">
        <v>18.67056134075256</v>
      </c>
      <c r="N2684" s="12"/>
      <c r="O2684" s="12"/>
    </row>
    <row r="2685" spans="1:15" x14ac:dyDescent="0.35">
      <c r="A2685" s="11" t="str">
        <f t="shared" si="43"/>
        <v>DISTRIBUCION VOLUMEN POR CRITERIO (kg o litros)Otras Cervezas10-30MIL</v>
      </c>
      <c r="B2685" s="11" t="s">
        <v>210</v>
      </c>
      <c r="C2685" s="11" t="s">
        <v>122</v>
      </c>
      <c r="D2685" s="11" t="s">
        <v>12</v>
      </c>
      <c r="E2685" s="12">
        <v>30.224953460103915</v>
      </c>
      <c r="F2685" s="12">
        <v>28.884723483580316</v>
      </c>
      <c r="G2685" s="12">
        <v>20.352583431186847</v>
      </c>
      <c r="H2685" s="12">
        <v>47.949168454604063</v>
      </c>
      <c r="I2685" s="12">
        <v>22.48179066192078</v>
      </c>
      <c r="J2685" s="12">
        <v>48.04548236073429</v>
      </c>
      <c r="K2685" s="12">
        <v>35.151223684303382</v>
      </c>
      <c r="L2685" s="12">
        <v>66.595880149767638</v>
      </c>
      <c r="M2685" s="12">
        <v>40.705881385922737</v>
      </c>
      <c r="N2685" s="12"/>
      <c r="O2685" s="12"/>
    </row>
    <row r="2686" spans="1:15" x14ac:dyDescent="0.35">
      <c r="A2686" s="11" t="str">
        <f t="shared" si="43"/>
        <v>DISTRIBUCION VOLUMEN POR CRITERIO (kg o litros)Otras Cervezas30-100MIL</v>
      </c>
      <c r="B2686" s="11" t="s">
        <v>210</v>
      </c>
      <c r="C2686" s="11" t="s">
        <v>122</v>
      </c>
      <c r="D2686" s="11" t="s">
        <v>13</v>
      </c>
      <c r="E2686" s="12">
        <v>10.90299457270099</v>
      </c>
      <c r="F2686" s="12">
        <v>34.991748724606722</v>
      </c>
      <c r="G2686" s="12">
        <v>47.046770634265009</v>
      </c>
      <c r="H2686" s="12">
        <v>33.307529972566549</v>
      </c>
      <c r="I2686" s="12">
        <v>32.344104518813907</v>
      </c>
      <c r="J2686" s="12">
        <v>23.938512576922648</v>
      </c>
      <c r="K2686" s="12">
        <v>25.327886321288499</v>
      </c>
      <c r="L2686" s="12">
        <v>3.2831138626607346</v>
      </c>
      <c r="M2686" s="12">
        <v>8.568416164429447</v>
      </c>
      <c r="N2686" s="12"/>
      <c r="O2686" s="12"/>
    </row>
    <row r="2687" spans="1:15" x14ac:dyDescent="0.35">
      <c r="A2687" s="11" t="str">
        <f t="shared" si="43"/>
        <v>DISTRIBUCION VOLUMEN POR CRITERIO (kg o litros)Otras Cervezas100-200MIL</v>
      </c>
      <c r="B2687" s="11" t="s">
        <v>210</v>
      </c>
      <c r="C2687" s="11" t="s">
        <v>122</v>
      </c>
      <c r="D2687" s="11" t="s">
        <v>14</v>
      </c>
      <c r="E2687" s="12">
        <v>42.729416024908154</v>
      </c>
      <c r="F2687" s="12">
        <v>16.637477235363622</v>
      </c>
      <c r="G2687" s="12">
        <v>11.127186117210165</v>
      </c>
      <c r="H2687" s="12">
        <v>7.4642628890598584</v>
      </c>
      <c r="I2687" s="12">
        <v>13.146184811600756</v>
      </c>
      <c r="J2687" s="12">
        <v>13.33880177412318</v>
      </c>
      <c r="K2687" s="12">
        <v>19.410808195359817</v>
      </c>
      <c r="L2687" s="12">
        <v>7.9953753462956234</v>
      </c>
      <c r="M2687" s="12">
        <v>3.0767807476025295</v>
      </c>
      <c r="N2687" s="12"/>
      <c r="O2687" s="12"/>
    </row>
    <row r="2688" spans="1:15" x14ac:dyDescent="0.35">
      <c r="A2688" s="11" t="str">
        <f t="shared" si="43"/>
        <v>DISTRIBUCION VOLUMEN POR CRITERIO (kg o litros)Otras Cervezas200-500MIL</v>
      </c>
      <c r="B2688" s="11" t="s">
        <v>210</v>
      </c>
      <c r="C2688" s="11" t="s">
        <v>122</v>
      </c>
      <c r="D2688" s="11" t="s">
        <v>15</v>
      </c>
      <c r="E2688" s="12">
        <v>7.5477811332350013</v>
      </c>
      <c r="F2688" s="12">
        <v>4.8002269547896725</v>
      </c>
      <c r="G2688" s="12">
        <v>5.0060598325689378</v>
      </c>
      <c r="H2688" s="12">
        <v>5.4261362098725634</v>
      </c>
      <c r="I2688" s="12">
        <v>7.2330439040285341</v>
      </c>
      <c r="J2688" s="12">
        <v>12.882354178329933</v>
      </c>
      <c r="K2688" s="12">
        <v>11.341258621601522</v>
      </c>
      <c r="L2688" s="12">
        <v>5.1597411365704113</v>
      </c>
      <c r="M2688" s="12">
        <v>11.290410824474788</v>
      </c>
      <c r="N2688" s="12"/>
      <c r="O2688" s="12"/>
    </row>
    <row r="2689" spans="1:15" x14ac:dyDescent="0.35">
      <c r="A2689" s="11" t="str">
        <f t="shared" si="43"/>
        <v>DISTRIBUCION VOLUMEN POR CRITERIO (kg o litros)Otras Cervezas&gt;500MIL</v>
      </c>
      <c r="B2689" s="11" t="s">
        <v>210</v>
      </c>
      <c r="C2689" s="11" t="s">
        <v>122</v>
      </c>
      <c r="D2689" s="11" t="s">
        <v>16</v>
      </c>
      <c r="E2689" s="12">
        <v>6.2165590317316646</v>
      </c>
      <c r="F2689" s="12">
        <v>9.7154290800084446</v>
      </c>
      <c r="G2689" s="12">
        <v>11.691346873694133</v>
      </c>
      <c r="H2689" s="12">
        <v>4.8696104390884125</v>
      </c>
      <c r="I2689" s="12">
        <v>18.46313246855415</v>
      </c>
      <c r="J2689" s="12" t="s">
        <v>222</v>
      </c>
      <c r="K2689" s="12">
        <v>3.2844145542106817</v>
      </c>
      <c r="L2689" s="12">
        <v>16.965880177684191</v>
      </c>
      <c r="M2689" s="12">
        <v>3.3671923174155247</v>
      </c>
      <c r="N2689" s="12"/>
      <c r="O2689" s="12"/>
    </row>
    <row r="2690" spans="1:15" x14ac:dyDescent="0.35">
      <c r="A2690" s="11" t="str">
        <f t="shared" si="43"/>
        <v>DISTRIBUCION VOLUMEN POR CRITERIO (kg o litros)Otras CervezasDE 15 A 19 AÑOS</v>
      </c>
      <c r="B2690" s="11" t="s">
        <v>210</v>
      </c>
      <c r="C2690" s="11" t="s">
        <v>122</v>
      </c>
      <c r="D2690" s="11" t="s">
        <v>34</v>
      </c>
      <c r="E2690" s="12" t="s">
        <v>222</v>
      </c>
      <c r="F2690" s="12" t="s">
        <v>222</v>
      </c>
      <c r="G2690" s="12" t="s">
        <v>222</v>
      </c>
      <c r="H2690" s="12" t="s">
        <v>222</v>
      </c>
      <c r="I2690" s="12" t="s">
        <v>222</v>
      </c>
      <c r="J2690" s="12" t="s">
        <v>222</v>
      </c>
      <c r="K2690" s="12" t="s">
        <v>222</v>
      </c>
      <c r="L2690" s="12" t="s">
        <v>222</v>
      </c>
      <c r="M2690" s="12" t="s">
        <v>222</v>
      </c>
      <c r="N2690" s="12"/>
      <c r="O2690" s="12"/>
    </row>
    <row r="2691" spans="1:15" x14ac:dyDescent="0.35">
      <c r="A2691" s="11" t="str">
        <f t="shared" si="43"/>
        <v>DISTRIBUCION VOLUMEN POR CRITERIO (kg o litros)Otras CervezasDE 20 A 24 AÑOS</v>
      </c>
      <c r="B2691" s="11" t="s">
        <v>210</v>
      </c>
      <c r="C2691" s="11" t="s">
        <v>122</v>
      </c>
      <c r="D2691" s="11" t="s">
        <v>35</v>
      </c>
      <c r="E2691" s="12" t="s">
        <v>222</v>
      </c>
      <c r="F2691" s="12" t="s">
        <v>222</v>
      </c>
      <c r="G2691" s="12" t="s">
        <v>222</v>
      </c>
      <c r="H2691" s="12" t="s">
        <v>222</v>
      </c>
      <c r="I2691" s="12">
        <v>4.7660976763587177</v>
      </c>
      <c r="J2691" s="12" t="s">
        <v>222</v>
      </c>
      <c r="K2691" s="12" t="s">
        <v>222</v>
      </c>
      <c r="L2691" s="12">
        <v>3.2569725534469698</v>
      </c>
      <c r="M2691" s="12" t="s">
        <v>222</v>
      </c>
      <c r="N2691" s="12"/>
      <c r="O2691" s="12"/>
    </row>
    <row r="2692" spans="1:15" x14ac:dyDescent="0.35">
      <c r="A2692" s="11" t="str">
        <f t="shared" si="43"/>
        <v>DISTRIBUCION VOLUMEN POR CRITERIO (kg o litros)Otras CervezasDE 25 A 34 AÑOS</v>
      </c>
      <c r="B2692" s="11" t="s">
        <v>210</v>
      </c>
      <c r="C2692" s="11" t="s">
        <v>122</v>
      </c>
      <c r="D2692" s="11" t="s">
        <v>36</v>
      </c>
      <c r="E2692" s="12">
        <v>2.2103316012616747</v>
      </c>
      <c r="F2692" s="12" t="s">
        <v>222</v>
      </c>
      <c r="G2692" s="12">
        <v>0.42621547816944005</v>
      </c>
      <c r="H2692" s="12" t="s">
        <v>222</v>
      </c>
      <c r="I2692" s="12">
        <v>5.8321235487520804</v>
      </c>
      <c r="J2692" s="12">
        <v>3.342722563322007</v>
      </c>
      <c r="K2692" s="12">
        <v>3.5158140829449915</v>
      </c>
      <c r="L2692" s="12" t="s">
        <v>222</v>
      </c>
      <c r="M2692" s="12" t="s">
        <v>222</v>
      </c>
      <c r="N2692" s="12"/>
      <c r="O2692" s="12"/>
    </row>
    <row r="2693" spans="1:15" x14ac:dyDescent="0.35">
      <c r="A2693" s="11" t="str">
        <f t="shared" si="43"/>
        <v>DISTRIBUCION VOLUMEN POR CRITERIO (kg o litros)Otras CervezasDE 35 A 49 AÑOS</v>
      </c>
      <c r="B2693" s="11" t="s">
        <v>210</v>
      </c>
      <c r="C2693" s="11" t="s">
        <v>122</v>
      </c>
      <c r="D2693" s="11" t="s">
        <v>37</v>
      </c>
      <c r="E2693" s="12">
        <v>11.760599192822893</v>
      </c>
      <c r="F2693" s="12">
        <v>13.394644725770705</v>
      </c>
      <c r="G2693" s="12">
        <v>20.663944042381448</v>
      </c>
      <c r="H2693" s="12">
        <v>22.74143510524593</v>
      </c>
      <c r="I2693" s="12">
        <v>18.48727440476565</v>
      </c>
      <c r="J2693" s="12">
        <v>1.3266395189810962</v>
      </c>
      <c r="K2693" s="12">
        <v>12.220810518039453</v>
      </c>
      <c r="L2693" s="12">
        <v>3.2831138626607346</v>
      </c>
      <c r="M2693" s="12">
        <v>18.018373323812877</v>
      </c>
      <c r="N2693" s="12"/>
      <c r="O2693" s="12"/>
    </row>
    <row r="2694" spans="1:15" x14ac:dyDescent="0.35">
      <c r="A2694" s="11" t="str">
        <f t="shared" si="43"/>
        <v>DISTRIBUCION VOLUMEN POR CRITERIO (kg o litros)Otras CervezasDE 50 A 59 AÑOS</v>
      </c>
      <c r="B2694" s="11" t="s">
        <v>210</v>
      </c>
      <c r="C2694" s="11" t="s">
        <v>122</v>
      </c>
      <c r="D2694" s="11" t="s">
        <v>38</v>
      </c>
      <c r="E2694" s="12">
        <v>17.770566830063999</v>
      </c>
      <c r="F2694" s="12">
        <v>19.365846883501302</v>
      </c>
      <c r="G2694" s="12">
        <v>7.230051212397405</v>
      </c>
      <c r="H2694" s="12">
        <v>1.2515671397666635</v>
      </c>
      <c r="I2694" s="12">
        <v>10.798048624168073</v>
      </c>
      <c r="J2694" s="12">
        <v>22.493813350401357</v>
      </c>
      <c r="K2694" s="12">
        <v>5.3549636150373834</v>
      </c>
      <c r="L2694" s="12">
        <v>10.609522092518363</v>
      </c>
      <c r="M2694" s="12">
        <v>23.519059332262888</v>
      </c>
      <c r="N2694" s="12"/>
      <c r="O2694" s="12"/>
    </row>
    <row r="2695" spans="1:15" x14ac:dyDescent="0.35">
      <c r="A2695" s="11" t="str">
        <f t="shared" si="43"/>
        <v>DISTRIBUCION VOLUMEN POR CRITERIO (kg o litros)Otras CervezasDE 60 A 75 AÑOS</v>
      </c>
      <c r="B2695" s="11" t="s">
        <v>210</v>
      </c>
      <c r="C2695" s="11" t="s">
        <v>122</v>
      </c>
      <c r="D2695" s="11" t="s">
        <v>39</v>
      </c>
      <c r="E2695" s="12">
        <v>68.258511135116279</v>
      </c>
      <c r="F2695" s="12">
        <v>67.239501171372638</v>
      </c>
      <c r="G2695" s="12">
        <v>71.679774324832451</v>
      </c>
      <c r="H2695" s="12">
        <v>76.007009060571889</v>
      </c>
      <c r="I2695" s="12">
        <v>60.116472754184279</v>
      </c>
      <c r="J2695" s="12">
        <v>72.836829762655299</v>
      </c>
      <c r="K2695" s="12">
        <v>78.908408009126418</v>
      </c>
      <c r="L2695" s="12">
        <v>82.850389159618572</v>
      </c>
      <c r="M2695" s="12">
        <v>58.462550385386336</v>
      </c>
      <c r="N2695" s="12"/>
      <c r="O2695" s="12"/>
    </row>
    <row r="2696" spans="1:15" x14ac:dyDescent="0.35">
      <c r="A2696" s="11" t="str">
        <f t="shared" si="43"/>
        <v>DISTRIBUCION VOLUMEN POR CRITERIO (kg o litros)Otras CervezasNIVEL ALTO</v>
      </c>
      <c r="B2696" s="11" t="s">
        <v>210</v>
      </c>
      <c r="C2696" s="11" t="s">
        <v>122</v>
      </c>
      <c r="D2696" s="11" t="s">
        <v>171</v>
      </c>
      <c r="E2696" s="12">
        <v>19.305631481656992</v>
      </c>
      <c r="F2696" s="12" t="s">
        <v>222</v>
      </c>
      <c r="G2696" s="12">
        <v>14.402704872505319</v>
      </c>
      <c r="H2696" s="12">
        <v>10.928798078732958</v>
      </c>
      <c r="I2696" s="12">
        <v>4.8301540689555837</v>
      </c>
      <c r="J2696" s="12">
        <v>20.76033357358963</v>
      </c>
      <c r="K2696" s="12">
        <v>28.451738905485286</v>
      </c>
      <c r="L2696" s="12" t="s">
        <v>222</v>
      </c>
      <c r="M2696" s="12">
        <v>3.3671923174155247</v>
      </c>
      <c r="N2696" s="12"/>
      <c r="O2696" s="12"/>
    </row>
    <row r="2697" spans="1:15" x14ac:dyDescent="0.35">
      <c r="A2697" s="11" t="str">
        <f t="shared" si="43"/>
        <v>DISTRIBUCION VOLUMEN POR CRITERIO (kg o litros)Otras CervezasNIVEL MEDIO ALTO</v>
      </c>
      <c r="B2697" s="11" t="s">
        <v>210</v>
      </c>
      <c r="C2697" s="11" t="s">
        <v>122</v>
      </c>
      <c r="D2697" s="11" t="s">
        <v>172</v>
      </c>
      <c r="E2697" s="12">
        <v>38.68080302207931</v>
      </c>
      <c r="F2697" s="12">
        <v>7.5860844335056115</v>
      </c>
      <c r="G2697" s="12">
        <v>8.7997796315154435</v>
      </c>
      <c r="H2697" s="12">
        <v>6.5415101320440261</v>
      </c>
      <c r="I2697" s="12">
        <v>7.7423316528820969</v>
      </c>
      <c r="J2697" s="12">
        <v>11.75917377107378</v>
      </c>
      <c r="K2697" s="12">
        <v>14.944927206881717</v>
      </c>
      <c r="L2697" s="12">
        <v>10.801381751802136</v>
      </c>
      <c r="M2697" s="12">
        <v>5.7010860473784364</v>
      </c>
      <c r="N2697" s="12"/>
      <c r="O2697" s="12"/>
    </row>
    <row r="2698" spans="1:15" x14ac:dyDescent="0.35">
      <c r="A2698" s="11" t="str">
        <f t="shared" si="43"/>
        <v>DISTRIBUCION VOLUMEN POR CRITERIO (kg o litros)Otras CervezasNIVEL MEDIO</v>
      </c>
      <c r="B2698" s="11" t="s">
        <v>210</v>
      </c>
      <c r="C2698" s="11" t="s">
        <v>122</v>
      </c>
      <c r="D2698" s="11" t="s">
        <v>173</v>
      </c>
      <c r="E2698" s="12" t="s">
        <v>222</v>
      </c>
      <c r="F2698" s="12">
        <v>25.238429230729803</v>
      </c>
      <c r="G2698" s="12">
        <v>20.862473078450712</v>
      </c>
      <c r="H2698" s="12">
        <v>32.370928326779897</v>
      </c>
      <c r="I2698" s="12">
        <v>24.408593963980366</v>
      </c>
      <c r="J2698" s="12">
        <v>21.377828349112296</v>
      </c>
      <c r="K2698" s="12">
        <v>12.000683371563424</v>
      </c>
      <c r="L2698" s="12">
        <v>29.965008865455474</v>
      </c>
      <c r="M2698" s="12">
        <v>21.52938090977305</v>
      </c>
      <c r="N2698" s="12"/>
      <c r="O2698" s="12"/>
    </row>
    <row r="2699" spans="1:15" x14ac:dyDescent="0.35">
      <c r="A2699" s="11" t="str">
        <f t="shared" si="43"/>
        <v>DISTRIBUCION VOLUMEN POR CRITERIO (kg o litros)Otras CervezasNIVEL MEDIO BAJO</v>
      </c>
      <c r="B2699" s="11" t="s">
        <v>210</v>
      </c>
      <c r="C2699" s="11" t="s">
        <v>122</v>
      </c>
      <c r="D2699" s="11" t="s">
        <v>174</v>
      </c>
      <c r="E2699" s="12">
        <v>6.1461510913984121</v>
      </c>
      <c r="F2699" s="12">
        <v>30.938861963033244</v>
      </c>
      <c r="G2699" s="12">
        <v>36.094742574154367</v>
      </c>
      <c r="H2699" s="12">
        <v>23.48103433690871</v>
      </c>
      <c r="I2699" s="12">
        <v>28.470289139272172</v>
      </c>
      <c r="J2699" s="12">
        <v>10.450221810386033</v>
      </c>
      <c r="K2699" s="12">
        <v>11.063696820969932</v>
      </c>
      <c r="L2699" s="12">
        <v>6.1355968157766272</v>
      </c>
      <c r="M2699" s="12">
        <v>14.053234517007734</v>
      </c>
      <c r="N2699" s="12"/>
      <c r="O2699" s="12"/>
    </row>
    <row r="2700" spans="1:15" x14ac:dyDescent="0.35">
      <c r="A2700" s="11" t="str">
        <f t="shared" si="43"/>
        <v>DISTRIBUCION VOLUMEN POR CRITERIO (kg o litros)Otras CervezasNIVEL BAJO</v>
      </c>
      <c r="B2700" s="11" t="s">
        <v>210</v>
      </c>
      <c r="C2700" s="11" t="s">
        <v>122</v>
      </c>
      <c r="D2700" s="11" t="s">
        <v>190</v>
      </c>
      <c r="E2700" s="12">
        <v>35.867419507349659</v>
      </c>
      <c r="F2700" s="12">
        <v>36.23663414009448</v>
      </c>
      <c r="G2700" s="12">
        <v>19.840282493419288</v>
      </c>
      <c r="H2700" s="12">
        <v>26.677742110207546</v>
      </c>
      <c r="I2700" s="12">
        <v>34.548640621125038</v>
      </c>
      <c r="J2700" s="12">
        <v>35.652437212421539</v>
      </c>
      <c r="K2700" s="12">
        <v>33.538951398458686</v>
      </c>
      <c r="L2700" s="12">
        <v>53.098003239944369</v>
      </c>
      <c r="M2700" s="12">
        <v>55.349105153227342</v>
      </c>
      <c r="N2700" s="12"/>
      <c r="O2700" s="12"/>
    </row>
    <row r="2701" spans="1:15" x14ac:dyDescent="0.35">
      <c r="A2701" s="11" t="str">
        <f t="shared" si="43"/>
        <v>DISTRIBUCION VOLUMEN POR CRITERIO (kg o litros)Otras CervezasHOMBRE</v>
      </c>
      <c r="B2701" s="11" t="s">
        <v>210</v>
      </c>
      <c r="C2701" s="11" t="s">
        <v>122</v>
      </c>
      <c r="D2701" s="11" t="s">
        <v>17</v>
      </c>
      <c r="E2701" s="12">
        <v>38.778368782442158</v>
      </c>
      <c r="F2701" s="12">
        <v>18.972264040065546</v>
      </c>
      <c r="G2701" s="12">
        <v>54.544303410977498</v>
      </c>
      <c r="H2701" s="12">
        <v>34.617704508598138</v>
      </c>
      <c r="I2701" s="12">
        <v>34.861098609807364</v>
      </c>
      <c r="J2701" s="12">
        <v>24.373194987879234</v>
      </c>
      <c r="K2701" s="12">
        <v>21.717248261695872</v>
      </c>
      <c r="L2701" s="12">
        <v>41.954876237511129</v>
      </c>
      <c r="M2701" s="12">
        <v>18.732306070807347</v>
      </c>
      <c r="N2701" s="12"/>
      <c r="O2701" s="12"/>
    </row>
    <row r="2702" spans="1:15" x14ac:dyDescent="0.35">
      <c r="A2702" s="11" t="str">
        <f t="shared" si="43"/>
        <v>DISTRIBUCION VOLUMEN POR CRITERIO (kg o litros)Otras CervezasMUJER</v>
      </c>
      <c r="B2702" s="11" t="s">
        <v>210</v>
      </c>
      <c r="C2702" s="11" t="s">
        <v>122</v>
      </c>
      <c r="D2702" s="11" t="s">
        <v>18</v>
      </c>
      <c r="E2702" s="12">
        <v>61.221631217557835</v>
      </c>
      <c r="F2702" s="12">
        <v>81.027738791054205</v>
      </c>
      <c r="G2702" s="12">
        <v>45.455678659007511</v>
      </c>
      <c r="H2702" s="12">
        <v>65.382295076863755</v>
      </c>
      <c r="I2702" s="12">
        <v>65.138919034890904</v>
      </c>
      <c r="J2702" s="12">
        <v>75.626803691266574</v>
      </c>
      <c r="K2702" s="12">
        <v>78.282756522972818</v>
      </c>
      <c r="L2702" s="12">
        <v>58.045114435467468</v>
      </c>
      <c r="M2702" s="12">
        <v>81.267684457535196</v>
      </c>
      <c r="N2702" s="12"/>
      <c r="O2702" s="12"/>
    </row>
    <row r="2703" spans="1:15" x14ac:dyDescent="0.35">
      <c r="A2703" s="11" t="str">
        <f t="shared" si="43"/>
        <v>DISTRIBUCION VOLUMEN POR CRITERIO (kg o litros)EspirituosasT.ESPAÑA</v>
      </c>
      <c r="B2703" s="11" t="s">
        <v>210</v>
      </c>
      <c r="C2703" s="11" t="s">
        <v>123</v>
      </c>
      <c r="D2703" s="11" t="s">
        <v>32</v>
      </c>
      <c r="E2703" s="12">
        <v>100</v>
      </c>
      <c r="F2703" s="12">
        <v>100</v>
      </c>
      <c r="G2703" s="12">
        <v>100</v>
      </c>
      <c r="H2703" s="12">
        <v>100</v>
      </c>
      <c r="I2703" s="12">
        <v>100</v>
      </c>
      <c r="J2703" s="12">
        <v>100</v>
      </c>
      <c r="K2703" s="12">
        <v>100</v>
      </c>
      <c r="L2703" s="12">
        <v>100</v>
      </c>
      <c r="M2703" s="12">
        <v>100</v>
      </c>
      <c r="N2703" s="12"/>
      <c r="O2703" s="12"/>
    </row>
    <row r="2704" spans="1:15" x14ac:dyDescent="0.35">
      <c r="A2704" s="11" t="str">
        <f t="shared" si="43"/>
        <v>DISTRIBUCION VOLUMEN POR CRITERIO (kg o litros)EspirituosasBCN AM</v>
      </c>
      <c r="B2704" s="11" t="s">
        <v>210</v>
      </c>
      <c r="C2704" s="11" t="s">
        <v>123</v>
      </c>
      <c r="D2704" s="11" t="s">
        <v>1</v>
      </c>
      <c r="E2704" s="12">
        <v>6.1111522024961982</v>
      </c>
      <c r="F2704" s="12">
        <v>11.933945612457807</v>
      </c>
      <c r="G2704" s="12">
        <v>7.3985032999486746</v>
      </c>
      <c r="H2704" s="12">
        <v>8.0480905908111779</v>
      </c>
      <c r="I2704" s="12">
        <v>7.2957953980811983</v>
      </c>
      <c r="J2704" s="12">
        <v>10.598154928632363</v>
      </c>
      <c r="K2704" s="12">
        <v>10.203090931602645</v>
      </c>
      <c r="L2704" s="12">
        <v>8.9697063710355831</v>
      </c>
      <c r="M2704" s="12">
        <v>11.160160505036632</v>
      </c>
      <c r="N2704" s="12"/>
      <c r="O2704" s="12"/>
    </row>
    <row r="2705" spans="1:15" x14ac:dyDescent="0.35">
      <c r="A2705" s="11" t="str">
        <f t="shared" si="43"/>
        <v>DISTRIBUCION VOLUMEN POR CRITERIO (kg o litros)EspirituosasREST.CAT ARAGON</v>
      </c>
      <c r="B2705" s="11" t="s">
        <v>210</v>
      </c>
      <c r="C2705" s="11" t="s">
        <v>123</v>
      </c>
      <c r="D2705" s="11" t="s">
        <v>2</v>
      </c>
      <c r="E2705" s="12">
        <v>18.921314178270041</v>
      </c>
      <c r="F2705" s="12">
        <v>18.426938491390931</v>
      </c>
      <c r="G2705" s="12">
        <v>16.239414397444037</v>
      </c>
      <c r="H2705" s="12">
        <v>13.506305400971632</v>
      </c>
      <c r="I2705" s="12">
        <v>21.537259289548956</v>
      </c>
      <c r="J2705" s="12">
        <v>17.319557014908131</v>
      </c>
      <c r="K2705" s="12">
        <v>18.02918010767884</v>
      </c>
      <c r="L2705" s="12">
        <v>13.56049663150441</v>
      </c>
      <c r="M2705" s="12">
        <v>20.35233287214729</v>
      </c>
      <c r="N2705" s="12"/>
      <c r="O2705" s="12"/>
    </row>
    <row r="2706" spans="1:15" x14ac:dyDescent="0.35">
      <c r="A2706" s="11" t="str">
        <f t="shared" si="43"/>
        <v>DISTRIBUCION VOLUMEN POR CRITERIO (kg o litros)EspirituosasLEVANTE</v>
      </c>
      <c r="B2706" s="11" t="s">
        <v>210</v>
      </c>
      <c r="C2706" s="11" t="s">
        <v>123</v>
      </c>
      <c r="D2706" s="11" t="s">
        <v>3</v>
      </c>
      <c r="E2706" s="12">
        <v>21.480956829804104</v>
      </c>
      <c r="F2706" s="12">
        <v>14.395893119782743</v>
      </c>
      <c r="G2706" s="12">
        <v>15.377698527854433</v>
      </c>
      <c r="H2706" s="12">
        <v>21.054479015658366</v>
      </c>
      <c r="I2706" s="12">
        <v>12.18308233144572</v>
      </c>
      <c r="J2706" s="12">
        <v>12.787959198899504</v>
      </c>
      <c r="K2706" s="12">
        <v>18.619755004776774</v>
      </c>
      <c r="L2706" s="12">
        <v>16.850946813550262</v>
      </c>
      <c r="M2706" s="12">
        <v>12.823084193323803</v>
      </c>
      <c r="N2706" s="12"/>
      <c r="O2706" s="12"/>
    </row>
    <row r="2707" spans="1:15" x14ac:dyDescent="0.35">
      <c r="A2707" s="11" t="str">
        <f t="shared" si="43"/>
        <v>DISTRIBUCION VOLUMEN POR CRITERIO (kg o litros)EspirituosasANDALUCIA</v>
      </c>
      <c r="B2707" s="11" t="s">
        <v>210</v>
      </c>
      <c r="C2707" s="11" t="s">
        <v>123</v>
      </c>
      <c r="D2707" s="11" t="s">
        <v>4</v>
      </c>
      <c r="E2707" s="12">
        <v>14.405889084044196</v>
      </c>
      <c r="F2707" s="12">
        <v>17.346594741291479</v>
      </c>
      <c r="G2707" s="12">
        <v>20.053374904035969</v>
      </c>
      <c r="H2707" s="12">
        <v>16.735333395264675</v>
      </c>
      <c r="I2707" s="12">
        <v>17.553219146467374</v>
      </c>
      <c r="J2707" s="12">
        <v>15.602358653269663</v>
      </c>
      <c r="K2707" s="12">
        <v>15.433241184165885</v>
      </c>
      <c r="L2707" s="12">
        <v>18.95196841939935</v>
      </c>
      <c r="M2707" s="12">
        <v>15.568138641401886</v>
      </c>
      <c r="N2707" s="12"/>
      <c r="O2707" s="12"/>
    </row>
    <row r="2708" spans="1:15" x14ac:dyDescent="0.35">
      <c r="A2708" s="11" t="str">
        <f t="shared" si="43"/>
        <v>DISTRIBUCION VOLUMEN POR CRITERIO (kg o litros)EspirituosasMDD AM</v>
      </c>
      <c r="B2708" s="11" t="s">
        <v>210</v>
      </c>
      <c r="C2708" s="11" t="s">
        <v>123</v>
      </c>
      <c r="D2708" s="11" t="s">
        <v>5</v>
      </c>
      <c r="E2708" s="12">
        <v>12.374353982537995</v>
      </c>
      <c r="F2708" s="12">
        <v>11.493273657913598</v>
      </c>
      <c r="G2708" s="12">
        <v>10.77608333697172</v>
      </c>
      <c r="H2708" s="12">
        <v>9.4342598816395569</v>
      </c>
      <c r="I2708" s="12">
        <v>9.5807062469205082</v>
      </c>
      <c r="J2708" s="12">
        <v>18.147371464885058</v>
      </c>
      <c r="K2708" s="12">
        <v>10.867527731707256</v>
      </c>
      <c r="L2708" s="12">
        <v>12.065045656643731</v>
      </c>
      <c r="M2708" s="12">
        <v>13.503677836317967</v>
      </c>
      <c r="N2708" s="12"/>
      <c r="O2708" s="12"/>
    </row>
    <row r="2709" spans="1:15" x14ac:dyDescent="0.35">
      <c r="A2709" s="11" t="str">
        <f t="shared" si="43"/>
        <v>DISTRIBUCION VOLUMEN POR CRITERIO (kg o litros)EspirituosasRTO CENTRO</v>
      </c>
      <c r="B2709" s="11" t="s">
        <v>210</v>
      </c>
      <c r="C2709" s="11" t="s">
        <v>123</v>
      </c>
      <c r="D2709" s="11" t="s">
        <v>6</v>
      </c>
      <c r="E2709" s="12">
        <v>10.052653454995637</v>
      </c>
      <c r="F2709" s="12">
        <v>7.7667121397307444</v>
      </c>
      <c r="G2709" s="12">
        <v>9.9015907630045543</v>
      </c>
      <c r="H2709" s="12">
        <v>10.594422363406316</v>
      </c>
      <c r="I2709" s="12">
        <v>11.503054735294112</v>
      </c>
      <c r="J2709" s="12">
        <v>8.2143666219215259</v>
      </c>
      <c r="K2709" s="12">
        <v>8.9057498769696437</v>
      </c>
      <c r="L2709" s="12">
        <v>9.5960421035724135</v>
      </c>
      <c r="M2709" s="12">
        <v>10.81540971869704</v>
      </c>
      <c r="N2709" s="12"/>
      <c r="O2709" s="12"/>
    </row>
    <row r="2710" spans="1:15" x14ac:dyDescent="0.35">
      <c r="A2710" s="11" t="str">
        <f t="shared" si="43"/>
        <v>DISTRIBUCION VOLUMEN POR CRITERIO (kg o litros)EspirituosasNORTE-CENTRO</v>
      </c>
      <c r="B2710" s="11" t="s">
        <v>210</v>
      </c>
      <c r="C2710" s="11" t="s">
        <v>123</v>
      </c>
      <c r="D2710" s="11" t="s">
        <v>7</v>
      </c>
      <c r="E2710" s="12">
        <v>9.0706143682558746</v>
      </c>
      <c r="F2710" s="12">
        <v>12.655745141660352</v>
      </c>
      <c r="G2710" s="12">
        <v>12.536787030216196</v>
      </c>
      <c r="H2710" s="12">
        <v>12.471644459578691</v>
      </c>
      <c r="I2710" s="12">
        <v>10.187014541949251</v>
      </c>
      <c r="J2710" s="12">
        <v>11.009040124353357</v>
      </c>
      <c r="K2710" s="12">
        <v>8.0203804477890799</v>
      </c>
      <c r="L2710" s="12">
        <v>12.045856711706438</v>
      </c>
      <c r="M2710" s="12">
        <v>9.9248644777310275</v>
      </c>
      <c r="N2710" s="12"/>
      <c r="O2710" s="12"/>
    </row>
    <row r="2711" spans="1:15" x14ac:dyDescent="0.35">
      <c r="A2711" s="11" t="str">
        <f t="shared" si="43"/>
        <v>DISTRIBUCION VOLUMEN POR CRITERIO (kg o litros)EspirituosasNOROESTE</v>
      </c>
      <c r="B2711" s="11" t="s">
        <v>210</v>
      </c>
      <c r="C2711" s="11" t="s">
        <v>123</v>
      </c>
      <c r="D2711" s="11" t="s">
        <v>8</v>
      </c>
      <c r="E2711" s="12">
        <v>7.5830652862947403</v>
      </c>
      <c r="F2711" s="12">
        <v>5.9808916593640102</v>
      </c>
      <c r="G2711" s="12">
        <v>7.7165279213306421</v>
      </c>
      <c r="H2711" s="12">
        <v>8.1554750040255151</v>
      </c>
      <c r="I2711" s="12">
        <v>10.159860492861</v>
      </c>
      <c r="J2711" s="12">
        <v>6.3211998149896145</v>
      </c>
      <c r="K2711" s="12">
        <v>9.9210746431397165</v>
      </c>
      <c r="L2711" s="12">
        <v>7.9599293735464469</v>
      </c>
      <c r="M2711" s="12">
        <v>5.8523291929608314</v>
      </c>
      <c r="N2711" s="12"/>
      <c r="O2711" s="12"/>
    </row>
    <row r="2712" spans="1:15" x14ac:dyDescent="0.35">
      <c r="A2712" s="11" t="str">
        <f t="shared" si="43"/>
        <v>DISTRIBUCION VOLUMEN POR CRITERIO (kg o litros)Espirituosas&lt;2MIL</v>
      </c>
      <c r="B2712" s="11" t="s">
        <v>210</v>
      </c>
      <c r="C2712" s="11" t="s">
        <v>123</v>
      </c>
      <c r="D2712" s="11" t="s">
        <v>9</v>
      </c>
      <c r="E2712" s="12">
        <v>13.638668917436854</v>
      </c>
      <c r="F2712" s="12">
        <v>12.389043577362314</v>
      </c>
      <c r="G2712" s="12">
        <v>9.5375806163667356</v>
      </c>
      <c r="H2712" s="12">
        <v>8.9494199861408834</v>
      </c>
      <c r="I2712" s="12">
        <v>16.884143124582497</v>
      </c>
      <c r="J2712" s="12">
        <v>15.292083498767076</v>
      </c>
      <c r="K2712" s="12">
        <v>10.748098461126522</v>
      </c>
      <c r="L2712" s="12">
        <v>8.0897804881778317</v>
      </c>
      <c r="M2712" s="12">
        <v>11.858804700513554</v>
      </c>
      <c r="N2712" s="12"/>
      <c r="O2712" s="12"/>
    </row>
    <row r="2713" spans="1:15" x14ac:dyDescent="0.35">
      <c r="A2713" s="11" t="str">
        <f t="shared" si="43"/>
        <v>DISTRIBUCION VOLUMEN POR CRITERIO (kg o litros)Espirituosas2-5MIL</v>
      </c>
      <c r="B2713" s="11" t="s">
        <v>210</v>
      </c>
      <c r="C2713" s="11" t="s">
        <v>123</v>
      </c>
      <c r="D2713" s="11" t="s">
        <v>10</v>
      </c>
      <c r="E2713" s="12">
        <v>3.8557730702258604</v>
      </c>
      <c r="F2713" s="12">
        <v>3.2056291285035456</v>
      </c>
      <c r="G2713" s="12">
        <v>4.1540338652756681</v>
      </c>
      <c r="H2713" s="12">
        <v>3.5603334594647831</v>
      </c>
      <c r="I2713" s="12">
        <v>3.7064858174241704</v>
      </c>
      <c r="J2713" s="12">
        <v>3.2694247010903386</v>
      </c>
      <c r="K2713" s="12">
        <v>3.5946685564659546</v>
      </c>
      <c r="L2713" s="12">
        <v>2.2534464700703811</v>
      </c>
      <c r="M2713" s="12">
        <v>5.127262621256313</v>
      </c>
      <c r="N2713" s="12"/>
      <c r="O2713" s="12"/>
    </row>
    <row r="2714" spans="1:15" x14ac:dyDescent="0.35">
      <c r="A2714" s="11" t="str">
        <f t="shared" si="43"/>
        <v>DISTRIBUCION VOLUMEN POR CRITERIO (kg o litros)Espirituosas5-10MIL</v>
      </c>
      <c r="B2714" s="11" t="s">
        <v>210</v>
      </c>
      <c r="C2714" s="11" t="s">
        <v>123</v>
      </c>
      <c r="D2714" s="11" t="s">
        <v>11</v>
      </c>
      <c r="E2714" s="12">
        <v>6.8008046170469543</v>
      </c>
      <c r="F2714" s="12">
        <v>6.3806013583222052</v>
      </c>
      <c r="G2714" s="12">
        <v>8.9741210589987563</v>
      </c>
      <c r="H2714" s="12">
        <v>8.62046001246717</v>
      </c>
      <c r="I2714" s="12">
        <v>6.0057588985186632</v>
      </c>
      <c r="J2714" s="12">
        <v>4.4923508488395871</v>
      </c>
      <c r="K2714" s="12">
        <v>6.2617255871916893</v>
      </c>
      <c r="L2714" s="12">
        <v>6.1688076414592903</v>
      </c>
      <c r="M2714" s="12">
        <v>6.7424536663691557</v>
      </c>
      <c r="N2714" s="12"/>
      <c r="O2714" s="12"/>
    </row>
    <row r="2715" spans="1:15" x14ac:dyDescent="0.35">
      <c r="A2715" s="11" t="str">
        <f t="shared" si="43"/>
        <v>DISTRIBUCION VOLUMEN POR CRITERIO (kg o litros)Espirituosas10-30MIL</v>
      </c>
      <c r="B2715" s="11" t="s">
        <v>210</v>
      </c>
      <c r="C2715" s="11" t="s">
        <v>123</v>
      </c>
      <c r="D2715" s="11" t="s">
        <v>12</v>
      </c>
      <c r="E2715" s="12">
        <v>15.513000715976929</v>
      </c>
      <c r="F2715" s="12">
        <v>19.438804462264464</v>
      </c>
      <c r="G2715" s="12">
        <v>20.388444558047006</v>
      </c>
      <c r="H2715" s="12">
        <v>16.605773840293402</v>
      </c>
      <c r="I2715" s="12">
        <v>13.941016149978399</v>
      </c>
      <c r="J2715" s="12">
        <v>15.733353249272186</v>
      </c>
      <c r="K2715" s="12">
        <v>22.746102433651888</v>
      </c>
      <c r="L2715" s="12">
        <v>13.724312693156238</v>
      </c>
      <c r="M2715" s="12">
        <v>16.099696479962759</v>
      </c>
      <c r="N2715" s="12"/>
      <c r="O2715" s="12"/>
    </row>
    <row r="2716" spans="1:15" x14ac:dyDescent="0.35">
      <c r="A2716" s="11" t="str">
        <f t="shared" si="43"/>
        <v>DISTRIBUCION VOLUMEN POR CRITERIO (kg o litros)Espirituosas30-100MIL</v>
      </c>
      <c r="B2716" s="11" t="s">
        <v>210</v>
      </c>
      <c r="C2716" s="11" t="s">
        <v>123</v>
      </c>
      <c r="D2716" s="11" t="s">
        <v>13</v>
      </c>
      <c r="E2716" s="12">
        <v>20.989656859719187</v>
      </c>
      <c r="F2716" s="12">
        <v>18.140634290664671</v>
      </c>
      <c r="G2716" s="12">
        <v>20.391232795118359</v>
      </c>
      <c r="H2716" s="12">
        <v>20.501053664210747</v>
      </c>
      <c r="I2716" s="12">
        <v>20.703976033576637</v>
      </c>
      <c r="J2716" s="12">
        <v>20.554770260877024</v>
      </c>
      <c r="K2716" s="12">
        <v>19.09911695452946</v>
      </c>
      <c r="L2716" s="12">
        <v>23.446527775852346</v>
      </c>
      <c r="M2716" s="12">
        <v>19.669962700860811</v>
      </c>
      <c r="N2716" s="12"/>
      <c r="O2716" s="12"/>
    </row>
    <row r="2717" spans="1:15" x14ac:dyDescent="0.35">
      <c r="A2717" s="11" t="str">
        <f t="shared" si="43"/>
        <v>DISTRIBUCION VOLUMEN POR CRITERIO (kg o litros)Espirituosas100-200MIL</v>
      </c>
      <c r="B2717" s="11" t="s">
        <v>210</v>
      </c>
      <c r="C2717" s="11" t="s">
        <v>123</v>
      </c>
      <c r="D2717" s="11" t="s">
        <v>14</v>
      </c>
      <c r="E2717" s="12">
        <v>8.6383415801099854</v>
      </c>
      <c r="F2717" s="12">
        <v>7.8645557073625163</v>
      </c>
      <c r="G2717" s="12">
        <v>9.7380694929273801</v>
      </c>
      <c r="H2717" s="12">
        <v>11.749870883742865</v>
      </c>
      <c r="I2717" s="12">
        <v>8.2125701133058637</v>
      </c>
      <c r="J2717" s="12">
        <v>8.4590789669163122</v>
      </c>
      <c r="K2717" s="12">
        <v>8.25061085687169</v>
      </c>
      <c r="L2717" s="12">
        <v>11.358645672338884</v>
      </c>
      <c r="M2717" s="12">
        <v>8.8254751549332298</v>
      </c>
      <c r="N2717" s="12"/>
      <c r="O2717" s="12"/>
    </row>
    <row r="2718" spans="1:15" x14ac:dyDescent="0.35">
      <c r="A2718" s="11" t="str">
        <f t="shared" si="43"/>
        <v>DISTRIBUCION VOLUMEN POR CRITERIO (kg o litros)Espirituosas200-500MIL</v>
      </c>
      <c r="B2718" s="11" t="s">
        <v>210</v>
      </c>
      <c r="C2718" s="11" t="s">
        <v>123</v>
      </c>
      <c r="D2718" s="11" t="s">
        <v>15</v>
      </c>
      <c r="E2718" s="12">
        <v>14.248313868785612</v>
      </c>
      <c r="F2718" s="12">
        <v>15.472487907972196</v>
      </c>
      <c r="G2718" s="12">
        <v>12.596537423495457</v>
      </c>
      <c r="H2718" s="12">
        <v>14.592963749053677</v>
      </c>
      <c r="I2718" s="12">
        <v>16.412477165251271</v>
      </c>
      <c r="J2718" s="12">
        <v>10.876193183418369</v>
      </c>
      <c r="K2718" s="12">
        <v>15.540981156898969</v>
      </c>
      <c r="L2718" s="12">
        <v>19.38675325762291</v>
      </c>
      <c r="M2718" s="12">
        <v>15.845915709260675</v>
      </c>
      <c r="N2718" s="12"/>
      <c r="O2718" s="12"/>
    </row>
    <row r="2719" spans="1:15" x14ac:dyDescent="0.35">
      <c r="A2719" s="11" t="str">
        <f t="shared" si="43"/>
        <v>DISTRIBUCION VOLUMEN POR CRITERIO (kg o litros)Espirituosas&gt;500MIL</v>
      </c>
      <c r="B2719" s="11" t="s">
        <v>210</v>
      </c>
      <c r="C2719" s="11" t="s">
        <v>123</v>
      </c>
      <c r="D2719" s="11" t="s">
        <v>16</v>
      </c>
      <c r="E2719" s="12">
        <v>16.31544163711574</v>
      </c>
      <c r="F2719" s="12">
        <v>17.10823948796331</v>
      </c>
      <c r="G2719" s="12">
        <v>14.219957079108884</v>
      </c>
      <c r="H2719" s="12">
        <v>15.420130133284268</v>
      </c>
      <c r="I2719" s="12">
        <v>14.133564959088565</v>
      </c>
      <c r="J2719" s="12">
        <v>21.322751102351837</v>
      </c>
      <c r="K2719" s="12">
        <v>13.758694878346656</v>
      </c>
      <c r="L2719" s="12">
        <v>15.571713173945284</v>
      </c>
      <c r="M2719" s="12">
        <v>15.830426808809852</v>
      </c>
      <c r="N2719" s="12"/>
      <c r="O2719" s="12"/>
    </row>
    <row r="2720" spans="1:15" x14ac:dyDescent="0.35">
      <c r="A2720" s="11" t="str">
        <f t="shared" si="43"/>
        <v>DISTRIBUCION VOLUMEN POR CRITERIO (kg o litros)EspirituosasDE 15 A 19 AÑOS</v>
      </c>
      <c r="B2720" s="11" t="s">
        <v>210</v>
      </c>
      <c r="C2720" s="11" t="s">
        <v>123</v>
      </c>
      <c r="D2720" s="11" t="s">
        <v>34</v>
      </c>
      <c r="E2720" s="12">
        <v>3.0406239361642582</v>
      </c>
      <c r="F2720" s="12">
        <v>1.1521044744293922</v>
      </c>
      <c r="G2720" s="12">
        <v>5.0241095786640297</v>
      </c>
      <c r="H2720" s="12">
        <v>2.5123986229381208</v>
      </c>
      <c r="I2720" s="12">
        <v>0.14834397769979052</v>
      </c>
      <c r="J2720" s="12">
        <v>0.58270850793885265</v>
      </c>
      <c r="K2720" s="12">
        <v>3.0475639916352462</v>
      </c>
      <c r="L2720" s="12">
        <v>1.0246280196251261</v>
      </c>
      <c r="M2720" s="12">
        <v>3.8677329618316887E-2</v>
      </c>
      <c r="N2720" s="12"/>
      <c r="O2720" s="12"/>
    </row>
    <row r="2721" spans="1:15" x14ac:dyDescent="0.35">
      <c r="A2721" s="11" t="str">
        <f t="shared" si="43"/>
        <v>DISTRIBUCION VOLUMEN POR CRITERIO (kg o litros)EspirituosasDE 20 A 24 AÑOS</v>
      </c>
      <c r="B2721" s="11" t="s">
        <v>210</v>
      </c>
      <c r="C2721" s="11" t="s">
        <v>123</v>
      </c>
      <c r="D2721" s="11" t="s">
        <v>35</v>
      </c>
      <c r="E2721" s="12">
        <v>4.07091909173608</v>
      </c>
      <c r="F2721" s="12">
        <v>5.0719027954679836</v>
      </c>
      <c r="G2721" s="12">
        <v>4.1928324970124091</v>
      </c>
      <c r="H2721" s="12">
        <v>3.6455858694628915</v>
      </c>
      <c r="I2721" s="12">
        <v>3.5065985430441806</v>
      </c>
      <c r="J2721" s="12">
        <v>5.9797578753828207</v>
      </c>
      <c r="K2721" s="12">
        <v>9.2756242425562441</v>
      </c>
      <c r="L2721" s="12">
        <v>6.9712983343747883</v>
      </c>
      <c r="M2721" s="12">
        <v>5.7754716204981937</v>
      </c>
      <c r="N2721" s="12"/>
      <c r="O2721" s="12"/>
    </row>
    <row r="2722" spans="1:15" x14ac:dyDescent="0.35">
      <c r="A2722" s="11" t="str">
        <f t="shared" si="43"/>
        <v>DISTRIBUCION VOLUMEN POR CRITERIO (kg o litros)EspirituosasDE 25 A 34 AÑOS</v>
      </c>
      <c r="B2722" s="11" t="s">
        <v>210</v>
      </c>
      <c r="C2722" s="11" t="s">
        <v>123</v>
      </c>
      <c r="D2722" s="11" t="s">
        <v>36</v>
      </c>
      <c r="E2722" s="12">
        <v>13.6390074325389</v>
      </c>
      <c r="F2722" s="12">
        <v>10.325202332338741</v>
      </c>
      <c r="G2722" s="12">
        <v>11.93657170592566</v>
      </c>
      <c r="H2722" s="12">
        <v>9.8883670553106988</v>
      </c>
      <c r="I2722" s="12">
        <v>13.380096599447642</v>
      </c>
      <c r="J2722" s="12">
        <v>12.434859708639607</v>
      </c>
      <c r="K2722" s="12">
        <v>9.3951667754127879</v>
      </c>
      <c r="L2722" s="12">
        <v>7.8666994160514854</v>
      </c>
      <c r="M2722" s="12">
        <v>11.150813788994368</v>
      </c>
      <c r="N2722" s="12"/>
      <c r="O2722" s="12"/>
    </row>
    <row r="2723" spans="1:15" x14ac:dyDescent="0.35">
      <c r="A2723" s="11" t="str">
        <f t="shared" si="43"/>
        <v>DISTRIBUCION VOLUMEN POR CRITERIO (kg o litros)EspirituosasDE 35 A 49 AÑOS</v>
      </c>
      <c r="B2723" s="11" t="s">
        <v>210</v>
      </c>
      <c r="C2723" s="11" t="s">
        <v>123</v>
      </c>
      <c r="D2723" s="11" t="s">
        <v>37</v>
      </c>
      <c r="E2723" s="12">
        <v>16.561876251347961</v>
      </c>
      <c r="F2723" s="12">
        <v>21.409355548682953</v>
      </c>
      <c r="G2723" s="12">
        <v>21.530106721037278</v>
      </c>
      <c r="H2723" s="12">
        <v>19.155737800994736</v>
      </c>
      <c r="I2723" s="12">
        <v>18.979171321242315</v>
      </c>
      <c r="J2723" s="12">
        <v>18.67672872064799</v>
      </c>
      <c r="K2723" s="12">
        <v>19.736624530436348</v>
      </c>
      <c r="L2723" s="12">
        <v>16.829563082426333</v>
      </c>
      <c r="M2723" s="12">
        <v>19.960181845639884</v>
      </c>
      <c r="N2723" s="12"/>
      <c r="O2723" s="12"/>
    </row>
    <row r="2724" spans="1:15" x14ac:dyDescent="0.35">
      <c r="A2724" s="11" t="str">
        <f t="shared" si="43"/>
        <v>DISTRIBUCION VOLUMEN POR CRITERIO (kg o litros)EspirituosasDE 50 A 59 AÑOS</v>
      </c>
      <c r="B2724" s="11" t="s">
        <v>210</v>
      </c>
      <c r="C2724" s="11" t="s">
        <v>123</v>
      </c>
      <c r="D2724" s="11" t="s">
        <v>38</v>
      </c>
      <c r="E2724" s="12">
        <v>18.857588740115354</v>
      </c>
      <c r="F2724" s="12">
        <v>19.68508756049782</v>
      </c>
      <c r="G2724" s="12">
        <v>22.808981793143538</v>
      </c>
      <c r="H2724" s="12">
        <v>24.14500217624796</v>
      </c>
      <c r="I2724" s="12">
        <v>22.098867512200652</v>
      </c>
      <c r="J2724" s="12">
        <v>19.607392369152166</v>
      </c>
      <c r="K2724" s="12">
        <v>24.262211405734767</v>
      </c>
      <c r="L2724" s="12">
        <v>30.94894430302891</v>
      </c>
      <c r="M2724" s="12">
        <v>23.367138353803121</v>
      </c>
      <c r="N2724" s="12"/>
      <c r="O2724" s="12"/>
    </row>
    <row r="2725" spans="1:15" x14ac:dyDescent="0.35">
      <c r="A2725" s="11" t="str">
        <f t="shared" si="43"/>
        <v>DISTRIBUCION VOLUMEN POR CRITERIO (kg o litros)EspirituosasDE 60 A 75 AÑOS</v>
      </c>
      <c r="B2725" s="11" t="s">
        <v>210</v>
      </c>
      <c r="C2725" s="11" t="s">
        <v>123</v>
      </c>
      <c r="D2725" s="11" t="s">
        <v>39</v>
      </c>
      <c r="E2725" s="12">
        <v>43.829983141386307</v>
      </c>
      <c r="F2725" s="12">
        <v>42.356345160295831</v>
      </c>
      <c r="G2725" s="12">
        <v>34.507372094310327</v>
      </c>
      <c r="H2725" s="12">
        <v>40.652918412848727</v>
      </c>
      <c r="I2725" s="12">
        <v>41.886913933843068</v>
      </c>
      <c r="J2725" s="12">
        <v>42.718557230428459</v>
      </c>
      <c r="K2725" s="12">
        <v>34.282804570963002</v>
      </c>
      <c r="L2725" s="12">
        <v>36.358860999640399</v>
      </c>
      <c r="M2725" s="12">
        <v>39.707720689866996</v>
      </c>
      <c r="N2725" s="12"/>
      <c r="O2725" s="12"/>
    </row>
    <row r="2726" spans="1:15" x14ac:dyDescent="0.35">
      <c r="A2726" s="11" t="str">
        <f t="shared" si="43"/>
        <v>DISTRIBUCION VOLUMEN POR CRITERIO (kg o litros)EspirituosasNIVEL ALTO</v>
      </c>
      <c r="B2726" s="11" t="s">
        <v>210</v>
      </c>
      <c r="C2726" s="11" t="s">
        <v>123</v>
      </c>
      <c r="D2726" s="11" t="s">
        <v>171</v>
      </c>
      <c r="E2726" s="12">
        <v>19.582377293591961</v>
      </c>
      <c r="F2726" s="12">
        <v>21.551665117719732</v>
      </c>
      <c r="G2726" s="12">
        <v>22.863368522153429</v>
      </c>
      <c r="H2726" s="12">
        <v>24.083048723788671</v>
      </c>
      <c r="I2726" s="12">
        <v>19.876946578937261</v>
      </c>
      <c r="J2726" s="12">
        <v>21.920532185361672</v>
      </c>
      <c r="K2726" s="12">
        <v>22.064642678602382</v>
      </c>
      <c r="L2726" s="12">
        <v>24.192193087746208</v>
      </c>
      <c r="M2726" s="12">
        <v>23.034676836423579</v>
      </c>
      <c r="N2726" s="12"/>
      <c r="O2726" s="12"/>
    </row>
    <row r="2727" spans="1:15" x14ac:dyDescent="0.35">
      <c r="A2727" s="11" t="str">
        <f t="shared" si="43"/>
        <v>DISTRIBUCION VOLUMEN POR CRITERIO (kg o litros)EspirituosasNIVEL MEDIO ALTO</v>
      </c>
      <c r="B2727" s="11" t="s">
        <v>210</v>
      </c>
      <c r="C2727" s="11" t="s">
        <v>123</v>
      </c>
      <c r="D2727" s="11" t="s">
        <v>172</v>
      </c>
      <c r="E2727" s="12">
        <v>12.558799857322365</v>
      </c>
      <c r="F2727" s="12">
        <v>10.859966792051731</v>
      </c>
      <c r="G2727" s="12">
        <v>15.335471710354319</v>
      </c>
      <c r="H2727" s="12">
        <v>9.4669533411483027</v>
      </c>
      <c r="I2727" s="12">
        <v>13.831600815931228</v>
      </c>
      <c r="J2727" s="12">
        <v>15.180032990127341</v>
      </c>
      <c r="K2727" s="12">
        <v>15.848194936410387</v>
      </c>
      <c r="L2727" s="12">
        <v>12.110052361354958</v>
      </c>
      <c r="M2727" s="12">
        <v>17.01831203278747</v>
      </c>
      <c r="N2727" s="12"/>
      <c r="O2727" s="12"/>
    </row>
    <row r="2728" spans="1:15" x14ac:dyDescent="0.35">
      <c r="A2728" s="11" t="str">
        <f t="shared" si="43"/>
        <v>DISTRIBUCION VOLUMEN POR CRITERIO (kg o litros)EspirituosasNIVEL MEDIO</v>
      </c>
      <c r="B2728" s="11" t="s">
        <v>210</v>
      </c>
      <c r="C2728" s="11" t="s">
        <v>123</v>
      </c>
      <c r="D2728" s="11" t="s">
        <v>173</v>
      </c>
      <c r="E2728" s="12">
        <v>27.272541094016116</v>
      </c>
      <c r="F2728" s="12">
        <v>25.935930848955241</v>
      </c>
      <c r="G2728" s="12">
        <v>25.314789816662188</v>
      </c>
      <c r="H2728" s="12">
        <v>30.627025614655896</v>
      </c>
      <c r="I2728" s="12">
        <v>23.566478708536483</v>
      </c>
      <c r="J2728" s="12">
        <v>21.388600416787629</v>
      </c>
      <c r="K2728" s="12">
        <v>23.949298734783056</v>
      </c>
      <c r="L2728" s="12">
        <v>19.276343147710893</v>
      </c>
      <c r="M2728" s="12">
        <v>18.167515803387367</v>
      </c>
      <c r="N2728" s="12"/>
      <c r="O2728" s="12"/>
    </row>
    <row r="2729" spans="1:15" x14ac:dyDescent="0.35">
      <c r="A2729" s="11" t="str">
        <f t="shared" si="43"/>
        <v>DISTRIBUCION VOLUMEN POR CRITERIO (kg o litros)EspirituosasNIVEL MEDIO BAJO</v>
      </c>
      <c r="B2729" s="11" t="s">
        <v>210</v>
      </c>
      <c r="C2729" s="11" t="s">
        <v>123</v>
      </c>
      <c r="D2729" s="11" t="s">
        <v>174</v>
      </c>
      <c r="E2729" s="12">
        <v>16.374812991056515</v>
      </c>
      <c r="F2729" s="12">
        <v>15.183938781657231</v>
      </c>
      <c r="G2729" s="12">
        <v>15.264587160359847</v>
      </c>
      <c r="H2729" s="12">
        <v>11.494970800863927</v>
      </c>
      <c r="I2729" s="12">
        <v>17.299839153519482</v>
      </c>
      <c r="J2729" s="12">
        <v>12.527261859947794</v>
      </c>
      <c r="K2729" s="12">
        <v>13.204086562519382</v>
      </c>
      <c r="L2729" s="12">
        <v>16.28058921378187</v>
      </c>
      <c r="M2729" s="12">
        <v>23.711223523310863</v>
      </c>
      <c r="N2729" s="12"/>
      <c r="O2729" s="12"/>
    </row>
    <row r="2730" spans="1:15" x14ac:dyDescent="0.35">
      <c r="A2730" s="11" t="str">
        <f t="shared" si="43"/>
        <v>DISTRIBUCION VOLUMEN POR CRITERIO (kg o litros)EspirituosasNIVEL BAJO</v>
      </c>
      <c r="B2730" s="11" t="s">
        <v>210</v>
      </c>
      <c r="C2730" s="11" t="s">
        <v>123</v>
      </c>
      <c r="D2730" s="11" t="s">
        <v>190</v>
      </c>
      <c r="E2730" s="12">
        <v>24.211466997971705</v>
      </c>
      <c r="F2730" s="12">
        <v>26.468487870316228</v>
      </c>
      <c r="G2730" s="12">
        <v>21.221754799045993</v>
      </c>
      <c r="H2730" s="12">
        <v>24.328007089782357</v>
      </c>
      <c r="I2730" s="12">
        <v>25.425126723336707</v>
      </c>
      <c r="J2730" s="12">
        <v>28.983572028862277</v>
      </c>
      <c r="K2730" s="12">
        <v>24.933780908832013</v>
      </c>
      <c r="L2730" s="12">
        <v>28.140815703033116</v>
      </c>
      <c r="M2730" s="12">
        <v>18.0682742063501</v>
      </c>
      <c r="N2730" s="12"/>
      <c r="O2730" s="12"/>
    </row>
    <row r="2731" spans="1:15" x14ac:dyDescent="0.35">
      <c r="A2731" s="11" t="str">
        <f t="shared" si="43"/>
        <v>DISTRIBUCION VOLUMEN POR CRITERIO (kg o litros)EspirituosasHOMBRE</v>
      </c>
      <c r="B2731" s="11" t="s">
        <v>210</v>
      </c>
      <c r="C2731" s="11" t="s">
        <v>123</v>
      </c>
      <c r="D2731" s="11" t="s">
        <v>17</v>
      </c>
      <c r="E2731" s="12">
        <v>51.482779820436264</v>
      </c>
      <c r="F2731" s="12">
        <v>57.933777200440083</v>
      </c>
      <c r="G2731" s="12">
        <v>54.232154925307327</v>
      </c>
      <c r="H2731" s="12">
        <v>54.779717683629571</v>
      </c>
      <c r="I2731" s="12">
        <v>59.607337247631555</v>
      </c>
      <c r="J2731" s="12">
        <v>54.429005229822735</v>
      </c>
      <c r="K2731" s="12">
        <v>53.741794527074319</v>
      </c>
      <c r="L2731" s="12">
        <v>54.896923432554686</v>
      </c>
      <c r="M2731" s="12">
        <v>58.286094974694393</v>
      </c>
      <c r="N2731" s="12"/>
      <c r="O2731" s="12"/>
    </row>
    <row r="2732" spans="1:15" x14ac:dyDescent="0.35">
      <c r="A2732" s="11" t="str">
        <f t="shared" si="43"/>
        <v>DISTRIBUCION VOLUMEN POR CRITERIO (kg o litros)EspirituosasMUJER</v>
      </c>
      <c r="B2732" s="11" t="s">
        <v>210</v>
      </c>
      <c r="C2732" s="11" t="s">
        <v>123</v>
      </c>
      <c r="D2732" s="11" t="s">
        <v>18</v>
      </c>
      <c r="E2732" s="12">
        <v>48.517214528985598</v>
      </c>
      <c r="F2732" s="12">
        <v>42.06621198671985</v>
      </c>
      <c r="G2732" s="12">
        <v>45.767821440113423</v>
      </c>
      <c r="H2732" s="12">
        <v>45.22028833998089</v>
      </c>
      <c r="I2732" s="12">
        <v>40.392659976649384</v>
      </c>
      <c r="J2732" s="12">
        <v>45.570993961522412</v>
      </c>
      <c r="K2732" s="12">
        <v>46.258208059678715</v>
      </c>
      <c r="L2732" s="12">
        <v>45.103064306430731</v>
      </c>
      <c r="M2732" s="12">
        <v>41.713897469141628</v>
      </c>
      <c r="N2732" s="12"/>
      <c r="O2732" s="12"/>
    </row>
    <row r="2733" spans="1:15" x14ac:dyDescent="0.35">
      <c r="A2733" s="11" t="str">
        <f t="shared" si="43"/>
        <v>DISTRIBUCION VOLUMEN POR CRITERIO (kg o litros)WhiskyT.ESPAÑA</v>
      </c>
      <c r="B2733" s="11" t="s">
        <v>210</v>
      </c>
      <c r="C2733" s="11" t="s">
        <v>124</v>
      </c>
      <c r="D2733" s="11" t="s">
        <v>32</v>
      </c>
      <c r="E2733" s="12">
        <v>100</v>
      </c>
      <c r="F2733" s="12">
        <v>100</v>
      </c>
      <c r="G2733" s="12">
        <v>100</v>
      </c>
      <c r="H2733" s="12">
        <v>100</v>
      </c>
      <c r="I2733" s="12">
        <v>100</v>
      </c>
      <c r="J2733" s="12">
        <v>100</v>
      </c>
      <c r="K2733" s="12">
        <v>100</v>
      </c>
      <c r="L2733" s="12">
        <v>100</v>
      </c>
      <c r="M2733" s="12">
        <v>100</v>
      </c>
      <c r="N2733" s="12"/>
      <c r="O2733" s="12"/>
    </row>
    <row r="2734" spans="1:15" x14ac:dyDescent="0.35">
      <c r="A2734" s="11" t="str">
        <f t="shared" si="43"/>
        <v>DISTRIBUCION VOLUMEN POR CRITERIO (kg o litros)WhiskyBCN AM</v>
      </c>
      <c r="B2734" s="11" t="s">
        <v>210</v>
      </c>
      <c r="C2734" s="11" t="s">
        <v>124</v>
      </c>
      <c r="D2734" s="11" t="s">
        <v>1</v>
      </c>
      <c r="E2734" s="12">
        <v>4.674998898073671</v>
      </c>
      <c r="F2734" s="12">
        <v>3.6131031000696692</v>
      </c>
      <c r="G2734" s="12">
        <v>3.3913268553164144</v>
      </c>
      <c r="H2734" s="12">
        <v>4.0003600752548287</v>
      </c>
      <c r="I2734" s="12">
        <v>7.3659715818839535</v>
      </c>
      <c r="J2734" s="12">
        <v>18.054098009914171</v>
      </c>
      <c r="K2734" s="12">
        <v>10.236523596607212</v>
      </c>
      <c r="L2734" s="12">
        <v>16.766732490473952</v>
      </c>
      <c r="M2734" s="12">
        <v>15.218079074901317</v>
      </c>
      <c r="N2734" s="12"/>
      <c r="O2734" s="12"/>
    </row>
    <row r="2735" spans="1:15" x14ac:dyDescent="0.35">
      <c r="A2735" s="11" t="str">
        <f t="shared" si="43"/>
        <v>DISTRIBUCION VOLUMEN POR CRITERIO (kg o litros)WhiskyREST.CAT ARAGON</v>
      </c>
      <c r="B2735" s="11" t="s">
        <v>210</v>
      </c>
      <c r="C2735" s="11" t="s">
        <v>124</v>
      </c>
      <c r="D2735" s="11" t="s">
        <v>2</v>
      </c>
      <c r="E2735" s="12">
        <v>15.452481949800918</v>
      </c>
      <c r="F2735" s="12">
        <v>15.226009925298975</v>
      </c>
      <c r="G2735" s="12">
        <v>12.192158782975188</v>
      </c>
      <c r="H2735" s="12">
        <v>10.030062365091377</v>
      </c>
      <c r="I2735" s="12">
        <v>12.324415480263541</v>
      </c>
      <c r="J2735" s="12">
        <v>7.3847166508622015</v>
      </c>
      <c r="K2735" s="12">
        <v>15.586272397832165</v>
      </c>
      <c r="L2735" s="12">
        <v>12.096640922573773</v>
      </c>
      <c r="M2735" s="12">
        <v>21.197926098394024</v>
      </c>
      <c r="N2735" s="12"/>
      <c r="O2735" s="12"/>
    </row>
    <row r="2736" spans="1:15" x14ac:dyDescent="0.35">
      <c r="A2736" s="11" t="str">
        <f t="shared" si="43"/>
        <v>DISTRIBUCION VOLUMEN POR CRITERIO (kg o litros)WhiskyLEVANTE</v>
      </c>
      <c r="B2736" s="11" t="s">
        <v>210</v>
      </c>
      <c r="C2736" s="11" t="s">
        <v>124</v>
      </c>
      <c r="D2736" s="11" t="s">
        <v>3</v>
      </c>
      <c r="E2736" s="12">
        <v>13.670857188894711</v>
      </c>
      <c r="F2736" s="12">
        <v>17.58633285186928</v>
      </c>
      <c r="G2736" s="12">
        <v>23.161962281236686</v>
      </c>
      <c r="H2736" s="12">
        <v>34.319015683685869</v>
      </c>
      <c r="I2736" s="12">
        <v>23.288334597322965</v>
      </c>
      <c r="J2736" s="12">
        <v>22.89734985523215</v>
      </c>
      <c r="K2736" s="12">
        <v>32.55327695589925</v>
      </c>
      <c r="L2736" s="12">
        <v>18.276974157395877</v>
      </c>
      <c r="M2736" s="12">
        <v>15.960999144874243</v>
      </c>
      <c r="N2736" s="12"/>
      <c r="O2736" s="12"/>
    </row>
    <row r="2737" spans="1:15" x14ac:dyDescent="0.35">
      <c r="A2737" s="11" t="str">
        <f t="shared" si="43"/>
        <v>DISTRIBUCION VOLUMEN POR CRITERIO (kg o litros)WhiskyANDALUCIA</v>
      </c>
      <c r="B2737" s="11" t="s">
        <v>210</v>
      </c>
      <c r="C2737" s="11" t="s">
        <v>124</v>
      </c>
      <c r="D2737" s="11" t="s">
        <v>4</v>
      </c>
      <c r="E2737" s="12">
        <v>14.808034810861814</v>
      </c>
      <c r="F2737" s="12">
        <v>21.316945947888566</v>
      </c>
      <c r="G2737" s="12">
        <v>19.768312717064653</v>
      </c>
      <c r="H2737" s="12">
        <v>16.002959483072669</v>
      </c>
      <c r="I2737" s="12">
        <v>14.740539380464233</v>
      </c>
      <c r="J2737" s="12">
        <v>10.580261255822073</v>
      </c>
      <c r="K2737" s="12">
        <v>12.525656623123984</v>
      </c>
      <c r="L2737" s="12">
        <v>15.827530356964688</v>
      </c>
      <c r="M2737" s="12">
        <v>13.322468754339715</v>
      </c>
      <c r="N2737" s="12"/>
      <c r="O2737" s="12"/>
    </row>
    <row r="2738" spans="1:15" x14ac:dyDescent="0.35">
      <c r="A2738" s="11" t="str">
        <f t="shared" si="43"/>
        <v>DISTRIBUCION VOLUMEN POR CRITERIO (kg o litros)WhiskyMDD AM</v>
      </c>
      <c r="B2738" s="11" t="s">
        <v>210</v>
      </c>
      <c r="C2738" s="11" t="s">
        <v>124</v>
      </c>
      <c r="D2738" s="11" t="s">
        <v>5</v>
      </c>
      <c r="E2738" s="12">
        <v>19.209798135169308</v>
      </c>
      <c r="F2738" s="12">
        <v>13.203946550509926</v>
      </c>
      <c r="G2738" s="12">
        <v>10.159762502787018</v>
      </c>
      <c r="H2738" s="12">
        <v>9.9089362902210656</v>
      </c>
      <c r="I2738" s="12">
        <v>10.143212745257653</v>
      </c>
      <c r="J2738" s="12">
        <v>9.461211071549112</v>
      </c>
      <c r="K2738" s="12">
        <v>6.3420015966332732</v>
      </c>
      <c r="L2738" s="12">
        <v>7.9532250207296498</v>
      </c>
      <c r="M2738" s="12">
        <v>6.0031498960151248</v>
      </c>
      <c r="N2738" s="12"/>
      <c r="O2738" s="12"/>
    </row>
    <row r="2739" spans="1:15" x14ac:dyDescent="0.35">
      <c r="A2739" s="11" t="str">
        <f t="shared" si="43"/>
        <v>DISTRIBUCION VOLUMEN POR CRITERIO (kg o litros)WhiskyRTO CENTRO</v>
      </c>
      <c r="B2739" s="11" t="s">
        <v>210</v>
      </c>
      <c r="C2739" s="11" t="s">
        <v>124</v>
      </c>
      <c r="D2739" s="11" t="s">
        <v>6</v>
      </c>
      <c r="E2739" s="12">
        <v>26.055527399700889</v>
      </c>
      <c r="F2739" s="12">
        <v>22.044459408140675</v>
      </c>
      <c r="G2739" s="12">
        <v>21.535221452814945</v>
      </c>
      <c r="H2739" s="12">
        <v>13.736877639504364</v>
      </c>
      <c r="I2739" s="12">
        <v>17.188903825848794</v>
      </c>
      <c r="J2739" s="12">
        <v>16.524606543066156</v>
      </c>
      <c r="K2739" s="12">
        <v>15.012538773467648</v>
      </c>
      <c r="L2739" s="12">
        <v>24.388449788740882</v>
      </c>
      <c r="M2739" s="12">
        <v>26.201011706669199</v>
      </c>
      <c r="N2739" s="12"/>
      <c r="O2739" s="12"/>
    </row>
    <row r="2740" spans="1:15" x14ac:dyDescent="0.35">
      <c r="A2740" s="11" t="str">
        <f t="shared" si="43"/>
        <v>DISTRIBUCION VOLUMEN POR CRITERIO (kg o litros)WhiskyNORTE-CENTRO</v>
      </c>
      <c r="B2740" s="11" t="s">
        <v>210</v>
      </c>
      <c r="C2740" s="11" t="s">
        <v>124</v>
      </c>
      <c r="D2740" s="11" t="s">
        <v>7</v>
      </c>
      <c r="E2740" s="12">
        <v>0.29546292126885726</v>
      </c>
      <c r="F2740" s="12">
        <v>2.3276046678096121</v>
      </c>
      <c r="G2740" s="12">
        <v>5.9241192080648792</v>
      </c>
      <c r="H2740" s="12">
        <v>7.3440385738363396</v>
      </c>
      <c r="I2740" s="12">
        <v>9.9211320696212741</v>
      </c>
      <c r="J2740" s="12">
        <v>2.3340274618647463</v>
      </c>
      <c r="K2740" s="12">
        <v>3.6443317095318095</v>
      </c>
      <c r="L2740" s="12">
        <v>0.37401918494862968</v>
      </c>
      <c r="M2740" s="12">
        <v>5.1624968466733909E-2</v>
      </c>
      <c r="N2740" s="12"/>
      <c r="O2740" s="12"/>
    </row>
    <row r="2741" spans="1:15" x14ac:dyDescent="0.35">
      <c r="A2741" s="11" t="str">
        <f t="shared" si="43"/>
        <v>DISTRIBUCION VOLUMEN POR CRITERIO (kg o litros)WhiskyNOROESTE</v>
      </c>
      <c r="B2741" s="11" t="s">
        <v>210</v>
      </c>
      <c r="C2741" s="11" t="s">
        <v>124</v>
      </c>
      <c r="D2741" s="11" t="s">
        <v>8</v>
      </c>
      <c r="E2741" s="12">
        <v>5.8328333359435121</v>
      </c>
      <c r="F2741" s="12">
        <v>4.6815973974906981</v>
      </c>
      <c r="G2741" s="12">
        <v>3.8671398752067589</v>
      </c>
      <c r="H2741" s="12">
        <v>4.6577535692864158</v>
      </c>
      <c r="I2741" s="12">
        <v>5.0274819335014085</v>
      </c>
      <c r="J2741" s="12">
        <v>12.763735382338131</v>
      </c>
      <c r="K2741" s="12">
        <v>4.0994046613413468</v>
      </c>
      <c r="L2741" s="12">
        <v>4.3164219295683965</v>
      </c>
      <c r="M2741" s="12">
        <v>2.044745682697708</v>
      </c>
      <c r="N2741" s="12"/>
      <c r="O2741" s="12"/>
    </row>
    <row r="2742" spans="1:15" x14ac:dyDescent="0.35">
      <c r="A2742" s="11" t="str">
        <f t="shared" si="43"/>
        <v>DISTRIBUCION VOLUMEN POR CRITERIO (kg o litros)Whisky&lt;2MIL</v>
      </c>
      <c r="B2742" s="11" t="s">
        <v>210</v>
      </c>
      <c r="C2742" s="11" t="s">
        <v>124</v>
      </c>
      <c r="D2742" s="11" t="s">
        <v>9</v>
      </c>
      <c r="E2742" s="12">
        <v>1.6988449713168172</v>
      </c>
      <c r="F2742" s="12">
        <v>6.9646363196115555</v>
      </c>
      <c r="G2742" s="12">
        <v>6.120096078620004</v>
      </c>
      <c r="H2742" s="12">
        <v>2.1513966026651508</v>
      </c>
      <c r="I2742" s="12">
        <v>1.9597459113335616</v>
      </c>
      <c r="J2742" s="12">
        <v>2.7034826487745578</v>
      </c>
      <c r="K2742" s="12">
        <v>2.4857279979317322</v>
      </c>
      <c r="L2742" s="12">
        <v>4.6728655786004154</v>
      </c>
      <c r="M2742" s="12">
        <v>4.3777024915756817</v>
      </c>
      <c r="N2742" s="12"/>
      <c r="O2742" s="12"/>
    </row>
    <row r="2743" spans="1:15" x14ac:dyDescent="0.35">
      <c r="A2743" s="11" t="str">
        <f t="shared" si="43"/>
        <v>DISTRIBUCION VOLUMEN POR CRITERIO (kg o litros)Whisky2-5MIL</v>
      </c>
      <c r="B2743" s="11" t="s">
        <v>210</v>
      </c>
      <c r="C2743" s="11" t="s">
        <v>124</v>
      </c>
      <c r="D2743" s="11" t="s">
        <v>10</v>
      </c>
      <c r="E2743" s="12">
        <v>3.070647443474408</v>
      </c>
      <c r="F2743" s="12">
        <v>1.9018853439755563</v>
      </c>
      <c r="G2743" s="12">
        <v>4.5879486986806928</v>
      </c>
      <c r="H2743" s="12">
        <v>2.0788195960787466</v>
      </c>
      <c r="I2743" s="12">
        <v>1.4242180946322809</v>
      </c>
      <c r="J2743" s="12">
        <v>1.9973421879810807</v>
      </c>
      <c r="K2743" s="12">
        <v>3.5073522641192652</v>
      </c>
      <c r="L2743" s="12">
        <v>0.58999537823981818</v>
      </c>
      <c r="M2743" s="12">
        <v>2.8049767667415759</v>
      </c>
      <c r="N2743" s="12"/>
      <c r="O2743" s="12"/>
    </row>
    <row r="2744" spans="1:15" x14ac:dyDescent="0.35">
      <c r="A2744" s="11" t="str">
        <f t="shared" si="43"/>
        <v>DISTRIBUCION VOLUMEN POR CRITERIO (kg o litros)Whisky5-10MIL</v>
      </c>
      <c r="B2744" s="11" t="s">
        <v>210</v>
      </c>
      <c r="C2744" s="11" t="s">
        <v>124</v>
      </c>
      <c r="D2744" s="11" t="s">
        <v>11</v>
      </c>
      <c r="E2744" s="12">
        <v>1.5035897611427353</v>
      </c>
      <c r="F2744" s="12">
        <v>3.6166513155325575</v>
      </c>
      <c r="G2744" s="12">
        <v>2.7341807392483397</v>
      </c>
      <c r="H2744" s="12">
        <v>4.1764978055284514</v>
      </c>
      <c r="I2744" s="12">
        <v>4.1600471396106036</v>
      </c>
      <c r="J2744" s="12">
        <v>1.9567971105768751</v>
      </c>
      <c r="K2744" s="12">
        <v>3.5146854546109414</v>
      </c>
      <c r="L2744" s="12">
        <v>4.7874304000583194</v>
      </c>
      <c r="M2744" s="12">
        <v>4.7889147836326487</v>
      </c>
      <c r="N2744" s="12"/>
      <c r="O2744" s="12"/>
    </row>
    <row r="2745" spans="1:15" x14ac:dyDescent="0.35">
      <c r="A2745" s="11" t="str">
        <f t="shared" ref="A2745:A2808" si="44">B2745&amp;C2745&amp;D2745</f>
        <v>DISTRIBUCION VOLUMEN POR CRITERIO (kg o litros)Whisky10-30MIL</v>
      </c>
      <c r="B2745" s="11" t="s">
        <v>210</v>
      </c>
      <c r="C2745" s="11" t="s">
        <v>124</v>
      </c>
      <c r="D2745" s="11" t="s">
        <v>12</v>
      </c>
      <c r="E2745" s="12">
        <v>23.902025913755253</v>
      </c>
      <c r="F2745" s="12">
        <v>19.811112003371107</v>
      </c>
      <c r="G2745" s="12">
        <v>14.499756174240147</v>
      </c>
      <c r="H2745" s="12">
        <v>18.617948202139416</v>
      </c>
      <c r="I2745" s="12">
        <v>9.6430891717112726</v>
      </c>
      <c r="J2745" s="12">
        <v>6.5396178509131913</v>
      </c>
      <c r="K2745" s="12">
        <v>11.217287825300918</v>
      </c>
      <c r="L2745" s="12">
        <v>9.6197774867399701</v>
      </c>
      <c r="M2745" s="12">
        <v>17.936996262753873</v>
      </c>
      <c r="N2745" s="12"/>
      <c r="O2745" s="12"/>
    </row>
    <row r="2746" spans="1:15" x14ac:dyDescent="0.35">
      <c r="A2746" s="11" t="str">
        <f t="shared" si="44"/>
        <v>DISTRIBUCION VOLUMEN POR CRITERIO (kg o litros)Whisky30-100MIL</v>
      </c>
      <c r="B2746" s="11" t="s">
        <v>210</v>
      </c>
      <c r="C2746" s="11" t="s">
        <v>124</v>
      </c>
      <c r="D2746" s="11" t="s">
        <v>13</v>
      </c>
      <c r="E2746" s="12">
        <v>25.487676750194026</v>
      </c>
      <c r="F2746" s="12">
        <v>23.776737117545625</v>
      </c>
      <c r="G2746" s="12">
        <v>27.905171743791851</v>
      </c>
      <c r="H2746" s="12">
        <v>19.598223315760002</v>
      </c>
      <c r="I2746" s="12">
        <v>24.477593513606795</v>
      </c>
      <c r="J2746" s="12">
        <v>31.682873821275937</v>
      </c>
      <c r="K2746" s="12">
        <v>35.193609661135511</v>
      </c>
      <c r="L2746" s="12">
        <v>32.647720312482136</v>
      </c>
      <c r="M2746" s="12">
        <v>34.037358865090468</v>
      </c>
      <c r="N2746" s="12"/>
      <c r="O2746" s="12"/>
    </row>
    <row r="2747" spans="1:15" x14ac:dyDescent="0.35">
      <c r="A2747" s="11" t="str">
        <f t="shared" si="44"/>
        <v>DISTRIBUCION VOLUMEN POR CRITERIO (kg o litros)Whisky100-200MIL</v>
      </c>
      <c r="B2747" s="11" t="s">
        <v>210</v>
      </c>
      <c r="C2747" s="11" t="s">
        <v>124</v>
      </c>
      <c r="D2747" s="11" t="s">
        <v>14</v>
      </c>
      <c r="E2747" s="12">
        <v>1.7215829829638152</v>
      </c>
      <c r="F2747" s="12">
        <v>1.31763433604841</v>
      </c>
      <c r="G2747" s="12">
        <v>3.1790323123493529</v>
      </c>
      <c r="H2747" s="12">
        <v>7.390484298001808</v>
      </c>
      <c r="I2747" s="12">
        <v>3.6743379199811264</v>
      </c>
      <c r="J2747" s="12">
        <v>7.4538306612790155</v>
      </c>
      <c r="K2747" s="12">
        <v>2.5620274085541319</v>
      </c>
      <c r="L2747" s="12">
        <v>1.4631737348429976</v>
      </c>
      <c r="M2747" s="12">
        <v>3.8284844391325707</v>
      </c>
      <c r="N2747" s="12"/>
      <c r="O2747" s="12"/>
    </row>
    <row r="2748" spans="1:15" x14ac:dyDescent="0.35">
      <c r="A2748" s="11" t="str">
        <f t="shared" si="44"/>
        <v>DISTRIBUCION VOLUMEN POR CRITERIO (kg o litros)Whisky200-500MIL</v>
      </c>
      <c r="B2748" s="11" t="s">
        <v>210</v>
      </c>
      <c r="C2748" s="11" t="s">
        <v>124</v>
      </c>
      <c r="D2748" s="11" t="s">
        <v>15</v>
      </c>
      <c r="E2748" s="12">
        <v>18.33825273071875</v>
      </c>
      <c r="F2748" s="12">
        <v>19.976330934523425</v>
      </c>
      <c r="G2748" s="12">
        <v>23.086884913131026</v>
      </c>
      <c r="H2748" s="12">
        <v>34.819001813236518</v>
      </c>
      <c r="I2748" s="12">
        <v>33.683050052214938</v>
      </c>
      <c r="J2748" s="12">
        <v>26.064759781823792</v>
      </c>
      <c r="K2748" s="12">
        <v>24.592707054669322</v>
      </c>
      <c r="L2748" s="12">
        <v>25.807972031347699</v>
      </c>
      <c r="M2748" s="12">
        <v>12.92649951784195</v>
      </c>
      <c r="N2748" s="12"/>
      <c r="O2748" s="12"/>
    </row>
    <row r="2749" spans="1:15" x14ac:dyDescent="0.35">
      <c r="A2749" s="11" t="str">
        <f t="shared" si="44"/>
        <v>DISTRIBUCION VOLUMEN POR CRITERIO (kg o litros)Whisky&gt;500MIL</v>
      </c>
      <c r="B2749" s="11" t="s">
        <v>210</v>
      </c>
      <c r="C2749" s="11" t="s">
        <v>124</v>
      </c>
      <c r="D2749" s="11" t="s">
        <v>16</v>
      </c>
      <c r="E2749" s="12">
        <v>24.277360992195451</v>
      </c>
      <c r="F2749" s="12">
        <v>22.635009090256812</v>
      </c>
      <c r="G2749" s="12">
        <v>17.88692756892171</v>
      </c>
      <c r="H2749" s="12">
        <v>11.16761994412809</v>
      </c>
      <c r="I2749" s="12">
        <v>20.977915032442937</v>
      </c>
      <c r="J2749" s="12">
        <v>21.601295004681688</v>
      </c>
      <c r="K2749" s="12">
        <v>16.926608216463926</v>
      </c>
      <c r="L2749" s="12">
        <v>20.411058668499063</v>
      </c>
      <c r="M2749" s="12">
        <v>19.299064596914018</v>
      </c>
      <c r="N2749" s="12"/>
      <c r="O2749" s="12"/>
    </row>
    <row r="2750" spans="1:15" x14ac:dyDescent="0.35">
      <c r="A2750" s="11" t="str">
        <f t="shared" si="44"/>
        <v>DISTRIBUCION VOLUMEN POR CRITERIO (kg o litros)WhiskyDE 15 A 19 AÑOS</v>
      </c>
      <c r="B2750" s="11" t="s">
        <v>210</v>
      </c>
      <c r="C2750" s="11" t="s">
        <v>124</v>
      </c>
      <c r="D2750" s="11" t="s">
        <v>34</v>
      </c>
      <c r="E2750" s="12" t="s">
        <v>222</v>
      </c>
      <c r="F2750" s="12" t="s">
        <v>222</v>
      </c>
      <c r="G2750" s="12">
        <v>3.3929752757770681</v>
      </c>
      <c r="H2750" s="12" t="s">
        <v>222</v>
      </c>
      <c r="I2750" s="12" t="s">
        <v>222</v>
      </c>
      <c r="J2750" s="12">
        <v>6.9952200810494203</v>
      </c>
      <c r="K2750" s="12">
        <v>4.506640608192269</v>
      </c>
      <c r="L2750" s="12" t="s">
        <v>222</v>
      </c>
      <c r="M2750" s="12" t="s">
        <v>222</v>
      </c>
      <c r="N2750" s="12"/>
      <c r="O2750" s="12"/>
    </row>
    <row r="2751" spans="1:15" x14ac:dyDescent="0.35">
      <c r="A2751" s="11" t="str">
        <f t="shared" si="44"/>
        <v>DISTRIBUCION VOLUMEN POR CRITERIO (kg o litros)WhiskyDE 20 A 24 AÑOS</v>
      </c>
      <c r="B2751" s="11" t="s">
        <v>210</v>
      </c>
      <c r="C2751" s="11" t="s">
        <v>124</v>
      </c>
      <c r="D2751" s="11" t="s">
        <v>35</v>
      </c>
      <c r="E2751" s="12">
        <v>1.4643498174515746</v>
      </c>
      <c r="F2751" s="12">
        <v>0.11280025500888524</v>
      </c>
      <c r="G2751" s="12">
        <v>5.0076418124926079</v>
      </c>
      <c r="H2751" s="12">
        <v>1.6383656784718494</v>
      </c>
      <c r="I2751" s="12">
        <v>1.4993359740037633</v>
      </c>
      <c r="J2751" s="12">
        <v>0.17328857920525859</v>
      </c>
      <c r="K2751" s="12">
        <v>3.3302826491754485</v>
      </c>
      <c r="L2751" s="12">
        <v>0.77643211000368051</v>
      </c>
      <c r="M2751" s="12">
        <v>1.7849687582819178</v>
      </c>
      <c r="N2751" s="12"/>
      <c r="O2751" s="12"/>
    </row>
    <row r="2752" spans="1:15" x14ac:dyDescent="0.35">
      <c r="A2752" s="11" t="str">
        <f t="shared" si="44"/>
        <v>DISTRIBUCION VOLUMEN POR CRITERIO (kg o litros)WhiskyDE 25 A 34 AÑOS</v>
      </c>
      <c r="B2752" s="11" t="s">
        <v>210</v>
      </c>
      <c r="C2752" s="11" t="s">
        <v>124</v>
      </c>
      <c r="D2752" s="11" t="s">
        <v>36</v>
      </c>
      <c r="E2752" s="12">
        <v>16.145810120898673</v>
      </c>
      <c r="F2752" s="12">
        <v>10.899072285070655</v>
      </c>
      <c r="G2752" s="12">
        <v>10.508162070535654</v>
      </c>
      <c r="H2752" s="12">
        <v>12.24498462563138</v>
      </c>
      <c r="I2752" s="12">
        <v>8.2051966149819542</v>
      </c>
      <c r="J2752" s="12">
        <v>13.326486116856431</v>
      </c>
      <c r="K2752" s="12">
        <v>7.4770615198852921</v>
      </c>
      <c r="L2752" s="12">
        <v>8.1611700473787927</v>
      </c>
      <c r="M2752" s="12">
        <v>5.994144650498578</v>
      </c>
      <c r="N2752" s="12"/>
      <c r="O2752" s="12"/>
    </row>
    <row r="2753" spans="1:15" x14ac:dyDescent="0.35">
      <c r="A2753" s="11" t="str">
        <f t="shared" si="44"/>
        <v>DISTRIBUCION VOLUMEN POR CRITERIO (kg o litros)WhiskyDE 35 A 49 AÑOS</v>
      </c>
      <c r="B2753" s="11" t="s">
        <v>210</v>
      </c>
      <c r="C2753" s="11" t="s">
        <v>124</v>
      </c>
      <c r="D2753" s="11" t="s">
        <v>37</v>
      </c>
      <c r="E2753" s="12">
        <v>14.246362101225779</v>
      </c>
      <c r="F2753" s="12">
        <v>17.067299908547191</v>
      </c>
      <c r="G2753" s="12">
        <v>16.878142323236489</v>
      </c>
      <c r="H2753" s="12">
        <v>9.2979687265948581</v>
      </c>
      <c r="I2753" s="12">
        <v>23.610651557116764</v>
      </c>
      <c r="J2753" s="12">
        <v>12.019703681741477</v>
      </c>
      <c r="K2753" s="12">
        <v>16.531472452831235</v>
      </c>
      <c r="L2753" s="12">
        <v>15.478020922626342</v>
      </c>
      <c r="M2753" s="12">
        <v>15.858221880167248</v>
      </c>
      <c r="N2753" s="12"/>
      <c r="O2753" s="12"/>
    </row>
    <row r="2754" spans="1:15" x14ac:dyDescent="0.35">
      <c r="A2754" s="11" t="str">
        <f t="shared" si="44"/>
        <v>DISTRIBUCION VOLUMEN POR CRITERIO (kg o litros)WhiskyDE 50 A 59 AÑOS</v>
      </c>
      <c r="B2754" s="11" t="s">
        <v>210</v>
      </c>
      <c r="C2754" s="11" t="s">
        <v>124</v>
      </c>
      <c r="D2754" s="11" t="s">
        <v>38</v>
      </c>
      <c r="E2754" s="12">
        <v>18.628092356441602</v>
      </c>
      <c r="F2754" s="12">
        <v>17.366469500963731</v>
      </c>
      <c r="G2754" s="12">
        <v>16.165583385644577</v>
      </c>
      <c r="H2754" s="12">
        <v>16.043479683660376</v>
      </c>
      <c r="I2754" s="12">
        <v>12.352036345145278</v>
      </c>
      <c r="J2754" s="12">
        <v>13.711028622989918</v>
      </c>
      <c r="K2754" s="12">
        <v>15.950892186700107</v>
      </c>
      <c r="L2754" s="12">
        <v>20.096873116555923</v>
      </c>
      <c r="M2754" s="12">
        <v>21.130530708854508</v>
      </c>
      <c r="N2754" s="12"/>
      <c r="O2754" s="12"/>
    </row>
    <row r="2755" spans="1:15" x14ac:dyDescent="0.35">
      <c r="A2755" s="11" t="str">
        <f t="shared" si="44"/>
        <v>DISTRIBUCION VOLUMEN POR CRITERIO (kg o litros)WhiskyDE 60 A 75 AÑOS</v>
      </c>
      <c r="B2755" s="11" t="s">
        <v>210</v>
      </c>
      <c r="C2755" s="11" t="s">
        <v>124</v>
      </c>
      <c r="D2755" s="11" t="s">
        <v>39</v>
      </c>
      <c r="E2755" s="12">
        <v>49.515370378831769</v>
      </c>
      <c r="F2755" s="12">
        <v>54.554353547885327</v>
      </c>
      <c r="G2755" s="12">
        <v>48.047495900562943</v>
      </c>
      <c r="H2755" s="12">
        <v>60.77520451230226</v>
      </c>
      <c r="I2755" s="12">
        <v>54.332771801016023</v>
      </c>
      <c r="J2755" s="12">
        <v>53.774275050029161</v>
      </c>
      <c r="K2755" s="12">
        <v>52.203663220310958</v>
      </c>
      <c r="L2755" s="12">
        <v>55.4875122148906</v>
      </c>
      <c r="M2755" s="12">
        <v>55.232140029392397</v>
      </c>
      <c r="N2755" s="12"/>
      <c r="O2755" s="12"/>
    </row>
    <row r="2756" spans="1:15" x14ac:dyDescent="0.35">
      <c r="A2756" s="11" t="str">
        <f t="shared" si="44"/>
        <v>DISTRIBUCION VOLUMEN POR CRITERIO (kg o litros)WhiskyNIVEL ALTO</v>
      </c>
      <c r="B2756" s="11" t="s">
        <v>210</v>
      </c>
      <c r="C2756" s="11" t="s">
        <v>124</v>
      </c>
      <c r="D2756" s="11" t="s">
        <v>171</v>
      </c>
      <c r="E2756" s="12">
        <v>31.722108226441097</v>
      </c>
      <c r="F2756" s="12">
        <v>33.96217250817827</v>
      </c>
      <c r="G2756" s="12">
        <v>35.470528467256187</v>
      </c>
      <c r="H2756" s="12">
        <v>50.599182931091448</v>
      </c>
      <c r="I2756" s="12">
        <v>48.586229052415717</v>
      </c>
      <c r="J2756" s="12">
        <v>32.996971063386383</v>
      </c>
      <c r="K2756" s="12">
        <v>37.817266004811138</v>
      </c>
      <c r="L2756" s="12">
        <v>38.73072081622432</v>
      </c>
      <c r="M2756" s="12">
        <v>24.772602391611859</v>
      </c>
      <c r="N2756" s="12"/>
      <c r="O2756" s="12"/>
    </row>
    <row r="2757" spans="1:15" x14ac:dyDescent="0.35">
      <c r="A2757" s="11" t="str">
        <f t="shared" si="44"/>
        <v>DISTRIBUCION VOLUMEN POR CRITERIO (kg o litros)WhiskyNIVEL MEDIO ALTO</v>
      </c>
      <c r="B2757" s="11" t="s">
        <v>210</v>
      </c>
      <c r="C2757" s="11" t="s">
        <v>124</v>
      </c>
      <c r="D2757" s="11" t="s">
        <v>172</v>
      </c>
      <c r="E2757" s="12">
        <v>6.6805595977460319</v>
      </c>
      <c r="F2757" s="12">
        <v>3.2776544817000373</v>
      </c>
      <c r="G2757" s="12">
        <v>7.4044866558329883</v>
      </c>
      <c r="H2757" s="12">
        <v>3.4917946691535797</v>
      </c>
      <c r="I2757" s="12">
        <v>7.4251890117183343</v>
      </c>
      <c r="J2757" s="12">
        <v>9.1912657469130181</v>
      </c>
      <c r="K2757" s="12">
        <v>9.4267382811160569</v>
      </c>
      <c r="L2757" s="12">
        <v>8.9124605355817526</v>
      </c>
      <c r="M2757" s="12">
        <v>16.103503107141481</v>
      </c>
      <c r="N2757" s="12"/>
      <c r="O2757" s="12"/>
    </row>
    <row r="2758" spans="1:15" x14ac:dyDescent="0.35">
      <c r="A2758" s="11" t="str">
        <f t="shared" si="44"/>
        <v>DISTRIBUCION VOLUMEN POR CRITERIO (kg o litros)WhiskyNIVEL MEDIO</v>
      </c>
      <c r="B2758" s="11" t="s">
        <v>210</v>
      </c>
      <c r="C2758" s="11" t="s">
        <v>124</v>
      </c>
      <c r="D2758" s="11" t="s">
        <v>173</v>
      </c>
      <c r="E2758" s="12">
        <v>12.716607555517308</v>
      </c>
      <c r="F2758" s="12">
        <v>11.673437138316348</v>
      </c>
      <c r="G2758" s="12">
        <v>15.078561326260232</v>
      </c>
      <c r="H2758" s="12">
        <v>9.5920511661233032</v>
      </c>
      <c r="I2758" s="12">
        <v>15.555002531132425</v>
      </c>
      <c r="J2758" s="12">
        <v>21.42603469163544</v>
      </c>
      <c r="K2758" s="12">
        <v>19.285253879767296</v>
      </c>
      <c r="L2758" s="12">
        <v>18.432665517036952</v>
      </c>
      <c r="M2758" s="12">
        <v>17.346251910173919</v>
      </c>
      <c r="N2758" s="12"/>
      <c r="O2758" s="12"/>
    </row>
    <row r="2759" spans="1:15" x14ac:dyDescent="0.35">
      <c r="A2759" s="11" t="str">
        <f t="shared" si="44"/>
        <v>DISTRIBUCION VOLUMEN POR CRITERIO (kg o litros)WhiskyNIVEL MEDIO BAJO</v>
      </c>
      <c r="B2759" s="11" t="s">
        <v>210</v>
      </c>
      <c r="C2759" s="11" t="s">
        <v>124</v>
      </c>
      <c r="D2759" s="11" t="s">
        <v>174</v>
      </c>
      <c r="E2759" s="12">
        <v>10.887247063507607</v>
      </c>
      <c r="F2759" s="12">
        <v>15.321755976896515</v>
      </c>
      <c r="G2759" s="12">
        <v>12.412182682467906</v>
      </c>
      <c r="H2759" s="12">
        <v>14.871213275961114</v>
      </c>
      <c r="I2759" s="12">
        <v>8.1645590653082802</v>
      </c>
      <c r="J2759" s="12">
        <v>11.466924129762152</v>
      </c>
      <c r="K2759" s="12">
        <v>4.4666016530180697</v>
      </c>
      <c r="L2759" s="12">
        <v>8.6810913123851314</v>
      </c>
      <c r="M2759" s="12">
        <v>9.9197504405020762</v>
      </c>
      <c r="N2759" s="12"/>
      <c r="O2759" s="12"/>
    </row>
    <row r="2760" spans="1:15" x14ac:dyDescent="0.35">
      <c r="A2760" s="11" t="str">
        <f t="shared" si="44"/>
        <v>DISTRIBUCION VOLUMEN POR CRITERIO (kg o litros)WhiskyNIVEL BAJO</v>
      </c>
      <c r="B2760" s="11" t="s">
        <v>210</v>
      </c>
      <c r="C2760" s="11" t="s">
        <v>124</v>
      </c>
      <c r="D2760" s="11" t="s">
        <v>190</v>
      </c>
      <c r="E2760" s="12">
        <v>37.993459159058254</v>
      </c>
      <c r="F2760" s="12">
        <v>35.764974713232917</v>
      </c>
      <c r="G2760" s="12">
        <v>29.634250580471612</v>
      </c>
      <c r="H2760" s="12">
        <v>21.445764167286494</v>
      </c>
      <c r="I2760" s="12">
        <v>20.26902575066293</v>
      </c>
      <c r="J2760" s="12">
        <v>24.918804209681603</v>
      </c>
      <c r="K2760" s="12">
        <v>29.004148156552535</v>
      </c>
      <c r="L2760" s="12">
        <v>25.243073163328315</v>
      </c>
      <c r="M2760" s="12">
        <v>31.857893608310778</v>
      </c>
      <c r="N2760" s="12"/>
      <c r="O2760" s="12"/>
    </row>
    <row r="2761" spans="1:15" x14ac:dyDescent="0.35">
      <c r="A2761" s="11" t="str">
        <f t="shared" si="44"/>
        <v>DISTRIBUCION VOLUMEN POR CRITERIO (kg o litros)WhiskyHOMBRE</v>
      </c>
      <c r="B2761" s="11" t="s">
        <v>210</v>
      </c>
      <c r="C2761" s="11" t="s">
        <v>124</v>
      </c>
      <c r="D2761" s="11" t="s">
        <v>17</v>
      </c>
      <c r="E2761" s="12">
        <v>83.057040711858932</v>
      </c>
      <c r="F2761" s="12">
        <v>74.578580146597403</v>
      </c>
      <c r="G2761" s="12">
        <v>80.809187090385777</v>
      </c>
      <c r="H2761" s="12">
        <v>81.630068255121685</v>
      </c>
      <c r="I2761" s="12">
        <v>89.431478144739927</v>
      </c>
      <c r="J2761" s="12">
        <v>82.524039762142465</v>
      </c>
      <c r="K2761" s="12">
        <v>79.624332438142147</v>
      </c>
      <c r="L2761" s="12">
        <v>78.965319669809901</v>
      </c>
      <c r="M2761" s="12">
        <v>75.713719188026147</v>
      </c>
      <c r="N2761" s="12"/>
      <c r="O2761" s="12"/>
    </row>
    <row r="2762" spans="1:15" x14ac:dyDescent="0.35">
      <c r="A2762" s="11" t="str">
        <f t="shared" si="44"/>
        <v>DISTRIBUCION VOLUMEN POR CRITERIO (kg o litros)WhiskyMUJER</v>
      </c>
      <c r="B2762" s="11" t="s">
        <v>210</v>
      </c>
      <c r="C2762" s="11" t="s">
        <v>124</v>
      </c>
      <c r="D2762" s="11" t="s">
        <v>18</v>
      </c>
      <c r="E2762" s="12">
        <v>16.942944030699586</v>
      </c>
      <c r="F2762" s="12">
        <v>25.421422305894829</v>
      </c>
      <c r="G2762" s="12">
        <v>19.190816548690002</v>
      </c>
      <c r="H2762" s="12">
        <v>18.36992989271657</v>
      </c>
      <c r="I2762" s="12">
        <v>10.568522985426666</v>
      </c>
      <c r="J2762" s="12">
        <v>17.475956684738097</v>
      </c>
      <c r="K2762" s="12">
        <v>20.375679483645882</v>
      </c>
      <c r="L2762" s="12">
        <v>21.034681663417885</v>
      </c>
      <c r="M2762" s="12">
        <v>24.286295249207505</v>
      </c>
      <c r="N2762" s="12"/>
      <c r="O2762" s="12"/>
    </row>
    <row r="2763" spans="1:15" x14ac:dyDescent="0.35">
      <c r="A2763" s="11" t="str">
        <f t="shared" si="44"/>
        <v>DISTRIBUCION VOLUMEN POR CRITERIO (kg o litros)BrandyT.ESPAÑA</v>
      </c>
      <c r="B2763" s="11" t="s">
        <v>210</v>
      </c>
      <c r="C2763" s="11" t="s">
        <v>125</v>
      </c>
      <c r="D2763" s="11" t="s">
        <v>32</v>
      </c>
      <c r="E2763" s="12">
        <v>100</v>
      </c>
      <c r="F2763" s="12">
        <v>100</v>
      </c>
      <c r="G2763" s="12">
        <v>100</v>
      </c>
      <c r="H2763" s="12">
        <v>100</v>
      </c>
      <c r="I2763" s="12">
        <v>100</v>
      </c>
      <c r="J2763" s="12">
        <v>100</v>
      </c>
      <c r="K2763" s="12">
        <v>100</v>
      </c>
      <c r="L2763" s="12">
        <v>100</v>
      </c>
      <c r="M2763" s="12">
        <v>100</v>
      </c>
      <c r="N2763" s="12"/>
      <c r="O2763" s="12"/>
    </row>
    <row r="2764" spans="1:15" x14ac:dyDescent="0.35">
      <c r="A2764" s="11" t="str">
        <f t="shared" si="44"/>
        <v>DISTRIBUCION VOLUMEN POR CRITERIO (kg o litros)BrandyBCN AM</v>
      </c>
      <c r="B2764" s="11" t="s">
        <v>210</v>
      </c>
      <c r="C2764" s="11" t="s">
        <v>125</v>
      </c>
      <c r="D2764" s="11" t="s">
        <v>1</v>
      </c>
      <c r="E2764" s="12">
        <v>4.4341655754321909</v>
      </c>
      <c r="F2764" s="12">
        <v>40.957533947909383</v>
      </c>
      <c r="G2764" s="12">
        <v>11.290366119833148</v>
      </c>
      <c r="H2764" s="12">
        <v>16.670652006538113</v>
      </c>
      <c r="I2764" s="12">
        <v>0.49904461183836707</v>
      </c>
      <c r="J2764" s="12">
        <v>14.193714443859767</v>
      </c>
      <c r="K2764" s="12">
        <v>3.9436662509963814</v>
      </c>
      <c r="L2764" s="12">
        <v>1.4382880919999521</v>
      </c>
      <c r="M2764" s="12">
        <v>8.2984794239754869E-2</v>
      </c>
      <c r="N2764" s="12"/>
      <c r="O2764" s="12"/>
    </row>
    <row r="2765" spans="1:15" x14ac:dyDescent="0.35">
      <c r="A2765" s="11" t="str">
        <f t="shared" si="44"/>
        <v>DISTRIBUCION VOLUMEN POR CRITERIO (kg o litros)BrandyREST.CAT ARAGON</v>
      </c>
      <c r="B2765" s="11" t="s">
        <v>210</v>
      </c>
      <c r="C2765" s="11" t="s">
        <v>125</v>
      </c>
      <c r="D2765" s="11" t="s">
        <v>2</v>
      </c>
      <c r="E2765" s="12">
        <v>29.144398728899962</v>
      </c>
      <c r="F2765" s="12">
        <v>30.061221217642988</v>
      </c>
      <c r="G2765" s="12">
        <v>7.2072534128307897</v>
      </c>
      <c r="H2765" s="12">
        <v>4.7986126466258554</v>
      </c>
      <c r="I2765" s="12">
        <v>85.336696213271253</v>
      </c>
      <c r="J2765" s="12">
        <v>1.2931002884496285</v>
      </c>
      <c r="K2765" s="12">
        <v>50.091495487736552</v>
      </c>
      <c r="L2765" s="12">
        <v>24.878520090219343</v>
      </c>
      <c r="M2765" s="12">
        <v>11.886639728465427</v>
      </c>
      <c r="N2765" s="12"/>
      <c r="O2765" s="12"/>
    </row>
    <row r="2766" spans="1:15" x14ac:dyDescent="0.35">
      <c r="A2766" s="11" t="str">
        <f t="shared" si="44"/>
        <v>DISTRIBUCION VOLUMEN POR CRITERIO (kg o litros)BrandyLEVANTE</v>
      </c>
      <c r="B2766" s="11" t="s">
        <v>210</v>
      </c>
      <c r="C2766" s="11" t="s">
        <v>125</v>
      </c>
      <c r="D2766" s="11" t="s">
        <v>3</v>
      </c>
      <c r="E2766" s="12">
        <v>46.707781692079806</v>
      </c>
      <c r="F2766" s="12">
        <v>13.832805171565379</v>
      </c>
      <c r="G2766" s="12">
        <v>22.648486890141726</v>
      </c>
      <c r="H2766" s="12">
        <v>29.609631574743496</v>
      </c>
      <c r="I2766" s="12">
        <v>5.2175134477264411</v>
      </c>
      <c r="J2766" s="12">
        <v>28.009222308791099</v>
      </c>
      <c r="K2766" s="12">
        <v>11.626678151017012</v>
      </c>
      <c r="L2766" s="12">
        <v>31.294192278661125</v>
      </c>
      <c r="M2766" s="12">
        <v>10.699832240290917</v>
      </c>
      <c r="N2766" s="12"/>
      <c r="O2766" s="12"/>
    </row>
    <row r="2767" spans="1:15" x14ac:dyDescent="0.35">
      <c r="A2767" s="11" t="str">
        <f t="shared" si="44"/>
        <v>DISTRIBUCION VOLUMEN POR CRITERIO (kg o litros)BrandyANDALUCIA</v>
      </c>
      <c r="B2767" s="11" t="s">
        <v>210</v>
      </c>
      <c r="C2767" s="11" t="s">
        <v>125</v>
      </c>
      <c r="D2767" s="11" t="s">
        <v>4</v>
      </c>
      <c r="E2767" s="12">
        <v>5.0032402690611137</v>
      </c>
      <c r="F2767" s="12">
        <v>3.2578913493146353</v>
      </c>
      <c r="G2767" s="12">
        <v>6.3060298186199972</v>
      </c>
      <c r="H2767" s="12">
        <v>8.0502978794621392</v>
      </c>
      <c r="I2767" s="12">
        <v>2.8006140954090983</v>
      </c>
      <c r="J2767" s="12">
        <v>12.570359002472642</v>
      </c>
      <c r="K2767" s="12">
        <v>14.796191219834936</v>
      </c>
      <c r="L2767" s="12">
        <v>16.348763063421355</v>
      </c>
      <c r="M2767" s="12">
        <v>27.624716818227839</v>
      </c>
      <c r="N2767" s="12"/>
      <c r="O2767" s="12"/>
    </row>
    <row r="2768" spans="1:15" x14ac:dyDescent="0.35">
      <c r="A2768" s="11" t="str">
        <f t="shared" si="44"/>
        <v>DISTRIBUCION VOLUMEN POR CRITERIO (kg o litros)BrandyMDD AM</v>
      </c>
      <c r="B2768" s="11" t="s">
        <v>210</v>
      </c>
      <c r="C2768" s="11" t="s">
        <v>125</v>
      </c>
      <c r="D2768" s="11" t="s">
        <v>5</v>
      </c>
      <c r="E2768" s="12" t="s">
        <v>222</v>
      </c>
      <c r="F2768" s="12">
        <v>3.2721147381380504</v>
      </c>
      <c r="G2768" s="12">
        <v>18.906917291306648</v>
      </c>
      <c r="H2768" s="12">
        <v>3.0258716983722391</v>
      </c>
      <c r="I2768" s="12" t="s">
        <v>222</v>
      </c>
      <c r="J2768" s="12">
        <v>22.336993124124071</v>
      </c>
      <c r="K2768" s="12">
        <v>0.75618770672323787</v>
      </c>
      <c r="L2768" s="12">
        <v>1.1613841620319776</v>
      </c>
      <c r="M2768" s="12">
        <v>7.4303767388066584</v>
      </c>
      <c r="N2768" s="12"/>
      <c r="O2768" s="12"/>
    </row>
    <row r="2769" spans="1:15" x14ac:dyDescent="0.35">
      <c r="A2769" s="11" t="str">
        <f t="shared" si="44"/>
        <v>DISTRIBUCION VOLUMEN POR CRITERIO (kg o litros)BrandyRTO CENTRO</v>
      </c>
      <c r="B2769" s="11" t="s">
        <v>210</v>
      </c>
      <c r="C2769" s="11" t="s">
        <v>125</v>
      </c>
      <c r="D2769" s="11" t="s">
        <v>6</v>
      </c>
      <c r="E2769" s="12">
        <v>3.1832460036504147</v>
      </c>
      <c r="F2769" s="12">
        <v>0.71273784399424112</v>
      </c>
      <c r="G2769" s="12">
        <v>0.55873280412972293</v>
      </c>
      <c r="H2769" s="12">
        <v>2.0182578352191261</v>
      </c>
      <c r="I2769" s="12">
        <v>0.91959942239931358</v>
      </c>
      <c r="J2769" s="12">
        <v>5.8792835293698618</v>
      </c>
      <c r="K2769" s="12">
        <v>10.867896583917364</v>
      </c>
      <c r="L2769" s="12">
        <v>4.303438401423648</v>
      </c>
      <c r="M2769" s="12">
        <v>29.056745580177612</v>
      </c>
      <c r="N2769" s="12"/>
      <c r="O2769" s="12"/>
    </row>
    <row r="2770" spans="1:15" x14ac:dyDescent="0.35">
      <c r="A2770" s="11" t="str">
        <f t="shared" si="44"/>
        <v>DISTRIBUCION VOLUMEN POR CRITERIO (kg o litros)BrandyNORTE-CENTRO</v>
      </c>
      <c r="B2770" s="11" t="s">
        <v>210</v>
      </c>
      <c r="C2770" s="11" t="s">
        <v>125</v>
      </c>
      <c r="D2770" s="11" t="s">
        <v>7</v>
      </c>
      <c r="E2770" s="12">
        <v>9.4532896773975637</v>
      </c>
      <c r="F2770" s="12">
        <v>4.3617658618145985</v>
      </c>
      <c r="G2770" s="12">
        <v>29.385638175403589</v>
      </c>
      <c r="H2770" s="12">
        <v>30.167782380968827</v>
      </c>
      <c r="I2770" s="12">
        <v>4.9931891427805368</v>
      </c>
      <c r="J2770" s="12">
        <v>15.717336483981001</v>
      </c>
      <c r="K2770" s="12">
        <v>7.511351751396611</v>
      </c>
      <c r="L2770" s="12">
        <v>19.797127885171388</v>
      </c>
      <c r="M2770" s="12">
        <v>13.21871225595819</v>
      </c>
      <c r="N2770" s="12"/>
      <c r="O2770" s="12"/>
    </row>
    <row r="2771" spans="1:15" x14ac:dyDescent="0.35">
      <c r="A2771" s="11" t="str">
        <f t="shared" si="44"/>
        <v>DISTRIBUCION VOLUMEN POR CRITERIO (kg o litros)BrandyNOROESTE</v>
      </c>
      <c r="B2771" s="11" t="s">
        <v>210</v>
      </c>
      <c r="C2771" s="11" t="s">
        <v>125</v>
      </c>
      <c r="D2771" s="11" t="s">
        <v>8</v>
      </c>
      <c r="E2771" s="12">
        <v>2.073869536460994</v>
      </c>
      <c r="F2771" s="12">
        <v>3.5439348970448528</v>
      </c>
      <c r="G2771" s="12">
        <v>3.6965732357358809</v>
      </c>
      <c r="H2771" s="12">
        <v>5.6588951137143626</v>
      </c>
      <c r="I2771" s="12">
        <v>0.23332736160915682</v>
      </c>
      <c r="J2771" s="12" t="s">
        <v>222</v>
      </c>
      <c r="K2771" s="12">
        <v>0.40652782464292625</v>
      </c>
      <c r="L2771" s="12">
        <v>0.77828868743852986</v>
      </c>
      <c r="M2771" s="12" t="s">
        <v>222</v>
      </c>
      <c r="N2771" s="12"/>
      <c r="O2771" s="12"/>
    </row>
    <row r="2772" spans="1:15" x14ac:dyDescent="0.35">
      <c r="A2772" s="11" t="str">
        <f t="shared" si="44"/>
        <v>DISTRIBUCION VOLUMEN POR CRITERIO (kg o litros)Brandy&lt;2MIL</v>
      </c>
      <c r="B2772" s="11" t="s">
        <v>210</v>
      </c>
      <c r="C2772" s="11" t="s">
        <v>125</v>
      </c>
      <c r="D2772" s="11" t="s">
        <v>9</v>
      </c>
      <c r="E2772" s="12" t="s">
        <v>222</v>
      </c>
      <c r="F2772" s="12">
        <v>30.061221217642988</v>
      </c>
      <c r="G2772" s="12">
        <v>1.4576375564315636</v>
      </c>
      <c r="H2772" s="12" t="s">
        <v>222</v>
      </c>
      <c r="I2772" s="12">
        <v>40.519959103940096</v>
      </c>
      <c r="J2772" s="12" t="s">
        <v>222</v>
      </c>
      <c r="K2772" s="12" t="s">
        <v>222</v>
      </c>
      <c r="L2772" s="12" t="s">
        <v>222</v>
      </c>
      <c r="M2772" s="12">
        <v>17.104581737620716</v>
      </c>
      <c r="N2772" s="12"/>
      <c r="O2772" s="12"/>
    </row>
    <row r="2773" spans="1:15" x14ac:dyDescent="0.35">
      <c r="A2773" s="11" t="str">
        <f t="shared" si="44"/>
        <v>DISTRIBUCION VOLUMEN POR CRITERIO (kg o litros)Brandy2-5MIL</v>
      </c>
      <c r="B2773" s="11" t="s">
        <v>210</v>
      </c>
      <c r="C2773" s="11" t="s">
        <v>125</v>
      </c>
      <c r="D2773" s="11" t="s">
        <v>10</v>
      </c>
      <c r="E2773" s="12">
        <v>3.4003614196567034</v>
      </c>
      <c r="F2773" s="12">
        <v>0.98297770311967614</v>
      </c>
      <c r="G2773" s="12">
        <v>1.09765395855554</v>
      </c>
      <c r="H2773" s="12">
        <v>1.1728066389589122</v>
      </c>
      <c r="I2773" s="12">
        <v>0.13984219584562704</v>
      </c>
      <c r="J2773" s="12" t="s">
        <v>222</v>
      </c>
      <c r="K2773" s="12">
        <v>14.435004216526776</v>
      </c>
      <c r="L2773" s="12" t="s">
        <v>222</v>
      </c>
      <c r="M2773" s="12">
        <v>0.98404686366000815</v>
      </c>
      <c r="N2773" s="12"/>
      <c r="O2773" s="12"/>
    </row>
    <row r="2774" spans="1:15" x14ac:dyDescent="0.35">
      <c r="A2774" s="11" t="str">
        <f t="shared" si="44"/>
        <v>DISTRIBUCION VOLUMEN POR CRITERIO (kg o litros)Brandy5-10MIL</v>
      </c>
      <c r="B2774" s="11" t="s">
        <v>210</v>
      </c>
      <c r="C2774" s="11" t="s">
        <v>125</v>
      </c>
      <c r="D2774" s="11" t="s">
        <v>11</v>
      </c>
      <c r="E2774" s="12">
        <v>25.154907066203762</v>
      </c>
      <c r="F2774" s="12">
        <v>5.463270346792628</v>
      </c>
      <c r="G2774" s="12">
        <v>2.4376853973758572</v>
      </c>
      <c r="H2774" s="12">
        <v>23.511768144113077</v>
      </c>
      <c r="I2774" s="12" t="s">
        <v>222</v>
      </c>
      <c r="J2774" s="12">
        <v>2.7386083513135606</v>
      </c>
      <c r="K2774" s="12" t="s">
        <v>222</v>
      </c>
      <c r="L2774" s="12">
        <v>10.623336479365493</v>
      </c>
      <c r="M2774" s="12">
        <v>0.80748351119024642</v>
      </c>
      <c r="N2774" s="12"/>
      <c r="O2774" s="12"/>
    </row>
    <row r="2775" spans="1:15" x14ac:dyDescent="0.35">
      <c r="A2775" s="11" t="str">
        <f t="shared" si="44"/>
        <v>DISTRIBUCION VOLUMEN POR CRITERIO (kg o litros)Brandy10-30MIL</v>
      </c>
      <c r="B2775" s="11" t="s">
        <v>210</v>
      </c>
      <c r="C2775" s="11" t="s">
        <v>125</v>
      </c>
      <c r="D2775" s="11" t="s">
        <v>12</v>
      </c>
      <c r="E2775" s="12">
        <v>14.990567250530892</v>
      </c>
      <c r="F2775" s="12">
        <v>4.1357763154316434</v>
      </c>
      <c r="G2775" s="12">
        <v>32.057479518342355</v>
      </c>
      <c r="H2775" s="12">
        <v>27.161933456047393</v>
      </c>
      <c r="I2775" s="12">
        <v>8.0472605836340243</v>
      </c>
      <c r="J2775" s="12">
        <v>22.26984887913849</v>
      </c>
      <c r="K2775" s="12">
        <v>18.182711895472536</v>
      </c>
      <c r="L2775" s="12">
        <v>19.143681005640776</v>
      </c>
      <c r="M2775" s="12">
        <v>35.856101090684753</v>
      </c>
      <c r="N2775" s="12"/>
      <c r="O2775" s="12"/>
    </row>
    <row r="2776" spans="1:15" x14ac:dyDescent="0.35">
      <c r="A2776" s="11" t="str">
        <f t="shared" si="44"/>
        <v>DISTRIBUCION VOLUMEN POR CRITERIO (kg o litros)Brandy30-100MIL</v>
      </c>
      <c r="B2776" s="11" t="s">
        <v>210</v>
      </c>
      <c r="C2776" s="11" t="s">
        <v>125</v>
      </c>
      <c r="D2776" s="11" t="s">
        <v>13</v>
      </c>
      <c r="E2776" s="12">
        <v>23.427152916334933</v>
      </c>
      <c r="F2776" s="12">
        <v>6.15704259779171</v>
      </c>
      <c r="G2776" s="12">
        <v>14.172552925841748</v>
      </c>
      <c r="H2776" s="12">
        <v>20.339224112350035</v>
      </c>
      <c r="I2776" s="12">
        <v>48.825889354947215</v>
      </c>
      <c r="J2776" s="12">
        <v>21.509047504335953</v>
      </c>
      <c r="K2776" s="12">
        <v>52.213085692142826</v>
      </c>
      <c r="L2776" s="12">
        <v>43.275164186786455</v>
      </c>
      <c r="M2776" s="12">
        <v>32.384079579362528</v>
      </c>
      <c r="N2776" s="12"/>
      <c r="O2776" s="12"/>
    </row>
    <row r="2777" spans="1:15" x14ac:dyDescent="0.35">
      <c r="A2777" s="11" t="str">
        <f t="shared" si="44"/>
        <v>DISTRIBUCION VOLUMEN POR CRITERIO (kg o litros)Brandy100-200MIL</v>
      </c>
      <c r="B2777" s="11" t="s">
        <v>210</v>
      </c>
      <c r="C2777" s="11" t="s">
        <v>125</v>
      </c>
      <c r="D2777" s="11" t="s">
        <v>14</v>
      </c>
      <c r="E2777" s="12" t="s">
        <v>222</v>
      </c>
      <c r="F2777" s="12">
        <v>1.685443560157742</v>
      </c>
      <c r="G2777" s="12">
        <v>16.22190093824041</v>
      </c>
      <c r="H2777" s="12">
        <v>11.087967290756406</v>
      </c>
      <c r="I2777" s="12" t="s">
        <v>222</v>
      </c>
      <c r="J2777" s="12">
        <v>0.16929167863015737</v>
      </c>
      <c r="K2777" s="12">
        <v>6.4048313969093353</v>
      </c>
      <c r="L2777" s="12" t="s">
        <v>222</v>
      </c>
      <c r="M2777" s="12">
        <v>2.0808975959588074</v>
      </c>
      <c r="N2777" s="12"/>
      <c r="O2777" s="12"/>
    </row>
    <row r="2778" spans="1:15" x14ac:dyDescent="0.35">
      <c r="A2778" s="11" t="str">
        <f t="shared" si="44"/>
        <v>DISTRIBUCION VOLUMEN POR CRITERIO (kg o litros)Brandy200-500MIL</v>
      </c>
      <c r="B2778" s="11" t="s">
        <v>210</v>
      </c>
      <c r="C2778" s="11" t="s">
        <v>125</v>
      </c>
      <c r="D2778" s="11" t="s">
        <v>15</v>
      </c>
      <c r="E2778" s="12">
        <v>33.027013375135127</v>
      </c>
      <c r="F2778" s="12">
        <v>9.8961505430690231</v>
      </c>
      <c r="G2778" s="12">
        <v>12.134892785652688</v>
      </c>
      <c r="H2778" s="12">
        <v>1.3815170043995275</v>
      </c>
      <c r="I2778" s="12">
        <v>2.3717477400307505</v>
      </c>
      <c r="J2778" s="12">
        <v>24.201617436041641</v>
      </c>
      <c r="K2778" s="12">
        <v>4.6408730967487841</v>
      </c>
      <c r="L2778" s="12">
        <v>25.796437189319988</v>
      </c>
      <c r="M2778" s="12">
        <v>10.195163406332044</v>
      </c>
      <c r="N2778" s="12"/>
      <c r="O2778" s="12"/>
    </row>
    <row r="2779" spans="1:15" x14ac:dyDescent="0.35">
      <c r="A2779" s="11" t="str">
        <f t="shared" si="44"/>
        <v>DISTRIBUCION VOLUMEN POR CRITERIO (kg o litros)Brandy&gt;500MIL</v>
      </c>
      <c r="B2779" s="11" t="s">
        <v>210</v>
      </c>
      <c r="C2779" s="11" t="s">
        <v>125</v>
      </c>
      <c r="D2779" s="11" t="s">
        <v>16</v>
      </c>
      <c r="E2779" s="12" t="s">
        <v>222</v>
      </c>
      <c r="F2779" s="12">
        <v>41.618119442972336</v>
      </c>
      <c r="G2779" s="12">
        <v>20.420195588833451</v>
      </c>
      <c r="H2779" s="12">
        <v>15.344776518479266</v>
      </c>
      <c r="I2779" s="12">
        <v>9.5284658836833999E-2</v>
      </c>
      <c r="J2779" s="12">
        <v>29.111584703174959</v>
      </c>
      <c r="K2779" s="12">
        <v>4.1234918125379556</v>
      </c>
      <c r="L2779" s="12">
        <v>1.1613841620319776</v>
      </c>
      <c r="M2779" s="12">
        <v>0.58765346098792759</v>
      </c>
      <c r="N2779" s="12"/>
      <c r="O2779" s="12"/>
    </row>
    <row r="2780" spans="1:15" x14ac:dyDescent="0.35">
      <c r="A2780" s="11" t="str">
        <f t="shared" si="44"/>
        <v>DISTRIBUCION VOLUMEN POR CRITERIO (kg o litros)BrandyDE 15 A 19 AÑOS</v>
      </c>
      <c r="B2780" s="11" t="s">
        <v>210</v>
      </c>
      <c r="C2780" s="11" t="s">
        <v>125</v>
      </c>
      <c r="D2780" s="11" t="s">
        <v>34</v>
      </c>
      <c r="E2780" s="12" t="s">
        <v>222</v>
      </c>
      <c r="F2780" s="12" t="s">
        <v>222</v>
      </c>
      <c r="G2780" s="12" t="s">
        <v>222</v>
      </c>
      <c r="H2780" s="12" t="s">
        <v>222</v>
      </c>
      <c r="I2780" s="12" t="s">
        <v>222</v>
      </c>
      <c r="J2780" s="12" t="s">
        <v>222</v>
      </c>
      <c r="K2780" s="12" t="s">
        <v>222</v>
      </c>
      <c r="L2780" s="12" t="s">
        <v>222</v>
      </c>
      <c r="M2780" s="12" t="s">
        <v>222</v>
      </c>
      <c r="N2780" s="12"/>
      <c r="O2780" s="12"/>
    </row>
    <row r="2781" spans="1:15" x14ac:dyDescent="0.35">
      <c r="A2781" s="11" t="str">
        <f t="shared" si="44"/>
        <v>DISTRIBUCION VOLUMEN POR CRITERIO (kg o litros)BrandyDE 20 A 24 AÑOS</v>
      </c>
      <c r="B2781" s="11" t="s">
        <v>210</v>
      </c>
      <c r="C2781" s="11" t="s">
        <v>125</v>
      </c>
      <c r="D2781" s="11" t="s">
        <v>35</v>
      </c>
      <c r="E2781" s="12">
        <v>2.9907467973807207</v>
      </c>
      <c r="F2781" s="12" t="s">
        <v>222</v>
      </c>
      <c r="G2781" s="12" t="s">
        <v>222</v>
      </c>
      <c r="H2781" s="12" t="s">
        <v>222</v>
      </c>
      <c r="I2781" s="12" t="s">
        <v>222</v>
      </c>
      <c r="J2781" s="12">
        <v>22.336993124124071</v>
      </c>
      <c r="K2781" s="12">
        <v>0.95445673597227099</v>
      </c>
      <c r="L2781" s="12" t="s">
        <v>222</v>
      </c>
      <c r="M2781" s="12" t="s">
        <v>222</v>
      </c>
      <c r="N2781" s="12"/>
      <c r="O2781" s="12"/>
    </row>
    <row r="2782" spans="1:15" x14ac:dyDescent="0.35">
      <c r="A2782" s="11" t="str">
        <f t="shared" si="44"/>
        <v>DISTRIBUCION VOLUMEN POR CRITERIO (kg o litros)BrandyDE 25 A 34 AÑOS</v>
      </c>
      <c r="B2782" s="11" t="s">
        <v>210</v>
      </c>
      <c r="C2782" s="11" t="s">
        <v>125</v>
      </c>
      <c r="D2782" s="11" t="s">
        <v>36</v>
      </c>
      <c r="E2782" s="12" t="s">
        <v>222</v>
      </c>
      <c r="F2782" s="12">
        <v>1.0343391729918945</v>
      </c>
      <c r="G2782" s="12">
        <v>3.469686587782264</v>
      </c>
      <c r="H2782" s="12" t="s">
        <v>222</v>
      </c>
      <c r="I2782" s="12">
        <v>39.989124335836166</v>
      </c>
      <c r="J2782" s="12">
        <v>1.2102554791347315</v>
      </c>
      <c r="K2782" s="12">
        <v>19.683747955547265</v>
      </c>
      <c r="L2782" s="12" t="s">
        <v>222</v>
      </c>
      <c r="M2782" s="12">
        <v>27.139265138511355</v>
      </c>
      <c r="N2782" s="12"/>
      <c r="O2782" s="12"/>
    </row>
    <row r="2783" spans="1:15" x14ac:dyDescent="0.35">
      <c r="A2783" s="11" t="str">
        <f t="shared" si="44"/>
        <v>DISTRIBUCION VOLUMEN POR CRITERIO (kg o litros)BrandyDE 35 A 49 AÑOS</v>
      </c>
      <c r="B2783" s="11" t="s">
        <v>210</v>
      </c>
      <c r="C2783" s="11" t="s">
        <v>125</v>
      </c>
      <c r="D2783" s="11" t="s">
        <v>37</v>
      </c>
      <c r="E2783" s="12">
        <v>2.3302335207134739</v>
      </c>
      <c r="F2783" s="12" t="s">
        <v>222</v>
      </c>
      <c r="G2783" s="12">
        <v>3.1007464336033839</v>
      </c>
      <c r="H2783" s="12">
        <v>26.5326669303324</v>
      </c>
      <c r="I2783" s="12">
        <v>3.1568975256078105</v>
      </c>
      <c r="J2783" s="12">
        <v>0.54614577036270728</v>
      </c>
      <c r="K2783" s="12" t="s">
        <v>222</v>
      </c>
      <c r="L2783" s="12">
        <v>5.3683763877372828</v>
      </c>
      <c r="M2783" s="12">
        <v>7.3809376252715868</v>
      </c>
      <c r="N2783" s="12"/>
      <c r="O2783" s="12"/>
    </row>
    <row r="2784" spans="1:15" x14ac:dyDescent="0.35">
      <c r="A2784" s="11" t="str">
        <f t="shared" si="44"/>
        <v>DISTRIBUCION VOLUMEN POR CRITERIO (kg o litros)BrandyDE 50 A 59 AÑOS</v>
      </c>
      <c r="B2784" s="11" t="s">
        <v>210</v>
      </c>
      <c r="C2784" s="11" t="s">
        <v>125</v>
      </c>
      <c r="D2784" s="11" t="s">
        <v>38</v>
      </c>
      <c r="E2784" s="12">
        <v>15.624794698042768</v>
      </c>
      <c r="F2784" s="12">
        <v>16.436427542913947</v>
      </c>
      <c r="G2784" s="12">
        <v>30.3467152833562</v>
      </c>
      <c r="H2784" s="12">
        <v>12.755813783043932</v>
      </c>
      <c r="I2784" s="12">
        <v>5.6818584720446337</v>
      </c>
      <c r="J2784" s="12">
        <v>24.699365905513677</v>
      </c>
      <c r="K2784" s="12">
        <v>31.32656515477316</v>
      </c>
      <c r="L2784" s="12">
        <v>38.960470698307162</v>
      </c>
      <c r="M2784" s="12">
        <v>25.986692090496327</v>
      </c>
      <c r="N2784" s="12"/>
      <c r="O2784" s="12"/>
    </row>
    <row r="2785" spans="1:15" x14ac:dyDescent="0.35">
      <c r="A2785" s="11" t="str">
        <f t="shared" si="44"/>
        <v>DISTRIBUCION VOLUMEN POR CRITERIO (kg o litros)BrandyDE 60 A 75 AÑOS</v>
      </c>
      <c r="B2785" s="11" t="s">
        <v>210</v>
      </c>
      <c r="C2785" s="11" t="s">
        <v>125</v>
      </c>
      <c r="D2785" s="11" t="s">
        <v>39</v>
      </c>
      <c r="E2785" s="12">
        <v>79.054223483245593</v>
      </c>
      <c r="F2785" s="12">
        <v>82.529236738049661</v>
      </c>
      <c r="G2785" s="12">
        <v>63.082857581163324</v>
      </c>
      <c r="H2785" s="12">
        <v>60.711512399152177</v>
      </c>
      <c r="I2785" s="12">
        <v>51.172102711726289</v>
      </c>
      <c r="J2785" s="12">
        <v>51.207244041358024</v>
      </c>
      <c r="K2785" s="12">
        <v>48.035230153707303</v>
      </c>
      <c r="L2785" s="12">
        <v>55.671152591486781</v>
      </c>
      <c r="M2785" s="12">
        <v>39.493112187149123</v>
      </c>
      <c r="N2785" s="12"/>
      <c r="O2785" s="12"/>
    </row>
    <row r="2786" spans="1:15" x14ac:dyDescent="0.35">
      <c r="A2786" s="11" t="str">
        <f t="shared" si="44"/>
        <v>DISTRIBUCION VOLUMEN POR CRITERIO (kg o litros)BrandyNIVEL ALTO</v>
      </c>
      <c r="B2786" s="11" t="s">
        <v>210</v>
      </c>
      <c r="C2786" s="11" t="s">
        <v>125</v>
      </c>
      <c r="D2786" s="11" t="s">
        <v>171</v>
      </c>
      <c r="E2786" s="12">
        <v>26.736929563724171</v>
      </c>
      <c r="F2786" s="12">
        <v>47.101151020602359</v>
      </c>
      <c r="G2786" s="12">
        <v>19.844078891745269</v>
      </c>
      <c r="H2786" s="12">
        <v>4.6388323508679452</v>
      </c>
      <c r="I2786" s="12">
        <v>2.9530524796480084</v>
      </c>
      <c r="J2786" s="12">
        <v>38.37253749776314</v>
      </c>
      <c r="K2786" s="12">
        <v>6.5036769776384427</v>
      </c>
      <c r="L2786" s="12">
        <v>21.297417450031308</v>
      </c>
      <c r="M2786" s="12">
        <v>26.850683714800855</v>
      </c>
      <c r="N2786" s="12"/>
      <c r="O2786" s="12"/>
    </row>
    <row r="2787" spans="1:15" x14ac:dyDescent="0.35">
      <c r="A2787" s="11" t="str">
        <f t="shared" si="44"/>
        <v>DISTRIBUCION VOLUMEN POR CRITERIO (kg o litros)BrandyNIVEL MEDIO ALTO</v>
      </c>
      <c r="B2787" s="11" t="s">
        <v>210</v>
      </c>
      <c r="C2787" s="11" t="s">
        <v>125</v>
      </c>
      <c r="D2787" s="11" t="s">
        <v>172</v>
      </c>
      <c r="E2787" s="12">
        <v>5.4742313616899807</v>
      </c>
      <c r="F2787" s="12">
        <v>4.5269126001645299</v>
      </c>
      <c r="G2787" s="12">
        <v>7.1600425162985708</v>
      </c>
      <c r="H2787" s="12" t="s">
        <v>222</v>
      </c>
      <c r="I2787" s="12">
        <v>0.82765663228435771</v>
      </c>
      <c r="J2787" s="12">
        <v>0.30481511677928613</v>
      </c>
      <c r="K2787" s="12">
        <v>0.1846282521839743</v>
      </c>
      <c r="L2787" s="12" t="s">
        <v>222</v>
      </c>
      <c r="M2787" s="12">
        <v>8.2984794239754869E-2</v>
      </c>
      <c r="N2787" s="12"/>
      <c r="O2787" s="12"/>
    </row>
    <row r="2788" spans="1:15" x14ac:dyDescent="0.35">
      <c r="A2788" s="11" t="str">
        <f t="shared" si="44"/>
        <v>DISTRIBUCION VOLUMEN POR CRITERIO (kg o litros)BrandyNIVEL MEDIO</v>
      </c>
      <c r="B2788" s="11" t="s">
        <v>210</v>
      </c>
      <c r="C2788" s="11" t="s">
        <v>125</v>
      </c>
      <c r="D2788" s="11" t="s">
        <v>173</v>
      </c>
      <c r="E2788" s="12">
        <v>31.508853911636685</v>
      </c>
      <c r="F2788" s="12">
        <v>5.0745034755451375</v>
      </c>
      <c r="G2788" s="12">
        <v>29.798413326819396</v>
      </c>
      <c r="H2788" s="12">
        <v>64.699326327474424</v>
      </c>
      <c r="I2788" s="12">
        <v>10.025102702253976</v>
      </c>
      <c r="J2788" s="12">
        <v>32.473838968035068</v>
      </c>
      <c r="K2788" s="12">
        <v>27.872712234874232</v>
      </c>
      <c r="L2788" s="12">
        <v>22.328917884062179</v>
      </c>
      <c r="M2788" s="12">
        <v>31.955512515521217</v>
      </c>
      <c r="N2788" s="12"/>
      <c r="O2788" s="12"/>
    </row>
    <row r="2789" spans="1:15" x14ac:dyDescent="0.35">
      <c r="A2789" s="11" t="str">
        <f t="shared" si="44"/>
        <v>DISTRIBUCION VOLUMEN POR CRITERIO (kg o litros)BrandyNIVEL MEDIO BAJO</v>
      </c>
      <c r="B2789" s="11" t="s">
        <v>210</v>
      </c>
      <c r="C2789" s="11" t="s">
        <v>125</v>
      </c>
      <c r="D2789" s="11" t="s">
        <v>174</v>
      </c>
      <c r="E2789" s="12">
        <v>0.31774004903308073</v>
      </c>
      <c r="F2789" s="12">
        <v>6.0875079490747446</v>
      </c>
      <c r="G2789" s="12">
        <v>19.378604723455275</v>
      </c>
      <c r="H2789" s="12">
        <v>11.181713033405225</v>
      </c>
      <c r="I2789" s="12">
        <v>44.936014926920436</v>
      </c>
      <c r="J2789" s="12">
        <v>12.401067388649885</v>
      </c>
      <c r="K2789" s="12">
        <v>21.844534446423395</v>
      </c>
      <c r="L2789" s="12">
        <v>32.634521695501114</v>
      </c>
      <c r="M2789" s="12">
        <v>17.465060139697293</v>
      </c>
      <c r="N2789" s="12"/>
      <c r="O2789" s="12"/>
    </row>
    <row r="2790" spans="1:15" x14ac:dyDescent="0.35">
      <c r="A2790" s="11" t="str">
        <f t="shared" si="44"/>
        <v>DISTRIBUCION VOLUMEN POR CRITERIO (kg o litros)BrandyNIVEL BAJO</v>
      </c>
      <c r="B2790" s="11" t="s">
        <v>210</v>
      </c>
      <c r="C2790" s="11" t="s">
        <v>125</v>
      </c>
      <c r="D2790" s="11" t="s">
        <v>190</v>
      </c>
      <c r="E2790" s="12">
        <v>35.962239557575799</v>
      </c>
      <c r="F2790" s="12">
        <v>37.209934357047686</v>
      </c>
      <c r="G2790" s="12">
        <v>23.818854809321678</v>
      </c>
      <c r="H2790" s="12">
        <v>19.48013096963443</v>
      </c>
      <c r="I2790" s="12">
        <v>41.25815786638222</v>
      </c>
      <c r="J2790" s="12">
        <v>16.447744269142532</v>
      </c>
      <c r="K2790" s="12">
        <v>43.594444770449506</v>
      </c>
      <c r="L2790" s="12">
        <v>23.739146920647798</v>
      </c>
      <c r="M2790" s="12">
        <v>23.645761975586254</v>
      </c>
      <c r="N2790" s="12"/>
      <c r="O2790" s="12"/>
    </row>
    <row r="2791" spans="1:15" x14ac:dyDescent="0.35">
      <c r="A2791" s="11" t="str">
        <f t="shared" si="44"/>
        <v>DISTRIBUCION VOLUMEN POR CRITERIO (kg o litros)BrandyHOMBRE</v>
      </c>
      <c r="B2791" s="11" t="s">
        <v>210</v>
      </c>
      <c r="C2791" s="11" t="s">
        <v>125</v>
      </c>
      <c r="D2791" s="11" t="s">
        <v>17</v>
      </c>
      <c r="E2791" s="12">
        <v>77.752798806165529</v>
      </c>
      <c r="F2791" s="12">
        <v>99.130815931605838</v>
      </c>
      <c r="G2791" s="12">
        <v>63.58710051779434</v>
      </c>
      <c r="H2791" s="12">
        <v>56.237558124476109</v>
      </c>
      <c r="I2791" s="12">
        <v>97.242478521855844</v>
      </c>
      <c r="J2791" s="12">
        <v>67.299066079486423</v>
      </c>
      <c r="K2791" s="12">
        <v>53.247757095905833</v>
      </c>
      <c r="L2791" s="12">
        <v>77.502049470401076</v>
      </c>
      <c r="M2791" s="12">
        <v>74.33278912752921</v>
      </c>
      <c r="N2791" s="12"/>
      <c r="O2791" s="12"/>
    </row>
    <row r="2792" spans="1:15" x14ac:dyDescent="0.35">
      <c r="A2792" s="11" t="str">
        <f t="shared" si="44"/>
        <v>DISTRIBUCION VOLUMEN POR CRITERIO (kg o litros)BrandyMUJER</v>
      </c>
      <c r="B2792" s="11" t="s">
        <v>210</v>
      </c>
      <c r="C2792" s="11" t="s">
        <v>125</v>
      </c>
      <c r="D2792" s="11" t="s">
        <v>18</v>
      </c>
      <c r="E2792" s="12">
        <v>22.247215794436663</v>
      </c>
      <c r="F2792" s="12">
        <v>0.86919251139653009</v>
      </c>
      <c r="G2792" s="12">
        <v>36.412901222386317</v>
      </c>
      <c r="H2792" s="12">
        <v>43.76244681767902</v>
      </c>
      <c r="I2792" s="12">
        <v>2.7575075821272681</v>
      </c>
      <c r="J2792" s="12">
        <v>32.700933272439578</v>
      </c>
      <c r="K2792" s="12">
        <v>46.752242351022424</v>
      </c>
      <c r="L2792" s="12">
        <v>22.497950126512961</v>
      </c>
      <c r="M2792" s="12">
        <v>25.667205280201799</v>
      </c>
      <c r="N2792" s="12"/>
      <c r="O2792" s="12"/>
    </row>
    <row r="2793" spans="1:15" x14ac:dyDescent="0.35">
      <c r="A2793" s="11" t="str">
        <f t="shared" si="44"/>
        <v>DISTRIBUCION VOLUMEN POR CRITERIO (kg o litros)GinebraT.ESPAÑA</v>
      </c>
      <c r="B2793" s="11" t="s">
        <v>210</v>
      </c>
      <c r="C2793" s="11" t="s">
        <v>126</v>
      </c>
      <c r="D2793" s="11" t="s">
        <v>32</v>
      </c>
      <c r="E2793" s="12">
        <v>100</v>
      </c>
      <c r="F2793" s="12">
        <v>100</v>
      </c>
      <c r="G2793" s="12">
        <v>100</v>
      </c>
      <c r="H2793" s="12">
        <v>100</v>
      </c>
      <c r="I2793" s="12">
        <v>100</v>
      </c>
      <c r="J2793" s="12">
        <v>100</v>
      </c>
      <c r="K2793" s="12">
        <v>100</v>
      </c>
      <c r="L2793" s="12">
        <v>100</v>
      </c>
      <c r="M2793" s="12">
        <v>100</v>
      </c>
      <c r="N2793" s="12"/>
      <c r="O2793" s="12"/>
    </row>
    <row r="2794" spans="1:15" x14ac:dyDescent="0.35">
      <c r="A2794" s="11" t="str">
        <f t="shared" si="44"/>
        <v>DISTRIBUCION VOLUMEN POR CRITERIO (kg o litros)GinebraBCN AM</v>
      </c>
      <c r="B2794" s="11" t="s">
        <v>210</v>
      </c>
      <c r="C2794" s="11" t="s">
        <v>126</v>
      </c>
      <c r="D2794" s="11" t="s">
        <v>1</v>
      </c>
      <c r="E2794" s="12">
        <v>5.2626649413033659</v>
      </c>
      <c r="F2794" s="12">
        <v>8.5244138370307052</v>
      </c>
      <c r="G2794" s="12">
        <v>4.7941176653671027</v>
      </c>
      <c r="H2794" s="12">
        <v>8.875610766791258</v>
      </c>
      <c r="I2794" s="12">
        <v>4.978345369480933</v>
      </c>
      <c r="J2794" s="12">
        <v>6.2842801942226227</v>
      </c>
      <c r="K2794" s="12">
        <v>7.6171796610474534</v>
      </c>
      <c r="L2794" s="12">
        <v>6.318122196719508</v>
      </c>
      <c r="M2794" s="12">
        <v>9.2127287095926462</v>
      </c>
      <c r="N2794" s="12"/>
      <c r="O2794" s="12"/>
    </row>
    <row r="2795" spans="1:15" x14ac:dyDescent="0.35">
      <c r="A2795" s="11" t="str">
        <f t="shared" si="44"/>
        <v>DISTRIBUCION VOLUMEN POR CRITERIO (kg o litros)GinebraREST.CAT ARAGON</v>
      </c>
      <c r="B2795" s="11" t="s">
        <v>210</v>
      </c>
      <c r="C2795" s="11" t="s">
        <v>126</v>
      </c>
      <c r="D2795" s="11" t="s">
        <v>2</v>
      </c>
      <c r="E2795" s="12">
        <v>11.734491476575744</v>
      </c>
      <c r="F2795" s="12">
        <v>7.6858875539103435</v>
      </c>
      <c r="G2795" s="12">
        <v>10.880696522976967</v>
      </c>
      <c r="H2795" s="12">
        <v>8.1616996106834829</v>
      </c>
      <c r="I2795" s="12">
        <v>8.3114472311317193</v>
      </c>
      <c r="J2795" s="12">
        <v>11.156090994699571</v>
      </c>
      <c r="K2795" s="12">
        <v>21.656514928719282</v>
      </c>
      <c r="L2795" s="12">
        <v>8.0959235052686314</v>
      </c>
      <c r="M2795" s="12">
        <v>11.162752088275576</v>
      </c>
      <c r="N2795" s="12"/>
      <c r="O2795" s="12"/>
    </row>
    <row r="2796" spans="1:15" x14ac:dyDescent="0.35">
      <c r="A2796" s="11" t="str">
        <f t="shared" si="44"/>
        <v>DISTRIBUCION VOLUMEN POR CRITERIO (kg o litros)GinebraLEVANTE</v>
      </c>
      <c r="B2796" s="11" t="s">
        <v>210</v>
      </c>
      <c r="C2796" s="11" t="s">
        <v>126</v>
      </c>
      <c r="D2796" s="11" t="s">
        <v>3</v>
      </c>
      <c r="E2796" s="12">
        <v>11.877558566792109</v>
      </c>
      <c r="F2796" s="12">
        <v>12.45433241434403</v>
      </c>
      <c r="G2796" s="12">
        <v>18.97115562680656</v>
      </c>
      <c r="H2796" s="12">
        <v>17.491972690206982</v>
      </c>
      <c r="I2796" s="12">
        <v>15.100952588861997</v>
      </c>
      <c r="J2796" s="12">
        <v>11.920595374236237</v>
      </c>
      <c r="K2796" s="12">
        <v>14.068816976452583</v>
      </c>
      <c r="L2796" s="12">
        <v>14.38461029077752</v>
      </c>
      <c r="M2796" s="12">
        <v>14.792355771850691</v>
      </c>
      <c r="N2796" s="12"/>
      <c r="O2796" s="12"/>
    </row>
    <row r="2797" spans="1:15" x14ac:dyDescent="0.35">
      <c r="A2797" s="11" t="str">
        <f t="shared" si="44"/>
        <v>DISTRIBUCION VOLUMEN POR CRITERIO (kg o litros)GinebraANDALUCIA</v>
      </c>
      <c r="B2797" s="11" t="s">
        <v>210</v>
      </c>
      <c r="C2797" s="11" t="s">
        <v>126</v>
      </c>
      <c r="D2797" s="11" t="s">
        <v>4</v>
      </c>
      <c r="E2797" s="12">
        <v>25.374139476908642</v>
      </c>
      <c r="F2797" s="12">
        <v>24.652314881102967</v>
      </c>
      <c r="G2797" s="12">
        <v>23.686762483113704</v>
      </c>
      <c r="H2797" s="12">
        <v>24.782086677551693</v>
      </c>
      <c r="I2797" s="12">
        <v>32.498266271641349</v>
      </c>
      <c r="J2797" s="12">
        <v>25.020099668675698</v>
      </c>
      <c r="K2797" s="12">
        <v>18.924376919025608</v>
      </c>
      <c r="L2797" s="12">
        <v>20.549758110373723</v>
      </c>
      <c r="M2797" s="12">
        <v>23.667429211848354</v>
      </c>
      <c r="N2797" s="12"/>
      <c r="O2797" s="12"/>
    </row>
    <row r="2798" spans="1:15" x14ac:dyDescent="0.35">
      <c r="A2798" s="11" t="str">
        <f t="shared" si="44"/>
        <v>DISTRIBUCION VOLUMEN POR CRITERIO (kg o litros)GinebraMDD AM</v>
      </c>
      <c r="B2798" s="11" t="s">
        <v>210</v>
      </c>
      <c r="C2798" s="11" t="s">
        <v>126</v>
      </c>
      <c r="D2798" s="11" t="s">
        <v>5</v>
      </c>
      <c r="E2798" s="12">
        <v>9.7152358647631836</v>
      </c>
      <c r="F2798" s="12">
        <v>10.384269920771798</v>
      </c>
      <c r="G2798" s="12">
        <v>8.6430531113923461</v>
      </c>
      <c r="H2798" s="12">
        <v>10.15439048001071</v>
      </c>
      <c r="I2798" s="12">
        <v>5.1130116914536785</v>
      </c>
      <c r="J2798" s="12">
        <v>14.792949255057456</v>
      </c>
      <c r="K2798" s="12">
        <v>9.0919763735304819</v>
      </c>
      <c r="L2798" s="12">
        <v>7.4429919729880192</v>
      </c>
      <c r="M2798" s="12">
        <v>5.7793158119010952</v>
      </c>
      <c r="N2798" s="12"/>
      <c r="O2798" s="12"/>
    </row>
    <row r="2799" spans="1:15" x14ac:dyDescent="0.35">
      <c r="A2799" s="11" t="str">
        <f t="shared" si="44"/>
        <v>DISTRIBUCION VOLUMEN POR CRITERIO (kg o litros)GinebraRTO CENTRO</v>
      </c>
      <c r="B2799" s="11" t="s">
        <v>210</v>
      </c>
      <c r="C2799" s="11" t="s">
        <v>126</v>
      </c>
      <c r="D2799" s="11" t="s">
        <v>6</v>
      </c>
      <c r="E2799" s="12">
        <v>12.091293989620937</v>
      </c>
      <c r="F2799" s="12">
        <v>8.7942456629805896</v>
      </c>
      <c r="G2799" s="12">
        <v>8.568919801407068</v>
      </c>
      <c r="H2799" s="12">
        <v>10.889453270962193</v>
      </c>
      <c r="I2799" s="12">
        <v>12.601408949998454</v>
      </c>
      <c r="J2799" s="12">
        <v>10.740549520533083</v>
      </c>
      <c r="K2799" s="12">
        <v>9.9247769703366462</v>
      </c>
      <c r="L2799" s="12">
        <v>7.6634057218744971</v>
      </c>
      <c r="M2799" s="12">
        <v>16.626903435361623</v>
      </c>
      <c r="N2799" s="12"/>
      <c r="O2799" s="12"/>
    </row>
    <row r="2800" spans="1:15" x14ac:dyDescent="0.35">
      <c r="A2800" s="11" t="str">
        <f t="shared" si="44"/>
        <v>DISTRIBUCION VOLUMEN POR CRITERIO (kg o litros)GinebraNORTE-CENTRO</v>
      </c>
      <c r="B2800" s="11" t="s">
        <v>210</v>
      </c>
      <c r="C2800" s="11" t="s">
        <v>126</v>
      </c>
      <c r="D2800" s="11" t="s">
        <v>7</v>
      </c>
      <c r="E2800" s="12">
        <v>15.135078024247958</v>
      </c>
      <c r="F2800" s="12">
        <v>21.056209314540926</v>
      </c>
      <c r="G2800" s="12">
        <v>15.881539741275558</v>
      </c>
      <c r="H2800" s="12">
        <v>10.969145342047032</v>
      </c>
      <c r="I2800" s="12">
        <v>10.825379239121871</v>
      </c>
      <c r="J2800" s="12">
        <v>14.200893877373874</v>
      </c>
      <c r="K2800" s="12">
        <v>9.6314492312077338</v>
      </c>
      <c r="L2800" s="12">
        <v>30.062781056424132</v>
      </c>
      <c r="M2800" s="12">
        <v>12.316817965323176</v>
      </c>
      <c r="N2800" s="12"/>
      <c r="O2800" s="12"/>
    </row>
    <row r="2801" spans="1:15" x14ac:dyDescent="0.35">
      <c r="A2801" s="11" t="str">
        <f t="shared" si="44"/>
        <v>DISTRIBUCION VOLUMEN POR CRITERIO (kg o litros)GinebraNOROESTE</v>
      </c>
      <c r="B2801" s="11" t="s">
        <v>210</v>
      </c>
      <c r="C2801" s="11" t="s">
        <v>126</v>
      </c>
      <c r="D2801" s="11" t="s">
        <v>8</v>
      </c>
      <c r="E2801" s="12">
        <v>8.8095631538513608</v>
      </c>
      <c r="F2801" s="12">
        <v>6.4483063138291428</v>
      </c>
      <c r="G2801" s="12">
        <v>8.5737519535615654</v>
      </c>
      <c r="H2801" s="12">
        <v>8.6756426619041918</v>
      </c>
      <c r="I2801" s="12">
        <v>10.571168637285361</v>
      </c>
      <c r="J2801" s="12">
        <v>5.8845357806601797</v>
      </c>
      <c r="K2801" s="12">
        <v>9.0848933134931169</v>
      </c>
      <c r="L2801" s="12">
        <v>5.4824116851630471</v>
      </c>
      <c r="M2801" s="12">
        <v>6.4417031963806242</v>
      </c>
      <c r="N2801" s="12"/>
      <c r="O2801" s="12"/>
    </row>
    <row r="2802" spans="1:15" x14ac:dyDescent="0.35">
      <c r="A2802" s="11" t="str">
        <f t="shared" si="44"/>
        <v>DISTRIBUCION VOLUMEN POR CRITERIO (kg o litros)Ginebra&lt;2MIL</v>
      </c>
      <c r="B2802" s="11" t="s">
        <v>210</v>
      </c>
      <c r="C2802" s="11" t="s">
        <v>126</v>
      </c>
      <c r="D2802" s="11" t="s">
        <v>9</v>
      </c>
      <c r="E2802" s="12">
        <v>6.8368702205063521</v>
      </c>
      <c r="F2802" s="12">
        <v>4.7250115720595947</v>
      </c>
      <c r="G2802" s="12">
        <v>4.4359586656672469</v>
      </c>
      <c r="H2802" s="12">
        <v>4.2517868710854767</v>
      </c>
      <c r="I2802" s="12">
        <v>4.7147703540623125</v>
      </c>
      <c r="J2802" s="12">
        <v>5.3482229406318238</v>
      </c>
      <c r="K2802" s="12">
        <v>4.8231601573129677</v>
      </c>
      <c r="L2802" s="12">
        <v>6.9713371039865608</v>
      </c>
      <c r="M2802" s="12">
        <v>6.2082995174264415</v>
      </c>
      <c r="N2802" s="12"/>
      <c r="O2802" s="12"/>
    </row>
    <row r="2803" spans="1:15" x14ac:dyDescent="0.35">
      <c r="A2803" s="11" t="str">
        <f t="shared" si="44"/>
        <v>DISTRIBUCION VOLUMEN POR CRITERIO (kg o litros)Ginebra2-5MIL</v>
      </c>
      <c r="B2803" s="11" t="s">
        <v>210</v>
      </c>
      <c r="C2803" s="11" t="s">
        <v>126</v>
      </c>
      <c r="D2803" s="11" t="s">
        <v>10</v>
      </c>
      <c r="E2803" s="12">
        <v>5.3310460940017039</v>
      </c>
      <c r="F2803" s="12">
        <v>6.1699513492994518</v>
      </c>
      <c r="G2803" s="12">
        <v>6.1829485311718715</v>
      </c>
      <c r="H2803" s="12">
        <v>4.7664768190845752</v>
      </c>
      <c r="I2803" s="12">
        <v>3.3237911665052371</v>
      </c>
      <c r="J2803" s="12">
        <v>3.4135618386741013</v>
      </c>
      <c r="K2803" s="12">
        <v>4.9486510996634232</v>
      </c>
      <c r="L2803" s="12">
        <v>2.9273776790306281</v>
      </c>
      <c r="M2803" s="12">
        <v>4.1510102288004234</v>
      </c>
      <c r="N2803" s="12"/>
      <c r="O2803" s="12"/>
    </row>
    <row r="2804" spans="1:15" x14ac:dyDescent="0.35">
      <c r="A2804" s="11" t="str">
        <f t="shared" si="44"/>
        <v>DISTRIBUCION VOLUMEN POR CRITERIO (kg o litros)Ginebra5-10MIL</v>
      </c>
      <c r="B2804" s="11" t="s">
        <v>210</v>
      </c>
      <c r="C2804" s="11" t="s">
        <v>126</v>
      </c>
      <c r="D2804" s="11" t="s">
        <v>11</v>
      </c>
      <c r="E2804" s="12">
        <v>9.3341648732922078</v>
      </c>
      <c r="F2804" s="12">
        <v>7.1302515862277014</v>
      </c>
      <c r="G2804" s="12">
        <v>10.738461191427145</v>
      </c>
      <c r="H2804" s="12">
        <v>10.975257039109724</v>
      </c>
      <c r="I2804" s="12">
        <v>9.0804490538243634</v>
      </c>
      <c r="J2804" s="12">
        <v>8.5626871704573979</v>
      </c>
      <c r="K2804" s="12">
        <v>12.471600618123482</v>
      </c>
      <c r="L2804" s="12">
        <v>4.1488626824966977</v>
      </c>
      <c r="M2804" s="12">
        <v>11.991635651192695</v>
      </c>
      <c r="N2804" s="12"/>
      <c r="O2804" s="12"/>
    </row>
    <row r="2805" spans="1:15" x14ac:dyDescent="0.35">
      <c r="A2805" s="11" t="str">
        <f t="shared" si="44"/>
        <v>DISTRIBUCION VOLUMEN POR CRITERIO (kg o litros)Ginebra10-30MIL</v>
      </c>
      <c r="B2805" s="11" t="s">
        <v>210</v>
      </c>
      <c r="C2805" s="11" t="s">
        <v>126</v>
      </c>
      <c r="D2805" s="11" t="s">
        <v>12</v>
      </c>
      <c r="E2805" s="12">
        <v>20.446834202053854</v>
      </c>
      <c r="F2805" s="12">
        <v>24.316449862808621</v>
      </c>
      <c r="G2805" s="12">
        <v>23.192807092781756</v>
      </c>
      <c r="H2805" s="12">
        <v>19.047189836215846</v>
      </c>
      <c r="I2805" s="12">
        <v>16.667977944942855</v>
      </c>
      <c r="J2805" s="12">
        <v>21.039720786924239</v>
      </c>
      <c r="K2805" s="12">
        <v>21.305847022418568</v>
      </c>
      <c r="L2805" s="12">
        <v>15.28357380050392</v>
      </c>
      <c r="M2805" s="12">
        <v>23.339095286879928</v>
      </c>
      <c r="N2805" s="12"/>
      <c r="O2805" s="12"/>
    </row>
    <row r="2806" spans="1:15" x14ac:dyDescent="0.35">
      <c r="A2806" s="11" t="str">
        <f t="shared" si="44"/>
        <v>DISTRIBUCION VOLUMEN POR CRITERIO (kg o litros)Ginebra30-100MIL</v>
      </c>
      <c r="B2806" s="11" t="s">
        <v>210</v>
      </c>
      <c r="C2806" s="11" t="s">
        <v>126</v>
      </c>
      <c r="D2806" s="11" t="s">
        <v>13</v>
      </c>
      <c r="E2806" s="12">
        <v>17.714362680162669</v>
      </c>
      <c r="F2806" s="12">
        <v>15.356496166328141</v>
      </c>
      <c r="G2806" s="12">
        <v>28.574589690864038</v>
      </c>
      <c r="H2806" s="12">
        <v>18.682099831861567</v>
      </c>
      <c r="I2806" s="12">
        <v>22.430362976878097</v>
      </c>
      <c r="J2806" s="12">
        <v>16.108374364546062</v>
      </c>
      <c r="K2806" s="12">
        <v>23.66303476991903</v>
      </c>
      <c r="L2806" s="12">
        <v>23.311842918690733</v>
      </c>
      <c r="M2806" s="12">
        <v>12.971428627402029</v>
      </c>
      <c r="N2806" s="12"/>
      <c r="O2806" s="12"/>
    </row>
    <row r="2807" spans="1:15" x14ac:dyDescent="0.35">
      <c r="A2807" s="11" t="str">
        <f t="shared" si="44"/>
        <v>DISTRIBUCION VOLUMEN POR CRITERIO (kg o litros)Ginebra100-200MIL</v>
      </c>
      <c r="B2807" s="11" t="s">
        <v>210</v>
      </c>
      <c r="C2807" s="11" t="s">
        <v>126</v>
      </c>
      <c r="D2807" s="11" t="s">
        <v>14</v>
      </c>
      <c r="E2807" s="12">
        <v>11.418650839287043</v>
      </c>
      <c r="F2807" s="12">
        <v>10.954414203726024</v>
      </c>
      <c r="G2807" s="12">
        <v>7.5650707858802733</v>
      </c>
      <c r="H2807" s="12">
        <v>15.77241469346688</v>
      </c>
      <c r="I2807" s="12">
        <v>14.455378862513216</v>
      </c>
      <c r="J2807" s="12">
        <v>12.776432866876336</v>
      </c>
      <c r="K2807" s="12">
        <v>8.4750117914432259</v>
      </c>
      <c r="L2807" s="12">
        <v>10.698123739562925</v>
      </c>
      <c r="M2807" s="12">
        <v>12.048672578506499</v>
      </c>
      <c r="N2807" s="12"/>
      <c r="O2807" s="12"/>
    </row>
    <row r="2808" spans="1:15" x14ac:dyDescent="0.35">
      <c r="A2808" s="11" t="str">
        <f t="shared" si="44"/>
        <v>DISTRIBUCION VOLUMEN POR CRITERIO (kg o litros)Ginebra200-500MIL</v>
      </c>
      <c r="B2808" s="11" t="s">
        <v>210</v>
      </c>
      <c r="C2808" s="11" t="s">
        <v>126</v>
      </c>
      <c r="D2808" s="11" t="s">
        <v>15</v>
      </c>
      <c r="E2808" s="12">
        <v>10.85914807667069</v>
      </c>
      <c r="F2808" s="12">
        <v>14.441111878220369</v>
      </c>
      <c r="G2808" s="12">
        <v>7.5704469832607399</v>
      </c>
      <c r="H2808" s="12">
        <v>6.6654281325647684</v>
      </c>
      <c r="I2808" s="12">
        <v>16.501099663369853</v>
      </c>
      <c r="J2808" s="12">
        <v>10.61027451913025</v>
      </c>
      <c r="K2808" s="12">
        <v>9.7632566218870167</v>
      </c>
      <c r="L2808" s="12">
        <v>28.074112802509575</v>
      </c>
      <c r="M2808" s="12">
        <v>13.217127983951201</v>
      </c>
      <c r="N2808" s="12"/>
      <c r="O2808" s="12"/>
    </row>
    <row r="2809" spans="1:15" x14ac:dyDescent="0.35">
      <c r="A2809" s="11" t="str">
        <f t="shared" ref="A2809:A2872" si="45">B2809&amp;C2809&amp;D2809</f>
        <v>DISTRIBUCION VOLUMEN POR CRITERIO (kg o litros)Ginebra&gt;500MIL</v>
      </c>
      <c r="B2809" s="11" t="s">
        <v>210</v>
      </c>
      <c r="C2809" s="11" t="s">
        <v>126</v>
      </c>
      <c r="D2809" s="11" t="s">
        <v>16</v>
      </c>
      <c r="E2809" s="12">
        <v>18.058947499034588</v>
      </c>
      <c r="F2809" s="12">
        <v>16.906288563850545</v>
      </c>
      <c r="G2809" s="12">
        <v>11.739716077838576</v>
      </c>
      <c r="H2809" s="12">
        <v>19.839351777490439</v>
      </c>
      <c r="I2809" s="12">
        <v>12.826148436295275</v>
      </c>
      <c r="J2809" s="12">
        <v>22.140725587894174</v>
      </c>
      <c r="K2809" s="12">
        <v>14.549426361082018</v>
      </c>
      <c r="L2809" s="12">
        <v>8.5847679781410147</v>
      </c>
      <c r="M2809" s="12">
        <v>16.072731845166686</v>
      </c>
      <c r="N2809" s="12"/>
      <c r="O2809" s="12"/>
    </row>
    <row r="2810" spans="1:15" x14ac:dyDescent="0.35">
      <c r="A2810" s="11" t="str">
        <f t="shared" si="45"/>
        <v>DISTRIBUCION VOLUMEN POR CRITERIO (kg o litros)GinebraDE 15 A 19 AÑOS</v>
      </c>
      <c r="B2810" s="11" t="s">
        <v>210</v>
      </c>
      <c r="C2810" s="11" t="s">
        <v>126</v>
      </c>
      <c r="D2810" s="11" t="s">
        <v>34</v>
      </c>
      <c r="E2810" s="12">
        <v>3.2530760852187619</v>
      </c>
      <c r="F2810" s="12">
        <v>0.55511256636987893</v>
      </c>
      <c r="G2810" s="12">
        <v>9.2360935533120969</v>
      </c>
      <c r="H2810" s="12">
        <v>4.1519269508349499</v>
      </c>
      <c r="I2810" s="12">
        <v>0.7242765326170939</v>
      </c>
      <c r="J2810" s="12" t="s">
        <v>222</v>
      </c>
      <c r="K2810" s="12">
        <v>4.3951957275574562</v>
      </c>
      <c r="L2810" s="12">
        <v>0.49424373809855199</v>
      </c>
      <c r="M2810" s="12" t="s">
        <v>222</v>
      </c>
      <c r="N2810" s="12"/>
      <c r="O2810" s="12"/>
    </row>
    <row r="2811" spans="1:15" x14ac:dyDescent="0.35">
      <c r="A2811" s="11" t="str">
        <f t="shared" si="45"/>
        <v>DISTRIBUCION VOLUMEN POR CRITERIO (kg o litros)GinebraDE 20 A 24 AÑOS</v>
      </c>
      <c r="B2811" s="11" t="s">
        <v>210</v>
      </c>
      <c r="C2811" s="11" t="s">
        <v>126</v>
      </c>
      <c r="D2811" s="11" t="s">
        <v>35</v>
      </c>
      <c r="E2811" s="12">
        <v>1.8531922092850268</v>
      </c>
      <c r="F2811" s="12">
        <v>1.855351560691425</v>
      </c>
      <c r="G2811" s="12">
        <v>1.5650537132307045</v>
      </c>
      <c r="H2811" s="12">
        <v>5.106886655509661</v>
      </c>
      <c r="I2811" s="12">
        <v>9.1175552986214043</v>
      </c>
      <c r="J2811" s="12">
        <v>2.5099822115138157</v>
      </c>
      <c r="K2811" s="12">
        <v>2.0701901048234737</v>
      </c>
      <c r="L2811" s="12">
        <v>15.976903091585386</v>
      </c>
      <c r="M2811" s="12">
        <v>5.19527442071315</v>
      </c>
      <c r="N2811" s="12"/>
      <c r="O2811" s="12"/>
    </row>
    <row r="2812" spans="1:15" x14ac:dyDescent="0.35">
      <c r="A2812" s="11" t="str">
        <f t="shared" si="45"/>
        <v>DISTRIBUCION VOLUMEN POR CRITERIO (kg o litros)GinebraDE 25 A 34 AÑOS</v>
      </c>
      <c r="B2812" s="11" t="s">
        <v>210</v>
      </c>
      <c r="C2812" s="11" t="s">
        <v>126</v>
      </c>
      <c r="D2812" s="11" t="s">
        <v>36</v>
      </c>
      <c r="E2812" s="12">
        <v>10.94849109895422</v>
      </c>
      <c r="F2812" s="12">
        <v>11.328091555300215</v>
      </c>
      <c r="G2812" s="12">
        <v>10.512135574462341</v>
      </c>
      <c r="H2812" s="12">
        <v>10.937419443060735</v>
      </c>
      <c r="I2812" s="12">
        <v>7.8588527400086043</v>
      </c>
      <c r="J2812" s="12">
        <v>10.410580549891666</v>
      </c>
      <c r="K2812" s="12">
        <v>6.3533061250582987</v>
      </c>
      <c r="L2812" s="12">
        <v>5.3883757164901036</v>
      </c>
      <c r="M2812" s="12">
        <v>11.845144329176517</v>
      </c>
      <c r="N2812" s="12"/>
      <c r="O2812" s="12"/>
    </row>
    <row r="2813" spans="1:15" x14ac:dyDescent="0.35">
      <c r="A2813" s="11" t="str">
        <f t="shared" si="45"/>
        <v>DISTRIBUCION VOLUMEN POR CRITERIO (kg o litros)GinebraDE 35 A 49 AÑOS</v>
      </c>
      <c r="B2813" s="11" t="s">
        <v>210</v>
      </c>
      <c r="C2813" s="11" t="s">
        <v>126</v>
      </c>
      <c r="D2813" s="11" t="s">
        <v>37</v>
      </c>
      <c r="E2813" s="12">
        <v>16.252536978283391</v>
      </c>
      <c r="F2813" s="12">
        <v>14.890466862608459</v>
      </c>
      <c r="G2813" s="12">
        <v>19.165071051099027</v>
      </c>
      <c r="H2813" s="12">
        <v>21.885211516129043</v>
      </c>
      <c r="I2813" s="12">
        <v>17.871649010898761</v>
      </c>
      <c r="J2813" s="12">
        <v>19.980076788182039</v>
      </c>
      <c r="K2813" s="12">
        <v>19.506538782890857</v>
      </c>
      <c r="L2813" s="12">
        <v>21.502459649810181</v>
      </c>
      <c r="M2813" s="12">
        <v>27.232088130299363</v>
      </c>
      <c r="N2813" s="12"/>
      <c r="O2813" s="12"/>
    </row>
    <row r="2814" spans="1:15" x14ac:dyDescent="0.35">
      <c r="A2814" s="11" t="str">
        <f t="shared" si="45"/>
        <v>DISTRIBUCION VOLUMEN POR CRITERIO (kg o litros)GinebraDE 50 A 59 AÑOS</v>
      </c>
      <c r="B2814" s="11" t="s">
        <v>210</v>
      </c>
      <c r="C2814" s="11" t="s">
        <v>126</v>
      </c>
      <c r="D2814" s="11" t="s">
        <v>38</v>
      </c>
      <c r="E2814" s="12">
        <v>25.324073716450929</v>
      </c>
      <c r="F2814" s="12">
        <v>20.710515637833886</v>
      </c>
      <c r="G2814" s="12">
        <v>22.884438690670127</v>
      </c>
      <c r="H2814" s="12">
        <v>27.270933492574589</v>
      </c>
      <c r="I2814" s="12">
        <v>27.665001958408226</v>
      </c>
      <c r="J2814" s="12">
        <v>27.493943762917311</v>
      </c>
      <c r="K2814" s="12">
        <v>25.255456175810586</v>
      </c>
      <c r="L2814" s="12">
        <v>27.236200769180918</v>
      </c>
      <c r="M2814" s="12">
        <v>25.073836028538899</v>
      </c>
      <c r="N2814" s="12"/>
      <c r="O2814" s="12"/>
    </row>
    <row r="2815" spans="1:15" x14ac:dyDescent="0.35">
      <c r="A2815" s="11" t="str">
        <f t="shared" si="45"/>
        <v>DISTRIBUCION VOLUMEN POR CRITERIO (kg o litros)GinebraDE 60 A 75 AÑOS</v>
      </c>
      <c r="B2815" s="11" t="s">
        <v>210</v>
      </c>
      <c r="C2815" s="11" t="s">
        <v>126</v>
      </c>
      <c r="D2815" s="11" t="s">
        <v>39</v>
      </c>
      <c r="E2815" s="12">
        <v>42.368645788966646</v>
      </c>
      <c r="F2815" s="12">
        <v>50.660435093252524</v>
      </c>
      <c r="G2815" s="12">
        <v>36.637199747851781</v>
      </c>
      <c r="H2815" s="12">
        <v>30.647627686474461</v>
      </c>
      <c r="I2815" s="12">
        <v>36.762640922070425</v>
      </c>
      <c r="J2815" s="12">
        <v>39.605412066730544</v>
      </c>
      <c r="K2815" s="12">
        <v>42.419299019642821</v>
      </c>
      <c r="L2815" s="12">
        <v>29.401822256043914</v>
      </c>
      <c r="M2815" s="12">
        <v>30.653665716717143</v>
      </c>
      <c r="N2815" s="12"/>
      <c r="O2815" s="12"/>
    </row>
    <row r="2816" spans="1:15" x14ac:dyDescent="0.35">
      <c r="A2816" s="11" t="str">
        <f t="shared" si="45"/>
        <v>DISTRIBUCION VOLUMEN POR CRITERIO (kg o litros)GinebraNIVEL ALTO</v>
      </c>
      <c r="B2816" s="11" t="s">
        <v>210</v>
      </c>
      <c r="C2816" s="11" t="s">
        <v>126</v>
      </c>
      <c r="D2816" s="11" t="s">
        <v>171</v>
      </c>
      <c r="E2816" s="12">
        <v>28.204127817281577</v>
      </c>
      <c r="F2816" s="12">
        <v>33.24902638415513</v>
      </c>
      <c r="G2816" s="12">
        <v>23.949334442224384</v>
      </c>
      <c r="H2816" s="12">
        <v>30.027789444167585</v>
      </c>
      <c r="I2816" s="12">
        <v>18.50376803846796</v>
      </c>
      <c r="J2816" s="12">
        <v>21.704516654511472</v>
      </c>
      <c r="K2816" s="12">
        <v>12.679462047089466</v>
      </c>
      <c r="L2816" s="12">
        <v>31.138029264518519</v>
      </c>
      <c r="M2816" s="12">
        <v>13.918063058730109</v>
      </c>
      <c r="N2816" s="12"/>
      <c r="O2816" s="12"/>
    </row>
    <row r="2817" spans="1:15" x14ac:dyDescent="0.35">
      <c r="A2817" s="11" t="str">
        <f t="shared" si="45"/>
        <v>DISTRIBUCION VOLUMEN POR CRITERIO (kg o litros)GinebraNIVEL MEDIO ALTO</v>
      </c>
      <c r="B2817" s="11" t="s">
        <v>210</v>
      </c>
      <c r="C2817" s="11" t="s">
        <v>126</v>
      </c>
      <c r="D2817" s="11" t="s">
        <v>172</v>
      </c>
      <c r="E2817" s="12">
        <v>16.923249910893883</v>
      </c>
      <c r="F2817" s="12">
        <v>13.516182325910526</v>
      </c>
      <c r="G2817" s="12">
        <v>18.536254854059628</v>
      </c>
      <c r="H2817" s="12">
        <v>12.535832557674063</v>
      </c>
      <c r="I2817" s="12">
        <v>12.642043235133373</v>
      </c>
      <c r="J2817" s="12">
        <v>15.563271440222367</v>
      </c>
      <c r="K2817" s="12">
        <v>16.273804806101477</v>
      </c>
      <c r="L2817" s="12">
        <v>9.2540449364675563</v>
      </c>
      <c r="M2817" s="12">
        <v>24.837738194700666</v>
      </c>
      <c r="N2817" s="12"/>
      <c r="O2817" s="12"/>
    </row>
    <row r="2818" spans="1:15" x14ac:dyDescent="0.35">
      <c r="A2818" s="11" t="str">
        <f t="shared" si="45"/>
        <v>DISTRIBUCION VOLUMEN POR CRITERIO (kg o litros)GinebraNIVEL MEDIO</v>
      </c>
      <c r="B2818" s="11" t="s">
        <v>210</v>
      </c>
      <c r="C2818" s="11" t="s">
        <v>126</v>
      </c>
      <c r="D2818" s="11" t="s">
        <v>173</v>
      </c>
      <c r="E2818" s="12">
        <v>24.429922361704154</v>
      </c>
      <c r="F2818" s="12">
        <v>19.165266076599472</v>
      </c>
      <c r="G2818" s="12">
        <v>26.915435304000386</v>
      </c>
      <c r="H2818" s="12">
        <v>24.755542805052251</v>
      </c>
      <c r="I2818" s="12">
        <v>25.336412011200704</v>
      </c>
      <c r="J2818" s="12">
        <v>17.489806232600923</v>
      </c>
      <c r="K2818" s="12">
        <v>33.05627518514514</v>
      </c>
      <c r="L2818" s="12">
        <v>10.452935490072948</v>
      </c>
      <c r="M2818" s="12">
        <v>17.798644318935864</v>
      </c>
      <c r="N2818" s="12"/>
      <c r="O2818" s="12"/>
    </row>
    <row r="2819" spans="1:15" x14ac:dyDescent="0.35">
      <c r="A2819" s="11" t="str">
        <f t="shared" si="45"/>
        <v>DISTRIBUCION VOLUMEN POR CRITERIO (kg o litros)GinebraNIVEL MEDIO BAJO</v>
      </c>
      <c r="B2819" s="11" t="s">
        <v>210</v>
      </c>
      <c r="C2819" s="11" t="s">
        <v>126</v>
      </c>
      <c r="D2819" s="11" t="s">
        <v>174</v>
      </c>
      <c r="E2819" s="12">
        <v>16.308832256354517</v>
      </c>
      <c r="F2819" s="12">
        <v>15.333164701926725</v>
      </c>
      <c r="G2819" s="12">
        <v>15.401196405532588</v>
      </c>
      <c r="H2819" s="12">
        <v>12.237096476173297</v>
      </c>
      <c r="I2819" s="12">
        <v>23.198291149315466</v>
      </c>
      <c r="J2819" s="12">
        <v>18.724042103397416</v>
      </c>
      <c r="K2819" s="12">
        <v>16.971834266148665</v>
      </c>
      <c r="L2819" s="12">
        <v>24.240218575937831</v>
      </c>
      <c r="M2819" s="12">
        <v>28.236423494528385</v>
      </c>
      <c r="N2819" s="12"/>
      <c r="O2819" s="12"/>
    </row>
    <row r="2820" spans="1:15" x14ac:dyDescent="0.35">
      <c r="A2820" s="11" t="str">
        <f t="shared" si="45"/>
        <v>DISTRIBUCION VOLUMEN POR CRITERIO (kg o litros)GinebraNIVEL BAJO</v>
      </c>
      <c r="B2820" s="11" t="s">
        <v>210</v>
      </c>
      <c r="C2820" s="11" t="s">
        <v>126</v>
      </c>
      <c r="D2820" s="11" t="s">
        <v>190</v>
      </c>
      <c r="E2820" s="12">
        <v>14.133887484769877</v>
      </c>
      <c r="F2820" s="12">
        <v>18.736333452997155</v>
      </c>
      <c r="G2820" s="12">
        <v>15.197777882403807</v>
      </c>
      <c r="H2820" s="12">
        <v>20.44374464744228</v>
      </c>
      <c r="I2820" s="12">
        <v>20.319459557557771</v>
      </c>
      <c r="J2820" s="12">
        <v>26.518352336677392</v>
      </c>
      <c r="K2820" s="12">
        <v>21.018611281845821</v>
      </c>
      <c r="L2820" s="12">
        <v>24.914772457224384</v>
      </c>
      <c r="M2820" s="12">
        <v>15.209131778360177</v>
      </c>
      <c r="N2820" s="12"/>
      <c r="O2820" s="12"/>
    </row>
    <row r="2821" spans="1:15" x14ac:dyDescent="0.35">
      <c r="A2821" s="11" t="str">
        <f t="shared" si="45"/>
        <v>DISTRIBUCION VOLUMEN POR CRITERIO (kg o litros)GinebraHOMBRE</v>
      </c>
      <c r="B2821" s="11" t="s">
        <v>210</v>
      </c>
      <c r="C2821" s="11" t="s">
        <v>126</v>
      </c>
      <c r="D2821" s="11" t="s">
        <v>17</v>
      </c>
      <c r="E2821" s="12">
        <v>67.141837887735122</v>
      </c>
      <c r="F2821" s="12">
        <v>67.992034500686941</v>
      </c>
      <c r="G2821" s="12">
        <v>68.69565652294871</v>
      </c>
      <c r="H2821" s="12">
        <v>61.011294743592934</v>
      </c>
      <c r="I2821" s="12">
        <v>66.75653028309047</v>
      </c>
      <c r="J2821" s="12">
        <v>65.008617132456621</v>
      </c>
      <c r="K2821" s="12">
        <v>62.241889264786856</v>
      </c>
      <c r="L2821" s="12">
        <v>70.937260253325178</v>
      </c>
      <c r="M2821" s="12">
        <v>70.189311881064867</v>
      </c>
      <c r="N2821" s="12"/>
      <c r="O2821" s="12"/>
    </row>
    <row r="2822" spans="1:15" x14ac:dyDescent="0.35">
      <c r="A2822" s="11" t="str">
        <f t="shared" si="45"/>
        <v>DISTRIBUCION VOLUMEN POR CRITERIO (kg o litros)GinebraMUJER</v>
      </c>
      <c r="B2822" s="11" t="s">
        <v>210</v>
      </c>
      <c r="C2822" s="11" t="s">
        <v>126</v>
      </c>
      <c r="D2822" s="11" t="s">
        <v>18</v>
      </c>
      <c r="E2822" s="12">
        <v>32.858181881490069</v>
      </c>
      <c r="F2822" s="12">
        <v>32.007938741922707</v>
      </c>
      <c r="G2822" s="12">
        <v>31.304343171913313</v>
      </c>
      <c r="H2822" s="12">
        <v>38.988706060670005</v>
      </c>
      <c r="I2822" s="12">
        <v>33.243447858512376</v>
      </c>
      <c r="J2822" s="12">
        <v>34.991374039253245</v>
      </c>
      <c r="K2822" s="12">
        <v>37.758101013404499</v>
      </c>
      <c r="L2822" s="12">
        <v>29.06274528483717</v>
      </c>
      <c r="M2822" s="12">
        <v>29.810688214986865</v>
      </c>
      <c r="N2822" s="12"/>
      <c r="O2822" s="12"/>
    </row>
    <row r="2823" spans="1:15" x14ac:dyDescent="0.35">
      <c r="A2823" s="11" t="str">
        <f t="shared" si="45"/>
        <v>DISTRIBUCION VOLUMEN POR CRITERIO (kg o litros)RonT.ESPAÑA</v>
      </c>
      <c r="B2823" s="11" t="s">
        <v>210</v>
      </c>
      <c r="C2823" s="11" t="s">
        <v>127</v>
      </c>
      <c r="D2823" s="11" t="s">
        <v>32</v>
      </c>
      <c r="E2823" s="12">
        <v>100</v>
      </c>
      <c r="F2823" s="12">
        <v>100</v>
      </c>
      <c r="G2823" s="12">
        <v>100</v>
      </c>
      <c r="H2823" s="12">
        <v>100</v>
      </c>
      <c r="I2823" s="12">
        <v>100</v>
      </c>
      <c r="J2823" s="12">
        <v>100</v>
      </c>
      <c r="K2823" s="12">
        <v>100</v>
      </c>
      <c r="L2823" s="12">
        <v>100</v>
      </c>
      <c r="M2823" s="12">
        <v>100</v>
      </c>
      <c r="N2823" s="12"/>
      <c r="O2823" s="12"/>
    </row>
    <row r="2824" spans="1:15" x14ac:dyDescent="0.35">
      <c r="A2824" s="11" t="str">
        <f t="shared" si="45"/>
        <v>DISTRIBUCION VOLUMEN POR CRITERIO (kg o litros)RonBCN AM</v>
      </c>
      <c r="B2824" s="11" t="s">
        <v>210</v>
      </c>
      <c r="C2824" s="11" t="s">
        <v>127</v>
      </c>
      <c r="D2824" s="11" t="s">
        <v>1</v>
      </c>
      <c r="E2824" s="12">
        <v>4.2529719274911102</v>
      </c>
      <c r="F2824" s="12">
        <v>5.3955217051265016</v>
      </c>
      <c r="G2824" s="12">
        <v>8.1540929512843743</v>
      </c>
      <c r="H2824" s="12">
        <v>1.3654461389180468</v>
      </c>
      <c r="I2824" s="12">
        <v>8.556679659556945</v>
      </c>
      <c r="J2824" s="12">
        <v>10.803282965936784</v>
      </c>
      <c r="K2824" s="12">
        <v>10.551344077074122</v>
      </c>
      <c r="L2824" s="12">
        <v>3.9337385083451339</v>
      </c>
      <c r="M2824" s="12">
        <v>1.5305692418246977</v>
      </c>
      <c r="N2824" s="12"/>
      <c r="O2824" s="12"/>
    </row>
    <row r="2825" spans="1:15" x14ac:dyDescent="0.35">
      <c r="A2825" s="11" t="str">
        <f t="shared" si="45"/>
        <v>DISTRIBUCION VOLUMEN POR CRITERIO (kg o litros)RonREST.CAT ARAGON</v>
      </c>
      <c r="B2825" s="11" t="s">
        <v>210</v>
      </c>
      <c r="C2825" s="11" t="s">
        <v>127</v>
      </c>
      <c r="D2825" s="11" t="s">
        <v>2</v>
      </c>
      <c r="E2825" s="12">
        <v>7.8525919405291758</v>
      </c>
      <c r="F2825" s="12">
        <v>6.5289461238475095</v>
      </c>
      <c r="G2825" s="12">
        <v>14.075364416824879</v>
      </c>
      <c r="H2825" s="12">
        <v>12.475004248979799</v>
      </c>
      <c r="I2825" s="12">
        <v>7.4466520416834294</v>
      </c>
      <c r="J2825" s="12">
        <v>6.0053062030270752</v>
      </c>
      <c r="K2825" s="12">
        <v>3.8211973132300936</v>
      </c>
      <c r="L2825" s="12">
        <v>6.6364482914941476</v>
      </c>
      <c r="M2825" s="12">
        <v>15.652432306208439</v>
      </c>
      <c r="N2825" s="12"/>
      <c r="O2825" s="12"/>
    </row>
    <row r="2826" spans="1:15" x14ac:dyDescent="0.35">
      <c r="A2826" s="11" t="str">
        <f t="shared" si="45"/>
        <v>DISTRIBUCION VOLUMEN POR CRITERIO (kg o litros)RonLEVANTE</v>
      </c>
      <c r="B2826" s="11" t="s">
        <v>210</v>
      </c>
      <c r="C2826" s="11" t="s">
        <v>127</v>
      </c>
      <c r="D2826" s="11" t="s">
        <v>3</v>
      </c>
      <c r="E2826" s="12">
        <v>8.8825729662913506</v>
      </c>
      <c r="F2826" s="12">
        <v>5.8276261597030139</v>
      </c>
      <c r="G2826" s="12">
        <v>6.4079650353363409</v>
      </c>
      <c r="H2826" s="12">
        <v>13.67941345725936</v>
      </c>
      <c r="I2826" s="12">
        <v>7.0484815598591402</v>
      </c>
      <c r="J2826" s="12">
        <v>3.1981433654895661</v>
      </c>
      <c r="K2826" s="12">
        <v>6.4937682985720819</v>
      </c>
      <c r="L2826" s="12">
        <v>4.0530129250776241</v>
      </c>
      <c r="M2826" s="12">
        <v>11.146161712889302</v>
      </c>
      <c r="N2826" s="12"/>
      <c r="O2826" s="12"/>
    </row>
    <row r="2827" spans="1:15" x14ac:dyDescent="0.35">
      <c r="A2827" s="11" t="str">
        <f t="shared" si="45"/>
        <v>DISTRIBUCION VOLUMEN POR CRITERIO (kg o litros)RonANDALUCIA</v>
      </c>
      <c r="B2827" s="11" t="s">
        <v>210</v>
      </c>
      <c r="C2827" s="11" t="s">
        <v>127</v>
      </c>
      <c r="D2827" s="11" t="s">
        <v>4</v>
      </c>
      <c r="E2827" s="12">
        <v>28.635927440865455</v>
      </c>
      <c r="F2827" s="12">
        <v>29.483452005025732</v>
      </c>
      <c r="G2827" s="12">
        <v>19.66589797909257</v>
      </c>
      <c r="H2827" s="12">
        <v>25.506610266797814</v>
      </c>
      <c r="I2827" s="12">
        <v>28.253565688320286</v>
      </c>
      <c r="J2827" s="12">
        <v>26.187154532319191</v>
      </c>
      <c r="K2827" s="12">
        <v>20.14877665812039</v>
      </c>
      <c r="L2827" s="12">
        <v>49.65716254107673</v>
      </c>
      <c r="M2827" s="12">
        <v>37.226152429972082</v>
      </c>
      <c r="N2827" s="12"/>
      <c r="O2827" s="12"/>
    </row>
    <row r="2828" spans="1:15" x14ac:dyDescent="0.35">
      <c r="A2828" s="11" t="str">
        <f t="shared" si="45"/>
        <v>DISTRIBUCION VOLUMEN POR CRITERIO (kg o litros)RonMDD AM</v>
      </c>
      <c r="B2828" s="11" t="s">
        <v>210</v>
      </c>
      <c r="C2828" s="11" t="s">
        <v>127</v>
      </c>
      <c r="D2828" s="11" t="s">
        <v>5</v>
      </c>
      <c r="E2828" s="12">
        <v>13.393317402918337</v>
      </c>
      <c r="F2828" s="12">
        <v>9.4866143417842324</v>
      </c>
      <c r="G2828" s="12">
        <v>10.268680108608242</v>
      </c>
      <c r="H2828" s="12">
        <v>6.0662805858354103</v>
      </c>
      <c r="I2828" s="12">
        <v>2.1232901566131503</v>
      </c>
      <c r="J2828" s="12">
        <v>5.1530082364932044</v>
      </c>
      <c r="K2828" s="12">
        <v>22.734032928320961</v>
      </c>
      <c r="L2828" s="12">
        <v>5.9118282349567712</v>
      </c>
      <c r="M2828" s="12">
        <v>7.0512211495749435</v>
      </c>
      <c r="N2828" s="12"/>
      <c r="O2828" s="12"/>
    </row>
    <row r="2829" spans="1:15" x14ac:dyDescent="0.35">
      <c r="A2829" s="11" t="str">
        <f t="shared" si="45"/>
        <v>DISTRIBUCION VOLUMEN POR CRITERIO (kg o litros)RonRTO CENTRO</v>
      </c>
      <c r="B2829" s="11" t="s">
        <v>210</v>
      </c>
      <c r="C2829" s="11" t="s">
        <v>127</v>
      </c>
      <c r="D2829" s="11" t="s">
        <v>6</v>
      </c>
      <c r="E2829" s="12">
        <v>14.437422894574814</v>
      </c>
      <c r="F2829" s="12">
        <v>19.34449764113177</v>
      </c>
      <c r="G2829" s="12">
        <v>19.394750312821163</v>
      </c>
      <c r="H2829" s="12">
        <v>19.939333054519643</v>
      </c>
      <c r="I2829" s="12">
        <v>33.611931889672654</v>
      </c>
      <c r="J2829" s="12">
        <v>17.105138363117689</v>
      </c>
      <c r="K2829" s="12">
        <v>25.348963562361199</v>
      </c>
      <c r="L2829" s="12">
        <v>16.460392705637254</v>
      </c>
      <c r="M2829" s="12">
        <v>16.980586002319527</v>
      </c>
      <c r="N2829" s="12"/>
      <c r="O2829" s="12"/>
    </row>
    <row r="2830" spans="1:15" x14ac:dyDescent="0.35">
      <c r="A2830" s="11" t="str">
        <f t="shared" si="45"/>
        <v>DISTRIBUCION VOLUMEN POR CRITERIO (kg o litros)RonNORTE-CENTRO</v>
      </c>
      <c r="B2830" s="11" t="s">
        <v>210</v>
      </c>
      <c r="C2830" s="11" t="s">
        <v>127</v>
      </c>
      <c r="D2830" s="11" t="s">
        <v>7</v>
      </c>
      <c r="E2830" s="12">
        <v>19.757868193024631</v>
      </c>
      <c r="F2830" s="12">
        <v>13.162668054948501</v>
      </c>
      <c r="G2830" s="12">
        <v>15.162368847810523</v>
      </c>
      <c r="H2830" s="12">
        <v>8.733825191545348</v>
      </c>
      <c r="I2830" s="12">
        <v>6.7955582931934515</v>
      </c>
      <c r="J2830" s="12">
        <v>27.104346800384647</v>
      </c>
      <c r="K2830" s="12">
        <v>6.3612685540611853</v>
      </c>
      <c r="L2830" s="12">
        <v>6.6666063120671488</v>
      </c>
      <c r="M2830" s="12">
        <v>7.7584950830277126</v>
      </c>
      <c r="N2830" s="12"/>
      <c r="O2830" s="12"/>
    </row>
    <row r="2831" spans="1:15" x14ac:dyDescent="0.35">
      <c r="A2831" s="11" t="str">
        <f t="shared" si="45"/>
        <v>DISTRIBUCION VOLUMEN POR CRITERIO (kg o litros)RonNOROESTE</v>
      </c>
      <c r="B2831" s="11" t="s">
        <v>210</v>
      </c>
      <c r="C2831" s="11" t="s">
        <v>127</v>
      </c>
      <c r="D2831" s="11" t="s">
        <v>8</v>
      </c>
      <c r="E2831" s="12">
        <v>2.7873259584945376</v>
      </c>
      <c r="F2831" s="12">
        <v>10.770677126271087</v>
      </c>
      <c r="G2831" s="12">
        <v>6.8708842644208321</v>
      </c>
      <c r="H2831" s="12">
        <v>12.23409595138097</v>
      </c>
      <c r="I2831" s="12">
        <v>6.1638379639196916</v>
      </c>
      <c r="J2831" s="12">
        <v>4.4436187724867393</v>
      </c>
      <c r="K2831" s="12">
        <v>4.5406470390278999</v>
      </c>
      <c r="L2831" s="12">
        <v>6.6808128269567737</v>
      </c>
      <c r="M2831" s="12">
        <v>2.654372852311778</v>
      </c>
      <c r="N2831" s="12"/>
      <c r="O2831" s="12"/>
    </row>
    <row r="2832" spans="1:15" x14ac:dyDescent="0.35">
      <c r="A2832" s="11" t="str">
        <f t="shared" si="45"/>
        <v>DISTRIBUCION VOLUMEN POR CRITERIO (kg o litros)Ron&lt;2MIL</v>
      </c>
      <c r="B2832" s="11" t="s">
        <v>210</v>
      </c>
      <c r="C2832" s="11" t="s">
        <v>127</v>
      </c>
      <c r="D2832" s="11" t="s">
        <v>9</v>
      </c>
      <c r="E2832" s="12">
        <v>13.778066419006457</v>
      </c>
      <c r="F2832" s="12">
        <v>9.2341607276251096</v>
      </c>
      <c r="G2832" s="12">
        <v>12.585033111513196</v>
      </c>
      <c r="H2832" s="12">
        <v>12.428889943056459</v>
      </c>
      <c r="I2832" s="12">
        <v>25.06773598603294</v>
      </c>
      <c r="J2832" s="12">
        <v>6.4903645271386496</v>
      </c>
      <c r="K2832" s="12">
        <v>14.363988740864178</v>
      </c>
      <c r="L2832" s="12">
        <v>5.7740635825719391</v>
      </c>
      <c r="M2832" s="12">
        <v>12.418491776482053</v>
      </c>
      <c r="N2832" s="12"/>
      <c r="O2832" s="12"/>
    </row>
    <row r="2833" spans="1:15" x14ac:dyDescent="0.35">
      <c r="A2833" s="11" t="str">
        <f t="shared" si="45"/>
        <v>DISTRIBUCION VOLUMEN POR CRITERIO (kg o litros)Ron2-5MIL</v>
      </c>
      <c r="B2833" s="11" t="s">
        <v>210</v>
      </c>
      <c r="C2833" s="11" t="s">
        <v>127</v>
      </c>
      <c r="D2833" s="11" t="s">
        <v>10</v>
      </c>
      <c r="E2833" s="12">
        <v>5.5998978557543726</v>
      </c>
      <c r="F2833" s="12">
        <v>2.9921378944088541</v>
      </c>
      <c r="G2833" s="12">
        <v>3.1747863371972365</v>
      </c>
      <c r="H2833" s="12">
        <v>4.4124827769131025</v>
      </c>
      <c r="I2833" s="12">
        <v>9.2944887190075551</v>
      </c>
      <c r="J2833" s="12">
        <v>5.7536673272514678</v>
      </c>
      <c r="K2833" s="12">
        <v>2.2429235658193014</v>
      </c>
      <c r="L2833" s="12">
        <v>3.9836190814092265</v>
      </c>
      <c r="M2833" s="12">
        <v>9.9202248488688163</v>
      </c>
      <c r="N2833" s="12"/>
      <c r="O2833" s="12"/>
    </row>
    <row r="2834" spans="1:15" x14ac:dyDescent="0.35">
      <c r="A2834" s="11" t="str">
        <f t="shared" si="45"/>
        <v>DISTRIBUCION VOLUMEN POR CRITERIO (kg o litros)Ron5-10MIL</v>
      </c>
      <c r="B2834" s="11" t="s">
        <v>210</v>
      </c>
      <c r="C2834" s="11" t="s">
        <v>127</v>
      </c>
      <c r="D2834" s="11" t="s">
        <v>11</v>
      </c>
      <c r="E2834" s="12">
        <v>5.4465169243149942</v>
      </c>
      <c r="F2834" s="12">
        <v>11.348109066104021</v>
      </c>
      <c r="G2834" s="12">
        <v>4.483476511853417</v>
      </c>
      <c r="H2834" s="12">
        <v>16.783217896469861</v>
      </c>
      <c r="I2834" s="12">
        <v>9.4435748601041762</v>
      </c>
      <c r="J2834" s="12">
        <v>9.8837180084926626</v>
      </c>
      <c r="K2834" s="12">
        <v>6.9939646765852901</v>
      </c>
      <c r="L2834" s="12">
        <v>16.347595123838708</v>
      </c>
      <c r="M2834" s="12">
        <v>7.0820970190550989</v>
      </c>
      <c r="N2834" s="12"/>
      <c r="O2834" s="12"/>
    </row>
    <row r="2835" spans="1:15" x14ac:dyDescent="0.35">
      <c r="A2835" s="11" t="str">
        <f t="shared" si="45"/>
        <v>DISTRIBUCION VOLUMEN POR CRITERIO (kg o litros)Ron10-30MIL</v>
      </c>
      <c r="B2835" s="11" t="s">
        <v>210</v>
      </c>
      <c r="C2835" s="11" t="s">
        <v>127</v>
      </c>
      <c r="D2835" s="11" t="s">
        <v>12</v>
      </c>
      <c r="E2835" s="12">
        <v>15.965877151425929</v>
      </c>
      <c r="F2835" s="12">
        <v>15.999749367527974</v>
      </c>
      <c r="G2835" s="12">
        <v>25.394774266598656</v>
      </c>
      <c r="H2835" s="12">
        <v>20.121453533531337</v>
      </c>
      <c r="I2835" s="12">
        <v>7.6149417816457081</v>
      </c>
      <c r="J2835" s="12">
        <v>22.902002587037511</v>
      </c>
      <c r="K2835" s="12">
        <v>11.285272956989751</v>
      </c>
      <c r="L2835" s="12">
        <v>10.713078899267238</v>
      </c>
      <c r="M2835" s="12">
        <v>10.018849804779094</v>
      </c>
      <c r="N2835" s="12"/>
      <c r="O2835" s="12"/>
    </row>
    <row r="2836" spans="1:15" x14ac:dyDescent="0.35">
      <c r="A2836" s="11" t="str">
        <f t="shared" si="45"/>
        <v>DISTRIBUCION VOLUMEN POR CRITERIO (kg o litros)Ron30-100MIL</v>
      </c>
      <c r="B2836" s="11" t="s">
        <v>210</v>
      </c>
      <c r="C2836" s="11" t="s">
        <v>127</v>
      </c>
      <c r="D2836" s="11" t="s">
        <v>13</v>
      </c>
      <c r="E2836" s="12">
        <v>26.433186361052542</v>
      </c>
      <c r="F2836" s="12">
        <v>14.529252517139421</v>
      </c>
      <c r="G2836" s="12">
        <v>23.05777124592176</v>
      </c>
      <c r="H2836" s="12">
        <v>24.504367888210638</v>
      </c>
      <c r="I2836" s="12">
        <v>25.059988712144062</v>
      </c>
      <c r="J2836" s="12">
        <v>23.017580874412378</v>
      </c>
      <c r="K2836" s="12">
        <v>38.478405891524858</v>
      </c>
      <c r="L2836" s="12">
        <v>27.680594577595564</v>
      </c>
      <c r="M2836" s="12">
        <v>18.222170620043489</v>
      </c>
      <c r="N2836" s="12"/>
      <c r="O2836" s="12"/>
    </row>
    <row r="2837" spans="1:15" x14ac:dyDescent="0.35">
      <c r="A2837" s="11" t="str">
        <f t="shared" si="45"/>
        <v>DISTRIBUCION VOLUMEN POR CRITERIO (kg o litros)Ron100-200MIL</v>
      </c>
      <c r="B2837" s="11" t="s">
        <v>210</v>
      </c>
      <c r="C2837" s="11" t="s">
        <v>127</v>
      </c>
      <c r="D2837" s="11" t="s">
        <v>14</v>
      </c>
      <c r="E2837" s="12">
        <v>14.917147227470137</v>
      </c>
      <c r="F2837" s="12">
        <v>22.502249270415493</v>
      </c>
      <c r="G2837" s="12">
        <v>8.9204401493695382</v>
      </c>
      <c r="H2837" s="12">
        <v>5.3035842590238218</v>
      </c>
      <c r="I2837" s="12">
        <v>5.2555658619896573</v>
      </c>
      <c r="J2837" s="12">
        <v>10.136636511223218</v>
      </c>
      <c r="K2837" s="12">
        <v>6.2178472689985256</v>
      </c>
      <c r="L2837" s="12">
        <v>10.435391182860503</v>
      </c>
      <c r="M2837" s="12">
        <v>9.0200398000405002</v>
      </c>
      <c r="N2837" s="12"/>
      <c r="O2837" s="12"/>
    </row>
    <row r="2838" spans="1:15" x14ac:dyDescent="0.35">
      <c r="A2838" s="11" t="str">
        <f t="shared" si="45"/>
        <v>DISTRIBUCION VOLUMEN POR CRITERIO (kg o litros)Ron200-500MIL</v>
      </c>
      <c r="B2838" s="11" t="s">
        <v>210</v>
      </c>
      <c r="C2838" s="11" t="s">
        <v>127</v>
      </c>
      <c r="D2838" s="11" t="s">
        <v>15</v>
      </c>
      <c r="E2838" s="12">
        <v>7.5145816985978042</v>
      </c>
      <c r="F2838" s="12">
        <v>12.597033887021134</v>
      </c>
      <c r="G2838" s="12">
        <v>12.203390586588117</v>
      </c>
      <c r="H2838" s="12">
        <v>8.3163313198653928</v>
      </c>
      <c r="I2838" s="12">
        <v>13.886749359376637</v>
      </c>
      <c r="J2838" s="12">
        <v>14.298040069580969</v>
      </c>
      <c r="K2838" s="12">
        <v>12.247439210382353</v>
      </c>
      <c r="L2838" s="12">
        <v>13.119796957494433</v>
      </c>
      <c r="M2838" s="12">
        <v>12.407918447400714</v>
      </c>
      <c r="N2838" s="12"/>
      <c r="O2838" s="12"/>
    </row>
    <row r="2839" spans="1:15" x14ac:dyDescent="0.35">
      <c r="A2839" s="11" t="str">
        <f t="shared" si="45"/>
        <v>DISTRIBUCION VOLUMEN POR CRITERIO (kg o litros)Ron&gt;500MIL</v>
      </c>
      <c r="B2839" s="11" t="s">
        <v>210</v>
      </c>
      <c r="C2839" s="11" t="s">
        <v>127</v>
      </c>
      <c r="D2839" s="11" t="s">
        <v>16</v>
      </c>
      <c r="E2839" s="12">
        <v>10.344721607083748</v>
      </c>
      <c r="F2839" s="12">
        <v>10.797307580498401</v>
      </c>
      <c r="G2839" s="12">
        <v>10.18033085932012</v>
      </c>
      <c r="H2839" s="12">
        <v>8.1296790953863631</v>
      </c>
      <c r="I2839" s="12">
        <v>4.3769491807878769</v>
      </c>
      <c r="J2839" s="12">
        <v>7.5179952947796336</v>
      </c>
      <c r="K2839" s="12">
        <v>8.1701608865883451</v>
      </c>
      <c r="L2839" s="12">
        <v>11.945855540468763</v>
      </c>
      <c r="M2839" s="12">
        <v>20.910202704546162</v>
      </c>
      <c r="N2839" s="12"/>
      <c r="O2839" s="12"/>
    </row>
    <row r="2840" spans="1:15" x14ac:dyDescent="0.35">
      <c r="A2840" s="11" t="str">
        <f t="shared" si="45"/>
        <v>DISTRIBUCION VOLUMEN POR CRITERIO (kg o litros)RonDE 15 A 19 AÑOS</v>
      </c>
      <c r="B2840" s="11" t="s">
        <v>210</v>
      </c>
      <c r="C2840" s="11" t="s">
        <v>127</v>
      </c>
      <c r="D2840" s="11" t="s">
        <v>34</v>
      </c>
      <c r="E2840" s="12" t="s">
        <v>222</v>
      </c>
      <c r="F2840" s="12">
        <v>1.7204358832433542</v>
      </c>
      <c r="G2840" s="12">
        <v>4.1052643349372673</v>
      </c>
      <c r="H2840" s="12">
        <v>0.56355184788973334</v>
      </c>
      <c r="I2840" s="12" t="s">
        <v>222</v>
      </c>
      <c r="J2840" s="12" t="s">
        <v>222</v>
      </c>
      <c r="K2840" s="12">
        <v>11.114022269811818</v>
      </c>
      <c r="L2840" s="12">
        <v>0.78209144499797112</v>
      </c>
      <c r="M2840" s="12">
        <v>0.49963894533794428</v>
      </c>
      <c r="N2840" s="12"/>
      <c r="O2840" s="12"/>
    </row>
    <row r="2841" spans="1:15" x14ac:dyDescent="0.35">
      <c r="A2841" s="11" t="str">
        <f t="shared" si="45"/>
        <v>DISTRIBUCION VOLUMEN POR CRITERIO (kg o litros)RonDE 20 A 24 AÑOS</v>
      </c>
      <c r="B2841" s="11" t="s">
        <v>210</v>
      </c>
      <c r="C2841" s="11" t="s">
        <v>127</v>
      </c>
      <c r="D2841" s="11" t="s">
        <v>35</v>
      </c>
      <c r="E2841" s="12">
        <v>4.9156206571381658</v>
      </c>
      <c r="F2841" s="12">
        <v>9.1420916811692212</v>
      </c>
      <c r="G2841" s="12">
        <v>9.5141936676402494</v>
      </c>
      <c r="H2841" s="12">
        <v>2.4168565154102071</v>
      </c>
      <c r="I2841" s="12">
        <v>5.8814512079730203</v>
      </c>
      <c r="J2841" s="12">
        <v>17.052393145888935</v>
      </c>
      <c r="K2841" s="12">
        <v>9.6627331907833423</v>
      </c>
      <c r="L2841" s="12">
        <v>14.018442556062949</v>
      </c>
      <c r="M2841" s="12">
        <v>5.1868787581569809</v>
      </c>
      <c r="N2841" s="12"/>
      <c r="O2841" s="12"/>
    </row>
    <row r="2842" spans="1:15" x14ac:dyDescent="0.35">
      <c r="A2842" s="11" t="str">
        <f t="shared" si="45"/>
        <v>DISTRIBUCION VOLUMEN POR CRITERIO (kg o litros)RonDE 25 A 34 AÑOS</v>
      </c>
      <c r="B2842" s="11" t="s">
        <v>210</v>
      </c>
      <c r="C2842" s="11" t="s">
        <v>127</v>
      </c>
      <c r="D2842" s="11" t="s">
        <v>36</v>
      </c>
      <c r="E2842" s="12">
        <v>10.573105289092055</v>
      </c>
      <c r="F2842" s="12">
        <v>5.8610702870934581</v>
      </c>
      <c r="G2842" s="12">
        <v>7.6645156129942897</v>
      </c>
      <c r="H2842" s="12">
        <v>7.0769391819383483</v>
      </c>
      <c r="I2842" s="12">
        <v>9.5114839631051851</v>
      </c>
      <c r="J2842" s="12">
        <v>9.0962115384861217</v>
      </c>
      <c r="K2842" s="12">
        <v>9.3861642347577234</v>
      </c>
      <c r="L2842" s="12">
        <v>8.1203645233862645</v>
      </c>
      <c r="M2842" s="12">
        <v>9.3276497131338836</v>
      </c>
      <c r="N2842" s="12"/>
      <c r="O2842" s="12"/>
    </row>
    <row r="2843" spans="1:15" x14ac:dyDescent="0.35">
      <c r="A2843" s="11" t="str">
        <f t="shared" si="45"/>
        <v>DISTRIBUCION VOLUMEN POR CRITERIO (kg o litros)RonDE 35 A 49 AÑOS</v>
      </c>
      <c r="B2843" s="11" t="s">
        <v>210</v>
      </c>
      <c r="C2843" s="11" t="s">
        <v>127</v>
      </c>
      <c r="D2843" s="11" t="s">
        <v>37</v>
      </c>
      <c r="E2843" s="12">
        <v>39.642623503415422</v>
      </c>
      <c r="F2843" s="12">
        <v>35.99662092750409</v>
      </c>
      <c r="G2843" s="12">
        <v>28.648364986256354</v>
      </c>
      <c r="H2843" s="12">
        <v>27.563719658220116</v>
      </c>
      <c r="I2843" s="12">
        <v>32.736325851835126</v>
      </c>
      <c r="J2843" s="12">
        <v>29.555103348780381</v>
      </c>
      <c r="K2843" s="12">
        <v>16.74652375639981</v>
      </c>
      <c r="L2843" s="12">
        <v>24.056080696581219</v>
      </c>
      <c r="M2843" s="12">
        <v>28.886170083080771</v>
      </c>
      <c r="N2843" s="12"/>
      <c r="O2843" s="12"/>
    </row>
    <row r="2844" spans="1:15" x14ac:dyDescent="0.35">
      <c r="A2844" s="11" t="str">
        <f t="shared" si="45"/>
        <v>DISTRIBUCION VOLUMEN POR CRITERIO (kg o litros)RonDE 50 A 59 AÑOS</v>
      </c>
      <c r="B2844" s="11" t="s">
        <v>210</v>
      </c>
      <c r="C2844" s="11" t="s">
        <v>127</v>
      </c>
      <c r="D2844" s="11" t="s">
        <v>38</v>
      </c>
      <c r="E2844" s="12">
        <v>18.142699277534327</v>
      </c>
      <c r="F2844" s="12">
        <v>14.599382290539801</v>
      </c>
      <c r="G2844" s="12">
        <v>16.193430880149528</v>
      </c>
      <c r="H2844" s="12">
        <v>24.142431299709642</v>
      </c>
      <c r="I2844" s="12">
        <v>16.567558464665083</v>
      </c>
      <c r="J2844" s="12">
        <v>15.707756405320458</v>
      </c>
      <c r="K2844" s="12">
        <v>29.110478409259493</v>
      </c>
      <c r="L2844" s="12">
        <v>22.671653864096903</v>
      </c>
      <c r="M2844" s="12">
        <v>17.473504530180644</v>
      </c>
      <c r="N2844" s="12"/>
      <c r="O2844" s="12"/>
    </row>
    <row r="2845" spans="1:15" x14ac:dyDescent="0.35">
      <c r="A2845" s="11" t="str">
        <f t="shared" si="45"/>
        <v>DISTRIBUCION VOLUMEN POR CRITERIO (kg o litros)RonDE 60 A 75 AÑOS</v>
      </c>
      <c r="B2845" s="11" t="s">
        <v>210</v>
      </c>
      <c r="C2845" s="11" t="s">
        <v>127</v>
      </c>
      <c r="D2845" s="11" t="s">
        <v>39</v>
      </c>
      <c r="E2845" s="12">
        <v>26.725946020456959</v>
      </c>
      <c r="F2845" s="12">
        <v>32.680402560093228</v>
      </c>
      <c r="G2845" s="12">
        <v>33.874233828623467</v>
      </c>
      <c r="H2845" s="12">
        <v>38.236520348605993</v>
      </c>
      <c r="I2845" s="12">
        <v>35.303177973135135</v>
      </c>
      <c r="J2845" s="12">
        <v>28.588535203526412</v>
      </c>
      <c r="K2845" s="12">
        <v>23.980085234479535</v>
      </c>
      <c r="L2845" s="12">
        <v>30.351368355711493</v>
      </c>
      <c r="M2845" s="12">
        <v>38.626151862116956</v>
      </c>
      <c r="N2845" s="12"/>
      <c r="O2845" s="12"/>
    </row>
    <row r="2846" spans="1:15" x14ac:dyDescent="0.35">
      <c r="A2846" s="11" t="str">
        <f t="shared" si="45"/>
        <v>DISTRIBUCION VOLUMEN POR CRITERIO (kg o litros)RonNIVEL ALTO</v>
      </c>
      <c r="B2846" s="11" t="s">
        <v>210</v>
      </c>
      <c r="C2846" s="11" t="s">
        <v>127</v>
      </c>
      <c r="D2846" s="11" t="s">
        <v>171</v>
      </c>
      <c r="E2846" s="12">
        <v>24.22122241335288</v>
      </c>
      <c r="F2846" s="12">
        <v>27.903258106056128</v>
      </c>
      <c r="G2846" s="12">
        <v>21.997522073034901</v>
      </c>
      <c r="H2846" s="12">
        <v>12.210833617154833</v>
      </c>
      <c r="I2846" s="12">
        <v>16.964273690329449</v>
      </c>
      <c r="J2846" s="12">
        <v>15.168182968134142</v>
      </c>
      <c r="K2846" s="12">
        <v>13.113832022657276</v>
      </c>
      <c r="L2846" s="12">
        <v>9.1751976484901085</v>
      </c>
      <c r="M2846" s="12">
        <v>12.502190525974976</v>
      </c>
      <c r="N2846" s="12"/>
      <c r="O2846" s="12"/>
    </row>
    <row r="2847" spans="1:15" x14ac:dyDescent="0.35">
      <c r="A2847" s="11" t="str">
        <f t="shared" si="45"/>
        <v>DISTRIBUCION VOLUMEN POR CRITERIO (kg o litros)RonNIVEL MEDIO ALTO</v>
      </c>
      <c r="B2847" s="11" t="s">
        <v>210</v>
      </c>
      <c r="C2847" s="11" t="s">
        <v>127</v>
      </c>
      <c r="D2847" s="11" t="s">
        <v>172</v>
      </c>
      <c r="E2847" s="12">
        <v>14.227120265339138</v>
      </c>
      <c r="F2847" s="12">
        <v>10.678075249503008</v>
      </c>
      <c r="G2847" s="12">
        <v>10.915934115845568</v>
      </c>
      <c r="H2847" s="12">
        <v>8.845967568003136</v>
      </c>
      <c r="I2847" s="12">
        <v>5.5795955200001597</v>
      </c>
      <c r="J2847" s="12">
        <v>9.7659515348003261</v>
      </c>
      <c r="K2847" s="12">
        <v>21.628513816416302</v>
      </c>
      <c r="L2847" s="12">
        <v>24.051096203951339</v>
      </c>
      <c r="M2847" s="12">
        <v>22.412877752611983</v>
      </c>
      <c r="N2847" s="12"/>
      <c r="O2847" s="12"/>
    </row>
    <row r="2848" spans="1:15" x14ac:dyDescent="0.35">
      <c r="A2848" s="11" t="str">
        <f t="shared" si="45"/>
        <v>DISTRIBUCION VOLUMEN POR CRITERIO (kg o litros)RonNIVEL MEDIO</v>
      </c>
      <c r="B2848" s="11" t="s">
        <v>210</v>
      </c>
      <c r="C2848" s="11" t="s">
        <v>127</v>
      </c>
      <c r="D2848" s="11" t="s">
        <v>173</v>
      </c>
      <c r="E2848" s="12">
        <v>15.526081000952182</v>
      </c>
      <c r="F2848" s="12">
        <v>16.493821517234387</v>
      </c>
      <c r="G2848" s="12">
        <v>26.174704336322936</v>
      </c>
      <c r="H2848" s="12">
        <v>35.643568033237351</v>
      </c>
      <c r="I2848" s="12">
        <v>23.821827214582552</v>
      </c>
      <c r="J2848" s="12">
        <v>26.768867758651815</v>
      </c>
      <c r="K2848" s="12">
        <v>19.773770966247469</v>
      </c>
      <c r="L2848" s="12">
        <v>14.680121146375319</v>
      </c>
      <c r="M2848" s="12">
        <v>17.870669406251434</v>
      </c>
      <c r="N2848" s="12"/>
      <c r="O2848" s="12"/>
    </row>
    <row r="2849" spans="1:15" x14ac:dyDescent="0.35">
      <c r="A2849" s="11" t="str">
        <f t="shared" si="45"/>
        <v>DISTRIBUCION VOLUMEN POR CRITERIO (kg o litros)RonNIVEL MEDIO BAJO</v>
      </c>
      <c r="B2849" s="11" t="s">
        <v>210</v>
      </c>
      <c r="C2849" s="11" t="s">
        <v>127</v>
      </c>
      <c r="D2849" s="11" t="s">
        <v>174</v>
      </c>
      <c r="E2849" s="12">
        <v>17.127031438219834</v>
      </c>
      <c r="F2849" s="12">
        <v>12.175949126648355</v>
      </c>
      <c r="G2849" s="12">
        <v>14.30931521101361</v>
      </c>
      <c r="H2849" s="12">
        <v>12.318763853004048</v>
      </c>
      <c r="I2849" s="12">
        <v>9.6187207032052235</v>
      </c>
      <c r="J2849" s="12">
        <v>14.418725387966239</v>
      </c>
      <c r="K2849" s="12">
        <v>13.819746882839439</v>
      </c>
      <c r="L2849" s="12">
        <v>12.747103693178898</v>
      </c>
      <c r="M2849" s="12">
        <v>14.256727015435036</v>
      </c>
      <c r="N2849" s="12"/>
      <c r="O2849" s="12"/>
    </row>
    <row r="2850" spans="1:15" x14ac:dyDescent="0.35">
      <c r="A2850" s="11" t="str">
        <f t="shared" si="45"/>
        <v>DISTRIBUCION VOLUMEN POR CRITERIO (kg o litros)RonNIVEL BAJO</v>
      </c>
      <c r="B2850" s="11" t="s">
        <v>210</v>
      </c>
      <c r="C2850" s="11" t="s">
        <v>127</v>
      </c>
      <c r="D2850" s="11" t="s">
        <v>190</v>
      </c>
      <c r="E2850" s="12">
        <v>28.898540126841954</v>
      </c>
      <c r="F2850" s="12">
        <v>32.748884213572651</v>
      </c>
      <c r="G2850" s="12">
        <v>26.602526708195818</v>
      </c>
      <c r="H2850" s="12">
        <v>30.980876961727038</v>
      </c>
      <c r="I2850" s="12">
        <v>44.015574652613289</v>
      </c>
      <c r="J2850" s="12">
        <v>33.878273842104527</v>
      </c>
      <c r="K2850" s="12">
        <v>31.664146797293245</v>
      </c>
      <c r="L2850" s="12">
        <v>39.346476464398059</v>
      </c>
      <c r="M2850" s="12">
        <v>32.957521424146243</v>
      </c>
      <c r="N2850" s="12"/>
      <c r="O2850" s="12"/>
    </row>
    <row r="2851" spans="1:15" x14ac:dyDescent="0.35">
      <c r="A2851" s="11" t="str">
        <f t="shared" si="45"/>
        <v>DISTRIBUCION VOLUMEN POR CRITERIO (kg o litros)RonHOMBRE</v>
      </c>
      <c r="B2851" s="11" t="s">
        <v>210</v>
      </c>
      <c r="C2851" s="11" t="s">
        <v>127</v>
      </c>
      <c r="D2851" s="11" t="s">
        <v>17</v>
      </c>
      <c r="E2851" s="12">
        <v>77.329990249856166</v>
      </c>
      <c r="F2851" s="12">
        <v>74.841592127656426</v>
      </c>
      <c r="G2851" s="12">
        <v>71.931980802920663</v>
      </c>
      <c r="H2851" s="12">
        <v>60.873132573953235</v>
      </c>
      <c r="I2851" s="12">
        <v>67.299852966107252</v>
      </c>
      <c r="J2851" s="12">
        <v>64.953368838918053</v>
      </c>
      <c r="K2851" s="12">
        <v>70.377652330366061</v>
      </c>
      <c r="L2851" s="12">
        <v>69.878218853753481</v>
      </c>
      <c r="M2851" s="12">
        <v>65.258106748564117</v>
      </c>
      <c r="N2851" s="12"/>
      <c r="O2851" s="12"/>
    </row>
    <row r="2852" spans="1:15" x14ac:dyDescent="0.35">
      <c r="A2852" s="11" t="str">
        <f t="shared" si="45"/>
        <v>DISTRIBUCION VOLUMEN POR CRITERIO (kg o litros)RonMUJER</v>
      </c>
      <c r="B2852" s="11" t="s">
        <v>210</v>
      </c>
      <c r="C2852" s="11" t="s">
        <v>127</v>
      </c>
      <c r="D2852" s="11" t="s">
        <v>18</v>
      </c>
      <c r="E2852" s="12">
        <v>22.670009717005897</v>
      </c>
      <c r="F2852" s="12">
        <v>25.158410859356056</v>
      </c>
      <c r="G2852" s="12">
        <v>28.068022911412339</v>
      </c>
      <c r="H2852" s="12">
        <v>39.126874078326864</v>
      </c>
      <c r="I2852" s="12">
        <v>32.700144346110008</v>
      </c>
      <c r="J2852" s="12">
        <v>35.046628028602122</v>
      </c>
      <c r="K2852" s="12">
        <v>29.6223492474724</v>
      </c>
      <c r="L2852" s="12">
        <v>30.12176943723653</v>
      </c>
      <c r="M2852" s="12">
        <v>34.741889230768344</v>
      </c>
      <c r="N2852" s="12"/>
      <c r="O2852" s="12"/>
    </row>
    <row r="2853" spans="1:15" x14ac:dyDescent="0.35">
      <c r="A2853" s="11" t="str">
        <f t="shared" si="45"/>
        <v>DISTRIBUCION VOLUMEN POR CRITERIO (kg o litros)AnisT.ESPAÑA</v>
      </c>
      <c r="B2853" s="11" t="s">
        <v>210</v>
      </c>
      <c r="C2853" s="11" t="s">
        <v>128</v>
      </c>
      <c r="D2853" s="11" t="s">
        <v>32</v>
      </c>
      <c r="E2853" s="12">
        <v>100</v>
      </c>
      <c r="F2853" s="12">
        <v>100</v>
      </c>
      <c r="G2853" s="12">
        <v>100</v>
      </c>
      <c r="H2853" s="12">
        <v>100</v>
      </c>
      <c r="I2853" s="12">
        <v>100</v>
      </c>
      <c r="J2853" s="12">
        <v>100</v>
      </c>
      <c r="K2853" s="12">
        <v>100</v>
      </c>
      <c r="L2853" s="12">
        <v>100</v>
      </c>
      <c r="M2853" s="12">
        <v>100</v>
      </c>
      <c r="N2853" s="12"/>
      <c r="O2853" s="12"/>
    </row>
    <row r="2854" spans="1:15" x14ac:dyDescent="0.35">
      <c r="A2854" s="11" t="str">
        <f t="shared" si="45"/>
        <v>DISTRIBUCION VOLUMEN POR CRITERIO (kg o litros)AnisBCN AM</v>
      </c>
      <c r="B2854" s="11" t="s">
        <v>210</v>
      </c>
      <c r="C2854" s="11" t="s">
        <v>128</v>
      </c>
      <c r="D2854" s="11" t="s">
        <v>1</v>
      </c>
      <c r="E2854" s="12">
        <v>13.14992990330664</v>
      </c>
      <c r="F2854" s="12">
        <v>3.7578872894705762</v>
      </c>
      <c r="G2854" s="12">
        <v>14.062982082227482</v>
      </c>
      <c r="H2854" s="12">
        <v>0.8284152882410325</v>
      </c>
      <c r="I2854" s="12">
        <v>0.41611934139591966</v>
      </c>
      <c r="J2854" s="12" t="s">
        <v>222</v>
      </c>
      <c r="K2854" s="12">
        <v>0.20238532569155837</v>
      </c>
      <c r="L2854" s="12">
        <v>0.44252356621675365</v>
      </c>
      <c r="M2854" s="12">
        <v>0.27127592963161162</v>
      </c>
      <c r="N2854" s="12"/>
      <c r="O2854" s="12"/>
    </row>
    <row r="2855" spans="1:15" x14ac:dyDescent="0.35">
      <c r="A2855" s="11" t="str">
        <f t="shared" si="45"/>
        <v>DISTRIBUCION VOLUMEN POR CRITERIO (kg o litros)AnisREST.CAT ARAGON</v>
      </c>
      <c r="B2855" s="11" t="s">
        <v>210</v>
      </c>
      <c r="C2855" s="11" t="s">
        <v>128</v>
      </c>
      <c r="D2855" s="11" t="s">
        <v>2</v>
      </c>
      <c r="E2855" s="12">
        <v>0.76751470977429181</v>
      </c>
      <c r="F2855" s="12">
        <v>1.9518899314714617</v>
      </c>
      <c r="G2855" s="12">
        <v>8.3946953802768185</v>
      </c>
      <c r="H2855" s="12">
        <v>0.356032454158</v>
      </c>
      <c r="I2855" s="12">
        <v>23.324985270448085</v>
      </c>
      <c r="J2855" s="12">
        <v>14.948044528201459</v>
      </c>
      <c r="K2855" s="12">
        <v>1.6727055933529016</v>
      </c>
      <c r="L2855" s="12">
        <v>4.9962575741859663</v>
      </c>
      <c r="M2855" s="12" t="s">
        <v>222</v>
      </c>
      <c r="N2855" s="12"/>
      <c r="O2855" s="12"/>
    </row>
    <row r="2856" spans="1:15" x14ac:dyDescent="0.35">
      <c r="A2856" s="11" t="str">
        <f t="shared" si="45"/>
        <v>DISTRIBUCION VOLUMEN POR CRITERIO (kg o litros)AnisLEVANTE</v>
      </c>
      <c r="B2856" s="11" t="s">
        <v>210</v>
      </c>
      <c r="C2856" s="11" t="s">
        <v>128</v>
      </c>
      <c r="D2856" s="11" t="s">
        <v>3</v>
      </c>
      <c r="E2856" s="12">
        <v>9.9395212407858047</v>
      </c>
      <c r="F2856" s="12">
        <v>6.2829574340829515</v>
      </c>
      <c r="G2856" s="12">
        <v>4.8500589436890671</v>
      </c>
      <c r="H2856" s="12">
        <v>19.60781650037579</v>
      </c>
      <c r="I2856" s="12">
        <v>7.3331431735521573</v>
      </c>
      <c r="J2856" s="12">
        <v>7.2528829242980333</v>
      </c>
      <c r="K2856" s="12">
        <v>94.054198751198669</v>
      </c>
      <c r="L2856" s="12">
        <v>71.702182191804255</v>
      </c>
      <c r="M2856" s="12">
        <v>50.450439903368462</v>
      </c>
      <c r="N2856" s="12"/>
      <c r="O2856" s="12"/>
    </row>
    <row r="2857" spans="1:15" x14ac:dyDescent="0.35">
      <c r="A2857" s="11" t="str">
        <f t="shared" si="45"/>
        <v>DISTRIBUCION VOLUMEN POR CRITERIO (kg o litros)AnisANDALUCIA</v>
      </c>
      <c r="B2857" s="11" t="s">
        <v>210</v>
      </c>
      <c r="C2857" s="11" t="s">
        <v>128</v>
      </c>
      <c r="D2857" s="11" t="s">
        <v>4</v>
      </c>
      <c r="E2857" s="12">
        <v>69.353554824181856</v>
      </c>
      <c r="F2857" s="12">
        <v>40.518894461687488</v>
      </c>
      <c r="G2857" s="12">
        <v>22.145841925371052</v>
      </c>
      <c r="H2857" s="12">
        <v>61.197378230880048</v>
      </c>
      <c r="I2857" s="12">
        <v>56.279765197009468</v>
      </c>
      <c r="J2857" s="12">
        <v>45.179099571263833</v>
      </c>
      <c r="K2857" s="12">
        <v>3.1569265916386611</v>
      </c>
      <c r="L2857" s="12">
        <v>20.547787312931138</v>
      </c>
      <c r="M2857" s="12">
        <v>43.901440662287172</v>
      </c>
      <c r="N2857" s="12"/>
      <c r="O2857" s="12"/>
    </row>
    <row r="2858" spans="1:15" x14ac:dyDescent="0.35">
      <c r="A2858" s="11" t="str">
        <f t="shared" si="45"/>
        <v>DISTRIBUCION VOLUMEN POR CRITERIO (kg o litros)AnisMDD AM</v>
      </c>
      <c r="B2858" s="11" t="s">
        <v>210</v>
      </c>
      <c r="C2858" s="11" t="s">
        <v>128</v>
      </c>
      <c r="D2858" s="11" t="s">
        <v>5</v>
      </c>
      <c r="E2858" s="12">
        <v>3.3321552094853297</v>
      </c>
      <c r="F2858" s="12">
        <v>11.50310051504991</v>
      </c>
      <c r="G2858" s="12">
        <v>9.4356998697101329</v>
      </c>
      <c r="H2858" s="12">
        <v>5.3145481776589198</v>
      </c>
      <c r="I2858" s="12">
        <v>0.31226370816907373</v>
      </c>
      <c r="J2858" s="12">
        <v>14.480676015807642</v>
      </c>
      <c r="K2858" s="12" t="s">
        <v>222</v>
      </c>
      <c r="L2858" s="12" t="s">
        <v>222</v>
      </c>
      <c r="M2858" s="12" t="s">
        <v>222</v>
      </c>
      <c r="N2858" s="12"/>
      <c r="O2858" s="12"/>
    </row>
    <row r="2859" spans="1:15" x14ac:dyDescent="0.35">
      <c r="A2859" s="11" t="str">
        <f t="shared" si="45"/>
        <v>DISTRIBUCION VOLUMEN POR CRITERIO (kg o litros)AnisRTO CENTRO</v>
      </c>
      <c r="B2859" s="11" t="s">
        <v>210</v>
      </c>
      <c r="C2859" s="11" t="s">
        <v>128</v>
      </c>
      <c r="D2859" s="11" t="s">
        <v>6</v>
      </c>
      <c r="E2859" s="12">
        <v>2.9120922744416364</v>
      </c>
      <c r="F2859" s="12">
        <v>35.985272023596274</v>
      </c>
      <c r="G2859" s="12">
        <v>38.275445640356246</v>
      </c>
      <c r="H2859" s="12">
        <v>7.1383922612421378</v>
      </c>
      <c r="I2859" s="12">
        <v>9.8495513521996614</v>
      </c>
      <c r="J2859" s="12">
        <v>17.02986729497945</v>
      </c>
      <c r="K2859" s="12">
        <v>5.4914379982841606E-2</v>
      </c>
      <c r="L2859" s="12">
        <v>2.2090845833349362</v>
      </c>
      <c r="M2859" s="12">
        <v>3.5212766886442295</v>
      </c>
      <c r="N2859" s="12"/>
      <c r="O2859" s="12"/>
    </row>
    <row r="2860" spans="1:15" x14ac:dyDescent="0.35">
      <c r="A2860" s="11" t="str">
        <f t="shared" si="45"/>
        <v>DISTRIBUCION VOLUMEN POR CRITERIO (kg o litros)AnisNORTE-CENTRO</v>
      </c>
      <c r="B2860" s="11" t="s">
        <v>210</v>
      </c>
      <c r="C2860" s="11" t="s">
        <v>128</v>
      </c>
      <c r="D2860" s="11" t="s">
        <v>7</v>
      </c>
      <c r="E2860" s="12">
        <v>0.54524652624768022</v>
      </c>
      <c r="F2860" s="12" t="s">
        <v>222</v>
      </c>
      <c r="G2860" s="12">
        <v>2.2581572336050857</v>
      </c>
      <c r="H2860" s="12">
        <v>4.3869355480168695</v>
      </c>
      <c r="I2860" s="12" t="s">
        <v>222</v>
      </c>
      <c r="J2860" s="12" t="s">
        <v>222</v>
      </c>
      <c r="K2860" s="12">
        <v>0.85891684918408917</v>
      </c>
      <c r="L2860" s="12" t="s">
        <v>222</v>
      </c>
      <c r="M2860" s="12" t="s">
        <v>222</v>
      </c>
      <c r="N2860" s="12"/>
      <c r="O2860" s="12"/>
    </row>
    <row r="2861" spans="1:15" x14ac:dyDescent="0.35">
      <c r="A2861" s="11" t="str">
        <f t="shared" si="45"/>
        <v>DISTRIBUCION VOLUMEN POR CRITERIO (kg o litros)AnisNOROESTE</v>
      </c>
      <c r="B2861" s="11" t="s">
        <v>210</v>
      </c>
      <c r="C2861" s="11" t="s">
        <v>128</v>
      </c>
      <c r="D2861" s="11" t="s">
        <v>8</v>
      </c>
      <c r="E2861" s="12" t="s">
        <v>222</v>
      </c>
      <c r="F2861" s="12" t="s">
        <v>222</v>
      </c>
      <c r="G2861" s="12">
        <v>0.57712541280817653</v>
      </c>
      <c r="H2861" s="12">
        <v>1.1704855091975308</v>
      </c>
      <c r="I2861" s="12">
        <v>2.4841694155935996</v>
      </c>
      <c r="J2861" s="12">
        <v>1.1094134466546013</v>
      </c>
      <c r="K2861" s="12" t="s">
        <v>222</v>
      </c>
      <c r="L2861" s="12">
        <v>0.10218348702446865</v>
      </c>
      <c r="M2861" s="12">
        <v>1.8555689444337973</v>
      </c>
      <c r="N2861" s="12"/>
      <c r="O2861" s="12"/>
    </row>
    <row r="2862" spans="1:15" x14ac:dyDescent="0.35">
      <c r="A2862" s="11" t="str">
        <f t="shared" si="45"/>
        <v>DISTRIBUCION VOLUMEN POR CRITERIO (kg o litros)Anis&lt;2MIL</v>
      </c>
      <c r="B2862" s="11" t="s">
        <v>210</v>
      </c>
      <c r="C2862" s="11" t="s">
        <v>128</v>
      </c>
      <c r="D2862" s="11" t="s">
        <v>9</v>
      </c>
      <c r="E2862" s="12">
        <v>2.5826539655746403</v>
      </c>
      <c r="F2862" s="12">
        <v>1.9651917477447212</v>
      </c>
      <c r="G2862" s="12">
        <v>2.0678357510220104</v>
      </c>
      <c r="H2862" s="12">
        <v>1.5753856947970077</v>
      </c>
      <c r="I2862" s="12">
        <v>1.3633662050240758</v>
      </c>
      <c r="J2862" s="12" t="s">
        <v>222</v>
      </c>
      <c r="K2862" s="12">
        <v>5.4914379982841606E-2</v>
      </c>
      <c r="L2862" s="12" t="s">
        <v>222</v>
      </c>
      <c r="M2862" s="12" t="s">
        <v>222</v>
      </c>
      <c r="N2862" s="12"/>
      <c r="O2862" s="12"/>
    </row>
    <row r="2863" spans="1:15" x14ac:dyDescent="0.35">
      <c r="A2863" s="11" t="str">
        <f t="shared" si="45"/>
        <v>DISTRIBUCION VOLUMEN POR CRITERIO (kg o litros)Anis2-5MIL</v>
      </c>
      <c r="B2863" s="11" t="s">
        <v>210</v>
      </c>
      <c r="C2863" s="11" t="s">
        <v>128</v>
      </c>
      <c r="D2863" s="11" t="s">
        <v>10</v>
      </c>
      <c r="E2863" s="12">
        <v>5.8538273798506371</v>
      </c>
      <c r="F2863" s="12">
        <v>16.768266525601035</v>
      </c>
      <c r="G2863" s="12">
        <v>15.157611224545661</v>
      </c>
      <c r="H2863" s="12">
        <v>5.4407807286552998</v>
      </c>
      <c r="I2863" s="12">
        <v>10.197863796731573</v>
      </c>
      <c r="J2863" s="12">
        <v>15.022412347304309</v>
      </c>
      <c r="K2863" s="12">
        <v>0.40942467957729295</v>
      </c>
      <c r="L2863" s="12">
        <v>2.1670738026259548</v>
      </c>
      <c r="M2863" s="12">
        <v>1.1810496740737222</v>
      </c>
      <c r="N2863" s="12"/>
      <c r="O2863" s="12"/>
    </row>
    <row r="2864" spans="1:15" x14ac:dyDescent="0.35">
      <c r="A2864" s="11" t="str">
        <f t="shared" si="45"/>
        <v>DISTRIBUCION VOLUMEN POR CRITERIO (kg o litros)Anis5-10MIL</v>
      </c>
      <c r="B2864" s="11" t="s">
        <v>210</v>
      </c>
      <c r="C2864" s="11" t="s">
        <v>128</v>
      </c>
      <c r="D2864" s="11" t="s">
        <v>11</v>
      </c>
      <c r="E2864" s="12">
        <v>9.9973626083027423</v>
      </c>
      <c r="F2864" s="12">
        <v>11.086411006452337</v>
      </c>
      <c r="G2864" s="12">
        <v>17.744835551983094</v>
      </c>
      <c r="H2864" s="12">
        <v>5.5302824499357053</v>
      </c>
      <c r="I2864" s="12">
        <v>1.4484016549803569</v>
      </c>
      <c r="J2864" s="12">
        <v>0.50035289722202303</v>
      </c>
      <c r="K2864" s="12">
        <v>1.2454530907047952</v>
      </c>
      <c r="L2864" s="12">
        <v>0.31144235136712345</v>
      </c>
      <c r="M2864" s="12">
        <v>22.540198826250371</v>
      </c>
      <c r="N2864" s="12"/>
      <c r="O2864" s="12"/>
    </row>
    <row r="2865" spans="1:15" x14ac:dyDescent="0.35">
      <c r="A2865" s="11" t="str">
        <f t="shared" si="45"/>
        <v>DISTRIBUCION VOLUMEN POR CRITERIO (kg o litros)Anis10-30MIL</v>
      </c>
      <c r="B2865" s="11" t="s">
        <v>210</v>
      </c>
      <c r="C2865" s="11" t="s">
        <v>128</v>
      </c>
      <c r="D2865" s="11" t="s">
        <v>12</v>
      </c>
      <c r="E2865" s="12">
        <v>20.929602960997499</v>
      </c>
      <c r="F2865" s="12">
        <v>10.564564535574874</v>
      </c>
      <c r="G2865" s="12">
        <v>24.999058978678619</v>
      </c>
      <c r="H2865" s="12">
        <v>30.068535683039926</v>
      </c>
      <c r="I2865" s="12">
        <v>49.840207844635245</v>
      </c>
      <c r="J2865" s="12">
        <v>57.331344113610292</v>
      </c>
      <c r="K2865" s="12">
        <v>92.122086472351882</v>
      </c>
      <c r="L2865" s="12">
        <v>80.379294374891202</v>
      </c>
      <c r="M2865" s="12">
        <v>53.630665336688764</v>
      </c>
      <c r="N2865" s="12"/>
      <c r="O2865" s="12"/>
    </row>
    <row r="2866" spans="1:15" x14ac:dyDescent="0.35">
      <c r="A2866" s="11" t="str">
        <f t="shared" si="45"/>
        <v>DISTRIBUCION VOLUMEN POR CRITERIO (kg o litros)Anis30-100MIL</v>
      </c>
      <c r="B2866" s="11" t="s">
        <v>210</v>
      </c>
      <c r="C2866" s="11" t="s">
        <v>128</v>
      </c>
      <c r="D2866" s="11" t="s">
        <v>13</v>
      </c>
      <c r="E2866" s="12">
        <v>42.184605682489966</v>
      </c>
      <c r="F2866" s="12">
        <v>58.199874279950272</v>
      </c>
      <c r="G2866" s="12">
        <v>10.057048262443805</v>
      </c>
      <c r="H2866" s="12">
        <v>43.083550745951989</v>
      </c>
      <c r="I2866" s="12">
        <v>30.648897972176435</v>
      </c>
      <c r="J2866" s="12">
        <v>3.7020149736094932</v>
      </c>
      <c r="K2866" s="12">
        <v>3.2900750846789331</v>
      </c>
      <c r="L2866" s="12">
        <v>2.8256281747428535</v>
      </c>
      <c r="M2866" s="12">
        <v>7.7221098622719184</v>
      </c>
      <c r="N2866" s="12"/>
      <c r="O2866" s="12"/>
    </row>
    <row r="2867" spans="1:15" x14ac:dyDescent="0.35">
      <c r="A2867" s="11" t="str">
        <f t="shared" si="45"/>
        <v>DISTRIBUCION VOLUMEN POR CRITERIO (kg o litros)Anis100-200MIL</v>
      </c>
      <c r="B2867" s="11" t="s">
        <v>210</v>
      </c>
      <c r="C2867" s="11" t="s">
        <v>128</v>
      </c>
      <c r="D2867" s="11" t="s">
        <v>14</v>
      </c>
      <c r="E2867" s="12">
        <v>1.7640505351030251</v>
      </c>
      <c r="F2867" s="12" t="s">
        <v>222</v>
      </c>
      <c r="G2867" s="12">
        <v>0.6362216792574874</v>
      </c>
      <c r="H2867" s="12">
        <v>1.6094177305468667</v>
      </c>
      <c r="I2867" s="12" t="s">
        <v>222</v>
      </c>
      <c r="J2867" s="12" t="s">
        <v>222</v>
      </c>
      <c r="K2867" s="12">
        <v>6.1673066251938365E-2</v>
      </c>
      <c r="L2867" s="12">
        <v>0.20337061068394557</v>
      </c>
      <c r="M2867" s="12" t="s">
        <v>222</v>
      </c>
      <c r="N2867" s="12"/>
      <c r="O2867" s="12"/>
    </row>
    <row r="2868" spans="1:15" x14ac:dyDescent="0.35">
      <c r="A2868" s="11" t="str">
        <f t="shared" si="45"/>
        <v>DISTRIBUCION VOLUMEN POR CRITERIO (kg o litros)Anis200-500MIL</v>
      </c>
      <c r="B2868" s="11" t="s">
        <v>210</v>
      </c>
      <c r="C2868" s="11" t="s">
        <v>128</v>
      </c>
      <c r="D2868" s="11" t="s">
        <v>15</v>
      </c>
      <c r="E2868" s="12">
        <v>6.4742529386054448</v>
      </c>
      <c r="F2868" s="12">
        <v>0.68956266724017989</v>
      </c>
      <c r="G2868" s="12" t="s">
        <v>222</v>
      </c>
      <c r="H2868" s="12">
        <v>7.309667719416324</v>
      </c>
      <c r="I2868" s="12">
        <v>2.1861948296231595</v>
      </c>
      <c r="J2868" s="12">
        <v>1.1094134466546013</v>
      </c>
      <c r="K2868" s="12" t="s">
        <v>222</v>
      </c>
      <c r="L2868" s="12">
        <v>4.5168653210675984</v>
      </c>
      <c r="M2868" s="12">
        <v>12.869742824302538</v>
      </c>
      <c r="N2868" s="12"/>
      <c r="O2868" s="12"/>
    </row>
    <row r="2869" spans="1:15" x14ac:dyDescent="0.35">
      <c r="A2869" s="11" t="str">
        <f t="shared" si="45"/>
        <v>DISTRIBUCION VOLUMEN POR CRITERIO (kg o litros)Anis&gt;500MIL</v>
      </c>
      <c r="B2869" s="11" t="s">
        <v>210</v>
      </c>
      <c r="C2869" s="11" t="s">
        <v>128</v>
      </c>
      <c r="D2869" s="11" t="s">
        <v>16</v>
      </c>
      <c r="E2869" s="12">
        <v>10.213655964862861</v>
      </c>
      <c r="F2869" s="12">
        <v>0.72613963389651626</v>
      </c>
      <c r="G2869" s="12">
        <v>29.337386703805301</v>
      </c>
      <c r="H2869" s="12">
        <v>5.3823722687724107</v>
      </c>
      <c r="I2869" s="12">
        <v>4.3150581322664809</v>
      </c>
      <c r="J2869" s="12">
        <v>22.334429569664017</v>
      </c>
      <c r="K2869" s="12">
        <v>2.8163564788147113</v>
      </c>
      <c r="L2869" s="12">
        <v>9.5963294502153111</v>
      </c>
      <c r="M2869" s="12">
        <v>2.0562437426452069</v>
      </c>
      <c r="N2869" s="12"/>
      <c r="O2869" s="12"/>
    </row>
    <row r="2870" spans="1:15" x14ac:dyDescent="0.35">
      <c r="A2870" s="11" t="str">
        <f t="shared" si="45"/>
        <v>DISTRIBUCION VOLUMEN POR CRITERIO (kg o litros)AnisDE 15 A 19 AÑOS</v>
      </c>
      <c r="B2870" s="11" t="s">
        <v>210</v>
      </c>
      <c r="C2870" s="11" t="s">
        <v>128</v>
      </c>
      <c r="D2870" s="11" t="s">
        <v>34</v>
      </c>
      <c r="E2870" s="12" t="s">
        <v>222</v>
      </c>
      <c r="F2870" s="12" t="s">
        <v>222</v>
      </c>
      <c r="G2870" s="12">
        <v>7.7789914711537929</v>
      </c>
      <c r="H2870" s="12" t="s">
        <v>222</v>
      </c>
      <c r="I2870" s="12" t="s">
        <v>222</v>
      </c>
      <c r="J2870" s="12" t="s">
        <v>222</v>
      </c>
      <c r="K2870" s="12" t="s">
        <v>222</v>
      </c>
      <c r="L2870" s="12" t="s">
        <v>222</v>
      </c>
      <c r="M2870" s="12" t="s">
        <v>222</v>
      </c>
      <c r="N2870" s="12"/>
      <c r="O2870" s="12"/>
    </row>
    <row r="2871" spans="1:15" x14ac:dyDescent="0.35">
      <c r="A2871" s="11" t="str">
        <f t="shared" si="45"/>
        <v>DISTRIBUCION VOLUMEN POR CRITERIO (kg o litros)AnisDE 20 A 24 AÑOS</v>
      </c>
      <c r="B2871" s="11" t="s">
        <v>210</v>
      </c>
      <c r="C2871" s="11" t="s">
        <v>128</v>
      </c>
      <c r="D2871" s="11" t="s">
        <v>35</v>
      </c>
      <c r="E2871" s="12">
        <v>6.5723920170134109</v>
      </c>
      <c r="F2871" s="12">
        <v>17.878131017052127</v>
      </c>
      <c r="G2871" s="12" t="s">
        <v>222</v>
      </c>
      <c r="H2871" s="12">
        <v>14.889224018186976</v>
      </c>
      <c r="I2871" s="12" t="s">
        <v>222</v>
      </c>
      <c r="J2871" s="12">
        <v>14.480676015807642</v>
      </c>
      <c r="K2871" s="12">
        <v>91.362461146527906</v>
      </c>
      <c r="L2871" s="12">
        <v>65.971613597300077</v>
      </c>
      <c r="M2871" s="12">
        <v>34.524222565285491</v>
      </c>
      <c r="N2871" s="12"/>
      <c r="O2871" s="12"/>
    </row>
    <row r="2872" spans="1:15" x14ac:dyDescent="0.35">
      <c r="A2872" s="11" t="str">
        <f t="shared" si="45"/>
        <v>DISTRIBUCION VOLUMEN POR CRITERIO (kg o litros)AnisDE 25 A 34 AÑOS</v>
      </c>
      <c r="B2872" s="11" t="s">
        <v>210</v>
      </c>
      <c r="C2872" s="11" t="s">
        <v>128</v>
      </c>
      <c r="D2872" s="11" t="s">
        <v>36</v>
      </c>
      <c r="E2872" s="12">
        <v>7.7605401495701773</v>
      </c>
      <c r="F2872" s="12">
        <v>15.452386591559247</v>
      </c>
      <c r="G2872" s="12">
        <v>38.947523769153356</v>
      </c>
      <c r="H2872" s="12">
        <v>30.634868909954687</v>
      </c>
      <c r="I2872" s="12">
        <v>7.1865966499433691</v>
      </c>
      <c r="J2872" s="12">
        <v>16.529514397757424</v>
      </c>
      <c r="K2872" s="12">
        <v>1.665642130255365</v>
      </c>
      <c r="L2872" s="12">
        <v>4.011925066468593</v>
      </c>
      <c r="M2872" s="12">
        <v>12.953816107299406</v>
      </c>
      <c r="N2872" s="12"/>
      <c r="O2872" s="12"/>
    </row>
    <row r="2873" spans="1:15" x14ac:dyDescent="0.35">
      <c r="A2873" s="11" t="str">
        <f t="shared" ref="A2873:A2936" si="46">B2873&amp;C2873&amp;D2873</f>
        <v>DISTRIBUCION VOLUMEN POR CRITERIO (kg o litros)AnisDE 35 A 49 AÑOS</v>
      </c>
      <c r="B2873" s="11" t="s">
        <v>210</v>
      </c>
      <c r="C2873" s="11" t="s">
        <v>128</v>
      </c>
      <c r="D2873" s="11" t="s">
        <v>37</v>
      </c>
      <c r="E2873" s="12">
        <v>1.8095611534656011</v>
      </c>
      <c r="F2873" s="12">
        <v>37.046422337503557</v>
      </c>
      <c r="G2873" s="12">
        <v>1.6571030475388167</v>
      </c>
      <c r="H2873" s="12">
        <v>21.556637006384051</v>
      </c>
      <c r="I2873" s="12">
        <v>14.387829823053835</v>
      </c>
      <c r="J2873" s="12">
        <v>24.605895383717442</v>
      </c>
      <c r="K2873" s="12">
        <v>2.3080232511346428</v>
      </c>
      <c r="L2873" s="12">
        <v>1.0237376443651696</v>
      </c>
      <c r="M2873" s="12">
        <v>9.2744082886306209</v>
      </c>
      <c r="N2873" s="12"/>
      <c r="O2873" s="12"/>
    </row>
    <row r="2874" spans="1:15" x14ac:dyDescent="0.35">
      <c r="A2874" s="11" t="str">
        <f t="shared" si="46"/>
        <v>DISTRIBUCION VOLUMEN POR CRITERIO (kg o litros)AnisDE 50 A 59 AÑOS</v>
      </c>
      <c r="B2874" s="11" t="s">
        <v>210</v>
      </c>
      <c r="C2874" s="11" t="s">
        <v>128</v>
      </c>
      <c r="D2874" s="11" t="s">
        <v>38</v>
      </c>
      <c r="E2874" s="12">
        <v>40.790964957300439</v>
      </c>
      <c r="F2874" s="12">
        <v>7.7622570003119593</v>
      </c>
      <c r="G2874" s="12">
        <v>32.619797622737323</v>
      </c>
      <c r="H2874" s="12">
        <v>20.635620552766788</v>
      </c>
      <c r="I2874" s="12">
        <v>40.466907838006108</v>
      </c>
      <c r="J2874" s="12">
        <v>14.613731580247116</v>
      </c>
      <c r="K2874" s="12">
        <v>3.5612910615784088</v>
      </c>
      <c r="L2874" s="12">
        <v>24.612232255325459</v>
      </c>
      <c r="M2874" s="12">
        <v>41.367696917529251</v>
      </c>
      <c r="N2874" s="12"/>
      <c r="O2874" s="12"/>
    </row>
    <row r="2875" spans="1:15" x14ac:dyDescent="0.35">
      <c r="A2875" s="11" t="str">
        <f t="shared" si="46"/>
        <v>DISTRIBUCION VOLUMEN POR CRITERIO (kg o litros)AnisDE 60 A 75 AÑOS</v>
      </c>
      <c r="B2875" s="11" t="s">
        <v>210</v>
      </c>
      <c r="C2875" s="11" t="s">
        <v>128</v>
      </c>
      <c r="D2875" s="11" t="s">
        <v>39</v>
      </c>
      <c r="E2875" s="12">
        <v>43.066543077389404</v>
      </c>
      <c r="F2875" s="12">
        <v>21.860804507058777</v>
      </c>
      <c r="G2875" s="12">
        <v>18.99658326088457</v>
      </c>
      <c r="H2875" s="12">
        <v>12.283640824420146</v>
      </c>
      <c r="I2875" s="12">
        <v>37.95866916701948</v>
      </c>
      <c r="J2875" s="12">
        <v>29.770165474845715</v>
      </c>
      <c r="K2875" s="12">
        <v>1.1025661402762039</v>
      </c>
      <c r="L2875" s="12">
        <v>4.3805064054616043</v>
      </c>
      <c r="M2875" s="12">
        <v>1.8798626065094235</v>
      </c>
      <c r="N2875" s="12"/>
      <c r="O2875" s="12"/>
    </row>
    <row r="2876" spans="1:15" x14ac:dyDescent="0.35">
      <c r="A2876" s="11" t="str">
        <f t="shared" si="46"/>
        <v>DISTRIBUCION VOLUMEN POR CRITERIO (kg o litros)AnisNIVEL ALTO</v>
      </c>
      <c r="B2876" s="11" t="s">
        <v>210</v>
      </c>
      <c r="C2876" s="11" t="s">
        <v>128</v>
      </c>
      <c r="D2876" s="11" t="s">
        <v>171</v>
      </c>
      <c r="E2876" s="12">
        <v>12.758241478283249</v>
      </c>
      <c r="F2876" s="12">
        <v>17.091093563932382</v>
      </c>
      <c r="G2876" s="12">
        <v>10.446261309224834</v>
      </c>
      <c r="H2876" s="12">
        <v>17.610517116763162</v>
      </c>
      <c r="I2876" s="12">
        <v>4.5421131581904177</v>
      </c>
      <c r="J2876" s="12">
        <v>27.460076065255322</v>
      </c>
      <c r="K2876" s="12">
        <v>92.379738349070266</v>
      </c>
      <c r="L2876" s="12">
        <v>78.204778706301454</v>
      </c>
      <c r="M2876" s="12">
        <v>39.808286495994935</v>
      </c>
      <c r="N2876" s="12"/>
      <c r="O2876" s="12"/>
    </row>
    <row r="2877" spans="1:15" x14ac:dyDescent="0.35">
      <c r="A2877" s="11" t="str">
        <f t="shared" si="46"/>
        <v>DISTRIBUCION VOLUMEN POR CRITERIO (kg o litros)AnisNIVEL MEDIO ALTO</v>
      </c>
      <c r="B2877" s="11" t="s">
        <v>210</v>
      </c>
      <c r="C2877" s="11" t="s">
        <v>128</v>
      </c>
      <c r="D2877" s="11" t="s">
        <v>172</v>
      </c>
      <c r="E2877" s="12">
        <v>3.7972987259399509</v>
      </c>
      <c r="F2877" s="12">
        <v>1.9697629601482252</v>
      </c>
      <c r="G2877" s="12">
        <v>4.6551904129397856</v>
      </c>
      <c r="H2877" s="12">
        <v>7.0393477771896213</v>
      </c>
      <c r="I2877" s="12">
        <v>13.059315078490405</v>
      </c>
      <c r="J2877" s="12">
        <v>0.50035289722202303</v>
      </c>
      <c r="K2877" s="12">
        <v>6.1743475239067078E-2</v>
      </c>
      <c r="L2877" s="12">
        <v>0.23879058942538317</v>
      </c>
      <c r="M2877" s="12">
        <v>7.0113770826954092</v>
      </c>
      <c r="N2877" s="12"/>
      <c r="O2877" s="12"/>
    </row>
    <row r="2878" spans="1:15" x14ac:dyDescent="0.35">
      <c r="A2878" s="11" t="str">
        <f t="shared" si="46"/>
        <v>DISTRIBUCION VOLUMEN POR CRITERIO (kg o litros)AnisNIVEL MEDIO</v>
      </c>
      <c r="B2878" s="11" t="s">
        <v>210</v>
      </c>
      <c r="C2878" s="11" t="s">
        <v>128</v>
      </c>
      <c r="D2878" s="11" t="s">
        <v>173</v>
      </c>
      <c r="E2878" s="12">
        <v>17.784736430493513</v>
      </c>
      <c r="F2878" s="12">
        <v>6.0323214351885373</v>
      </c>
      <c r="G2878" s="12">
        <v>7.0003494493670937</v>
      </c>
      <c r="H2878" s="12">
        <v>28.265977974146107</v>
      </c>
      <c r="I2878" s="12">
        <v>33.671491066075603</v>
      </c>
      <c r="J2878" s="12">
        <v>29.585508420952856</v>
      </c>
      <c r="K2878" s="12">
        <v>3.4465180846224324</v>
      </c>
      <c r="L2878" s="12">
        <v>4.9546097680771286</v>
      </c>
      <c r="M2878" s="12">
        <v>39.697724179697509</v>
      </c>
      <c r="N2878" s="12"/>
      <c r="O2878" s="12"/>
    </row>
    <row r="2879" spans="1:15" x14ac:dyDescent="0.35">
      <c r="A2879" s="11" t="str">
        <f t="shared" si="46"/>
        <v>DISTRIBUCION VOLUMEN POR CRITERIO (kg o litros)AnisNIVEL MEDIO BAJO</v>
      </c>
      <c r="B2879" s="11" t="s">
        <v>210</v>
      </c>
      <c r="C2879" s="11" t="s">
        <v>128</v>
      </c>
      <c r="D2879" s="11" t="s">
        <v>174</v>
      </c>
      <c r="E2879" s="12">
        <v>0.75400838938548265</v>
      </c>
      <c r="F2879" s="12">
        <v>32.098734941797716</v>
      </c>
      <c r="G2879" s="12">
        <v>15.429512213169341</v>
      </c>
      <c r="H2879" s="12">
        <v>21.994405124371667</v>
      </c>
      <c r="I2879" s="12">
        <v>30.908887198499219</v>
      </c>
      <c r="J2879" s="12">
        <v>19.279968919215854</v>
      </c>
      <c r="K2879" s="12">
        <v>2.4384097463909535</v>
      </c>
      <c r="L2879" s="12">
        <v>0.43337407844049231</v>
      </c>
      <c r="M2879" s="12">
        <v>1.08668997664839</v>
      </c>
      <c r="N2879" s="12"/>
      <c r="O2879" s="12"/>
    </row>
    <row r="2880" spans="1:15" x14ac:dyDescent="0.35">
      <c r="A2880" s="11" t="str">
        <f t="shared" si="46"/>
        <v>DISTRIBUCION VOLUMEN POR CRITERIO (kg o litros)AnisNIVEL BAJO</v>
      </c>
      <c r="B2880" s="11" t="s">
        <v>210</v>
      </c>
      <c r="C2880" s="11" t="s">
        <v>128</v>
      </c>
      <c r="D2880" s="11" t="s">
        <v>190</v>
      </c>
      <c r="E2880" s="12">
        <v>64.905715546314241</v>
      </c>
      <c r="F2880" s="12">
        <v>42.808091984259939</v>
      </c>
      <c r="G2880" s="12">
        <v>62.468689266601828</v>
      </c>
      <c r="H2880" s="12">
        <v>25.08975767257537</v>
      </c>
      <c r="I2880" s="12">
        <v>17.818200856100258</v>
      </c>
      <c r="J2880" s="12">
        <v>23.174081765465129</v>
      </c>
      <c r="K2880" s="12">
        <v>1.6735738942950458</v>
      </c>
      <c r="L2880" s="12">
        <v>16.168460557534498</v>
      </c>
      <c r="M2880" s="12">
        <v>12.395933407581982</v>
      </c>
      <c r="N2880" s="12"/>
      <c r="O2880" s="12"/>
    </row>
    <row r="2881" spans="1:15" x14ac:dyDescent="0.35">
      <c r="A2881" s="11" t="str">
        <f t="shared" si="46"/>
        <v>DISTRIBUCION VOLUMEN POR CRITERIO (kg o litros)AnisHOMBRE</v>
      </c>
      <c r="B2881" s="11" t="s">
        <v>210</v>
      </c>
      <c r="C2881" s="11" t="s">
        <v>128</v>
      </c>
      <c r="D2881" s="11" t="s">
        <v>17</v>
      </c>
      <c r="E2881" s="12">
        <v>25.886963868888841</v>
      </c>
      <c r="F2881" s="12">
        <v>63.734163456138901</v>
      </c>
      <c r="G2881" s="12">
        <v>53.799345383122507</v>
      </c>
      <c r="H2881" s="12">
        <v>50.44813656473297</v>
      </c>
      <c r="I2881" s="12">
        <v>57.623965155495583</v>
      </c>
      <c r="J2881" s="12">
        <v>49.20946869326464</v>
      </c>
      <c r="K2881" s="12">
        <v>5.2282791168443969</v>
      </c>
      <c r="L2881" s="12">
        <v>28.454374379188025</v>
      </c>
      <c r="M2881" s="12">
        <v>27.636795592080389</v>
      </c>
      <c r="N2881" s="12"/>
      <c r="O2881" s="12"/>
    </row>
    <row r="2882" spans="1:15" x14ac:dyDescent="0.35">
      <c r="A2882" s="11" t="str">
        <f t="shared" si="46"/>
        <v>DISTRIBUCION VOLUMEN POR CRITERIO (kg o litros)AnisMUJER</v>
      </c>
      <c r="B2882" s="11" t="s">
        <v>210</v>
      </c>
      <c r="C2882" s="11" t="s">
        <v>128</v>
      </c>
      <c r="D2882" s="11" t="s">
        <v>18</v>
      </c>
      <c r="E2882" s="12">
        <v>74.113036131111159</v>
      </c>
      <c r="F2882" s="12">
        <v>36.265836543861099</v>
      </c>
      <c r="G2882" s="12">
        <v>46.200664622996527</v>
      </c>
      <c r="H2882" s="12">
        <v>49.551851568337938</v>
      </c>
      <c r="I2882" s="12">
        <v>42.376031500251734</v>
      </c>
      <c r="J2882" s="12">
        <v>50.79051558807943</v>
      </c>
      <c r="K2882" s="12">
        <v>94.771694614338514</v>
      </c>
      <c r="L2882" s="12">
        <v>71.545629184840791</v>
      </c>
      <c r="M2882" s="12">
        <v>72.363204407919596</v>
      </c>
      <c r="N2882" s="12"/>
      <c r="O2882" s="12"/>
    </row>
    <row r="2883" spans="1:15" x14ac:dyDescent="0.35">
      <c r="A2883" s="11" t="str">
        <f t="shared" si="46"/>
        <v>DISTRIBUCION VOLUMEN POR CRITERIO (kg o litros)Otras EspirituosasT.ESPAÑA</v>
      </c>
      <c r="B2883" s="11" t="s">
        <v>210</v>
      </c>
      <c r="C2883" s="11" t="s">
        <v>129</v>
      </c>
      <c r="D2883" s="11" t="s">
        <v>32</v>
      </c>
      <c r="E2883" s="12">
        <v>100</v>
      </c>
      <c r="F2883" s="12">
        <v>100</v>
      </c>
      <c r="G2883" s="12">
        <v>100</v>
      </c>
      <c r="H2883" s="12">
        <v>100</v>
      </c>
      <c r="I2883" s="12">
        <v>100</v>
      </c>
      <c r="J2883" s="12">
        <v>100</v>
      </c>
      <c r="K2883" s="12">
        <v>100</v>
      </c>
      <c r="L2883" s="12">
        <v>100</v>
      </c>
      <c r="M2883" s="12">
        <v>100</v>
      </c>
      <c r="N2883" s="12"/>
      <c r="O2883" s="12"/>
    </row>
    <row r="2884" spans="1:15" x14ac:dyDescent="0.35">
      <c r="A2884" s="11" t="str">
        <f t="shared" si="46"/>
        <v>DISTRIBUCION VOLUMEN POR CRITERIO (kg o litros)Otras EspirituosasBCN AM</v>
      </c>
      <c r="B2884" s="11" t="s">
        <v>210</v>
      </c>
      <c r="C2884" s="11" t="s">
        <v>129</v>
      </c>
      <c r="D2884" s="11" t="s">
        <v>1</v>
      </c>
      <c r="E2884" s="12">
        <v>6.5182727864408516</v>
      </c>
      <c r="F2884" s="12">
        <v>13.768908357904172</v>
      </c>
      <c r="G2884" s="12">
        <v>8.2017393978426014</v>
      </c>
      <c r="H2884" s="12">
        <v>9.6633113356538605</v>
      </c>
      <c r="I2884" s="12">
        <v>8.4234610247621902</v>
      </c>
      <c r="J2884" s="12">
        <v>10.551168439702451</v>
      </c>
      <c r="K2884" s="12">
        <v>11.584887765427162</v>
      </c>
      <c r="L2884" s="12">
        <v>9.7516661161550893</v>
      </c>
      <c r="M2884" s="12">
        <v>12.518263884951628</v>
      </c>
      <c r="N2884" s="12"/>
      <c r="O2884" s="12"/>
    </row>
    <row r="2885" spans="1:15" x14ac:dyDescent="0.35">
      <c r="A2885" s="11" t="str">
        <f t="shared" si="46"/>
        <v>DISTRIBUCION VOLUMEN POR CRITERIO (kg o litros)Otras EspirituosasREST.CAT ARAGON</v>
      </c>
      <c r="B2885" s="11" t="s">
        <v>210</v>
      </c>
      <c r="C2885" s="11" t="s">
        <v>129</v>
      </c>
      <c r="D2885" s="11" t="s">
        <v>2</v>
      </c>
      <c r="E2885" s="12">
        <v>21.757449363584101</v>
      </c>
      <c r="F2885" s="12">
        <v>21.998227745326567</v>
      </c>
      <c r="G2885" s="12">
        <v>18.14464287174782</v>
      </c>
      <c r="H2885" s="12">
        <v>16.648615986035214</v>
      </c>
      <c r="I2885" s="12">
        <v>26.902392304640976</v>
      </c>
      <c r="J2885" s="12">
        <v>21.161804054498027</v>
      </c>
      <c r="K2885" s="12">
        <v>19.898445172678109</v>
      </c>
      <c r="L2885" s="12">
        <v>16.729101667021069</v>
      </c>
      <c r="M2885" s="12">
        <v>23.188400483318862</v>
      </c>
      <c r="N2885" s="12"/>
      <c r="O2885" s="12"/>
    </row>
    <row r="2886" spans="1:15" x14ac:dyDescent="0.35">
      <c r="A2886" s="11" t="str">
        <f t="shared" si="46"/>
        <v>DISTRIBUCION VOLUMEN POR CRITERIO (kg o litros)Otras EspirituosasLEVANTE</v>
      </c>
      <c r="B2886" s="11" t="s">
        <v>210</v>
      </c>
      <c r="C2886" s="11" t="s">
        <v>129</v>
      </c>
      <c r="D2886" s="11" t="s">
        <v>3</v>
      </c>
      <c r="E2886" s="12">
        <v>25.14400914526227</v>
      </c>
      <c r="F2886" s="12">
        <v>15.248575711088549</v>
      </c>
      <c r="G2886" s="12">
        <v>14.807109186009509</v>
      </c>
      <c r="H2886" s="12">
        <v>20.886781374977414</v>
      </c>
      <c r="I2886" s="12">
        <v>10.076067545384632</v>
      </c>
      <c r="J2886" s="12">
        <v>12.537967485190677</v>
      </c>
      <c r="K2886" s="12">
        <v>13.146716127171112</v>
      </c>
      <c r="L2886" s="12">
        <v>16.06646540084758</v>
      </c>
      <c r="M2886" s="12">
        <v>11.611732956943191</v>
      </c>
      <c r="N2886" s="12"/>
      <c r="O2886" s="12"/>
    </row>
    <row r="2887" spans="1:15" x14ac:dyDescent="0.35">
      <c r="A2887" s="11" t="str">
        <f t="shared" si="46"/>
        <v>DISTRIBUCION VOLUMEN POR CRITERIO (kg o litros)Otras EspirituosasANDALUCIA</v>
      </c>
      <c r="B2887" s="11" t="s">
        <v>210</v>
      </c>
      <c r="C2887" s="11" t="s">
        <v>129</v>
      </c>
      <c r="D2887" s="11" t="s">
        <v>4</v>
      </c>
      <c r="E2887" s="12">
        <v>10.452204303089738</v>
      </c>
      <c r="F2887" s="12">
        <v>14.377219180896098</v>
      </c>
      <c r="G2887" s="12">
        <v>19.423295158283167</v>
      </c>
      <c r="H2887" s="12">
        <v>11.97538127613053</v>
      </c>
      <c r="I2887" s="12">
        <v>11.217071163254539</v>
      </c>
      <c r="J2887" s="12">
        <v>13.126078303479371</v>
      </c>
      <c r="K2887" s="12">
        <v>15.569894998757805</v>
      </c>
      <c r="L2887" s="12">
        <v>13.723153276941883</v>
      </c>
      <c r="M2887" s="12">
        <v>10.980081894525995</v>
      </c>
      <c r="N2887" s="12"/>
      <c r="O2887" s="12"/>
    </row>
    <row r="2888" spans="1:15" x14ac:dyDescent="0.35">
      <c r="A2888" s="11" t="str">
        <f t="shared" si="46"/>
        <v>DISTRIBUCION VOLUMEN POR CRITERIO (kg o litros)Otras EspirituosasMDD AM</v>
      </c>
      <c r="B2888" s="11" t="s">
        <v>210</v>
      </c>
      <c r="C2888" s="11" t="s">
        <v>129</v>
      </c>
      <c r="D2888" s="11" t="s">
        <v>5</v>
      </c>
      <c r="E2888" s="12">
        <v>12.316127703773862</v>
      </c>
      <c r="F2888" s="12">
        <v>11.827398457995548</v>
      </c>
      <c r="G2888" s="12">
        <v>11.300183910783511</v>
      </c>
      <c r="H2888" s="12">
        <v>9.8454570328115061</v>
      </c>
      <c r="I2888" s="12">
        <v>12.970012258793437</v>
      </c>
      <c r="J2888" s="12">
        <v>21.160368112909218</v>
      </c>
      <c r="K2888" s="12">
        <v>11.593336609455166</v>
      </c>
      <c r="L2888" s="12">
        <v>16.233905674412359</v>
      </c>
      <c r="M2888" s="12">
        <v>17.265075750270377</v>
      </c>
      <c r="N2888" s="12"/>
      <c r="O2888" s="12"/>
    </row>
    <row r="2889" spans="1:15" x14ac:dyDescent="0.35">
      <c r="A2889" s="11" t="str">
        <f t="shared" si="46"/>
        <v>DISTRIBUCION VOLUMEN POR CRITERIO (kg o litros)Otras EspirituosasRTO CENTRO</v>
      </c>
      <c r="B2889" s="11" t="s">
        <v>210</v>
      </c>
      <c r="C2889" s="11" t="s">
        <v>129</v>
      </c>
      <c r="D2889" s="11" t="s">
        <v>6</v>
      </c>
      <c r="E2889" s="12">
        <v>7.8556578733378704</v>
      </c>
      <c r="F2889" s="12">
        <v>4.8743483793911677</v>
      </c>
      <c r="G2889" s="12">
        <v>7.9540581141257238</v>
      </c>
      <c r="H2889" s="12">
        <v>8.4275701341382998</v>
      </c>
      <c r="I2889" s="12">
        <v>7.0544522516456372</v>
      </c>
      <c r="J2889" s="12">
        <v>5.7866637839034087</v>
      </c>
      <c r="K2889" s="12">
        <v>7.1413406446436438</v>
      </c>
      <c r="L2889" s="12">
        <v>6.5829089976707067</v>
      </c>
      <c r="M2889" s="12">
        <v>6.4340207264246221</v>
      </c>
      <c r="N2889" s="12"/>
      <c r="O2889" s="12"/>
    </row>
    <row r="2890" spans="1:15" x14ac:dyDescent="0.35">
      <c r="A2890" s="11" t="str">
        <f t="shared" si="46"/>
        <v>DISTRIBUCION VOLUMEN POR CRITERIO (kg o litros)Otras EspirituosasNORTE-CENTRO</v>
      </c>
      <c r="B2890" s="11" t="s">
        <v>210</v>
      </c>
      <c r="C2890" s="11" t="s">
        <v>129</v>
      </c>
      <c r="D2890" s="11" t="s">
        <v>7</v>
      </c>
      <c r="E2890" s="12">
        <v>7.8635042941539641</v>
      </c>
      <c r="F2890" s="12">
        <v>12.212647021622161</v>
      </c>
      <c r="G2890" s="12">
        <v>12.102521867128111</v>
      </c>
      <c r="H2890" s="12">
        <v>14.47190308130623</v>
      </c>
      <c r="I2890" s="12">
        <v>10.98019957115083</v>
      </c>
      <c r="J2890" s="12">
        <v>9.7373390674307672</v>
      </c>
      <c r="K2890" s="12">
        <v>8.909668442873663</v>
      </c>
      <c r="L2890" s="12">
        <v>10.673050226374675</v>
      </c>
      <c r="M2890" s="12">
        <v>11.170517357566281</v>
      </c>
      <c r="N2890" s="12"/>
      <c r="O2890" s="12"/>
    </row>
    <row r="2891" spans="1:15" x14ac:dyDescent="0.35">
      <c r="A2891" s="11" t="str">
        <f t="shared" si="46"/>
        <v>DISTRIBUCION VOLUMEN POR CRITERIO (kg o litros)Otras EspirituosasNOROESTE</v>
      </c>
      <c r="B2891" s="11" t="s">
        <v>210</v>
      </c>
      <c r="C2891" s="11" t="s">
        <v>129</v>
      </c>
      <c r="D2891" s="11" t="s">
        <v>8</v>
      </c>
      <c r="E2891" s="12">
        <v>8.0927694223329389</v>
      </c>
      <c r="F2891" s="12">
        <v>5.6926712482345261</v>
      </c>
      <c r="G2891" s="12">
        <v>8.0664209406427414</v>
      </c>
      <c r="H2891" s="12">
        <v>8.0809947413146865</v>
      </c>
      <c r="I2891" s="12">
        <v>12.37634027084194</v>
      </c>
      <c r="J2891" s="12">
        <v>5.9386224013910542</v>
      </c>
      <c r="K2891" s="12">
        <v>12.155709079957839</v>
      </c>
      <c r="L2891" s="12">
        <v>10.239733307100241</v>
      </c>
      <c r="M2891" s="12">
        <v>6.8319019199742215</v>
      </c>
      <c r="N2891" s="12"/>
      <c r="O2891" s="12"/>
    </row>
    <row r="2892" spans="1:15" x14ac:dyDescent="0.35">
      <c r="A2892" s="11" t="str">
        <f t="shared" si="46"/>
        <v>DISTRIBUCION VOLUMEN POR CRITERIO (kg o litros)Otras Espirituosas&lt;2MIL</v>
      </c>
      <c r="B2892" s="11" t="s">
        <v>210</v>
      </c>
      <c r="C2892" s="11" t="s">
        <v>129</v>
      </c>
      <c r="D2892" s="11" t="s">
        <v>9</v>
      </c>
      <c r="E2892" s="12">
        <v>16.272603625462466</v>
      </c>
      <c r="F2892" s="12">
        <v>14.681898675236237</v>
      </c>
      <c r="G2892" s="12">
        <v>10.761547310545847</v>
      </c>
      <c r="H2892" s="12">
        <v>11.645470583616968</v>
      </c>
      <c r="I2892" s="12">
        <v>22.059610428098196</v>
      </c>
      <c r="J2892" s="12">
        <v>20.009430319711925</v>
      </c>
      <c r="K2892" s="12">
        <v>13.544697062325781</v>
      </c>
      <c r="L2892" s="12">
        <v>10.165741085726282</v>
      </c>
      <c r="M2892" s="12">
        <v>14.103181884844277</v>
      </c>
      <c r="N2892" s="12"/>
      <c r="O2892" s="12"/>
    </row>
    <row r="2893" spans="1:15" x14ac:dyDescent="0.35">
      <c r="A2893" s="11" t="str">
        <f t="shared" si="46"/>
        <v>DISTRIBUCION VOLUMEN POR CRITERIO (kg o litros)Otras Espirituosas2-5MIL</v>
      </c>
      <c r="B2893" s="11" t="s">
        <v>210</v>
      </c>
      <c r="C2893" s="11" t="s">
        <v>129</v>
      </c>
      <c r="D2893" s="11" t="s">
        <v>10</v>
      </c>
      <c r="E2893" s="12">
        <v>3.4726697148282861</v>
      </c>
      <c r="F2893" s="12">
        <v>2.6872995267839173</v>
      </c>
      <c r="G2893" s="12">
        <v>3.7305178800570196</v>
      </c>
      <c r="H2893" s="12">
        <v>3.2840555048420024</v>
      </c>
      <c r="I2893" s="12">
        <v>3.5517201101496019</v>
      </c>
      <c r="J2893" s="12">
        <v>3.1349074771310694</v>
      </c>
      <c r="K2893" s="12">
        <v>3.5982288371507445</v>
      </c>
      <c r="L2893" s="12">
        <v>2.1601849880232842</v>
      </c>
      <c r="M2893" s="12">
        <v>5.2532607682041652</v>
      </c>
      <c r="N2893" s="12"/>
      <c r="O2893" s="12"/>
    </row>
    <row r="2894" spans="1:15" x14ac:dyDescent="0.35">
      <c r="A2894" s="11" t="str">
        <f t="shared" si="46"/>
        <v>DISTRIBUCION VOLUMEN POR CRITERIO (kg o litros)Otras Espirituosas5-10MIL</v>
      </c>
      <c r="B2894" s="11" t="s">
        <v>210</v>
      </c>
      <c r="C2894" s="11" t="s">
        <v>129</v>
      </c>
      <c r="D2894" s="11" t="s">
        <v>11</v>
      </c>
      <c r="E2894" s="12">
        <v>6.78432378116708</v>
      </c>
      <c r="F2894" s="12">
        <v>6.0847733197028084</v>
      </c>
      <c r="G2894" s="12">
        <v>9.6672981364531267</v>
      </c>
      <c r="H2894" s="12">
        <v>6.978534356985727</v>
      </c>
      <c r="I2894" s="12">
        <v>5.1147447394911474</v>
      </c>
      <c r="J2894" s="12">
        <v>3.4603927854503551</v>
      </c>
      <c r="K2894" s="12">
        <v>5.6537096287310318</v>
      </c>
      <c r="L2894" s="12">
        <v>5.4109095851731528</v>
      </c>
      <c r="M2894" s="12">
        <v>5.7685635661596342</v>
      </c>
      <c r="N2894" s="12"/>
      <c r="O2894" s="12"/>
    </row>
    <row r="2895" spans="1:15" x14ac:dyDescent="0.35">
      <c r="A2895" s="11" t="str">
        <f t="shared" si="46"/>
        <v>DISTRIBUCION VOLUMEN POR CRITERIO (kg o litros)Otras Espirituosas10-30MIL</v>
      </c>
      <c r="B2895" s="11" t="s">
        <v>210</v>
      </c>
      <c r="C2895" s="11" t="s">
        <v>129</v>
      </c>
      <c r="D2895" s="11" t="s">
        <v>12</v>
      </c>
      <c r="E2895" s="12">
        <v>13.684479071077767</v>
      </c>
      <c r="F2895" s="12">
        <v>18.957492547859218</v>
      </c>
      <c r="G2895" s="12">
        <v>19.696641870818372</v>
      </c>
      <c r="H2895" s="12">
        <v>14.329160919124876</v>
      </c>
      <c r="I2895" s="12">
        <v>14.654853509035673</v>
      </c>
      <c r="J2895" s="12">
        <v>14.757369915969548</v>
      </c>
      <c r="K2895" s="12">
        <v>19.845851180776446</v>
      </c>
      <c r="L2895" s="12">
        <v>10.803596067503376</v>
      </c>
      <c r="M2895" s="12">
        <v>14.025965443408165</v>
      </c>
      <c r="N2895" s="12"/>
      <c r="O2895" s="12"/>
    </row>
    <row r="2896" spans="1:15" x14ac:dyDescent="0.35">
      <c r="A2896" s="11" t="str">
        <f t="shared" si="46"/>
        <v>DISTRIBUCION VOLUMEN POR CRITERIO (kg o litros)Otras Espirituosas30-100MIL</v>
      </c>
      <c r="B2896" s="11" t="s">
        <v>210</v>
      </c>
      <c r="C2896" s="11" t="s">
        <v>129</v>
      </c>
      <c r="D2896" s="11" t="s">
        <v>13</v>
      </c>
      <c r="E2896" s="12">
        <v>20.416697523622968</v>
      </c>
      <c r="F2896" s="12">
        <v>18.303694969831909</v>
      </c>
      <c r="G2896" s="12">
        <v>17.710430730685029</v>
      </c>
      <c r="H2896" s="12">
        <v>20.329442269371086</v>
      </c>
      <c r="I2896" s="12">
        <v>16.852513603458995</v>
      </c>
      <c r="J2896" s="12">
        <v>19.925915019835745</v>
      </c>
      <c r="K2896" s="12">
        <v>15.452690436066899</v>
      </c>
      <c r="L2896" s="12">
        <v>21.475079737627251</v>
      </c>
      <c r="M2896" s="12">
        <v>19.103777886790429</v>
      </c>
      <c r="N2896" s="12"/>
      <c r="O2896" s="12"/>
    </row>
    <row r="2897" spans="1:15" x14ac:dyDescent="0.35">
      <c r="A2897" s="11" t="str">
        <f t="shared" si="46"/>
        <v>DISTRIBUCION VOLUMEN POR CRITERIO (kg o litros)Otras Espirituosas100-200MIL</v>
      </c>
      <c r="B2897" s="11" t="s">
        <v>210</v>
      </c>
      <c r="C2897" s="11" t="s">
        <v>129</v>
      </c>
      <c r="D2897" s="11" t="s">
        <v>14</v>
      </c>
      <c r="E2897" s="12">
        <v>8.3329829723912194</v>
      </c>
      <c r="F2897" s="12">
        <v>6.8321404991254262</v>
      </c>
      <c r="G2897" s="12">
        <v>10.938385594934537</v>
      </c>
      <c r="H2897" s="12">
        <v>12.437299743321303</v>
      </c>
      <c r="I2897" s="12">
        <v>7.8943441402536108</v>
      </c>
      <c r="J2897" s="12">
        <v>7.6843918109452831</v>
      </c>
      <c r="K2897" s="12">
        <v>9.7106508169042822</v>
      </c>
      <c r="L2897" s="12">
        <v>14.602841858308082</v>
      </c>
      <c r="M2897" s="12">
        <v>9.1293408859418115</v>
      </c>
      <c r="N2897" s="12"/>
      <c r="O2897" s="12"/>
    </row>
    <row r="2898" spans="1:15" x14ac:dyDescent="0.35">
      <c r="A2898" s="11" t="str">
        <f t="shared" si="46"/>
        <v>DISTRIBUCION VOLUMEN POR CRITERIO (kg o litros)Otras Espirituosas200-500MIL</v>
      </c>
      <c r="B2898" s="11" t="s">
        <v>210</v>
      </c>
      <c r="C2898" s="11" t="s">
        <v>129</v>
      </c>
      <c r="D2898" s="11" t="s">
        <v>15</v>
      </c>
      <c r="E2898" s="12">
        <v>15.06319349304678</v>
      </c>
      <c r="F2898" s="12">
        <v>15.618271342928683</v>
      </c>
      <c r="G2898" s="12">
        <v>12.799547445024837</v>
      </c>
      <c r="H2898" s="12">
        <v>14.916944575007008</v>
      </c>
      <c r="I2898" s="12">
        <v>14.196496022349434</v>
      </c>
      <c r="J2898" s="12">
        <v>8.6060989190431645</v>
      </c>
      <c r="K2898" s="12">
        <v>17.438479609502796</v>
      </c>
      <c r="L2898" s="12">
        <v>17.415053933880397</v>
      </c>
      <c r="M2898" s="12">
        <v>17.373649660028882</v>
      </c>
      <c r="N2898" s="12"/>
      <c r="O2898" s="12"/>
    </row>
    <row r="2899" spans="1:15" x14ac:dyDescent="0.35">
      <c r="A2899" s="11" t="str">
        <f t="shared" si="46"/>
        <v>DISTRIBUCION VOLUMEN POR CRITERIO (kg o litros)Otras Espirituosas&gt;500MIL</v>
      </c>
      <c r="B2899" s="11" t="s">
        <v>210</v>
      </c>
      <c r="C2899" s="11" t="s">
        <v>129</v>
      </c>
      <c r="D2899" s="11" t="s">
        <v>16</v>
      </c>
      <c r="E2899" s="12">
        <v>15.973049052199775</v>
      </c>
      <c r="F2899" s="12">
        <v>16.834428754667989</v>
      </c>
      <c r="G2899" s="12">
        <v>14.695597956855643</v>
      </c>
      <c r="H2899" s="12">
        <v>16.079101063640085</v>
      </c>
      <c r="I2899" s="12">
        <v>15.675714036864601</v>
      </c>
      <c r="J2899" s="12">
        <v>22.421501869989616</v>
      </c>
      <c r="K2899" s="12">
        <v>14.755693605830039</v>
      </c>
      <c r="L2899" s="12">
        <v>17.966572661080523</v>
      </c>
      <c r="M2899" s="12">
        <v>15.242256889007743</v>
      </c>
      <c r="N2899" s="12"/>
      <c r="O2899" s="12"/>
    </row>
    <row r="2900" spans="1:15" x14ac:dyDescent="0.35">
      <c r="A2900" s="11" t="str">
        <f t="shared" si="46"/>
        <v>DISTRIBUCION VOLUMEN POR CRITERIO (kg o litros)Otras EspirituosasDE 15 A 19 AÑOS</v>
      </c>
      <c r="B2900" s="11" t="s">
        <v>210</v>
      </c>
      <c r="C2900" s="11" t="s">
        <v>129</v>
      </c>
      <c r="D2900" s="11" t="s">
        <v>34</v>
      </c>
      <c r="E2900" s="12">
        <v>3.6324810846478641</v>
      </c>
      <c r="F2900" s="12">
        <v>1.3811039029068044</v>
      </c>
      <c r="G2900" s="12">
        <v>4.38406513931844</v>
      </c>
      <c r="H2900" s="12">
        <v>2.8374120832800771</v>
      </c>
      <c r="I2900" s="12" t="s">
        <v>222</v>
      </c>
      <c r="J2900" s="12" t="s">
        <v>222</v>
      </c>
      <c r="K2900" s="12">
        <v>2.1083168165603166</v>
      </c>
      <c r="L2900" s="12">
        <v>1.5040793103053389</v>
      </c>
      <c r="M2900" s="12" t="s">
        <v>222</v>
      </c>
      <c r="N2900" s="12"/>
      <c r="O2900" s="12"/>
    </row>
    <row r="2901" spans="1:15" x14ac:dyDescent="0.35">
      <c r="A2901" s="11" t="str">
        <f t="shared" si="46"/>
        <v>DISTRIBUCION VOLUMEN POR CRITERIO (kg o litros)Otras EspirituosasDE 20 A 24 AÑOS</v>
      </c>
      <c r="B2901" s="11" t="s">
        <v>210</v>
      </c>
      <c r="C2901" s="11" t="s">
        <v>129</v>
      </c>
      <c r="D2901" s="11" t="s">
        <v>35</v>
      </c>
      <c r="E2901" s="12">
        <v>4.6397382255649733</v>
      </c>
      <c r="F2901" s="12">
        <v>5.9317377144812733</v>
      </c>
      <c r="G2901" s="12">
        <v>4.1773370062892639</v>
      </c>
      <c r="H2901" s="12">
        <v>3.6421315797066285</v>
      </c>
      <c r="I2901" s="12">
        <v>1.7213937297942732</v>
      </c>
      <c r="J2901" s="12">
        <v>5.9825720778343632</v>
      </c>
      <c r="K2901" s="12">
        <v>4.8495453280786682</v>
      </c>
      <c r="L2901" s="12">
        <v>1.3992408883880203</v>
      </c>
      <c r="M2901" s="12">
        <v>6.1975546092250822</v>
      </c>
      <c r="N2901" s="12"/>
      <c r="O2901" s="12"/>
    </row>
    <row r="2902" spans="1:15" x14ac:dyDescent="0.35">
      <c r="A2902" s="11" t="str">
        <f t="shared" si="46"/>
        <v>DISTRIBUCION VOLUMEN POR CRITERIO (kg o litros)Otras EspirituosasDE 25 A 34 AÑOS</v>
      </c>
      <c r="B2902" s="11" t="s">
        <v>210</v>
      </c>
      <c r="C2902" s="11" t="s">
        <v>129</v>
      </c>
      <c r="D2902" s="11" t="s">
        <v>36</v>
      </c>
      <c r="E2902" s="12">
        <v>14.358598404424781</v>
      </c>
      <c r="F2902" s="12">
        <v>10.535514983309985</v>
      </c>
      <c r="G2902" s="12">
        <v>12.738595482038187</v>
      </c>
      <c r="H2902" s="12">
        <v>9.4359588120751798</v>
      </c>
      <c r="I2902" s="12">
        <v>15.676276220509589</v>
      </c>
      <c r="J2902" s="12">
        <v>13.221762268272613</v>
      </c>
      <c r="K2902" s="12">
        <v>10.776061125838385</v>
      </c>
      <c r="L2902" s="12">
        <v>8.9029440094505574</v>
      </c>
      <c r="M2902" s="12">
        <v>11.580070774172405</v>
      </c>
      <c r="N2902" s="12"/>
      <c r="O2902" s="12"/>
    </row>
    <row r="2903" spans="1:15" x14ac:dyDescent="0.35">
      <c r="A2903" s="11" t="str">
        <f t="shared" si="46"/>
        <v>DISTRIBUCION VOLUMEN POR CRITERIO (kg o litros)Otras EspirituosasDE 35 A 49 AÑOS</v>
      </c>
      <c r="B2903" s="11" t="s">
        <v>210</v>
      </c>
      <c r="C2903" s="11" t="s">
        <v>129</v>
      </c>
      <c r="D2903" s="11" t="s">
        <v>37</v>
      </c>
      <c r="E2903" s="12">
        <v>14.954535000330424</v>
      </c>
      <c r="F2903" s="12">
        <v>22.205409490514253</v>
      </c>
      <c r="G2903" s="12">
        <v>21.99925864227091</v>
      </c>
      <c r="H2903" s="12">
        <v>18.466424199011655</v>
      </c>
      <c r="I2903" s="12">
        <v>17.223348491935429</v>
      </c>
      <c r="J2903" s="12">
        <v>18.330341532639142</v>
      </c>
      <c r="K2903" s="12">
        <v>22.034395727296491</v>
      </c>
      <c r="L2903" s="12">
        <v>15.72638054056838</v>
      </c>
      <c r="M2903" s="12">
        <v>18.436696613882191</v>
      </c>
      <c r="N2903" s="12"/>
      <c r="O2903" s="12"/>
    </row>
    <row r="2904" spans="1:15" x14ac:dyDescent="0.35">
      <c r="A2904" s="11" t="str">
        <f t="shared" si="46"/>
        <v>DISTRIBUCION VOLUMEN POR CRITERIO (kg o litros)Otras EspirituosasDE 50 A 59 AÑOS</v>
      </c>
      <c r="B2904" s="11" t="s">
        <v>210</v>
      </c>
      <c r="C2904" s="11" t="s">
        <v>129</v>
      </c>
      <c r="D2904" s="11" t="s">
        <v>38</v>
      </c>
      <c r="E2904" s="12">
        <v>17.517831175503034</v>
      </c>
      <c r="F2904" s="12">
        <v>20.296074500051819</v>
      </c>
      <c r="G2904" s="12">
        <v>24.02123388618719</v>
      </c>
      <c r="H2904" s="12">
        <v>24.868618465362093</v>
      </c>
      <c r="I2904" s="12">
        <v>23.612659535181201</v>
      </c>
      <c r="J2904" s="12">
        <v>19.062772434562579</v>
      </c>
      <c r="K2904" s="12">
        <v>26.120192158302384</v>
      </c>
      <c r="L2904" s="12">
        <v>35.688384114452106</v>
      </c>
      <c r="M2904" s="12">
        <v>23.674426437935917</v>
      </c>
      <c r="N2904" s="12"/>
      <c r="O2904" s="12"/>
    </row>
    <row r="2905" spans="1:15" x14ac:dyDescent="0.35">
      <c r="A2905" s="11" t="str">
        <f t="shared" si="46"/>
        <v>DISTRIBUCION VOLUMEN POR CRITERIO (kg o litros)Otras EspirituosasDE 60 A 75 AÑOS</v>
      </c>
      <c r="B2905" s="11" t="s">
        <v>210</v>
      </c>
      <c r="C2905" s="11" t="s">
        <v>129</v>
      </c>
      <c r="D2905" s="11" t="s">
        <v>39</v>
      </c>
      <c r="E2905" s="12">
        <v>44.8968131097255</v>
      </c>
      <c r="F2905" s="12">
        <v>39.650162088732785</v>
      </c>
      <c r="G2905" s="12">
        <v>32.679474307430375</v>
      </c>
      <c r="H2905" s="12">
        <v>40.749466636092116</v>
      </c>
      <c r="I2905" s="12">
        <v>41.766318994327982</v>
      </c>
      <c r="J2905" s="12">
        <v>43.402558790294663</v>
      </c>
      <c r="K2905" s="12">
        <v>34.111484289918117</v>
      </c>
      <c r="L2905" s="12">
        <v>36.778956800930118</v>
      </c>
      <c r="M2905" s="12">
        <v>40.111254831202899</v>
      </c>
      <c r="N2905" s="12"/>
      <c r="O2905" s="12"/>
    </row>
    <row r="2906" spans="1:15" x14ac:dyDescent="0.35">
      <c r="A2906" s="11" t="str">
        <f t="shared" si="46"/>
        <v>DISTRIBUCION VOLUMEN POR CRITERIO (kg o litros)Otras EspirituosasNIVEL ALTO</v>
      </c>
      <c r="B2906" s="11" t="s">
        <v>210</v>
      </c>
      <c r="C2906" s="11" t="s">
        <v>129</v>
      </c>
      <c r="D2906" s="11" t="s">
        <v>171</v>
      </c>
      <c r="E2906" s="12">
        <v>16.384467131067616</v>
      </c>
      <c r="F2906" s="12">
        <v>16.835379894671501</v>
      </c>
      <c r="G2906" s="12">
        <v>21.599921865104712</v>
      </c>
      <c r="H2906" s="12">
        <v>19.227041888466729</v>
      </c>
      <c r="I2906" s="12">
        <v>16.070458154767277</v>
      </c>
      <c r="J2906" s="12">
        <v>21.066718010671071</v>
      </c>
      <c r="K2906" s="12">
        <v>17.607494984643495</v>
      </c>
      <c r="L2906" s="12">
        <v>19.137989998108189</v>
      </c>
      <c r="M2906" s="12">
        <v>25.554046577031826</v>
      </c>
      <c r="N2906" s="12"/>
      <c r="O2906" s="12"/>
    </row>
    <row r="2907" spans="1:15" x14ac:dyDescent="0.35">
      <c r="A2907" s="11" t="str">
        <f t="shared" si="46"/>
        <v>DISTRIBUCION VOLUMEN POR CRITERIO (kg o litros)Otras EspirituosasNIVEL MEDIO ALTO</v>
      </c>
      <c r="B2907" s="11" t="s">
        <v>210</v>
      </c>
      <c r="C2907" s="11" t="s">
        <v>129</v>
      </c>
      <c r="D2907" s="11" t="s">
        <v>172</v>
      </c>
      <c r="E2907" s="12">
        <v>12.295533455771949</v>
      </c>
      <c r="F2907" s="12">
        <v>11.317627152838728</v>
      </c>
      <c r="G2907" s="12">
        <v>16.003556202188456</v>
      </c>
      <c r="H2907" s="12">
        <v>9.8503225446274634</v>
      </c>
      <c r="I2907" s="12">
        <v>17.654962872980036</v>
      </c>
      <c r="J2907" s="12">
        <v>16.649757805750205</v>
      </c>
      <c r="K2907" s="12">
        <v>17.354034811016103</v>
      </c>
      <c r="L2907" s="12">
        <v>12.455424548945119</v>
      </c>
      <c r="M2907" s="12">
        <v>15.422154678951076</v>
      </c>
      <c r="N2907" s="12"/>
      <c r="O2907" s="12"/>
    </row>
    <row r="2908" spans="1:15" x14ac:dyDescent="0.35">
      <c r="A2908" s="11" t="str">
        <f t="shared" si="46"/>
        <v>DISTRIBUCION VOLUMEN POR CRITERIO (kg o litros)Otras EspirituosasNIVEL MEDIO</v>
      </c>
      <c r="B2908" s="11" t="s">
        <v>210</v>
      </c>
      <c r="C2908" s="11" t="s">
        <v>129</v>
      </c>
      <c r="D2908" s="11" t="s">
        <v>173</v>
      </c>
      <c r="E2908" s="12">
        <v>30.370220788084289</v>
      </c>
      <c r="F2908" s="12">
        <v>30.193949417836091</v>
      </c>
      <c r="G2908" s="12">
        <v>25.942085048859731</v>
      </c>
      <c r="H2908" s="12">
        <v>35.432884175402002</v>
      </c>
      <c r="I2908" s="12">
        <v>25.163262719758006</v>
      </c>
      <c r="J2908" s="12">
        <v>21.433934168206978</v>
      </c>
      <c r="K2908" s="12">
        <v>24.564915459184093</v>
      </c>
      <c r="L2908" s="12">
        <v>23.41614780857434</v>
      </c>
      <c r="M2908" s="12">
        <v>17.757372243109568</v>
      </c>
      <c r="N2908" s="12"/>
      <c r="O2908" s="12"/>
    </row>
    <row r="2909" spans="1:15" x14ac:dyDescent="0.35">
      <c r="A2909" s="11" t="str">
        <f t="shared" si="46"/>
        <v>DISTRIBUCION VOLUMEN POR CRITERIO (kg o litros)Otras EspirituosasNIVEL MEDIO BAJO</v>
      </c>
      <c r="B2909" s="11" t="s">
        <v>210</v>
      </c>
      <c r="C2909" s="11" t="s">
        <v>129</v>
      </c>
      <c r="D2909" s="11" t="s">
        <v>174</v>
      </c>
      <c r="E2909" s="12">
        <v>17.135159685035067</v>
      </c>
      <c r="F2909" s="12">
        <v>15.411556169110801</v>
      </c>
      <c r="G2909" s="12">
        <v>15.579796017951846</v>
      </c>
      <c r="H2909" s="12">
        <v>10.277426863212778</v>
      </c>
      <c r="I2909" s="12">
        <v>16.458396019546189</v>
      </c>
      <c r="J2909" s="12">
        <v>11.175031412796638</v>
      </c>
      <c r="K2909" s="12">
        <v>14.106412615235872</v>
      </c>
      <c r="L2909" s="12">
        <v>16.553280890879133</v>
      </c>
      <c r="M2909" s="12">
        <v>26.325460650674998</v>
      </c>
      <c r="N2909" s="12"/>
      <c r="O2909" s="12"/>
    </row>
    <row r="2910" spans="1:15" x14ac:dyDescent="0.35">
      <c r="A2910" s="11" t="str">
        <f t="shared" si="46"/>
        <v>DISTRIBUCION VOLUMEN POR CRITERIO (kg o litros)Otras EspirituosasNIVEL BAJO</v>
      </c>
      <c r="B2910" s="11" t="s">
        <v>210</v>
      </c>
      <c r="C2910" s="11" t="s">
        <v>129</v>
      </c>
      <c r="D2910" s="11" t="s">
        <v>190</v>
      </c>
      <c r="E2910" s="12">
        <v>23.814614992931311</v>
      </c>
      <c r="F2910" s="12">
        <v>26.241479324152639</v>
      </c>
      <c r="G2910" s="12">
        <v>20.87459978052032</v>
      </c>
      <c r="H2910" s="12">
        <v>25.212329108411318</v>
      </c>
      <c r="I2910" s="12">
        <v>24.65291631872244</v>
      </c>
      <c r="J2910" s="12">
        <v>29.674560007113072</v>
      </c>
      <c r="K2910" s="12">
        <v>26.36714999675981</v>
      </c>
      <c r="L2910" s="12">
        <v>28.437143030926809</v>
      </c>
      <c r="M2910" s="12">
        <v>14.940970448298788</v>
      </c>
      <c r="N2910" s="12"/>
      <c r="O2910" s="12"/>
    </row>
    <row r="2911" spans="1:15" x14ac:dyDescent="0.35">
      <c r="A2911" s="11" t="str">
        <f t="shared" si="46"/>
        <v>DISTRIBUCION VOLUMEN POR CRITERIO (kg o litros)Otras EspirituosasHOMBRE</v>
      </c>
      <c r="B2911" s="11" t="s">
        <v>210</v>
      </c>
      <c r="C2911" s="11" t="s">
        <v>129</v>
      </c>
      <c r="D2911" s="11" t="s">
        <v>17</v>
      </c>
      <c r="E2911" s="12">
        <v>43.175784103822764</v>
      </c>
      <c r="F2911" s="12">
        <v>51.881816096344188</v>
      </c>
      <c r="G2911" s="12">
        <v>46.561631948606532</v>
      </c>
      <c r="H2911" s="12">
        <v>46.182207682735147</v>
      </c>
      <c r="I2911" s="12">
        <v>47.445375569285503</v>
      </c>
      <c r="J2911" s="12">
        <v>47.662514964435879</v>
      </c>
      <c r="K2911" s="12">
        <v>51.422864878831099</v>
      </c>
      <c r="L2911" s="12">
        <v>43.819728320176417</v>
      </c>
      <c r="M2911" s="12">
        <v>52.676794580401406</v>
      </c>
      <c r="N2911" s="12"/>
      <c r="O2911" s="12"/>
    </row>
    <row r="2912" spans="1:15" x14ac:dyDescent="0.35">
      <c r="A2912" s="11" t="str">
        <f t="shared" si="46"/>
        <v>DISTRIBUCION VOLUMEN POR CRITERIO (kg o litros)Otras EspirituosasMUJER</v>
      </c>
      <c r="B2912" s="11" t="s">
        <v>210</v>
      </c>
      <c r="C2912" s="11" t="s">
        <v>129</v>
      </c>
      <c r="D2912" s="11" t="s">
        <v>18</v>
      </c>
      <c r="E2912" s="12">
        <v>56.8242056491707</v>
      </c>
      <c r="F2912" s="12">
        <v>48.118173407584322</v>
      </c>
      <c r="G2912" s="12">
        <v>53.438333390248737</v>
      </c>
      <c r="H2912" s="12">
        <v>53.817801939366291</v>
      </c>
      <c r="I2912" s="12">
        <v>52.554628532448369</v>
      </c>
      <c r="J2912" s="12">
        <v>52.337486485902232</v>
      </c>
      <c r="K2912" s="12">
        <v>48.577141737710129</v>
      </c>
      <c r="L2912" s="12">
        <v>56.180250439677302</v>
      </c>
      <c r="M2912" s="12">
        <v>47.323192580842139</v>
      </c>
      <c r="N2912" s="12"/>
      <c r="O2912" s="12"/>
    </row>
    <row r="2913" spans="1:15" x14ac:dyDescent="0.35">
      <c r="A2913" s="11" t="str">
        <f t="shared" si="46"/>
        <v>DISTRIBUCION VOLUMEN POR CRITERIO (kg o litros)T.Zumo+Horchata+MostoT.ESPAÑA</v>
      </c>
      <c r="B2913" s="11" t="s">
        <v>210</v>
      </c>
      <c r="C2913" s="11" t="s">
        <v>130</v>
      </c>
      <c r="D2913" s="11" t="s">
        <v>32</v>
      </c>
      <c r="E2913" s="12">
        <v>100</v>
      </c>
      <c r="F2913" s="12">
        <v>100</v>
      </c>
      <c r="G2913" s="12">
        <v>100</v>
      </c>
      <c r="H2913" s="12">
        <v>100</v>
      </c>
      <c r="I2913" s="12">
        <v>100</v>
      </c>
      <c r="J2913" s="12">
        <v>100</v>
      </c>
      <c r="K2913" s="12">
        <v>100</v>
      </c>
      <c r="L2913" s="12">
        <v>100</v>
      </c>
      <c r="M2913" s="12">
        <v>100</v>
      </c>
      <c r="N2913" s="12"/>
      <c r="O2913" s="12"/>
    </row>
    <row r="2914" spans="1:15" x14ac:dyDescent="0.35">
      <c r="A2914" s="11" t="str">
        <f t="shared" si="46"/>
        <v>DISTRIBUCION VOLUMEN POR CRITERIO (kg o litros)T.Zumo+Horchata+MostoBCN AM</v>
      </c>
      <c r="B2914" s="11" t="s">
        <v>210</v>
      </c>
      <c r="C2914" s="11" t="s">
        <v>130</v>
      </c>
      <c r="D2914" s="11" t="s">
        <v>1</v>
      </c>
      <c r="E2914" s="12">
        <v>15.263050787777074</v>
      </c>
      <c r="F2914" s="12">
        <v>12.029343416635612</v>
      </c>
      <c r="G2914" s="12">
        <v>12.754658391249501</v>
      </c>
      <c r="H2914" s="12">
        <v>12.732275657395542</v>
      </c>
      <c r="I2914" s="12">
        <v>14.626073741517285</v>
      </c>
      <c r="J2914" s="12">
        <v>15.876435852391488</v>
      </c>
      <c r="K2914" s="12">
        <v>17.444606260057689</v>
      </c>
      <c r="L2914" s="12">
        <v>15.102325110831083</v>
      </c>
      <c r="M2914" s="12">
        <v>18.138356158306298</v>
      </c>
      <c r="N2914" s="12"/>
      <c r="O2914" s="12"/>
    </row>
    <row r="2915" spans="1:15" x14ac:dyDescent="0.35">
      <c r="A2915" s="11" t="str">
        <f t="shared" si="46"/>
        <v>DISTRIBUCION VOLUMEN POR CRITERIO (kg o litros)T.Zumo+Horchata+MostoREST.CAT ARAGON</v>
      </c>
      <c r="B2915" s="11" t="s">
        <v>210</v>
      </c>
      <c r="C2915" s="11" t="s">
        <v>130</v>
      </c>
      <c r="D2915" s="11" t="s">
        <v>2</v>
      </c>
      <c r="E2915" s="12">
        <v>8.4795056891704963</v>
      </c>
      <c r="F2915" s="12">
        <v>9.3008769563610851</v>
      </c>
      <c r="G2915" s="12">
        <v>11.921996757248374</v>
      </c>
      <c r="H2915" s="12">
        <v>8.0237784036658901</v>
      </c>
      <c r="I2915" s="12">
        <v>8.0333523497124784</v>
      </c>
      <c r="J2915" s="12">
        <v>9.3999279271896405</v>
      </c>
      <c r="K2915" s="12">
        <v>10.176568059493977</v>
      </c>
      <c r="L2915" s="12">
        <v>9.3960059417581583</v>
      </c>
      <c r="M2915" s="12">
        <v>8.2319518712995237</v>
      </c>
      <c r="N2915" s="12"/>
      <c r="O2915" s="12"/>
    </row>
    <row r="2916" spans="1:15" x14ac:dyDescent="0.35">
      <c r="A2916" s="11" t="str">
        <f t="shared" si="46"/>
        <v>DISTRIBUCION VOLUMEN POR CRITERIO (kg o litros)T.Zumo+Horchata+MostoLEVANTE</v>
      </c>
      <c r="B2916" s="11" t="s">
        <v>210</v>
      </c>
      <c r="C2916" s="11" t="s">
        <v>130</v>
      </c>
      <c r="D2916" s="11" t="s">
        <v>3</v>
      </c>
      <c r="E2916" s="12">
        <v>8.4662068605153564</v>
      </c>
      <c r="F2916" s="12">
        <v>11.480700668976475</v>
      </c>
      <c r="G2916" s="12">
        <v>12.15629318023144</v>
      </c>
      <c r="H2916" s="12">
        <v>7.7515432992993762</v>
      </c>
      <c r="I2916" s="12">
        <v>7.5054575608086944</v>
      </c>
      <c r="J2916" s="12">
        <v>12.190017985522637</v>
      </c>
      <c r="K2916" s="12">
        <v>14.54695155203801</v>
      </c>
      <c r="L2916" s="12">
        <v>9.6442637358536398</v>
      </c>
      <c r="M2916" s="12">
        <v>8.4836035376416135</v>
      </c>
      <c r="N2916" s="12"/>
      <c r="O2916" s="12"/>
    </row>
    <row r="2917" spans="1:15" x14ac:dyDescent="0.35">
      <c r="A2917" s="11" t="str">
        <f t="shared" si="46"/>
        <v>DISTRIBUCION VOLUMEN POR CRITERIO (kg o litros)T.Zumo+Horchata+MostoANDALUCIA</v>
      </c>
      <c r="B2917" s="11" t="s">
        <v>210</v>
      </c>
      <c r="C2917" s="11" t="s">
        <v>130</v>
      </c>
      <c r="D2917" s="11" t="s">
        <v>4</v>
      </c>
      <c r="E2917" s="12">
        <v>14.649324921748683</v>
      </c>
      <c r="F2917" s="12">
        <v>16.096544756008484</v>
      </c>
      <c r="G2917" s="12">
        <v>16.697788901738146</v>
      </c>
      <c r="H2917" s="12">
        <v>17.785823799615848</v>
      </c>
      <c r="I2917" s="12">
        <v>15.908098464269942</v>
      </c>
      <c r="J2917" s="12">
        <v>12.260560575664201</v>
      </c>
      <c r="K2917" s="12">
        <v>13.737007186479419</v>
      </c>
      <c r="L2917" s="12">
        <v>15.198893805476683</v>
      </c>
      <c r="M2917" s="12">
        <v>14.497862822216792</v>
      </c>
      <c r="N2917" s="12"/>
      <c r="O2917" s="12"/>
    </row>
    <row r="2918" spans="1:15" x14ac:dyDescent="0.35">
      <c r="A2918" s="11" t="str">
        <f t="shared" si="46"/>
        <v>DISTRIBUCION VOLUMEN POR CRITERIO (kg o litros)T.Zumo+Horchata+MostoMDD AM</v>
      </c>
      <c r="B2918" s="11" t="s">
        <v>210</v>
      </c>
      <c r="C2918" s="11" t="s">
        <v>130</v>
      </c>
      <c r="D2918" s="11" t="s">
        <v>5</v>
      </c>
      <c r="E2918" s="12">
        <v>15.18024273806223</v>
      </c>
      <c r="F2918" s="12">
        <v>13.511031523468858</v>
      </c>
      <c r="G2918" s="12">
        <v>12.445732266434725</v>
      </c>
      <c r="H2918" s="12">
        <v>16.836966016795916</v>
      </c>
      <c r="I2918" s="12">
        <v>15.401079914514481</v>
      </c>
      <c r="J2918" s="12">
        <v>14.608003508046414</v>
      </c>
      <c r="K2918" s="12">
        <v>13.445220755056287</v>
      </c>
      <c r="L2918" s="12">
        <v>14.925165010807479</v>
      </c>
      <c r="M2918" s="12">
        <v>16.15667489943025</v>
      </c>
      <c r="N2918" s="12"/>
      <c r="O2918" s="12"/>
    </row>
    <row r="2919" spans="1:15" x14ac:dyDescent="0.35">
      <c r="A2919" s="11" t="str">
        <f t="shared" si="46"/>
        <v>DISTRIBUCION VOLUMEN POR CRITERIO (kg o litros)T.Zumo+Horchata+MostoRTO CENTRO</v>
      </c>
      <c r="B2919" s="11" t="s">
        <v>210</v>
      </c>
      <c r="C2919" s="11" t="s">
        <v>130</v>
      </c>
      <c r="D2919" s="11" t="s">
        <v>6</v>
      </c>
      <c r="E2919" s="12">
        <v>10.372985402834626</v>
      </c>
      <c r="F2919" s="12">
        <v>8.7055925192585502</v>
      </c>
      <c r="G2919" s="12">
        <v>8.1265278867181117</v>
      </c>
      <c r="H2919" s="12">
        <v>7.4944952270450056</v>
      </c>
      <c r="I2919" s="12">
        <v>8.4722045275398443</v>
      </c>
      <c r="J2919" s="12">
        <v>7.7540770062580391</v>
      </c>
      <c r="K2919" s="12">
        <v>6.9977895452104448</v>
      </c>
      <c r="L2919" s="12">
        <v>7.8593305097762949</v>
      </c>
      <c r="M2919" s="12">
        <v>9.8905316694336936</v>
      </c>
      <c r="N2919" s="12"/>
      <c r="O2919" s="12"/>
    </row>
    <row r="2920" spans="1:15" x14ac:dyDescent="0.35">
      <c r="A2920" s="11" t="str">
        <f t="shared" si="46"/>
        <v>DISTRIBUCION VOLUMEN POR CRITERIO (kg o litros)T.Zumo+Horchata+MostoNORTE-CENTRO</v>
      </c>
      <c r="B2920" s="11" t="s">
        <v>210</v>
      </c>
      <c r="C2920" s="11" t="s">
        <v>130</v>
      </c>
      <c r="D2920" s="11" t="s">
        <v>7</v>
      </c>
      <c r="E2920" s="12">
        <v>14.588290442321666</v>
      </c>
      <c r="F2920" s="12">
        <v>16.812869909457991</v>
      </c>
      <c r="G2920" s="12">
        <v>15.358078613064896</v>
      </c>
      <c r="H2920" s="12">
        <v>17.130688108954342</v>
      </c>
      <c r="I2920" s="12">
        <v>19.593363979822321</v>
      </c>
      <c r="J2920" s="12">
        <v>17.518681605625144</v>
      </c>
      <c r="K2920" s="12">
        <v>15.021765264660939</v>
      </c>
      <c r="L2920" s="12">
        <v>18.272244762309885</v>
      </c>
      <c r="M2920" s="12">
        <v>14.700973953427424</v>
      </c>
      <c r="N2920" s="12"/>
      <c r="O2920" s="12"/>
    </row>
    <row r="2921" spans="1:15" x14ac:dyDescent="0.35">
      <c r="A2921" s="11" t="str">
        <f t="shared" si="46"/>
        <v>DISTRIBUCION VOLUMEN POR CRITERIO (kg o litros)T.Zumo+Horchata+MostoNOROESTE</v>
      </c>
      <c r="B2921" s="11" t="s">
        <v>210</v>
      </c>
      <c r="C2921" s="11" t="s">
        <v>130</v>
      </c>
      <c r="D2921" s="11" t="s">
        <v>8</v>
      </c>
      <c r="E2921" s="12">
        <v>13.000391373271986</v>
      </c>
      <c r="F2921" s="12">
        <v>12.063036206996621</v>
      </c>
      <c r="G2921" s="12">
        <v>10.538922963514397</v>
      </c>
      <c r="H2921" s="12">
        <v>12.244420058367151</v>
      </c>
      <c r="I2921" s="12">
        <v>10.460374090850005</v>
      </c>
      <c r="J2921" s="12">
        <v>10.39229845992797</v>
      </c>
      <c r="K2921" s="12">
        <v>8.6300877427141884</v>
      </c>
      <c r="L2921" s="12">
        <v>9.6017717635703352</v>
      </c>
      <c r="M2921" s="12">
        <v>9.9000403624427005</v>
      </c>
      <c r="N2921" s="12"/>
      <c r="O2921" s="12"/>
    </row>
    <row r="2922" spans="1:15" x14ac:dyDescent="0.35">
      <c r="A2922" s="11" t="str">
        <f t="shared" si="46"/>
        <v>DISTRIBUCION VOLUMEN POR CRITERIO (kg o litros)T.Zumo+Horchata+Mosto&lt;2MIL</v>
      </c>
      <c r="B2922" s="11" t="s">
        <v>210</v>
      </c>
      <c r="C2922" s="11" t="s">
        <v>130</v>
      </c>
      <c r="D2922" s="11" t="s">
        <v>9</v>
      </c>
      <c r="E2922" s="12">
        <v>4.1272715023015065</v>
      </c>
      <c r="F2922" s="12">
        <v>3.7839355407855093</v>
      </c>
      <c r="G2922" s="12">
        <v>7.524500021956106</v>
      </c>
      <c r="H2922" s="12">
        <v>5.462751468080385</v>
      </c>
      <c r="I2922" s="12">
        <v>5.8519765417333192</v>
      </c>
      <c r="J2922" s="12">
        <v>4.7523026214056996</v>
      </c>
      <c r="K2922" s="12">
        <v>3.4453762565101713</v>
      </c>
      <c r="L2922" s="12">
        <v>4.6676230314234255</v>
      </c>
      <c r="M2922" s="12">
        <v>4.138166272334848</v>
      </c>
      <c r="N2922" s="12"/>
      <c r="O2922" s="12"/>
    </row>
    <row r="2923" spans="1:15" x14ac:dyDescent="0.35">
      <c r="A2923" s="11" t="str">
        <f t="shared" si="46"/>
        <v>DISTRIBUCION VOLUMEN POR CRITERIO (kg o litros)T.Zumo+Horchata+Mosto2-5MIL</v>
      </c>
      <c r="B2923" s="11" t="s">
        <v>210</v>
      </c>
      <c r="C2923" s="11" t="s">
        <v>130</v>
      </c>
      <c r="D2923" s="11" t="s">
        <v>10</v>
      </c>
      <c r="E2923" s="12">
        <v>4.128084135363844</v>
      </c>
      <c r="F2923" s="12">
        <v>3.0587607462849919</v>
      </c>
      <c r="G2923" s="12">
        <v>3.8840149983472667</v>
      </c>
      <c r="H2923" s="12">
        <v>3.1405880026351114</v>
      </c>
      <c r="I2923" s="12">
        <v>2.8385762507856427</v>
      </c>
      <c r="J2923" s="12">
        <v>3.1671908018397117</v>
      </c>
      <c r="K2923" s="12">
        <v>2.1402180533771196</v>
      </c>
      <c r="L2923" s="12">
        <v>2.6850927606489225</v>
      </c>
      <c r="M2923" s="12">
        <v>4.3465752939100533</v>
      </c>
      <c r="N2923" s="12"/>
      <c r="O2923" s="12"/>
    </row>
    <row r="2924" spans="1:15" x14ac:dyDescent="0.35">
      <c r="A2924" s="11" t="str">
        <f t="shared" si="46"/>
        <v>DISTRIBUCION VOLUMEN POR CRITERIO (kg o litros)T.Zumo+Horchata+Mosto5-10MIL</v>
      </c>
      <c r="B2924" s="11" t="s">
        <v>210</v>
      </c>
      <c r="C2924" s="11" t="s">
        <v>130</v>
      </c>
      <c r="D2924" s="11" t="s">
        <v>11</v>
      </c>
      <c r="E2924" s="12">
        <v>5.6268020063324853</v>
      </c>
      <c r="F2924" s="12">
        <v>8.2576810962632852</v>
      </c>
      <c r="G2924" s="12">
        <v>6.6590152692392701</v>
      </c>
      <c r="H2924" s="12">
        <v>4.8034756664687004</v>
      </c>
      <c r="I2924" s="12">
        <v>5.9186162652714609</v>
      </c>
      <c r="J2924" s="12">
        <v>7.576015271773036</v>
      </c>
      <c r="K2924" s="12">
        <v>6.3633437722618567</v>
      </c>
      <c r="L2924" s="12">
        <v>7.8639968268001876</v>
      </c>
      <c r="M2924" s="12">
        <v>5.9027756262448277</v>
      </c>
      <c r="N2924" s="12"/>
      <c r="O2924" s="12"/>
    </row>
    <row r="2925" spans="1:15" x14ac:dyDescent="0.35">
      <c r="A2925" s="11" t="str">
        <f t="shared" si="46"/>
        <v>DISTRIBUCION VOLUMEN POR CRITERIO (kg o litros)T.Zumo+Horchata+Mosto10-30MIL</v>
      </c>
      <c r="B2925" s="11" t="s">
        <v>210</v>
      </c>
      <c r="C2925" s="11" t="s">
        <v>130</v>
      </c>
      <c r="D2925" s="11" t="s">
        <v>12</v>
      </c>
      <c r="E2925" s="12">
        <v>16.204904900391693</v>
      </c>
      <c r="F2925" s="12">
        <v>17.148184353565334</v>
      </c>
      <c r="G2925" s="12">
        <v>14.00771030942575</v>
      </c>
      <c r="H2925" s="12">
        <v>13.365124837941236</v>
      </c>
      <c r="I2925" s="12">
        <v>12.911475495811189</v>
      </c>
      <c r="J2925" s="12">
        <v>13.424111504569099</v>
      </c>
      <c r="K2925" s="12">
        <v>17.117561267810569</v>
      </c>
      <c r="L2925" s="12">
        <v>14.632405271007434</v>
      </c>
      <c r="M2925" s="12">
        <v>12.071943023952834</v>
      </c>
      <c r="N2925" s="12"/>
      <c r="O2925" s="12"/>
    </row>
    <row r="2926" spans="1:15" x14ac:dyDescent="0.35">
      <c r="A2926" s="11" t="str">
        <f t="shared" si="46"/>
        <v>DISTRIBUCION VOLUMEN POR CRITERIO (kg o litros)T.Zumo+Horchata+Mosto30-100MIL</v>
      </c>
      <c r="B2926" s="11" t="s">
        <v>210</v>
      </c>
      <c r="C2926" s="11" t="s">
        <v>130</v>
      </c>
      <c r="D2926" s="11" t="s">
        <v>13</v>
      </c>
      <c r="E2926" s="12">
        <v>24.880579827572767</v>
      </c>
      <c r="F2926" s="12">
        <v>23.598461319201981</v>
      </c>
      <c r="G2926" s="12">
        <v>26.594241513932598</v>
      </c>
      <c r="H2926" s="12">
        <v>26.555321419334266</v>
      </c>
      <c r="I2926" s="12">
        <v>26.197230930619487</v>
      </c>
      <c r="J2926" s="12">
        <v>19.230224954444815</v>
      </c>
      <c r="K2926" s="12">
        <v>23.600636067604448</v>
      </c>
      <c r="L2926" s="12">
        <v>17.49401856176215</v>
      </c>
      <c r="M2926" s="12">
        <v>18.81007618606175</v>
      </c>
      <c r="N2926" s="12"/>
      <c r="O2926" s="12"/>
    </row>
    <row r="2927" spans="1:15" x14ac:dyDescent="0.35">
      <c r="A2927" s="11" t="str">
        <f t="shared" si="46"/>
        <v>DISTRIBUCION VOLUMEN POR CRITERIO (kg o litros)T.Zumo+Horchata+Mosto100-200MIL</v>
      </c>
      <c r="B2927" s="11" t="s">
        <v>210</v>
      </c>
      <c r="C2927" s="11" t="s">
        <v>130</v>
      </c>
      <c r="D2927" s="11" t="s">
        <v>14</v>
      </c>
      <c r="E2927" s="12">
        <v>12.272806266205176</v>
      </c>
      <c r="F2927" s="12">
        <v>12.229202373994276</v>
      </c>
      <c r="G2927" s="12">
        <v>10.775057766415584</v>
      </c>
      <c r="H2927" s="12">
        <v>12.987888358253894</v>
      </c>
      <c r="I2927" s="12">
        <v>11.762404093965619</v>
      </c>
      <c r="J2927" s="12">
        <v>12.331978268859537</v>
      </c>
      <c r="K2927" s="12">
        <v>11.940238598798418</v>
      </c>
      <c r="L2927" s="12">
        <v>13.955644313882045</v>
      </c>
      <c r="M2927" s="12">
        <v>12.33825191759461</v>
      </c>
      <c r="N2927" s="12"/>
      <c r="O2927" s="12"/>
    </row>
    <row r="2928" spans="1:15" x14ac:dyDescent="0.35">
      <c r="A2928" s="11" t="str">
        <f t="shared" si="46"/>
        <v>DISTRIBUCION VOLUMEN POR CRITERIO (kg o litros)T.Zumo+Horchata+Mosto200-500MIL</v>
      </c>
      <c r="B2928" s="11" t="s">
        <v>210</v>
      </c>
      <c r="C2928" s="11" t="s">
        <v>130</v>
      </c>
      <c r="D2928" s="11" t="s">
        <v>15</v>
      </c>
      <c r="E2928" s="12">
        <v>11.763221793509956</v>
      </c>
      <c r="F2928" s="12">
        <v>11.109634108207565</v>
      </c>
      <c r="G2928" s="12">
        <v>11.97684090496943</v>
      </c>
      <c r="H2928" s="12">
        <v>12.534493423994221</v>
      </c>
      <c r="I2928" s="12">
        <v>13.931820740853308</v>
      </c>
      <c r="J2928" s="12">
        <v>13.857289054697711</v>
      </c>
      <c r="K2928" s="12">
        <v>14.686664495383772</v>
      </c>
      <c r="L2928" s="12">
        <v>13.386922623309308</v>
      </c>
      <c r="M2928" s="12">
        <v>15.400938182434398</v>
      </c>
      <c r="N2928" s="12"/>
      <c r="O2928" s="12"/>
    </row>
    <row r="2929" spans="1:15" x14ac:dyDescent="0.35">
      <c r="A2929" s="11" t="str">
        <f t="shared" si="46"/>
        <v>DISTRIBUCION VOLUMEN POR CRITERIO (kg o litros)T.Zumo+Horchata+Mosto&gt;500MIL</v>
      </c>
      <c r="B2929" s="11" t="s">
        <v>210</v>
      </c>
      <c r="C2929" s="11" t="s">
        <v>130</v>
      </c>
      <c r="D2929" s="11" t="s">
        <v>16</v>
      </c>
      <c r="E2929" s="12">
        <v>20.996333135662208</v>
      </c>
      <c r="F2929" s="12">
        <v>20.81413754772133</v>
      </c>
      <c r="G2929" s="12">
        <v>18.578618370756182</v>
      </c>
      <c r="H2929" s="12">
        <v>21.150355097723779</v>
      </c>
      <c r="I2929" s="12">
        <v>20.587904178325804</v>
      </c>
      <c r="J2929" s="12">
        <v>25.660885503359392</v>
      </c>
      <c r="K2929" s="12">
        <v>20.705953640915379</v>
      </c>
      <c r="L2929" s="12">
        <v>25.314291448593814</v>
      </c>
      <c r="M2929" s="12">
        <v>26.991270927904594</v>
      </c>
      <c r="N2929" s="12"/>
      <c r="O2929" s="12"/>
    </row>
    <row r="2930" spans="1:15" x14ac:dyDescent="0.35">
      <c r="A2930" s="11" t="str">
        <f t="shared" si="46"/>
        <v>DISTRIBUCION VOLUMEN POR CRITERIO (kg o litros)T.Zumo+Horchata+MostoDE 15 A 19 AÑOS</v>
      </c>
      <c r="B2930" s="11" t="s">
        <v>210</v>
      </c>
      <c r="C2930" s="11" t="s">
        <v>130</v>
      </c>
      <c r="D2930" s="11" t="s">
        <v>34</v>
      </c>
      <c r="E2930" s="12">
        <v>0.64980141595253371</v>
      </c>
      <c r="F2930" s="12">
        <v>2.0455014030926724</v>
      </c>
      <c r="G2930" s="12">
        <v>2.7075850782961961</v>
      </c>
      <c r="H2930" s="12">
        <v>1.1973663946459014</v>
      </c>
      <c r="I2930" s="12">
        <v>1.9185192992608235</v>
      </c>
      <c r="J2930" s="12">
        <v>2.2465706144061364</v>
      </c>
      <c r="K2930" s="12">
        <v>1.8359283794690731</v>
      </c>
      <c r="L2930" s="12">
        <v>1.9248330955700041</v>
      </c>
      <c r="M2930" s="12">
        <v>2.9046391157039326</v>
      </c>
      <c r="N2930" s="12"/>
      <c r="O2930" s="12"/>
    </row>
    <row r="2931" spans="1:15" x14ac:dyDescent="0.35">
      <c r="A2931" s="11" t="str">
        <f t="shared" si="46"/>
        <v>DISTRIBUCION VOLUMEN POR CRITERIO (kg o litros)T.Zumo+Horchata+MostoDE 20 A 24 AÑOS</v>
      </c>
      <c r="B2931" s="11" t="s">
        <v>210</v>
      </c>
      <c r="C2931" s="11" t="s">
        <v>130</v>
      </c>
      <c r="D2931" s="11" t="s">
        <v>35</v>
      </c>
      <c r="E2931" s="12">
        <v>2.7021720979348367</v>
      </c>
      <c r="F2931" s="12">
        <v>2.8117317524028924</v>
      </c>
      <c r="G2931" s="12">
        <v>2.0855664052226222</v>
      </c>
      <c r="H2931" s="12">
        <v>4.0817742567076767</v>
      </c>
      <c r="I2931" s="12">
        <v>1.6929980994301388</v>
      </c>
      <c r="J2931" s="12">
        <v>3.0299131182241199</v>
      </c>
      <c r="K2931" s="12">
        <v>3.7395119284599154</v>
      </c>
      <c r="L2931" s="12">
        <v>2.3889214377004033</v>
      </c>
      <c r="M2931" s="12">
        <v>1.9493284115539706</v>
      </c>
      <c r="N2931" s="12"/>
      <c r="O2931" s="12"/>
    </row>
    <row r="2932" spans="1:15" x14ac:dyDescent="0.35">
      <c r="A2932" s="11" t="str">
        <f t="shared" si="46"/>
        <v>DISTRIBUCION VOLUMEN POR CRITERIO (kg o litros)T.Zumo+Horchata+MostoDE 25 A 34 AÑOS</v>
      </c>
      <c r="B2932" s="11" t="s">
        <v>210</v>
      </c>
      <c r="C2932" s="11" t="s">
        <v>130</v>
      </c>
      <c r="D2932" s="11" t="s">
        <v>36</v>
      </c>
      <c r="E2932" s="12">
        <v>6.0099481634429699</v>
      </c>
      <c r="F2932" s="12">
        <v>6.0338980174724615</v>
      </c>
      <c r="G2932" s="12">
        <v>6.3482737296981426</v>
      </c>
      <c r="H2932" s="12">
        <v>7.3159530731216451</v>
      </c>
      <c r="I2932" s="12">
        <v>6.0673210644054949</v>
      </c>
      <c r="J2932" s="12">
        <v>5.7482771675318771</v>
      </c>
      <c r="K2932" s="12">
        <v>6.3529673473647854</v>
      </c>
      <c r="L2932" s="12">
        <v>7.1145074901399177</v>
      </c>
      <c r="M2932" s="12">
        <v>5.7221773839811263</v>
      </c>
      <c r="N2932" s="12"/>
      <c r="O2932" s="12"/>
    </row>
    <row r="2933" spans="1:15" x14ac:dyDescent="0.35">
      <c r="A2933" s="11" t="str">
        <f t="shared" si="46"/>
        <v>DISTRIBUCION VOLUMEN POR CRITERIO (kg o litros)T.Zumo+Horchata+MostoDE 35 A 49 AÑOS</v>
      </c>
      <c r="B2933" s="11" t="s">
        <v>210</v>
      </c>
      <c r="C2933" s="11" t="s">
        <v>130</v>
      </c>
      <c r="D2933" s="11" t="s">
        <v>37</v>
      </c>
      <c r="E2933" s="12">
        <v>19.220077306818823</v>
      </c>
      <c r="F2933" s="12">
        <v>19.044275908187345</v>
      </c>
      <c r="G2933" s="12">
        <v>23.730024140019061</v>
      </c>
      <c r="H2933" s="12">
        <v>20.531809305506435</v>
      </c>
      <c r="I2933" s="12">
        <v>20.702625280458577</v>
      </c>
      <c r="J2933" s="12">
        <v>16.812063964886377</v>
      </c>
      <c r="K2933" s="12">
        <v>17.178584356664086</v>
      </c>
      <c r="L2933" s="12">
        <v>18.313733255625475</v>
      </c>
      <c r="M2933" s="12">
        <v>18.675013980871377</v>
      </c>
      <c r="N2933" s="12"/>
      <c r="O2933" s="12"/>
    </row>
    <row r="2934" spans="1:15" x14ac:dyDescent="0.35">
      <c r="A2934" s="11" t="str">
        <f t="shared" si="46"/>
        <v>DISTRIBUCION VOLUMEN POR CRITERIO (kg o litros)T.Zumo+Horchata+MostoDE 50 A 59 AÑOS</v>
      </c>
      <c r="B2934" s="11" t="s">
        <v>210</v>
      </c>
      <c r="C2934" s="11" t="s">
        <v>130</v>
      </c>
      <c r="D2934" s="11" t="s">
        <v>38</v>
      </c>
      <c r="E2934" s="12">
        <v>32.09377127453142</v>
      </c>
      <c r="F2934" s="12">
        <v>30.912202776456066</v>
      </c>
      <c r="G2934" s="12">
        <v>27.730617517958599</v>
      </c>
      <c r="H2934" s="12">
        <v>25.615754281016429</v>
      </c>
      <c r="I2934" s="12">
        <v>28.312446705142101</v>
      </c>
      <c r="J2934" s="12">
        <v>31.517867818140989</v>
      </c>
      <c r="K2934" s="12">
        <v>31.519262232741973</v>
      </c>
      <c r="L2934" s="12">
        <v>29.117163395315455</v>
      </c>
      <c r="M2934" s="12">
        <v>29.551382237950445</v>
      </c>
      <c r="N2934" s="12"/>
      <c r="O2934" s="12"/>
    </row>
    <row r="2935" spans="1:15" x14ac:dyDescent="0.35">
      <c r="A2935" s="11" t="str">
        <f t="shared" si="46"/>
        <v>DISTRIBUCION VOLUMEN POR CRITERIO (kg o litros)T.Zumo+Horchata+MostoDE 60 A 75 AÑOS</v>
      </c>
      <c r="B2935" s="11" t="s">
        <v>210</v>
      </c>
      <c r="C2935" s="11" t="s">
        <v>130</v>
      </c>
      <c r="D2935" s="11" t="s">
        <v>39</v>
      </c>
      <c r="E2935" s="12">
        <v>39.324230209218705</v>
      </c>
      <c r="F2935" s="12">
        <v>39.152384464438143</v>
      </c>
      <c r="G2935" s="12">
        <v>37.397937104842164</v>
      </c>
      <c r="H2935" s="12">
        <v>41.257341983112632</v>
      </c>
      <c r="I2935" s="12">
        <v>41.30609269499918</v>
      </c>
      <c r="J2935" s="12">
        <v>40.645309867966148</v>
      </c>
      <c r="K2935" s="12">
        <v>39.373741275293838</v>
      </c>
      <c r="L2935" s="12">
        <v>41.140846341986673</v>
      </c>
      <c r="M2935" s="12">
        <v>41.197466357890455</v>
      </c>
      <c r="N2935" s="12"/>
      <c r="O2935" s="12"/>
    </row>
    <row r="2936" spans="1:15" x14ac:dyDescent="0.35">
      <c r="A2936" s="11" t="str">
        <f t="shared" si="46"/>
        <v>DISTRIBUCION VOLUMEN POR CRITERIO (kg o litros)T.Zumo+Horchata+MostoNIVEL ALTO</v>
      </c>
      <c r="B2936" s="11" t="s">
        <v>210</v>
      </c>
      <c r="C2936" s="11" t="s">
        <v>130</v>
      </c>
      <c r="D2936" s="11" t="s">
        <v>171</v>
      </c>
      <c r="E2936" s="12">
        <v>22.457933881458018</v>
      </c>
      <c r="F2936" s="12">
        <v>24.878342364553216</v>
      </c>
      <c r="G2936" s="12">
        <v>23.201164350451855</v>
      </c>
      <c r="H2936" s="12">
        <v>27.488511799288322</v>
      </c>
      <c r="I2936" s="12">
        <v>20.38080324565037</v>
      </c>
      <c r="J2936" s="12">
        <v>23.665894419234707</v>
      </c>
      <c r="K2936" s="12">
        <v>20.05669492320925</v>
      </c>
      <c r="L2936" s="12">
        <v>22.798355556935675</v>
      </c>
      <c r="M2936" s="12">
        <v>23.120728494645697</v>
      </c>
      <c r="N2936" s="12"/>
      <c r="O2936" s="12"/>
    </row>
    <row r="2937" spans="1:15" x14ac:dyDescent="0.35">
      <c r="A2937" s="11" t="str">
        <f t="shared" ref="A2937:A3000" si="47">B2937&amp;C2937&amp;D2937</f>
        <v>DISTRIBUCION VOLUMEN POR CRITERIO (kg o litros)T.Zumo+Horchata+MostoNIVEL MEDIO ALTO</v>
      </c>
      <c r="B2937" s="11" t="s">
        <v>210</v>
      </c>
      <c r="C2937" s="11" t="s">
        <v>130</v>
      </c>
      <c r="D2937" s="11" t="s">
        <v>172</v>
      </c>
      <c r="E2937" s="12">
        <v>13.752258239593735</v>
      </c>
      <c r="F2937" s="12">
        <v>12.178977752968052</v>
      </c>
      <c r="G2937" s="12">
        <v>14.275367863051716</v>
      </c>
      <c r="H2937" s="12">
        <v>11.524928951321801</v>
      </c>
      <c r="I2937" s="12">
        <v>15.959932282590131</v>
      </c>
      <c r="J2937" s="12">
        <v>16.873730842566445</v>
      </c>
      <c r="K2937" s="12">
        <v>18.637100198413059</v>
      </c>
      <c r="L2937" s="12">
        <v>18.822327168835358</v>
      </c>
      <c r="M2937" s="12">
        <v>20.28887936107515</v>
      </c>
      <c r="N2937" s="12"/>
      <c r="O2937" s="12"/>
    </row>
    <row r="2938" spans="1:15" x14ac:dyDescent="0.35">
      <c r="A2938" s="11" t="str">
        <f t="shared" si="47"/>
        <v>DISTRIBUCION VOLUMEN POR CRITERIO (kg o litros)T.Zumo+Horchata+MostoNIVEL MEDIO</v>
      </c>
      <c r="B2938" s="11" t="s">
        <v>210</v>
      </c>
      <c r="C2938" s="11" t="s">
        <v>130</v>
      </c>
      <c r="D2938" s="11" t="s">
        <v>173</v>
      </c>
      <c r="E2938" s="12">
        <v>20.153011952389377</v>
      </c>
      <c r="F2938" s="12">
        <v>19.751997620327984</v>
      </c>
      <c r="G2938" s="12">
        <v>25.354490632987144</v>
      </c>
      <c r="H2938" s="12">
        <v>20.56880526607053</v>
      </c>
      <c r="I2938" s="12">
        <v>22.232532583545066</v>
      </c>
      <c r="J2938" s="12">
        <v>19.974173379783601</v>
      </c>
      <c r="K2938" s="12">
        <v>21.191890182730337</v>
      </c>
      <c r="L2938" s="12">
        <v>18.678334422237665</v>
      </c>
      <c r="M2938" s="12">
        <v>19.130195319273813</v>
      </c>
      <c r="N2938" s="12"/>
      <c r="O2938" s="12"/>
    </row>
    <row r="2939" spans="1:15" x14ac:dyDescent="0.35">
      <c r="A2939" s="11" t="str">
        <f t="shared" si="47"/>
        <v>DISTRIBUCION VOLUMEN POR CRITERIO (kg o litros)T.Zumo+Horchata+MostoNIVEL MEDIO BAJO</v>
      </c>
      <c r="B2939" s="11" t="s">
        <v>210</v>
      </c>
      <c r="C2939" s="11" t="s">
        <v>130</v>
      </c>
      <c r="D2939" s="11" t="s">
        <v>174</v>
      </c>
      <c r="E2939" s="12">
        <v>17.02670069658722</v>
      </c>
      <c r="F2939" s="12">
        <v>15.400672658768077</v>
      </c>
      <c r="G2939" s="12">
        <v>12.967765383999641</v>
      </c>
      <c r="H2939" s="12">
        <v>14.586875297528845</v>
      </c>
      <c r="I2939" s="12">
        <v>16.450423939841031</v>
      </c>
      <c r="J2939" s="12">
        <v>17.270024515937084</v>
      </c>
      <c r="K2939" s="12">
        <v>16.538153207691707</v>
      </c>
      <c r="L2939" s="12">
        <v>17.137634025689263</v>
      </c>
      <c r="M2939" s="12">
        <v>16.293895565659177</v>
      </c>
      <c r="N2939" s="12"/>
      <c r="O2939" s="12"/>
    </row>
    <row r="2940" spans="1:15" x14ac:dyDescent="0.35">
      <c r="A2940" s="11" t="str">
        <f t="shared" si="47"/>
        <v>DISTRIBUCION VOLUMEN POR CRITERIO (kg o litros)T.Zumo+Horchata+MostoNIVEL BAJO</v>
      </c>
      <c r="B2940" s="11" t="s">
        <v>210</v>
      </c>
      <c r="C2940" s="11" t="s">
        <v>130</v>
      </c>
      <c r="D2940" s="11" t="s">
        <v>190</v>
      </c>
      <c r="E2940" s="12">
        <v>26.610096906244447</v>
      </c>
      <c r="F2940" s="12">
        <v>27.790004235194683</v>
      </c>
      <c r="G2940" s="12">
        <v>24.201210724910155</v>
      </c>
      <c r="H2940" s="12">
        <v>25.830874763417437</v>
      </c>
      <c r="I2940" s="12">
        <v>24.976307101393029</v>
      </c>
      <c r="J2940" s="12">
        <v>22.216176991512793</v>
      </c>
      <c r="K2940" s="12">
        <v>23.57615499235256</v>
      </c>
      <c r="L2940" s="12">
        <v>22.563348150572622</v>
      </c>
      <c r="M2940" s="12">
        <v>21.166303729651595</v>
      </c>
      <c r="N2940" s="12"/>
      <c r="O2940" s="12"/>
    </row>
    <row r="2941" spans="1:15" x14ac:dyDescent="0.35">
      <c r="A2941" s="11" t="str">
        <f t="shared" si="47"/>
        <v>DISTRIBUCION VOLUMEN POR CRITERIO (kg o litros)T.Zumo+Horchata+MostoHOMBRE</v>
      </c>
      <c r="B2941" s="11" t="s">
        <v>210</v>
      </c>
      <c r="C2941" s="11" t="s">
        <v>130</v>
      </c>
      <c r="D2941" s="11" t="s">
        <v>17</v>
      </c>
      <c r="E2941" s="12">
        <v>51.781171783026359</v>
      </c>
      <c r="F2941" s="12">
        <v>51.210129931234484</v>
      </c>
      <c r="G2941" s="12">
        <v>53.481559561450865</v>
      </c>
      <c r="H2941" s="12">
        <v>53.226366265464378</v>
      </c>
      <c r="I2941" s="12">
        <v>53.833205347124647</v>
      </c>
      <c r="J2941" s="12">
        <v>47.158410932249801</v>
      </c>
      <c r="K2941" s="12">
        <v>48.050243185836536</v>
      </c>
      <c r="L2941" s="12">
        <v>51.5267783019004</v>
      </c>
      <c r="M2941" s="12">
        <v>51.159749836007151</v>
      </c>
      <c r="N2941" s="12"/>
      <c r="O2941" s="12"/>
    </row>
    <row r="2942" spans="1:15" x14ac:dyDescent="0.35">
      <c r="A2942" s="11" t="str">
        <f t="shared" si="47"/>
        <v>DISTRIBUCION VOLUMEN POR CRITERIO (kg o litros)T.Zumo+Horchata+MostoMUJER</v>
      </c>
      <c r="B2942" s="11" t="s">
        <v>210</v>
      </c>
      <c r="C2942" s="11" t="s">
        <v>130</v>
      </c>
      <c r="D2942" s="11" t="s">
        <v>18</v>
      </c>
      <c r="E2942" s="12">
        <v>48.218831533092178</v>
      </c>
      <c r="F2942" s="12">
        <v>48.789865388938473</v>
      </c>
      <c r="G2942" s="12">
        <v>46.518440134607481</v>
      </c>
      <c r="H2942" s="12">
        <v>46.773626165527517</v>
      </c>
      <c r="I2942" s="12">
        <v>46.166804412512739</v>
      </c>
      <c r="J2942" s="12">
        <v>52.841588169575672</v>
      </c>
      <c r="K2942" s="12">
        <v>51.949744928216205</v>
      </c>
      <c r="L2942" s="12">
        <v>48.473224983184124</v>
      </c>
      <c r="M2942" s="12">
        <v>48.840247675169394</v>
      </c>
      <c r="N2942" s="12"/>
      <c r="O2942" s="12"/>
    </row>
    <row r="2943" spans="1:15" x14ac:dyDescent="0.35">
      <c r="A2943" s="11" t="str">
        <f t="shared" si="47"/>
        <v>DISTRIBUCION VOLUMEN POR CRITERIO (kg o litros)Agua EnvasadaT.ESPAÑA</v>
      </c>
      <c r="B2943" s="11" t="s">
        <v>210</v>
      </c>
      <c r="C2943" s="11" t="s">
        <v>131</v>
      </c>
      <c r="D2943" s="11" t="s">
        <v>32</v>
      </c>
      <c r="E2943" s="12">
        <v>100</v>
      </c>
      <c r="F2943" s="12">
        <v>100</v>
      </c>
      <c r="G2943" s="12">
        <v>100</v>
      </c>
      <c r="H2943" s="12">
        <v>100</v>
      </c>
      <c r="I2943" s="12">
        <v>100</v>
      </c>
      <c r="J2943" s="12">
        <v>100</v>
      </c>
      <c r="K2943" s="12">
        <v>100</v>
      </c>
      <c r="L2943" s="12">
        <v>100</v>
      </c>
      <c r="M2943" s="12">
        <v>100</v>
      </c>
      <c r="N2943" s="12"/>
      <c r="O2943" s="12"/>
    </row>
    <row r="2944" spans="1:15" x14ac:dyDescent="0.35">
      <c r="A2944" s="11" t="str">
        <f t="shared" si="47"/>
        <v>DISTRIBUCION VOLUMEN POR CRITERIO (kg o litros)Agua EnvasadaBCN AM</v>
      </c>
      <c r="B2944" s="11" t="s">
        <v>210</v>
      </c>
      <c r="C2944" s="11" t="s">
        <v>131</v>
      </c>
      <c r="D2944" s="11" t="s">
        <v>1</v>
      </c>
      <c r="E2944" s="12">
        <v>16.284950455708987</v>
      </c>
      <c r="F2944" s="12">
        <v>14.325732498973146</v>
      </c>
      <c r="G2944" s="12">
        <v>11.914438201248647</v>
      </c>
      <c r="H2944" s="12">
        <v>11.492165366197577</v>
      </c>
      <c r="I2944" s="12">
        <v>11.203562955074496</v>
      </c>
      <c r="J2944" s="12">
        <v>11.027837302323427</v>
      </c>
      <c r="K2944" s="12">
        <v>11.355756167910039</v>
      </c>
      <c r="L2944" s="12">
        <v>12.515836871709284</v>
      </c>
      <c r="M2944" s="12">
        <v>11.543113248778715</v>
      </c>
      <c r="N2944" s="12"/>
      <c r="O2944" s="12"/>
    </row>
    <row r="2945" spans="1:15" x14ac:dyDescent="0.35">
      <c r="A2945" s="11" t="str">
        <f t="shared" si="47"/>
        <v>DISTRIBUCION VOLUMEN POR CRITERIO (kg o litros)Agua EnvasadaREST.CAT ARAGON</v>
      </c>
      <c r="B2945" s="11" t="s">
        <v>210</v>
      </c>
      <c r="C2945" s="11" t="s">
        <v>131</v>
      </c>
      <c r="D2945" s="11" t="s">
        <v>2</v>
      </c>
      <c r="E2945" s="12">
        <v>14.992534069324542</v>
      </c>
      <c r="F2945" s="12">
        <v>17.888226261052377</v>
      </c>
      <c r="G2945" s="12">
        <v>21.940204217707912</v>
      </c>
      <c r="H2945" s="12">
        <v>24.643714648913008</v>
      </c>
      <c r="I2945" s="12">
        <v>26.23665200642251</v>
      </c>
      <c r="J2945" s="12">
        <v>23.212425103691587</v>
      </c>
      <c r="K2945" s="12">
        <v>24.727527746424997</v>
      </c>
      <c r="L2945" s="12">
        <v>23.391198678485424</v>
      </c>
      <c r="M2945" s="12">
        <v>24.672611087114507</v>
      </c>
      <c r="N2945" s="12"/>
      <c r="O2945" s="12"/>
    </row>
    <row r="2946" spans="1:15" x14ac:dyDescent="0.35">
      <c r="A2946" s="11" t="str">
        <f t="shared" si="47"/>
        <v>DISTRIBUCION VOLUMEN POR CRITERIO (kg o litros)Agua EnvasadaLEVANTE</v>
      </c>
      <c r="B2946" s="11" t="s">
        <v>210</v>
      </c>
      <c r="C2946" s="11" t="s">
        <v>131</v>
      </c>
      <c r="D2946" s="11" t="s">
        <v>3</v>
      </c>
      <c r="E2946" s="12">
        <v>17.303478369378812</v>
      </c>
      <c r="F2946" s="12">
        <v>15.276119328165441</v>
      </c>
      <c r="G2946" s="12">
        <v>15.375910129697031</v>
      </c>
      <c r="H2946" s="12">
        <v>15.578870672965389</v>
      </c>
      <c r="I2946" s="12">
        <v>16.306747889939651</v>
      </c>
      <c r="J2946" s="12">
        <v>15.875249850828371</v>
      </c>
      <c r="K2946" s="12">
        <v>14.441894054074838</v>
      </c>
      <c r="L2946" s="12">
        <v>16.314469156296767</v>
      </c>
      <c r="M2946" s="12">
        <v>15.190674716923175</v>
      </c>
      <c r="N2946" s="12"/>
      <c r="O2946" s="12"/>
    </row>
    <row r="2947" spans="1:15" x14ac:dyDescent="0.35">
      <c r="A2947" s="11" t="str">
        <f t="shared" si="47"/>
        <v>DISTRIBUCION VOLUMEN POR CRITERIO (kg o litros)Agua EnvasadaANDALUCIA</v>
      </c>
      <c r="B2947" s="11" t="s">
        <v>210</v>
      </c>
      <c r="C2947" s="11" t="s">
        <v>131</v>
      </c>
      <c r="D2947" s="11" t="s">
        <v>4</v>
      </c>
      <c r="E2947" s="12">
        <v>13.003361115946277</v>
      </c>
      <c r="F2947" s="12">
        <v>14.421655534996145</v>
      </c>
      <c r="G2947" s="12">
        <v>13.10759481780325</v>
      </c>
      <c r="H2947" s="12">
        <v>13.315153061937638</v>
      </c>
      <c r="I2947" s="12">
        <v>10.700766831617017</v>
      </c>
      <c r="J2947" s="12">
        <v>12.510577039268043</v>
      </c>
      <c r="K2947" s="12">
        <v>12.99492133391257</v>
      </c>
      <c r="L2947" s="12">
        <v>13.225346597907887</v>
      </c>
      <c r="M2947" s="12">
        <v>14.168692434756233</v>
      </c>
      <c r="N2947" s="12"/>
      <c r="O2947" s="12"/>
    </row>
    <row r="2948" spans="1:15" x14ac:dyDescent="0.35">
      <c r="A2948" s="11" t="str">
        <f t="shared" si="47"/>
        <v>DISTRIBUCION VOLUMEN POR CRITERIO (kg o litros)Agua EnvasadaMDD AM</v>
      </c>
      <c r="B2948" s="11" t="s">
        <v>210</v>
      </c>
      <c r="C2948" s="11" t="s">
        <v>131</v>
      </c>
      <c r="D2948" s="11" t="s">
        <v>5</v>
      </c>
      <c r="E2948" s="12">
        <v>9.184323654138975</v>
      </c>
      <c r="F2948" s="12">
        <v>7.9677987291680683</v>
      </c>
      <c r="G2948" s="12">
        <v>10.511012989596191</v>
      </c>
      <c r="H2948" s="12">
        <v>8.6236054220526999</v>
      </c>
      <c r="I2948" s="12">
        <v>8.6656644961317753</v>
      </c>
      <c r="J2948" s="12">
        <v>9.8008620723044473</v>
      </c>
      <c r="K2948" s="12">
        <v>9.9296700153079165</v>
      </c>
      <c r="L2948" s="12">
        <v>7.8448958446652197</v>
      </c>
      <c r="M2948" s="12">
        <v>6.6025882077659777</v>
      </c>
      <c r="N2948" s="12"/>
      <c r="O2948" s="12"/>
    </row>
    <row r="2949" spans="1:15" x14ac:dyDescent="0.35">
      <c r="A2949" s="11" t="str">
        <f t="shared" si="47"/>
        <v>DISTRIBUCION VOLUMEN POR CRITERIO (kg o litros)Agua EnvasadaRTO CENTRO</v>
      </c>
      <c r="B2949" s="11" t="s">
        <v>210</v>
      </c>
      <c r="C2949" s="11" t="s">
        <v>131</v>
      </c>
      <c r="D2949" s="11" t="s">
        <v>6</v>
      </c>
      <c r="E2949" s="12">
        <v>7.85012369632347</v>
      </c>
      <c r="F2949" s="12">
        <v>8.9359815831539606</v>
      </c>
      <c r="G2949" s="12">
        <v>7.2781162838210776</v>
      </c>
      <c r="H2949" s="12">
        <v>7.7950698993390297</v>
      </c>
      <c r="I2949" s="12">
        <v>8.394521106609357</v>
      </c>
      <c r="J2949" s="12">
        <v>7.6341989966144581</v>
      </c>
      <c r="K2949" s="12">
        <v>7.5536623452084202</v>
      </c>
      <c r="L2949" s="12">
        <v>8.9990908203908067</v>
      </c>
      <c r="M2949" s="12">
        <v>9.6665433344894272</v>
      </c>
      <c r="N2949" s="12"/>
      <c r="O2949" s="12"/>
    </row>
    <row r="2950" spans="1:15" x14ac:dyDescent="0.35">
      <c r="A2950" s="11" t="str">
        <f t="shared" si="47"/>
        <v>DISTRIBUCION VOLUMEN POR CRITERIO (kg o litros)Agua EnvasadaNORTE-CENTRO</v>
      </c>
      <c r="B2950" s="11" t="s">
        <v>210</v>
      </c>
      <c r="C2950" s="11" t="s">
        <v>131</v>
      </c>
      <c r="D2950" s="11" t="s">
        <v>7</v>
      </c>
      <c r="E2950" s="12">
        <v>7.6420254637353136</v>
      </c>
      <c r="F2950" s="12">
        <v>7.2093294025751637</v>
      </c>
      <c r="G2950" s="12">
        <v>8.3200031843955689</v>
      </c>
      <c r="H2950" s="12">
        <v>7.5968656480518053</v>
      </c>
      <c r="I2950" s="12">
        <v>7.1794556415501791</v>
      </c>
      <c r="J2950" s="12">
        <v>8.2565946487227553</v>
      </c>
      <c r="K2950" s="12">
        <v>7.256023371322919</v>
      </c>
      <c r="L2950" s="12">
        <v>7.6764269487293966</v>
      </c>
      <c r="M2950" s="12">
        <v>8.5032805963608897</v>
      </c>
      <c r="N2950" s="12"/>
      <c r="O2950" s="12"/>
    </row>
    <row r="2951" spans="1:15" x14ac:dyDescent="0.35">
      <c r="A2951" s="11" t="str">
        <f t="shared" si="47"/>
        <v>DISTRIBUCION VOLUMEN POR CRITERIO (kg o litros)Agua EnvasadaNOROESTE</v>
      </c>
      <c r="B2951" s="11" t="s">
        <v>210</v>
      </c>
      <c r="C2951" s="11" t="s">
        <v>131</v>
      </c>
      <c r="D2951" s="11" t="s">
        <v>8</v>
      </c>
      <c r="E2951" s="12">
        <v>13.73921245157675</v>
      </c>
      <c r="F2951" s="12">
        <v>13.975160100095843</v>
      </c>
      <c r="G2951" s="12">
        <v>11.552722089761492</v>
      </c>
      <c r="H2951" s="12">
        <v>10.954558374808386</v>
      </c>
      <c r="I2951" s="12">
        <v>11.312638622819447</v>
      </c>
      <c r="J2951" s="12">
        <v>11.682252685977163</v>
      </c>
      <c r="K2951" s="12">
        <v>11.740546944835817</v>
      </c>
      <c r="L2951" s="12">
        <v>10.032737281481941</v>
      </c>
      <c r="M2951" s="12">
        <v>9.6525031214591195</v>
      </c>
      <c r="N2951" s="12"/>
      <c r="O2951" s="12"/>
    </row>
    <row r="2952" spans="1:15" x14ac:dyDescent="0.35">
      <c r="A2952" s="11" t="str">
        <f t="shared" si="47"/>
        <v>DISTRIBUCION VOLUMEN POR CRITERIO (kg o litros)Agua Envasada&lt;2MIL</v>
      </c>
      <c r="B2952" s="11" t="s">
        <v>210</v>
      </c>
      <c r="C2952" s="11" t="s">
        <v>131</v>
      </c>
      <c r="D2952" s="11" t="s">
        <v>9</v>
      </c>
      <c r="E2952" s="12">
        <v>5.1744786265241132</v>
      </c>
      <c r="F2952" s="12">
        <v>5.2636145012000171</v>
      </c>
      <c r="G2952" s="12">
        <v>4.928191693944477</v>
      </c>
      <c r="H2952" s="12">
        <v>4.0732985658964198</v>
      </c>
      <c r="I2952" s="12">
        <v>4.3718878920886546</v>
      </c>
      <c r="J2952" s="12">
        <v>4.2879928729381271</v>
      </c>
      <c r="K2952" s="12">
        <v>4.7774792731833573</v>
      </c>
      <c r="L2952" s="12">
        <v>5.2894094965948728</v>
      </c>
      <c r="M2952" s="12">
        <v>8.3582208427155589</v>
      </c>
      <c r="N2952" s="12"/>
      <c r="O2952" s="12"/>
    </row>
    <row r="2953" spans="1:15" x14ac:dyDescent="0.35">
      <c r="A2953" s="11" t="str">
        <f t="shared" si="47"/>
        <v>DISTRIBUCION VOLUMEN POR CRITERIO (kg o litros)Agua Envasada2-5MIL</v>
      </c>
      <c r="B2953" s="11" t="s">
        <v>210</v>
      </c>
      <c r="C2953" s="11" t="s">
        <v>131</v>
      </c>
      <c r="D2953" s="11" t="s">
        <v>10</v>
      </c>
      <c r="E2953" s="12">
        <v>4.9464852079941108</v>
      </c>
      <c r="F2953" s="12">
        <v>4.6206150671106316</v>
      </c>
      <c r="G2953" s="12">
        <v>4.4775921211004626</v>
      </c>
      <c r="H2953" s="12">
        <v>3.9717357553643793</v>
      </c>
      <c r="I2953" s="12">
        <v>3.6696015482923907</v>
      </c>
      <c r="J2953" s="12">
        <v>4.7984388065007675</v>
      </c>
      <c r="K2953" s="12">
        <v>4.317832097872599</v>
      </c>
      <c r="L2953" s="12">
        <v>4.5762740793677636</v>
      </c>
      <c r="M2953" s="12">
        <v>5.7449293020581935</v>
      </c>
      <c r="N2953" s="12"/>
      <c r="O2953" s="12"/>
    </row>
    <row r="2954" spans="1:15" x14ac:dyDescent="0.35">
      <c r="A2954" s="11" t="str">
        <f t="shared" si="47"/>
        <v>DISTRIBUCION VOLUMEN POR CRITERIO (kg o litros)Agua Envasada5-10MIL</v>
      </c>
      <c r="B2954" s="11" t="s">
        <v>210</v>
      </c>
      <c r="C2954" s="11" t="s">
        <v>131</v>
      </c>
      <c r="D2954" s="11" t="s">
        <v>11</v>
      </c>
      <c r="E2954" s="12">
        <v>8.3773805501960634</v>
      </c>
      <c r="F2954" s="12">
        <v>8.958700703338403</v>
      </c>
      <c r="G2954" s="12">
        <v>8.2996837884268899</v>
      </c>
      <c r="H2954" s="12">
        <v>10.408712686073835</v>
      </c>
      <c r="I2954" s="12">
        <v>7.6375320497619166</v>
      </c>
      <c r="J2954" s="12">
        <v>9.487149847972514</v>
      </c>
      <c r="K2954" s="12">
        <v>9.3938531663580758</v>
      </c>
      <c r="L2954" s="12">
        <v>9.405029959897206</v>
      </c>
      <c r="M2954" s="12">
        <v>9.2736664775117106</v>
      </c>
      <c r="N2954" s="12"/>
      <c r="O2954" s="12"/>
    </row>
    <row r="2955" spans="1:15" x14ac:dyDescent="0.35">
      <c r="A2955" s="11" t="str">
        <f t="shared" si="47"/>
        <v>DISTRIBUCION VOLUMEN POR CRITERIO (kg o litros)Agua Envasada10-30MIL</v>
      </c>
      <c r="B2955" s="11" t="s">
        <v>210</v>
      </c>
      <c r="C2955" s="11" t="s">
        <v>131</v>
      </c>
      <c r="D2955" s="11" t="s">
        <v>12</v>
      </c>
      <c r="E2955" s="12">
        <v>20.579319859183563</v>
      </c>
      <c r="F2955" s="12">
        <v>21.360876147697624</v>
      </c>
      <c r="G2955" s="12">
        <v>16.958292728967738</v>
      </c>
      <c r="H2955" s="12">
        <v>15.411052772879225</v>
      </c>
      <c r="I2955" s="12">
        <v>14.815578333405103</v>
      </c>
      <c r="J2955" s="12">
        <v>14.875642857788089</v>
      </c>
      <c r="K2955" s="12">
        <v>16.054801478572866</v>
      </c>
      <c r="L2955" s="12">
        <v>16.018312309149358</v>
      </c>
      <c r="M2955" s="12">
        <v>15.630610111837848</v>
      </c>
      <c r="N2955" s="12"/>
      <c r="O2955" s="12"/>
    </row>
    <row r="2956" spans="1:15" x14ac:dyDescent="0.35">
      <c r="A2956" s="11" t="str">
        <f t="shared" si="47"/>
        <v>DISTRIBUCION VOLUMEN POR CRITERIO (kg o litros)Agua Envasada30-100MIL</v>
      </c>
      <c r="B2956" s="11" t="s">
        <v>210</v>
      </c>
      <c r="C2956" s="11" t="s">
        <v>131</v>
      </c>
      <c r="D2956" s="11" t="s">
        <v>13</v>
      </c>
      <c r="E2956" s="12">
        <v>16.809862052332207</v>
      </c>
      <c r="F2956" s="12">
        <v>17.92639903482069</v>
      </c>
      <c r="G2956" s="12">
        <v>25.275787446726504</v>
      </c>
      <c r="H2956" s="12">
        <v>26.284083650015077</v>
      </c>
      <c r="I2956" s="12">
        <v>27.869060650235234</v>
      </c>
      <c r="J2956" s="12">
        <v>26.819195765222442</v>
      </c>
      <c r="K2956" s="12">
        <v>25.9255795733973</v>
      </c>
      <c r="L2956" s="12">
        <v>26.697615443017682</v>
      </c>
      <c r="M2956" s="12">
        <v>26.132083248992018</v>
      </c>
      <c r="N2956" s="12"/>
      <c r="O2956" s="12"/>
    </row>
    <row r="2957" spans="1:15" x14ac:dyDescent="0.35">
      <c r="A2957" s="11" t="str">
        <f t="shared" si="47"/>
        <v>DISTRIBUCION VOLUMEN POR CRITERIO (kg o litros)Agua Envasada100-200MIL</v>
      </c>
      <c r="B2957" s="11" t="s">
        <v>210</v>
      </c>
      <c r="C2957" s="11" t="s">
        <v>131</v>
      </c>
      <c r="D2957" s="11" t="s">
        <v>14</v>
      </c>
      <c r="E2957" s="12">
        <v>9.5936885199892625</v>
      </c>
      <c r="F2957" s="12">
        <v>9.6299086412756409</v>
      </c>
      <c r="G2957" s="12">
        <v>10.6168411384094</v>
      </c>
      <c r="H2957" s="12">
        <v>9.50366786184488</v>
      </c>
      <c r="I2957" s="12">
        <v>10.007949258786349</v>
      </c>
      <c r="J2957" s="12">
        <v>10.772538048787972</v>
      </c>
      <c r="K2957" s="12">
        <v>9.6597333796477898</v>
      </c>
      <c r="L2957" s="12">
        <v>9.6084658200693251</v>
      </c>
      <c r="M2957" s="12">
        <v>8.1349785212410861</v>
      </c>
      <c r="N2957" s="12"/>
      <c r="O2957" s="12"/>
    </row>
    <row r="2958" spans="1:15" x14ac:dyDescent="0.35">
      <c r="A2958" s="11" t="str">
        <f t="shared" si="47"/>
        <v>DISTRIBUCION VOLUMEN POR CRITERIO (kg o litros)Agua Envasada200-500MIL</v>
      </c>
      <c r="B2958" s="11" t="s">
        <v>210</v>
      </c>
      <c r="C2958" s="11" t="s">
        <v>131</v>
      </c>
      <c r="D2958" s="11" t="s">
        <v>15</v>
      </c>
      <c r="E2958" s="12">
        <v>15.794124773009125</v>
      </c>
      <c r="F2958" s="12">
        <v>14.085641812748786</v>
      </c>
      <c r="G2958" s="12">
        <v>12.685319907088189</v>
      </c>
      <c r="H2958" s="12">
        <v>12.505086759682682</v>
      </c>
      <c r="I2958" s="12">
        <v>12.962852823257403</v>
      </c>
      <c r="J2958" s="12">
        <v>11.836042639062967</v>
      </c>
      <c r="K2958" s="12">
        <v>12.183387078723465</v>
      </c>
      <c r="L2958" s="12">
        <v>12.30390538152729</v>
      </c>
      <c r="M2958" s="12">
        <v>12.637996966528947</v>
      </c>
      <c r="N2958" s="12"/>
      <c r="O2958" s="12"/>
    </row>
    <row r="2959" spans="1:15" x14ac:dyDescent="0.35">
      <c r="A2959" s="11" t="str">
        <f t="shared" si="47"/>
        <v>DISTRIBUCION VOLUMEN POR CRITERIO (kg o litros)Agua Envasada&gt;500MIL</v>
      </c>
      <c r="B2959" s="11" t="s">
        <v>210</v>
      </c>
      <c r="C2959" s="11" t="s">
        <v>131</v>
      </c>
      <c r="D2959" s="11" t="s">
        <v>16</v>
      </c>
      <c r="E2959" s="12">
        <v>18.724668142143173</v>
      </c>
      <c r="F2959" s="12">
        <v>18.15424561195535</v>
      </c>
      <c r="G2959" s="12">
        <v>16.758291666460877</v>
      </c>
      <c r="H2959" s="12">
        <v>17.84235852332224</v>
      </c>
      <c r="I2959" s="12">
        <v>18.665543605620414</v>
      </c>
      <c r="J2959" s="12">
        <v>17.1229952864979</v>
      </c>
      <c r="K2959" s="12">
        <v>17.68733834523092</v>
      </c>
      <c r="L2959" s="12">
        <v>16.10098610510008</v>
      </c>
      <c r="M2959" s="12">
        <v>14.087518235845664</v>
      </c>
      <c r="N2959" s="12"/>
      <c r="O2959" s="12"/>
    </row>
    <row r="2960" spans="1:15" x14ac:dyDescent="0.35">
      <c r="A2960" s="11" t="str">
        <f t="shared" si="47"/>
        <v>DISTRIBUCION VOLUMEN POR CRITERIO (kg o litros)Agua EnvasadaDE 15 A 19 AÑOS</v>
      </c>
      <c r="B2960" s="11" t="s">
        <v>210</v>
      </c>
      <c r="C2960" s="11" t="s">
        <v>131</v>
      </c>
      <c r="D2960" s="11" t="s">
        <v>34</v>
      </c>
      <c r="E2960" s="12">
        <v>1.6240826939562532</v>
      </c>
      <c r="F2960" s="12">
        <v>2.1060918350462492</v>
      </c>
      <c r="G2960" s="12">
        <v>2.7570478838269392</v>
      </c>
      <c r="H2960" s="12">
        <v>1.9121967664148181</v>
      </c>
      <c r="I2960" s="12">
        <v>1.4834129897767123</v>
      </c>
      <c r="J2960" s="12">
        <v>1.2761630594420024</v>
      </c>
      <c r="K2960" s="12">
        <v>1.5129086567967338</v>
      </c>
      <c r="L2960" s="12">
        <v>2.8465608203846355</v>
      </c>
      <c r="M2960" s="12">
        <v>2.2682913688384874</v>
      </c>
      <c r="N2960" s="12"/>
      <c r="O2960" s="12"/>
    </row>
    <row r="2961" spans="1:15" x14ac:dyDescent="0.35">
      <c r="A2961" s="11" t="str">
        <f t="shared" si="47"/>
        <v>DISTRIBUCION VOLUMEN POR CRITERIO (kg o litros)Agua EnvasadaDE 20 A 24 AÑOS</v>
      </c>
      <c r="B2961" s="11" t="s">
        <v>210</v>
      </c>
      <c r="C2961" s="11" t="s">
        <v>131</v>
      </c>
      <c r="D2961" s="11" t="s">
        <v>35</v>
      </c>
      <c r="E2961" s="12">
        <v>1.8023964511162258</v>
      </c>
      <c r="F2961" s="12">
        <v>2.6032363218114778</v>
      </c>
      <c r="G2961" s="12">
        <v>1.7046572976224719</v>
      </c>
      <c r="H2961" s="12">
        <v>2.2281155575858707</v>
      </c>
      <c r="I2961" s="12">
        <v>2.2973699621019299</v>
      </c>
      <c r="J2961" s="12">
        <v>2.4900927226098339</v>
      </c>
      <c r="K2961" s="12">
        <v>2.3553032616646417</v>
      </c>
      <c r="L2961" s="12">
        <v>3.9471149983243921</v>
      </c>
      <c r="M2961" s="12">
        <v>4.7069777491320766</v>
      </c>
      <c r="N2961" s="12"/>
      <c r="O2961" s="12"/>
    </row>
    <row r="2962" spans="1:15" x14ac:dyDescent="0.35">
      <c r="A2962" s="11" t="str">
        <f t="shared" si="47"/>
        <v>DISTRIBUCION VOLUMEN POR CRITERIO (kg o litros)Agua EnvasadaDE 25 A 34 AÑOS</v>
      </c>
      <c r="B2962" s="11" t="s">
        <v>210</v>
      </c>
      <c r="C2962" s="11" t="s">
        <v>131</v>
      </c>
      <c r="D2962" s="11" t="s">
        <v>36</v>
      </c>
      <c r="E2962" s="12">
        <v>5.732208797252464</v>
      </c>
      <c r="F2962" s="12">
        <v>6.1502423813166551</v>
      </c>
      <c r="G2962" s="12">
        <v>5.8915691224583</v>
      </c>
      <c r="H2962" s="12">
        <v>6.3891394151759942</v>
      </c>
      <c r="I2962" s="12">
        <v>7.2721637365383494</v>
      </c>
      <c r="J2962" s="12">
        <v>6.7651351790445053</v>
      </c>
      <c r="K2962" s="12">
        <v>6.6491827336189457</v>
      </c>
      <c r="L2962" s="12">
        <v>8.1393183495357633</v>
      </c>
      <c r="M2962" s="12">
        <v>7.3730700124575526</v>
      </c>
      <c r="N2962" s="12"/>
      <c r="O2962" s="12"/>
    </row>
    <row r="2963" spans="1:15" x14ac:dyDescent="0.35">
      <c r="A2963" s="11" t="str">
        <f t="shared" si="47"/>
        <v>DISTRIBUCION VOLUMEN POR CRITERIO (kg o litros)Agua EnvasadaDE 35 A 49 AÑOS</v>
      </c>
      <c r="B2963" s="11" t="s">
        <v>210</v>
      </c>
      <c r="C2963" s="11" t="s">
        <v>131</v>
      </c>
      <c r="D2963" s="11" t="s">
        <v>37</v>
      </c>
      <c r="E2963" s="12">
        <v>24.54483996921936</v>
      </c>
      <c r="F2963" s="12">
        <v>25.435247283966667</v>
      </c>
      <c r="G2963" s="12">
        <v>24.224888399318008</v>
      </c>
      <c r="H2963" s="12">
        <v>22.255359286566442</v>
      </c>
      <c r="I2963" s="12">
        <v>21.860640238397188</v>
      </c>
      <c r="J2963" s="12">
        <v>23.726144549074554</v>
      </c>
      <c r="K2963" s="12">
        <v>22.840726574924386</v>
      </c>
      <c r="L2963" s="12">
        <v>23.46566534076527</v>
      </c>
      <c r="M2963" s="12">
        <v>22.735990586618616</v>
      </c>
      <c r="N2963" s="12"/>
      <c r="O2963" s="12"/>
    </row>
    <row r="2964" spans="1:15" x14ac:dyDescent="0.35">
      <c r="A2964" s="11" t="str">
        <f t="shared" si="47"/>
        <v>DISTRIBUCION VOLUMEN POR CRITERIO (kg o litros)Agua EnvasadaDE 50 A 59 AÑOS</v>
      </c>
      <c r="B2964" s="11" t="s">
        <v>210</v>
      </c>
      <c r="C2964" s="11" t="s">
        <v>131</v>
      </c>
      <c r="D2964" s="11" t="s">
        <v>38</v>
      </c>
      <c r="E2964" s="12">
        <v>28.3488409461225</v>
      </c>
      <c r="F2964" s="12">
        <v>28.681339665599516</v>
      </c>
      <c r="G2964" s="12">
        <v>25.658444717846251</v>
      </c>
      <c r="H2964" s="12">
        <v>24.83002645180013</v>
      </c>
      <c r="I2964" s="12">
        <v>21.825492227324808</v>
      </c>
      <c r="J2964" s="12">
        <v>23.725345643973668</v>
      </c>
      <c r="K2964" s="12">
        <v>23.540428958394919</v>
      </c>
      <c r="L2964" s="12">
        <v>20.975565171794965</v>
      </c>
      <c r="M2964" s="12">
        <v>20.973151341072711</v>
      </c>
      <c r="N2964" s="12"/>
      <c r="O2964" s="12"/>
    </row>
    <row r="2965" spans="1:15" x14ac:dyDescent="0.35">
      <c r="A2965" s="11" t="str">
        <f t="shared" si="47"/>
        <v>DISTRIBUCION VOLUMEN POR CRITERIO (kg o litros)Agua EnvasadaDE 60 A 75 AÑOS</v>
      </c>
      <c r="B2965" s="11" t="s">
        <v>210</v>
      </c>
      <c r="C2965" s="11" t="s">
        <v>131</v>
      </c>
      <c r="D2965" s="11" t="s">
        <v>39</v>
      </c>
      <c r="E2965" s="12">
        <v>37.947640494443718</v>
      </c>
      <c r="F2965" s="12">
        <v>35.02384320353967</v>
      </c>
      <c r="G2965" s="12">
        <v>39.763395815062964</v>
      </c>
      <c r="H2965" s="12">
        <v>42.385158144513909</v>
      </c>
      <c r="I2965" s="12">
        <v>45.260928339149743</v>
      </c>
      <c r="J2965" s="12">
        <v>42.017113251295449</v>
      </c>
      <c r="K2965" s="12">
        <v>43.10144452181148</v>
      </c>
      <c r="L2965" s="12">
        <v>40.625778172565468</v>
      </c>
      <c r="M2965" s="12">
        <v>41.942525950358103</v>
      </c>
      <c r="N2965" s="12"/>
      <c r="O2965" s="12"/>
    </row>
    <row r="2966" spans="1:15" x14ac:dyDescent="0.35">
      <c r="A2966" s="11" t="str">
        <f t="shared" si="47"/>
        <v>DISTRIBUCION VOLUMEN POR CRITERIO (kg o litros)Agua EnvasadaNIVEL ALTO</v>
      </c>
      <c r="B2966" s="11" t="s">
        <v>210</v>
      </c>
      <c r="C2966" s="11" t="s">
        <v>131</v>
      </c>
      <c r="D2966" s="11" t="s">
        <v>171</v>
      </c>
      <c r="E2966" s="12">
        <v>24.029150631544294</v>
      </c>
      <c r="F2966" s="12">
        <v>24.171542709884474</v>
      </c>
      <c r="G2966" s="12">
        <v>23.756237948287232</v>
      </c>
      <c r="H2966" s="12">
        <v>20.992321005272391</v>
      </c>
      <c r="I2966" s="12">
        <v>20.443651324117699</v>
      </c>
      <c r="J2966" s="12">
        <v>18.757334217570847</v>
      </c>
      <c r="K2966" s="12">
        <v>21.219688436488067</v>
      </c>
      <c r="L2966" s="12">
        <v>20.189915739372108</v>
      </c>
      <c r="M2966" s="12">
        <v>17.121769021651264</v>
      </c>
      <c r="N2966" s="12"/>
      <c r="O2966" s="12"/>
    </row>
    <row r="2967" spans="1:15" x14ac:dyDescent="0.35">
      <c r="A2967" s="11" t="str">
        <f t="shared" si="47"/>
        <v>DISTRIBUCION VOLUMEN POR CRITERIO (kg o litros)Agua EnvasadaNIVEL MEDIO ALTO</v>
      </c>
      <c r="B2967" s="11" t="s">
        <v>210</v>
      </c>
      <c r="C2967" s="11" t="s">
        <v>131</v>
      </c>
      <c r="D2967" s="11" t="s">
        <v>172</v>
      </c>
      <c r="E2967" s="12">
        <v>15.444660858359043</v>
      </c>
      <c r="F2967" s="12">
        <v>14.527094022705752</v>
      </c>
      <c r="G2967" s="12">
        <v>13.763696516154166</v>
      </c>
      <c r="H2967" s="12">
        <v>14.314358888217704</v>
      </c>
      <c r="I2967" s="12">
        <v>14.809598473755431</v>
      </c>
      <c r="J2967" s="12">
        <v>14.19620591751552</v>
      </c>
      <c r="K2967" s="12">
        <v>14.060595510565415</v>
      </c>
      <c r="L2967" s="12">
        <v>13.365772523565541</v>
      </c>
      <c r="M2967" s="12">
        <v>15.82953932813496</v>
      </c>
      <c r="N2967" s="12"/>
      <c r="O2967" s="12"/>
    </row>
    <row r="2968" spans="1:15" x14ac:dyDescent="0.35">
      <c r="A2968" s="11" t="str">
        <f t="shared" si="47"/>
        <v>DISTRIBUCION VOLUMEN POR CRITERIO (kg o litros)Agua EnvasadaNIVEL MEDIO</v>
      </c>
      <c r="B2968" s="11" t="s">
        <v>210</v>
      </c>
      <c r="C2968" s="11" t="s">
        <v>131</v>
      </c>
      <c r="D2968" s="11" t="s">
        <v>173</v>
      </c>
      <c r="E2968" s="12">
        <v>24.941024245797102</v>
      </c>
      <c r="F2968" s="12">
        <v>25.609915401920276</v>
      </c>
      <c r="G2968" s="12">
        <v>28.768325998702537</v>
      </c>
      <c r="H2968" s="12">
        <v>28.588509162662483</v>
      </c>
      <c r="I2968" s="12">
        <v>21.835343644278044</v>
      </c>
      <c r="J2968" s="12">
        <v>24.000020921402452</v>
      </c>
      <c r="K2968" s="12">
        <v>22.756620356303497</v>
      </c>
      <c r="L2968" s="12">
        <v>24.996240760444834</v>
      </c>
      <c r="M2968" s="12">
        <v>27.054450007001758</v>
      </c>
      <c r="N2968" s="12"/>
      <c r="O2968" s="12"/>
    </row>
    <row r="2969" spans="1:15" x14ac:dyDescent="0.35">
      <c r="A2969" s="11" t="str">
        <f t="shared" si="47"/>
        <v>DISTRIBUCION VOLUMEN POR CRITERIO (kg o litros)Agua EnvasadaNIVEL MEDIO BAJO</v>
      </c>
      <c r="B2969" s="11" t="s">
        <v>210</v>
      </c>
      <c r="C2969" s="11" t="s">
        <v>131</v>
      </c>
      <c r="D2969" s="11" t="s">
        <v>174</v>
      </c>
      <c r="E2969" s="12">
        <v>13.050302493911531</v>
      </c>
      <c r="F2969" s="12">
        <v>12.372123976306524</v>
      </c>
      <c r="G2969" s="12">
        <v>13.943141095599165</v>
      </c>
      <c r="H2969" s="12">
        <v>13.82660994408651</v>
      </c>
      <c r="I2969" s="12">
        <v>25.130794796398813</v>
      </c>
      <c r="J2969" s="12">
        <v>22.962874073002425</v>
      </c>
      <c r="K2969" s="12">
        <v>20.717153628584789</v>
      </c>
      <c r="L2969" s="12">
        <v>22.475782841765195</v>
      </c>
      <c r="M2969" s="12">
        <v>19.128703107509732</v>
      </c>
      <c r="N2969" s="12"/>
      <c r="O2969" s="12"/>
    </row>
    <row r="2970" spans="1:15" x14ac:dyDescent="0.35">
      <c r="A2970" s="11" t="str">
        <f t="shared" si="47"/>
        <v>DISTRIBUCION VOLUMEN POR CRITERIO (kg o litros)Agua EnvasadaNIVEL BAJO</v>
      </c>
      <c r="B2970" s="11" t="s">
        <v>210</v>
      </c>
      <c r="C2970" s="11" t="s">
        <v>131</v>
      </c>
      <c r="D2970" s="11" t="s">
        <v>190</v>
      </c>
      <c r="E2970" s="12">
        <v>22.534862118337561</v>
      </c>
      <c r="F2970" s="12">
        <v>23.319326980049663</v>
      </c>
      <c r="G2970" s="12">
        <v>19.76859831476175</v>
      </c>
      <c r="H2970" s="12">
        <v>22.27819782149507</v>
      </c>
      <c r="I2970" s="12">
        <v>17.780620149755059</v>
      </c>
      <c r="J2970" s="12">
        <v>20.083562973649681</v>
      </c>
      <c r="K2970" s="12">
        <v>21.245945156543961</v>
      </c>
      <c r="L2970" s="12">
        <v>18.972284877852136</v>
      </c>
      <c r="M2970" s="12">
        <v>20.865550710362584</v>
      </c>
      <c r="N2970" s="12"/>
      <c r="O2970" s="12"/>
    </row>
    <row r="2971" spans="1:15" x14ac:dyDescent="0.35">
      <c r="A2971" s="11" t="str">
        <f t="shared" si="47"/>
        <v>DISTRIBUCION VOLUMEN POR CRITERIO (kg o litros)Agua EnvasadaHOMBRE</v>
      </c>
      <c r="B2971" s="11" t="s">
        <v>210</v>
      </c>
      <c r="C2971" s="11" t="s">
        <v>131</v>
      </c>
      <c r="D2971" s="11" t="s">
        <v>17</v>
      </c>
      <c r="E2971" s="12">
        <v>56.240360561104765</v>
      </c>
      <c r="F2971" s="12">
        <v>55.65473488588556</v>
      </c>
      <c r="G2971" s="12">
        <v>58.009173750707511</v>
      </c>
      <c r="H2971" s="12">
        <v>58.746194667256667</v>
      </c>
      <c r="I2971" s="12">
        <v>58.268883980249207</v>
      </c>
      <c r="J2971" s="12">
        <v>59.384007604672483</v>
      </c>
      <c r="K2971" s="12">
        <v>57.642803425107061</v>
      </c>
      <c r="L2971" s="12">
        <v>58.394112952096791</v>
      </c>
      <c r="M2971" s="12">
        <v>61.280767717231896</v>
      </c>
      <c r="N2971" s="12"/>
      <c r="O2971" s="12"/>
    </row>
    <row r="2972" spans="1:15" x14ac:dyDescent="0.35">
      <c r="A2972" s="11" t="str">
        <f t="shared" si="47"/>
        <v>DISTRIBUCION VOLUMEN POR CRITERIO (kg o litros)Agua EnvasadaMUJER</v>
      </c>
      <c r="B2972" s="11" t="s">
        <v>210</v>
      </c>
      <c r="C2972" s="11" t="s">
        <v>131</v>
      </c>
      <c r="D2972" s="11" t="s">
        <v>18</v>
      </c>
      <c r="E2972" s="12">
        <v>43.759642632635007</v>
      </c>
      <c r="F2972" s="12">
        <v>44.345260406418106</v>
      </c>
      <c r="G2972" s="12">
        <v>41.99083474784431</v>
      </c>
      <c r="H2972" s="12">
        <v>41.253797039622945</v>
      </c>
      <c r="I2972" s="12">
        <v>41.731132954630787</v>
      </c>
      <c r="J2972" s="12">
        <v>40.615991649294095</v>
      </c>
      <c r="K2972" s="12">
        <v>42.3571966458926</v>
      </c>
      <c r="L2972" s="12">
        <v>41.605874889759811</v>
      </c>
      <c r="M2972" s="12">
        <v>38.719240295305731</v>
      </c>
      <c r="N2972" s="12"/>
      <c r="O2972" s="12"/>
    </row>
    <row r="2973" spans="1:15" x14ac:dyDescent="0.35">
      <c r="A2973" s="11" t="str">
        <f t="shared" si="47"/>
        <v>DISTRIBUCION VOLUMEN POR CRITERIO (kg o litros)Bebidas RefrescantesT.ESPAÑA</v>
      </c>
      <c r="B2973" s="11" t="s">
        <v>210</v>
      </c>
      <c r="C2973" s="11" t="s">
        <v>132</v>
      </c>
      <c r="D2973" s="11" t="s">
        <v>32</v>
      </c>
      <c r="E2973" s="12">
        <v>100</v>
      </c>
      <c r="F2973" s="12">
        <v>100</v>
      </c>
      <c r="G2973" s="12">
        <v>100</v>
      </c>
      <c r="H2973" s="12">
        <v>100</v>
      </c>
      <c r="I2973" s="12">
        <v>100</v>
      </c>
      <c r="J2973" s="12">
        <v>100</v>
      </c>
      <c r="K2973" s="12">
        <v>100</v>
      </c>
      <c r="L2973" s="12">
        <v>100</v>
      </c>
      <c r="M2973" s="12">
        <v>100</v>
      </c>
      <c r="N2973" s="12"/>
      <c r="O2973" s="12"/>
    </row>
    <row r="2974" spans="1:15" x14ac:dyDescent="0.35">
      <c r="A2974" s="11" t="str">
        <f t="shared" si="47"/>
        <v>DISTRIBUCION VOLUMEN POR CRITERIO (kg o litros)Bebidas RefrescantesBCN AM</v>
      </c>
      <c r="B2974" s="11" t="s">
        <v>210</v>
      </c>
      <c r="C2974" s="11" t="s">
        <v>132</v>
      </c>
      <c r="D2974" s="11" t="s">
        <v>1</v>
      </c>
      <c r="E2974" s="12">
        <v>9.5077782219595885</v>
      </c>
      <c r="F2974" s="12">
        <v>9.1833928691960978</v>
      </c>
      <c r="G2974" s="12">
        <v>9.4743607740316023</v>
      </c>
      <c r="H2974" s="12">
        <v>10.250325434110714</v>
      </c>
      <c r="I2974" s="12">
        <v>8.9373364520196716</v>
      </c>
      <c r="J2974" s="12">
        <v>10.12999611985637</v>
      </c>
      <c r="K2974" s="12">
        <v>11.510996810592427</v>
      </c>
      <c r="L2974" s="12">
        <v>9.2823035991589951</v>
      </c>
      <c r="M2974" s="12">
        <v>9.8642797534954578</v>
      </c>
      <c r="N2974" s="12"/>
      <c r="O2974" s="12"/>
    </row>
    <row r="2975" spans="1:15" x14ac:dyDescent="0.35">
      <c r="A2975" s="11" t="str">
        <f t="shared" si="47"/>
        <v>DISTRIBUCION VOLUMEN POR CRITERIO (kg o litros)Bebidas RefrescantesREST.CAT ARAGON</v>
      </c>
      <c r="B2975" s="11" t="s">
        <v>210</v>
      </c>
      <c r="C2975" s="11" t="s">
        <v>132</v>
      </c>
      <c r="D2975" s="11" t="s">
        <v>2</v>
      </c>
      <c r="E2975" s="12">
        <v>12.585477784363968</v>
      </c>
      <c r="F2975" s="12">
        <v>13.864186414810002</v>
      </c>
      <c r="G2975" s="12">
        <v>13.705998254401294</v>
      </c>
      <c r="H2975" s="12">
        <v>12.265561816357543</v>
      </c>
      <c r="I2975" s="12">
        <v>13.051377345297743</v>
      </c>
      <c r="J2975" s="12">
        <v>12.713819367591924</v>
      </c>
      <c r="K2975" s="12">
        <v>14.498116551374785</v>
      </c>
      <c r="L2975" s="12">
        <v>14.93243936047614</v>
      </c>
      <c r="M2975" s="12">
        <v>13.712146743322432</v>
      </c>
      <c r="N2975" s="12"/>
      <c r="O2975" s="12"/>
    </row>
    <row r="2976" spans="1:15" x14ac:dyDescent="0.35">
      <c r="A2976" s="11" t="str">
        <f t="shared" si="47"/>
        <v>DISTRIBUCION VOLUMEN POR CRITERIO (kg o litros)Bebidas RefrescantesLEVANTE</v>
      </c>
      <c r="B2976" s="11" t="s">
        <v>210</v>
      </c>
      <c r="C2976" s="11" t="s">
        <v>132</v>
      </c>
      <c r="D2976" s="11" t="s">
        <v>3</v>
      </c>
      <c r="E2976" s="12">
        <v>15.828379746641405</v>
      </c>
      <c r="F2976" s="12">
        <v>16.220824100888752</v>
      </c>
      <c r="G2976" s="12">
        <v>15.076012054813202</v>
      </c>
      <c r="H2976" s="12">
        <v>13.640241710112166</v>
      </c>
      <c r="I2976" s="12">
        <v>15.498076166448204</v>
      </c>
      <c r="J2976" s="12">
        <v>14.951945877951889</v>
      </c>
      <c r="K2976" s="12">
        <v>14.048496314772892</v>
      </c>
      <c r="L2976" s="12">
        <v>15.519639060557722</v>
      </c>
      <c r="M2976" s="12">
        <v>15.838844234638138</v>
      </c>
      <c r="N2976" s="12"/>
      <c r="O2976" s="12"/>
    </row>
    <row r="2977" spans="1:15" x14ac:dyDescent="0.35">
      <c r="A2977" s="11" t="str">
        <f t="shared" si="47"/>
        <v>DISTRIBUCION VOLUMEN POR CRITERIO (kg o litros)Bebidas RefrescantesANDALUCIA</v>
      </c>
      <c r="B2977" s="11" t="s">
        <v>210</v>
      </c>
      <c r="C2977" s="11" t="s">
        <v>132</v>
      </c>
      <c r="D2977" s="11" t="s">
        <v>4</v>
      </c>
      <c r="E2977" s="12">
        <v>20.49299055436239</v>
      </c>
      <c r="F2977" s="12">
        <v>20.399586875497384</v>
      </c>
      <c r="G2977" s="12">
        <v>22.166871852349065</v>
      </c>
      <c r="H2977" s="12">
        <v>22.606546165601824</v>
      </c>
      <c r="I2977" s="12">
        <v>22.573596087594307</v>
      </c>
      <c r="J2977" s="12">
        <v>20.883311270541309</v>
      </c>
      <c r="K2977" s="12">
        <v>20.132634108643376</v>
      </c>
      <c r="L2977" s="12">
        <v>18.528469827301549</v>
      </c>
      <c r="M2977" s="12">
        <v>19.776152572450929</v>
      </c>
      <c r="N2977" s="12"/>
      <c r="O2977" s="12"/>
    </row>
    <row r="2978" spans="1:15" x14ac:dyDescent="0.35">
      <c r="A2978" s="11" t="str">
        <f t="shared" si="47"/>
        <v>DISTRIBUCION VOLUMEN POR CRITERIO (kg o litros)Bebidas RefrescantesMDD AM</v>
      </c>
      <c r="B2978" s="11" t="s">
        <v>210</v>
      </c>
      <c r="C2978" s="11" t="s">
        <v>132</v>
      </c>
      <c r="D2978" s="11" t="s">
        <v>5</v>
      </c>
      <c r="E2978" s="12">
        <v>16.440311080913833</v>
      </c>
      <c r="F2978" s="12">
        <v>15.696485722744605</v>
      </c>
      <c r="G2978" s="12">
        <v>14.726625500142726</v>
      </c>
      <c r="H2978" s="12">
        <v>15.403042754298918</v>
      </c>
      <c r="I2978" s="12">
        <v>14.784766334595481</v>
      </c>
      <c r="J2978" s="12">
        <v>16.40848346931466</v>
      </c>
      <c r="K2978" s="12">
        <v>14.640535269997388</v>
      </c>
      <c r="L2978" s="12">
        <v>15.666789881179236</v>
      </c>
      <c r="M2978" s="12">
        <v>14.865189650387467</v>
      </c>
      <c r="N2978" s="12"/>
      <c r="O2978" s="12"/>
    </row>
    <row r="2979" spans="1:15" x14ac:dyDescent="0.35">
      <c r="A2979" s="11" t="str">
        <f t="shared" si="47"/>
        <v>DISTRIBUCION VOLUMEN POR CRITERIO (kg o litros)Bebidas RefrescantesRTO CENTRO</v>
      </c>
      <c r="B2979" s="11" t="s">
        <v>210</v>
      </c>
      <c r="C2979" s="11" t="s">
        <v>132</v>
      </c>
      <c r="D2979" s="11" t="s">
        <v>6</v>
      </c>
      <c r="E2979" s="12">
        <v>11.611879356881524</v>
      </c>
      <c r="F2979" s="12">
        <v>10.87728349517138</v>
      </c>
      <c r="G2979" s="12">
        <v>10.141454355924285</v>
      </c>
      <c r="H2979" s="12">
        <v>11.646850924556137</v>
      </c>
      <c r="I2979" s="12">
        <v>11.526028184682739</v>
      </c>
      <c r="J2979" s="12">
        <v>10.507833648852023</v>
      </c>
      <c r="K2979" s="12">
        <v>10.878034753873569</v>
      </c>
      <c r="L2979" s="12">
        <v>13.447628634085554</v>
      </c>
      <c r="M2979" s="12">
        <v>12.777901472246562</v>
      </c>
      <c r="N2979" s="12"/>
      <c r="O2979" s="12"/>
    </row>
    <row r="2980" spans="1:15" x14ac:dyDescent="0.35">
      <c r="A2980" s="11" t="str">
        <f t="shared" si="47"/>
        <v>DISTRIBUCION VOLUMEN POR CRITERIO (kg o litros)Bebidas RefrescantesNORTE-CENTRO</v>
      </c>
      <c r="B2980" s="11" t="s">
        <v>210</v>
      </c>
      <c r="C2980" s="11" t="s">
        <v>132</v>
      </c>
      <c r="D2980" s="11" t="s">
        <v>7</v>
      </c>
      <c r="E2980" s="12">
        <v>7.0994269422825287</v>
      </c>
      <c r="F2980" s="12">
        <v>6.9650516507377915</v>
      </c>
      <c r="G2980" s="12">
        <v>7.9146266800408256</v>
      </c>
      <c r="H2980" s="12">
        <v>7.5836922629483885</v>
      </c>
      <c r="I2980" s="12">
        <v>7.21269284730454</v>
      </c>
      <c r="J2980" s="12">
        <v>7.7686093305906576</v>
      </c>
      <c r="K2980" s="12">
        <v>7.3753028596287153</v>
      </c>
      <c r="L2980" s="12">
        <v>6.9670822085033057</v>
      </c>
      <c r="M2980" s="12">
        <v>6.977127575219062</v>
      </c>
      <c r="N2980" s="12"/>
      <c r="O2980" s="12"/>
    </row>
    <row r="2981" spans="1:15" x14ac:dyDescent="0.35">
      <c r="A2981" s="11" t="str">
        <f t="shared" si="47"/>
        <v>DISTRIBUCION VOLUMEN POR CRITERIO (kg o litros)Bebidas RefrescantesNOROESTE</v>
      </c>
      <c r="B2981" s="11" t="s">
        <v>210</v>
      </c>
      <c r="C2981" s="11" t="s">
        <v>132</v>
      </c>
      <c r="D2981" s="11" t="s">
        <v>8</v>
      </c>
      <c r="E2981" s="12">
        <v>6.4337532950198604</v>
      </c>
      <c r="F2981" s="12">
        <v>6.7931882730223156</v>
      </c>
      <c r="G2981" s="12">
        <v>6.7940503739824143</v>
      </c>
      <c r="H2981" s="12">
        <v>6.6037341655338659</v>
      </c>
      <c r="I2981" s="12">
        <v>6.4161256460638763</v>
      </c>
      <c r="J2981" s="12">
        <v>6.6359962938104173</v>
      </c>
      <c r="K2981" s="12">
        <v>6.9158821028534616</v>
      </c>
      <c r="L2981" s="12">
        <v>5.6556492523116262</v>
      </c>
      <c r="M2981" s="12">
        <v>6.188364652836154</v>
      </c>
      <c r="N2981" s="12"/>
      <c r="O2981" s="12"/>
    </row>
    <row r="2982" spans="1:15" x14ac:dyDescent="0.35">
      <c r="A2982" s="11" t="str">
        <f t="shared" si="47"/>
        <v>DISTRIBUCION VOLUMEN POR CRITERIO (kg o litros)Bebidas Refrescantes&lt;2MIL</v>
      </c>
      <c r="B2982" s="11" t="s">
        <v>210</v>
      </c>
      <c r="C2982" s="11" t="s">
        <v>132</v>
      </c>
      <c r="D2982" s="11" t="s">
        <v>9</v>
      </c>
      <c r="E2982" s="12">
        <v>5.2694739475488577</v>
      </c>
      <c r="F2982" s="12">
        <v>5.6801271538148974</v>
      </c>
      <c r="G2982" s="12">
        <v>6.0988592149876455</v>
      </c>
      <c r="H2982" s="12">
        <v>5.2687341415743747</v>
      </c>
      <c r="I2982" s="12">
        <v>6.28231111597914</v>
      </c>
      <c r="J2982" s="12">
        <v>5.5244906844686463</v>
      </c>
      <c r="K2982" s="12">
        <v>4.9957970749833605</v>
      </c>
      <c r="L2982" s="12">
        <v>4.9977956382354618</v>
      </c>
      <c r="M2982" s="12">
        <v>5.146967196118541</v>
      </c>
      <c r="N2982" s="12"/>
      <c r="O2982" s="12"/>
    </row>
    <row r="2983" spans="1:15" x14ac:dyDescent="0.35">
      <c r="A2983" s="11" t="str">
        <f t="shared" si="47"/>
        <v>DISTRIBUCION VOLUMEN POR CRITERIO (kg o litros)Bebidas Refrescantes2-5MIL</v>
      </c>
      <c r="B2983" s="11" t="s">
        <v>210</v>
      </c>
      <c r="C2983" s="11" t="s">
        <v>132</v>
      </c>
      <c r="D2983" s="11" t="s">
        <v>10</v>
      </c>
      <c r="E2983" s="12">
        <v>5.796194476393298</v>
      </c>
      <c r="F2983" s="12">
        <v>5.7271831991131519</v>
      </c>
      <c r="G2983" s="12">
        <v>5.0874665686179741</v>
      </c>
      <c r="H2983" s="12">
        <v>4.970419787626132</v>
      </c>
      <c r="I2983" s="12">
        <v>4.6758850976348336</v>
      </c>
      <c r="J2983" s="12">
        <v>4.0994881758355977</v>
      </c>
      <c r="K2983" s="12">
        <v>4.1634894264655467</v>
      </c>
      <c r="L2983" s="12">
        <v>4.7601883552034128</v>
      </c>
      <c r="M2983" s="12">
        <v>5.7952729200034376</v>
      </c>
      <c r="N2983" s="12"/>
      <c r="O2983" s="12"/>
    </row>
    <row r="2984" spans="1:15" x14ac:dyDescent="0.35">
      <c r="A2984" s="11" t="str">
        <f t="shared" si="47"/>
        <v>DISTRIBUCION VOLUMEN POR CRITERIO (kg o litros)Bebidas Refrescantes5-10MIL</v>
      </c>
      <c r="B2984" s="11" t="s">
        <v>210</v>
      </c>
      <c r="C2984" s="11" t="s">
        <v>132</v>
      </c>
      <c r="D2984" s="11" t="s">
        <v>11</v>
      </c>
      <c r="E2984" s="12">
        <v>7.7857182416933099</v>
      </c>
      <c r="F2984" s="12">
        <v>7.3406210793996758</v>
      </c>
      <c r="G2984" s="12">
        <v>8.1928795661775862</v>
      </c>
      <c r="H2984" s="12">
        <v>7.5021728812442108</v>
      </c>
      <c r="I2984" s="12">
        <v>8.1500973475520428</v>
      </c>
      <c r="J2984" s="12">
        <v>8.5897741789652695</v>
      </c>
      <c r="K2984" s="12">
        <v>6.6309919008990468</v>
      </c>
      <c r="L2984" s="12">
        <v>7.0625011138357756</v>
      </c>
      <c r="M2984" s="12">
        <v>7.3640621033855256</v>
      </c>
      <c r="N2984" s="12"/>
      <c r="O2984" s="12"/>
    </row>
    <row r="2985" spans="1:15" x14ac:dyDescent="0.35">
      <c r="A2985" s="11" t="str">
        <f t="shared" si="47"/>
        <v>DISTRIBUCION VOLUMEN POR CRITERIO (kg o litros)Bebidas Refrescantes10-30MIL</v>
      </c>
      <c r="B2985" s="11" t="s">
        <v>210</v>
      </c>
      <c r="C2985" s="11" t="s">
        <v>132</v>
      </c>
      <c r="D2985" s="11" t="s">
        <v>12</v>
      </c>
      <c r="E2985" s="12">
        <v>16.887110291860864</v>
      </c>
      <c r="F2985" s="12">
        <v>18.331437313693669</v>
      </c>
      <c r="G2985" s="12">
        <v>16.875873845275137</v>
      </c>
      <c r="H2985" s="12">
        <v>17.790608197687195</v>
      </c>
      <c r="I2985" s="12">
        <v>16.868431344569988</v>
      </c>
      <c r="J2985" s="12">
        <v>17.285234186235808</v>
      </c>
      <c r="K2985" s="12">
        <v>17.75234713426989</v>
      </c>
      <c r="L2985" s="12">
        <v>18.847636511502472</v>
      </c>
      <c r="M2985" s="12">
        <v>16.815433724744501</v>
      </c>
      <c r="N2985" s="12"/>
      <c r="O2985" s="12"/>
    </row>
    <row r="2986" spans="1:15" x14ac:dyDescent="0.35">
      <c r="A2986" s="11" t="str">
        <f t="shared" si="47"/>
        <v>DISTRIBUCION VOLUMEN POR CRITERIO (kg o litros)Bebidas Refrescantes30-100MIL</v>
      </c>
      <c r="B2986" s="11" t="s">
        <v>210</v>
      </c>
      <c r="C2986" s="11" t="s">
        <v>132</v>
      </c>
      <c r="D2986" s="11" t="s">
        <v>13</v>
      </c>
      <c r="E2986" s="12">
        <v>21.478966165334356</v>
      </c>
      <c r="F2986" s="12">
        <v>22.011955894428588</v>
      </c>
      <c r="G2986" s="12">
        <v>22.488349192206403</v>
      </c>
      <c r="H2986" s="12">
        <v>23.197953444878102</v>
      </c>
      <c r="I2986" s="12">
        <v>25.215456392397712</v>
      </c>
      <c r="J2986" s="12">
        <v>23.069510164757151</v>
      </c>
      <c r="K2986" s="12">
        <v>24.502691649232229</v>
      </c>
      <c r="L2986" s="12">
        <v>25.442042501757118</v>
      </c>
      <c r="M2986" s="12">
        <v>23.90039529753329</v>
      </c>
      <c r="N2986" s="12"/>
      <c r="O2986" s="12"/>
    </row>
    <row r="2987" spans="1:15" x14ac:dyDescent="0.35">
      <c r="A2987" s="11" t="str">
        <f t="shared" si="47"/>
        <v>DISTRIBUCION VOLUMEN POR CRITERIO (kg o litros)Bebidas Refrescantes100-200MIL</v>
      </c>
      <c r="B2987" s="11" t="s">
        <v>210</v>
      </c>
      <c r="C2987" s="11" t="s">
        <v>132</v>
      </c>
      <c r="D2987" s="11" t="s">
        <v>14</v>
      </c>
      <c r="E2987" s="12">
        <v>9.3085933716311597</v>
      </c>
      <c r="F2987" s="12">
        <v>9.4391535326346681</v>
      </c>
      <c r="G2987" s="12">
        <v>9.3599202274776285</v>
      </c>
      <c r="H2987" s="12">
        <v>9.4926334599146731</v>
      </c>
      <c r="I2987" s="12">
        <v>8.5709512971902093</v>
      </c>
      <c r="J2987" s="12">
        <v>8.7653614876939869</v>
      </c>
      <c r="K2987" s="12">
        <v>10.397502289293383</v>
      </c>
      <c r="L2987" s="12">
        <v>8.8189441194495046</v>
      </c>
      <c r="M2987" s="12">
        <v>9.1386862166006715</v>
      </c>
      <c r="N2987" s="12"/>
      <c r="O2987" s="12"/>
    </row>
    <row r="2988" spans="1:15" x14ac:dyDescent="0.35">
      <c r="A2988" s="11" t="str">
        <f t="shared" si="47"/>
        <v>DISTRIBUCION VOLUMEN POR CRITERIO (kg o litros)Bebidas Refrescantes200-500MIL</v>
      </c>
      <c r="B2988" s="11" t="s">
        <v>210</v>
      </c>
      <c r="C2988" s="11" t="s">
        <v>132</v>
      </c>
      <c r="D2988" s="11" t="s">
        <v>15</v>
      </c>
      <c r="E2988" s="12">
        <v>12.530715939138021</v>
      </c>
      <c r="F2988" s="12">
        <v>12.277473227922188</v>
      </c>
      <c r="G2988" s="12">
        <v>13.303310831521314</v>
      </c>
      <c r="H2988" s="12">
        <v>12.343549575524559</v>
      </c>
      <c r="I2988" s="12">
        <v>12.073594529759006</v>
      </c>
      <c r="J2988" s="12">
        <v>13.615167839289857</v>
      </c>
      <c r="K2988" s="12">
        <v>13.712059007692551</v>
      </c>
      <c r="L2988" s="12">
        <v>12.862201666635837</v>
      </c>
      <c r="M2988" s="12">
        <v>14.130656728521354</v>
      </c>
      <c r="N2988" s="12"/>
      <c r="O2988" s="12"/>
    </row>
    <row r="2989" spans="1:15" x14ac:dyDescent="0.35">
      <c r="A2989" s="11" t="str">
        <f t="shared" si="47"/>
        <v>DISTRIBUCION VOLUMEN POR CRITERIO (kg o litros)Bebidas Refrescantes&gt;500MIL</v>
      </c>
      <c r="B2989" s="11" t="s">
        <v>210</v>
      </c>
      <c r="C2989" s="11" t="s">
        <v>132</v>
      </c>
      <c r="D2989" s="11" t="s">
        <v>16</v>
      </c>
      <c r="E2989" s="12">
        <v>20.943224925963218</v>
      </c>
      <c r="F2989" s="12">
        <v>19.19204905107355</v>
      </c>
      <c r="G2989" s="12">
        <v>18.593341410375331</v>
      </c>
      <c r="H2989" s="12">
        <v>19.433925319409411</v>
      </c>
      <c r="I2989" s="12">
        <v>18.163274081060411</v>
      </c>
      <c r="J2989" s="12">
        <v>19.050970809875256</v>
      </c>
      <c r="K2989" s="12">
        <v>17.845121270125404</v>
      </c>
      <c r="L2989" s="12">
        <v>17.208689709458984</v>
      </c>
      <c r="M2989" s="12">
        <v>17.708533125578573</v>
      </c>
      <c r="N2989" s="12"/>
      <c r="O2989" s="12"/>
    </row>
    <row r="2990" spans="1:15" x14ac:dyDescent="0.35">
      <c r="A2990" s="11" t="str">
        <f t="shared" si="47"/>
        <v>DISTRIBUCION VOLUMEN POR CRITERIO (kg o litros)Bebidas RefrescantesDE 15 A 19 AÑOS</v>
      </c>
      <c r="B2990" s="11" t="s">
        <v>210</v>
      </c>
      <c r="C2990" s="11" t="s">
        <v>132</v>
      </c>
      <c r="D2990" s="11" t="s">
        <v>34</v>
      </c>
      <c r="E2990" s="12">
        <v>4.0593484396477999</v>
      </c>
      <c r="F2990" s="12">
        <v>3.2633969441137225</v>
      </c>
      <c r="G2990" s="12">
        <v>4.2445034679305227</v>
      </c>
      <c r="H2990" s="12">
        <v>4.3614068290215338</v>
      </c>
      <c r="I2990" s="12">
        <v>3.1819055998825707</v>
      </c>
      <c r="J2990" s="12">
        <v>2.7599917353315839</v>
      </c>
      <c r="K2990" s="12">
        <v>4.1716053240536368</v>
      </c>
      <c r="L2990" s="12">
        <v>3.9687232783713013</v>
      </c>
      <c r="M2990" s="12">
        <v>4.5623071081373485</v>
      </c>
      <c r="N2990" s="12"/>
      <c r="O2990" s="12"/>
    </row>
    <row r="2991" spans="1:15" x14ac:dyDescent="0.35">
      <c r="A2991" s="11" t="str">
        <f t="shared" si="47"/>
        <v>DISTRIBUCION VOLUMEN POR CRITERIO (kg o litros)Bebidas RefrescantesDE 20 A 24 AÑOS</v>
      </c>
      <c r="B2991" s="11" t="s">
        <v>210</v>
      </c>
      <c r="C2991" s="11" t="s">
        <v>132</v>
      </c>
      <c r="D2991" s="11" t="s">
        <v>35</v>
      </c>
      <c r="E2991" s="12">
        <v>5.2991181053312246</v>
      </c>
      <c r="F2991" s="12">
        <v>5.0304373904827955</v>
      </c>
      <c r="G2991" s="12">
        <v>4.7982563592734717</v>
      </c>
      <c r="H2991" s="12">
        <v>3.8702467246662349</v>
      </c>
      <c r="I2991" s="12">
        <v>4.4807452378108392</v>
      </c>
      <c r="J2991" s="12">
        <v>4.5160884974836142</v>
      </c>
      <c r="K2991" s="12">
        <v>3.7244104883938598</v>
      </c>
      <c r="L2991" s="12">
        <v>4.9598085662585065</v>
      </c>
      <c r="M2991" s="12">
        <v>5.663125023559342</v>
      </c>
      <c r="N2991" s="12"/>
      <c r="O2991" s="12"/>
    </row>
    <row r="2992" spans="1:15" x14ac:dyDescent="0.35">
      <c r="A2992" s="11" t="str">
        <f t="shared" si="47"/>
        <v>DISTRIBUCION VOLUMEN POR CRITERIO (kg o litros)Bebidas RefrescantesDE 25 A 34 AÑOS</v>
      </c>
      <c r="B2992" s="11" t="s">
        <v>210</v>
      </c>
      <c r="C2992" s="11" t="s">
        <v>132</v>
      </c>
      <c r="D2992" s="11" t="s">
        <v>36</v>
      </c>
      <c r="E2992" s="12">
        <v>10.511371267084838</v>
      </c>
      <c r="F2992" s="12">
        <v>8.6711174441021353</v>
      </c>
      <c r="G2992" s="12">
        <v>8.7408953648760424</v>
      </c>
      <c r="H2992" s="12">
        <v>10.200714766170393</v>
      </c>
      <c r="I2992" s="12">
        <v>10.651832348080493</v>
      </c>
      <c r="J2992" s="12">
        <v>10.378962095935158</v>
      </c>
      <c r="K2992" s="12">
        <v>9.8998124850353566</v>
      </c>
      <c r="L2992" s="12">
        <v>10.931325482898318</v>
      </c>
      <c r="M2992" s="12">
        <v>9.872768457299399</v>
      </c>
      <c r="N2992" s="12"/>
      <c r="O2992" s="12"/>
    </row>
    <row r="2993" spans="1:15" x14ac:dyDescent="0.35">
      <c r="A2993" s="11" t="str">
        <f t="shared" si="47"/>
        <v>DISTRIBUCION VOLUMEN POR CRITERIO (kg o litros)Bebidas RefrescantesDE 35 A 49 AÑOS</v>
      </c>
      <c r="B2993" s="11" t="s">
        <v>210</v>
      </c>
      <c r="C2993" s="11" t="s">
        <v>132</v>
      </c>
      <c r="D2993" s="11" t="s">
        <v>37</v>
      </c>
      <c r="E2993" s="12">
        <v>32.599735727511636</v>
      </c>
      <c r="F2993" s="12">
        <v>31.565941451577583</v>
      </c>
      <c r="G2993" s="12">
        <v>30.76380788284731</v>
      </c>
      <c r="H2993" s="12">
        <v>31.725058337295962</v>
      </c>
      <c r="I2993" s="12">
        <v>29.845661924607541</v>
      </c>
      <c r="J2993" s="12">
        <v>30.319301332029575</v>
      </c>
      <c r="K2993" s="12">
        <v>28.072236313839795</v>
      </c>
      <c r="L2993" s="12">
        <v>28.20742558908486</v>
      </c>
      <c r="M2993" s="12">
        <v>27.029093858723453</v>
      </c>
      <c r="N2993" s="12"/>
      <c r="O2993" s="12"/>
    </row>
    <row r="2994" spans="1:15" x14ac:dyDescent="0.35">
      <c r="A2994" s="11" t="str">
        <f t="shared" si="47"/>
        <v>DISTRIBUCION VOLUMEN POR CRITERIO (kg o litros)Bebidas RefrescantesDE 50 A 59 AÑOS</v>
      </c>
      <c r="B2994" s="11" t="s">
        <v>210</v>
      </c>
      <c r="C2994" s="11" t="s">
        <v>132</v>
      </c>
      <c r="D2994" s="11" t="s">
        <v>38</v>
      </c>
      <c r="E2994" s="12">
        <v>23.024496298249257</v>
      </c>
      <c r="F2994" s="12">
        <v>24.814925945963115</v>
      </c>
      <c r="G2994" s="12">
        <v>24.369270197439459</v>
      </c>
      <c r="H2994" s="12">
        <v>23.455142015759119</v>
      </c>
      <c r="I2994" s="12">
        <v>23.664087662584834</v>
      </c>
      <c r="J2994" s="12">
        <v>24.035452553796603</v>
      </c>
      <c r="K2994" s="12">
        <v>23.832276947662027</v>
      </c>
      <c r="L2994" s="12">
        <v>22.271096772158991</v>
      </c>
      <c r="M2994" s="12">
        <v>26.226129686404214</v>
      </c>
      <c r="N2994" s="12"/>
      <c r="O2994" s="12"/>
    </row>
    <row r="2995" spans="1:15" x14ac:dyDescent="0.35">
      <c r="A2995" s="11" t="str">
        <f t="shared" si="47"/>
        <v>DISTRIBUCION VOLUMEN POR CRITERIO (kg o litros)Bebidas RefrescantesDE 60 A 75 AÑOS</v>
      </c>
      <c r="B2995" s="11" t="s">
        <v>210</v>
      </c>
      <c r="C2995" s="11" t="s">
        <v>132</v>
      </c>
      <c r="D2995" s="11" t="s">
        <v>39</v>
      </c>
      <c r="E2995" s="12">
        <v>24.505928082520157</v>
      </c>
      <c r="F2995" s="12">
        <v>26.654181311513881</v>
      </c>
      <c r="G2995" s="12">
        <v>27.083268912248133</v>
      </c>
      <c r="H2995" s="12">
        <v>26.387428379794713</v>
      </c>
      <c r="I2995" s="12">
        <v>28.175765542106113</v>
      </c>
      <c r="J2995" s="12">
        <v>27.99020108100887</v>
      </c>
      <c r="K2995" s="12">
        <v>30.299658708573755</v>
      </c>
      <c r="L2995" s="12">
        <v>29.661623500427304</v>
      </c>
      <c r="M2995" s="12">
        <v>26.646582758727554</v>
      </c>
      <c r="N2995" s="12"/>
      <c r="O2995" s="12"/>
    </row>
    <row r="2996" spans="1:15" x14ac:dyDescent="0.35">
      <c r="A2996" s="11" t="str">
        <f t="shared" si="47"/>
        <v>DISTRIBUCION VOLUMEN POR CRITERIO (kg o litros)Bebidas RefrescantesNIVEL ALTO</v>
      </c>
      <c r="B2996" s="11" t="s">
        <v>210</v>
      </c>
      <c r="C2996" s="11" t="s">
        <v>132</v>
      </c>
      <c r="D2996" s="11" t="s">
        <v>171</v>
      </c>
      <c r="E2996" s="12">
        <v>21.645689824648308</v>
      </c>
      <c r="F2996" s="12">
        <v>23.370043547554847</v>
      </c>
      <c r="G2996" s="12">
        <v>23.901114789617182</v>
      </c>
      <c r="H2996" s="12">
        <v>21.996485754370664</v>
      </c>
      <c r="I2996" s="12">
        <v>21.426965401512735</v>
      </c>
      <c r="J2996" s="12">
        <v>21.520423677826322</v>
      </c>
      <c r="K2996" s="12">
        <v>20.774792390563043</v>
      </c>
      <c r="L2996" s="12">
        <v>20.973916470920312</v>
      </c>
      <c r="M2996" s="12">
        <v>22.220438222863411</v>
      </c>
      <c r="N2996" s="12"/>
      <c r="O2996" s="12"/>
    </row>
    <row r="2997" spans="1:15" x14ac:dyDescent="0.35">
      <c r="A2997" s="11" t="str">
        <f t="shared" si="47"/>
        <v>DISTRIBUCION VOLUMEN POR CRITERIO (kg o litros)Bebidas RefrescantesNIVEL MEDIO ALTO</v>
      </c>
      <c r="B2997" s="11" t="s">
        <v>210</v>
      </c>
      <c r="C2997" s="11" t="s">
        <v>132</v>
      </c>
      <c r="D2997" s="11" t="s">
        <v>172</v>
      </c>
      <c r="E2997" s="12">
        <v>15.828113991031945</v>
      </c>
      <c r="F2997" s="12">
        <v>15.167743529417677</v>
      </c>
      <c r="G2997" s="12">
        <v>14.109854732723385</v>
      </c>
      <c r="H2997" s="12">
        <v>15.521789763331368</v>
      </c>
      <c r="I2997" s="12">
        <v>15.39738794072732</v>
      </c>
      <c r="J2997" s="12">
        <v>15.394346063282324</v>
      </c>
      <c r="K2997" s="12">
        <v>14.503945618398065</v>
      </c>
      <c r="L2997" s="12">
        <v>15.317072632691509</v>
      </c>
      <c r="M2997" s="12">
        <v>14.389552237069214</v>
      </c>
      <c r="N2997" s="12"/>
      <c r="O2997" s="12"/>
    </row>
    <row r="2998" spans="1:15" x14ac:dyDescent="0.35">
      <c r="A2998" s="11" t="str">
        <f t="shared" si="47"/>
        <v>DISTRIBUCION VOLUMEN POR CRITERIO (kg o litros)Bebidas RefrescantesNIVEL MEDIO</v>
      </c>
      <c r="B2998" s="11" t="s">
        <v>210</v>
      </c>
      <c r="C2998" s="11" t="s">
        <v>132</v>
      </c>
      <c r="D2998" s="11" t="s">
        <v>173</v>
      </c>
      <c r="E2998" s="12">
        <v>26.686024650813088</v>
      </c>
      <c r="F2998" s="12">
        <v>26.130486928819774</v>
      </c>
      <c r="G2998" s="12">
        <v>25.099511121849723</v>
      </c>
      <c r="H2998" s="12">
        <v>27.85626214923516</v>
      </c>
      <c r="I2998" s="12">
        <v>28.306140803860718</v>
      </c>
      <c r="J2998" s="12">
        <v>26.358684970975414</v>
      </c>
      <c r="K2998" s="12">
        <v>28.444090447964719</v>
      </c>
      <c r="L2998" s="12">
        <v>30.757149110695114</v>
      </c>
      <c r="M2998" s="12">
        <v>26.764803728890268</v>
      </c>
      <c r="N2998" s="12"/>
      <c r="O2998" s="12"/>
    </row>
    <row r="2999" spans="1:15" x14ac:dyDescent="0.35">
      <c r="A2999" s="11" t="str">
        <f t="shared" si="47"/>
        <v>DISTRIBUCION VOLUMEN POR CRITERIO (kg o litros)Bebidas RefrescantesNIVEL MEDIO BAJO</v>
      </c>
      <c r="B2999" s="11" t="s">
        <v>210</v>
      </c>
      <c r="C2999" s="11" t="s">
        <v>132</v>
      </c>
      <c r="D2999" s="11" t="s">
        <v>174</v>
      </c>
      <c r="E2999" s="12">
        <v>15.064897951398425</v>
      </c>
      <c r="F2999" s="12">
        <v>12.5664855039653</v>
      </c>
      <c r="G2999" s="12">
        <v>13.419008923739373</v>
      </c>
      <c r="H2999" s="12">
        <v>12.662773771528771</v>
      </c>
      <c r="I2999" s="12">
        <v>14.58373314473338</v>
      </c>
      <c r="J2999" s="12">
        <v>13.264723984079668</v>
      </c>
      <c r="K2999" s="12">
        <v>13.665728088831688</v>
      </c>
      <c r="L2999" s="12">
        <v>13.268475934970661</v>
      </c>
      <c r="M2999" s="12">
        <v>13.222955892488079</v>
      </c>
      <c r="N2999" s="12"/>
      <c r="O2999" s="12"/>
    </row>
    <row r="3000" spans="1:15" x14ac:dyDescent="0.35">
      <c r="A3000" s="11" t="str">
        <f t="shared" si="47"/>
        <v>DISTRIBUCION VOLUMEN POR CRITERIO (kg o litros)Bebidas RefrescantesNIVEL BAJO</v>
      </c>
      <c r="B3000" s="11" t="s">
        <v>210</v>
      </c>
      <c r="C3000" s="11" t="s">
        <v>132</v>
      </c>
      <c r="D3000" s="11" t="s">
        <v>190</v>
      </c>
      <c r="E3000" s="12">
        <v>20.775271101065833</v>
      </c>
      <c r="F3000" s="12">
        <v>22.765242367152762</v>
      </c>
      <c r="G3000" s="12">
        <v>23.470512483563319</v>
      </c>
      <c r="H3000" s="12">
        <v>21.962687540292603</v>
      </c>
      <c r="I3000" s="12">
        <v>20.285772919041666</v>
      </c>
      <c r="J3000" s="12">
        <v>23.461820770385149</v>
      </c>
      <c r="K3000" s="12">
        <v>22.611443656104246</v>
      </c>
      <c r="L3000" s="12">
        <v>19.683387445890428</v>
      </c>
      <c r="M3000" s="12">
        <v>23.402256952967139</v>
      </c>
      <c r="N3000" s="12"/>
      <c r="O3000" s="12"/>
    </row>
    <row r="3001" spans="1:15" x14ac:dyDescent="0.35">
      <c r="A3001" s="11" t="str">
        <f t="shared" ref="A3001:A3064" si="48">B3001&amp;C3001&amp;D3001</f>
        <v>DISTRIBUCION VOLUMEN POR CRITERIO (kg o litros)Bebidas RefrescantesHOMBRE</v>
      </c>
      <c r="B3001" s="11" t="s">
        <v>210</v>
      </c>
      <c r="C3001" s="11" t="s">
        <v>132</v>
      </c>
      <c r="D3001" s="11" t="s">
        <v>17</v>
      </c>
      <c r="E3001" s="12">
        <v>52.823515335771312</v>
      </c>
      <c r="F3001" s="12">
        <v>52.158302007171798</v>
      </c>
      <c r="G3001" s="12">
        <v>51.681896872299134</v>
      </c>
      <c r="H3001" s="12">
        <v>53.419139008831785</v>
      </c>
      <c r="I3001" s="12">
        <v>54.88357753941785</v>
      </c>
      <c r="J3001" s="12">
        <v>52.461313989592163</v>
      </c>
      <c r="K3001" s="12">
        <v>53.551042293649623</v>
      </c>
      <c r="L3001" s="12">
        <v>56.163118903888062</v>
      </c>
      <c r="M3001" s="12">
        <v>56.270121656697157</v>
      </c>
      <c r="N3001" s="12"/>
      <c r="O3001" s="12"/>
    </row>
    <row r="3002" spans="1:15" x14ac:dyDescent="0.35">
      <c r="A3002" s="11" t="str">
        <f t="shared" si="48"/>
        <v>DISTRIBUCION VOLUMEN POR CRITERIO (kg o litros)Bebidas RefrescantesMUJER</v>
      </c>
      <c r="B3002" s="11" t="s">
        <v>210</v>
      </c>
      <c r="C3002" s="11" t="s">
        <v>132</v>
      </c>
      <c r="D3002" s="11" t="s">
        <v>18</v>
      </c>
      <c r="E3002" s="12">
        <v>47.17648442819597</v>
      </c>
      <c r="F3002" s="12">
        <v>47.841699935681298</v>
      </c>
      <c r="G3002" s="12">
        <v>48.318103920285544</v>
      </c>
      <c r="H3002" s="12">
        <v>46.58085715680437</v>
      </c>
      <c r="I3002" s="12">
        <v>45.116421374708146</v>
      </c>
      <c r="J3002" s="12">
        <v>47.538684597343725</v>
      </c>
      <c r="K3002" s="12">
        <v>46.448956973285775</v>
      </c>
      <c r="L3002" s="12">
        <v>43.836884478238183</v>
      </c>
      <c r="M3002" s="12">
        <v>43.729880140449765</v>
      </c>
      <c r="N3002" s="12"/>
      <c r="O3002" s="12"/>
    </row>
    <row r="3003" spans="1:15" x14ac:dyDescent="0.35">
      <c r="A3003" s="11" t="str">
        <f t="shared" si="48"/>
        <v>DISTRIBUCION VOLUMEN POR CRITERIO (kg o litros)ColasT.ESPAÑA</v>
      </c>
      <c r="B3003" s="11" t="s">
        <v>210</v>
      </c>
      <c r="C3003" s="11" t="s">
        <v>133</v>
      </c>
      <c r="D3003" s="11" t="s">
        <v>32</v>
      </c>
      <c r="E3003" s="12">
        <v>100</v>
      </c>
      <c r="F3003" s="12">
        <v>100</v>
      </c>
      <c r="G3003" s="12">
        <v>100</v>
      </c>
      <c r="H3003" s="12">
        <v>100</v>
      </c>
      <c r="I3003" s="12">
        <v>100</v>
      </c>
      <c r="J3003" s="12">
        <v>100</v>
      </c>
      <c r="K3003" s="12">
        <v>100</v>
      </c>
      <c r="L3003" s="12">
        <v>100</v>
      </c>
      <c r="M3003" s="12">
        <v>100</v>
      </c>
      <c r="N3003" s="12"/>
      <c r="O3003" s="12"/>
    </row>
    <row r="3004" spans="1:15" x14ac:dyDescent="0.35">
      <c r="A3004" s="11" t="str">
        <f t="shared" si="48"/>
        <v>DISTRIBUCION VOLUMEN POR CRITERIO (kg o litros)ColasBCN AM</v>
      </c>
      <c r="B3004" s="11" t="s">
        <v>210</v>
      </c>
      <c r="C3004" s="11" t="s">
        <v>133</v>
      </c>
      <c r="D3004" s="11" t="s">
        <v>1</v>
      </c>
      <c r="E3004" s="12">
        <v>9.6262647609166958</v>
      </c>
      <c r="F3004" s="12">
        <v>11.011218644803476</v>
      </c>
      <c r="G3004" s="12">
        <v>11.078384800439506</v>
      </c>
      <c r="H3004" s="12">
        <v>11.098944947243968</v>
      </c>
      <c r="I3004" s="12">
        <v>9.872730602587966</v>
      </c>
      <c r="J3004" s="12">
        <v>11.871255798687097</v>
      </c>
      <c r="K3004" s="12">
        <v>11.092975609596483</v>
      </c>
      <c r="L3004" s="12">
        <v>10.210307755537027</v>
      </c>
      <c r="M3004" s="12">
        <v>10.887311889079825</v>
      </c>
      <c r="N3004" s="12"/>
      <c r="O3004" s="12"/>
    </row>
    <row r="3005" spans="1:15" x14ac:dyDescent="0.35">
      <c r="A3005" s="11" t="str">
        <f t="shared" si="48"/>
        <v>DISTRIBUCION VOLUMEN POR CRITERIO (kg o litros)ColasREST.CAT ARAGON</v>
      </c>
      <c r="B3005" s="11" t="s">
        <v>210</v>
      </c>
      <c r="C3005" s="11" t="s">
        <v>133</v>
      </c>
      <c r="D3005" s="11" t="s">
        <v>2</v>
      </c>
      <c r="E3005" s="12">
        <v>13.430557978826341</v>
      </c>
      <c r="F3005" s="12">
        <v>15.573819331200895</v>
      </c>
      <c r="G3005" s="12">
        <v>15.091845987691149</v>
      </c>
      <c r="H3005" s="12">
        <v>13.026070254018645</v>
      </c>
      <c r="I3005" s="12">
        <v>13.748368077536863</v>
      </c>
      <c r="J3005" s="12">
        <v>13.5908072537605</v>
      </c>
      <c r="K3005" s="12">
        <v>14.204869519435656</v>
      </c>
      <c r="L3005" s="12">
        <v>13.867388158905861</v>
      </c>
      <c r="M3005" s="12">
        <v>13.320203567137604</v>
      </c>
      <c r="N3005" s="12"/>
      <c r="O3005" s="12"/>
    </row>
    <row r="3006" spans="1:15" x14ac:dyDescent="0.35">
      <c r="A3006" s="11" t="str">
        <f t="shared" si="48"/>
        <v>DISTRIBUCION VOLUMEN POR CRITERIO (kg o litros)ColasLEVANTE</v>
      </c>
      <c r="B3006" s="11" t="s">
        <v>210</v>
      </c>
      <c r="C3006" s="11" t="s">
        <v>133</v>
      </c>
      <c r="D3006" s="11" t="s">
        <v>3</v>
      </c>
      <c r="E3006" s="12">
        <v>16.722496049815391</v>
      </c>
      <c r="F3006" s="12">
        <v>16.473658436439838</v>
      </c>
      <c r="G3006" s="12">
        <v>16.026958848381494</v>
      </c>
      <c r="H3006" s="12">
        <v>15.189404957460296</v>
      </c>
      <c r="I3006" s="12">
        <v>16.97771458981812</v>
      </c>
      <c r="J3006" s="12">
        <v>15.654987393910099</v>
      </c>
      <c r="K3006" s="12">
        <v>16.279302955159014</v>
      </c>
      <c r="L3006" s="12">
        <v>18.80673401967093</v>
      </c>
      <c r="M3006" s="12">
        <v>16.880196365345267</v>
      </c>
      <c r="N3006" s="12"/>
      <c r="O3006" s="12"/>
    </row>
    <row r="3007" spans="1:15" x14ac:dyDescent="0.35">
      <c r="A3007" s="11" t="str">
        <f t="shared" si="48"/>
        <v>DISTRIBUCION VOLUMEN POR CRITERIO (kg o litros)ColasANDALUCIA</v>
      </c>
      <c r="B3007" s="11" t="s">
        <v>210</v>
      </c>
      <c r="C3007" s="11" t="s">
        <v>133</v>
      </c>
      <c r="D3007" s="11" t="s">
        <v>4</v>
      </c>
      <c r="E3007" s="12">
        <v>20.296313715053909</v>
      </c>
      <c r="F3007" s="12">
        <v>18.827363320417483</v>
      </c>
      <c r="G3007" s="12">
        <v>20.097725869006002</v>
      </c>
      <c r="H3007" s="12">
        <v>21.19956536046816</v>
      </c>
      <c r="I3007" s="12">
        <v>20.671874606485819</v>
      </c>
      <c r="J3007" s="12">
        <v>19.394899132129506</v>
      </c>
      <c r="K3007" s="12">
        <v>19.412919669827282</v>
      </c>
      <c r="L3007" s="12">
        <v>16.898005329420837</v>
      </c>
      <c r="M3007" s="12">
        <v>17.917943445805729</v>
      </c>
      <c r="N3007" s="12"/>
      <c r="O3007" s="12"/>
    </row>
    <row r="3008" spans="1:15" x14ac:dyDescent="0.35">
      <c r="A3008" s="11" t="str">
        <f t="shared" si="48"/>
        <v>DISTRIBUCION VOLUMEN POR CRITERIO (kg o litros)ColasMDD AM</v>
      </c>
      <c r="B3008" s="11" t="s">
        <v>210</v>
      </c>
      <c r="C3008" s="11" t="s">
        <v>133</v>
      </c>
      <c r="D3008" s="11" t="s">
        <v>5</v>
      </c>
      <c r="E3008" s="12">
        <v>17.842554303056421</v>
      </c>
      <c r="F3008" s="12">
        <v>16.762397217745782</v>
      </c>
      <c r="G3008" s="12">
        <v>15.897484530087208</v>
      </c>
      <c r="H3008" s="12">
        <v>15.555348572137124</v>
      </c>
      <c r="I3008" s="12">
        <v>15.300723979160246</v>
      </c>
      <c r="J3008" s="12">
        <v>17.251931343918397</v>
      </c>
      <c r="K3008" s="12">
        <v>16.071765547144366</v>
      </c>
      <c r="L3008" s="12">
        <v>16.681446226351387</v>
      </c>
      <c r="M3008" s="12">
        <v>15.597842135581939</v>
      </c>
      <c r="N3008" s="12"/>
      <c r="O3008" s="12"/>
    </row>
    <row r="3009" spans="1:15" x14ac:dyDescent="0.35">
      <c r="A3009" s="11" t="str">
        <f t="shared" si="48"/>
        <v>DISTRIBUCION VOLUMEN POR CRITERIO (kg o litros)ColasRTO CENTRO</v>
      </c>
      <c r="B3009" s="11" t="s">
        <v>210</v>
      </c>
      <c r="C3009" s="11" t="s">
        <v>133</v>
      </c>
      <c r="D3009" s="11" t="s">
        <v>6</v>
      </c>
      <c r="E3009" s="12">
        <v>10.36196241534974</v>
      </c>
      <c r="F3009" s="12">
        <v>9.8858120869140063</v>
      </c>
      <c r="G3009" s="12">
        <v>9.4697926540421395</v>
      </c>
      <c r="H3009" s="12">
        <v>9.314841750148636</v>
      </c>
      <c r="I3009" s="12">
        <v>8.783409747456755</v>
      </c>
      <c r="J3009" s="12">
        <v>8.2552078035342369</v>
      </c>
      <c r="K3009" s="12">
        <v>9.1116583530468773</v>
      </c>
      <c r="L3009" s="12">
        <v>10.466600481334572</v>
      </c>
      <c r="M3009" s="12">
        <v>11.566149004157005</v>
      </c>
      <c r="N3009" s="12"/>
      <c r="O3009" s="12"/>
    </row>
    <row r="3010" spans="1:15" x14ac:dyDescent="0.35">
      <c r="A3010" s="11" t="str">
        <f t="shared" si="48"/>
        <v>DISTRIBUCION VOLUMEN POR CRITERIO (kg o litros)ColasNORTE-CENTRO</v>
      </c>
      <c r="B3010" s="11" t="s">
        <v>210</v>
      </c>
      <c r="C3010" s="11" t="s">
        <v>133</v>
      </c>
      <c r="D3010" s="11" t="s">
        <v>7</v>
      </c>
      <c r="E3010" s="12">
        <v>6.1492148050471203</v>
      </c>
      <c r="F3010" s="12">
        <v>6.1903962944677327</v>
      </c>
      <c r="G3010" s="12">
        <v>7.5648108357009765</v>
      </c>
      <c r="H3010" s="12">
        <v>8.8261642694657017</v>
      </c>
      <c r="I3010" s="12">
        <v>8.6887258860645762</v>
      </c>
      <c r="J3010" s="12">
        <v>8.3192412873628161</v>
      </c>
      <c r="K3010" s="12">
        <v>7.7054119909625696</v>
      </c>
      <c r="L3010" s="12">
        <v>7.6595584167781974</v>
      </c>
      <c r="M3010" s="12">
        <v>7.6798387900646397</v>
      </c>
      <c r="N3010" s="12"/>
      <c r="O3010" s="12"/>
    </row>
    <row r="3011" spans="1:15" x14ac:dyDescent="0.35">
      <c r="A3011" s="11" t="str">
        <f t="shared" si="48"/>
        <v>DISTRIBUCION VOLUMEN POR CRITERIO (kg o litros)ColasNOROESTE</v>
      </c>
      <c r="B3011" s="11" t="s">
        <v>210</v>
      </c>
      <c r="C3011" s="11" t="s">
        <v>133</v>
      </c>
      <c r="D3011" s="11" t="s">
        <v>8</v>
      </c>
      <c r="E3011" s="12">
        <v>5.5706318136348774</v>
      </c>
      <c r="F3011" s="12">
        <v>5.2753353736308046</v>
      </c>
      <c r="G3011" s="12">
        <v>4.7729973701153288</v>
      </c>
      <c r="H3011" s="12">
        <v>5.7896559339062446</v>
      </c>
      <c r="I3011" s="12">
        <v>5.9564517557917576</v>
      </c>
      <c r="J3011" s="12">
        <v>5.661665339181992</v>
      </c>
      <c r="K3011" s="12">
        <v>6.1210986459432162</v>
      </c>
      <c r="L3011" s="12">
        <v>5.4099630489196269</v>
      </c>
      <c r="M3011" s="12">
        <v>6.1505289182224923</v>
      </c>
      <c r="N3011" s="12"/>
      <c r="O3011" s="12"/>
    </row>
    <row r="3012" spans="1:15" x14ac:dyDescent="0.35">
      <c r="A3012" s="11" t="str">
        <f t="shared" si="48"/>
        <v>DISTRIBUCION VOLUMEN POR CRITERIO (kg o litros)Colas&lt;2MIL</v>
      </c>
      <c r="B3012" s="11" t="s">
        <v>210</v>
      </c>
      <c r="C3012" s="11" t="s">
        <v>133</v>
      </c>
      <c r="D3012" s="11" t="s">
        <v>9</v>
      </c>
      <c r="E3012" s="12">
        <v>5.6546938342841404</v>
      </c>
      <c r="F3012" s="12">
        <v>6.4773113947162813</v>
      </c>
      <c r="G3012" s="12">
        <v>6.9186419712257088</v>
      </c>
      <c r="H3012" s="12">
        <v>5.9577201615676385</v>
      </c>
      <c r="I3012" s="12">
        <v>6.9790052723524854</v>
      </c>
      <c r="J3012" s="12">
        <v>6.2037907224514912</v>
      </c>
      <c r="K3012" s="12">
        <v>5.8563204662380022</v>
      </c>
      <c r="L3012" s="12">
        <v>6.9039393692432158</v>
      </c>
      <c r="M3012" s="12">
        <v>5.2095691690616652</v>
      </c>
      <c r="N3012" s="12"/>
      <c r="O3012" s="12"/>
    </row>
    <row r="3013" spans="1:15" x14ac:dyDescent="0.35">
      <c r="A3013" s="11" t="str">
        <f t="shared" si="48"/>
        <v>DISTRIBUCION VOLUMEN POR CRITERIO (kg o litros)Colas2-5MIL</v>
      </c>
      <c r="B3013" s="11" t="s">
        <v>210</v>
      </c>
      <c r="C3013" s="11" t="s">
        <v>133</v>
      </c>
      <c r="D3013" s="11" t="s">
        <v>10</v>
      </c>
      <c r="E3013" s="12">
        <v>5.4941526935234677</v>
      </c>
      <c r="F3013" s="12">
        <v>6.0444309049964895</v>
      </c>
      <c r="G3013" s="12">
        <v>5.4276349556656411</v>
      </c>
      <c r="H3013" s="12">
        <v>4.4062689347786241</v>
      </c>
      <c r="I3013" s="12">
        <v>3.811081595769473</v>
      </c>
      <c r="J3013" s="12">
        <v>3.5869631012953351</v>
      </c>
      <c r="K3013" s="12">
        <v>4.24555152667791</v>
      </c>
      <c r="L3013" s="12">
        <v>4.2217949747944923</v>
      </c>
      <c r="M3013" s="12">
        <v>5.1400867930268799</v>
      </c>
      <c r="N3013" s="12"/>
      <c r="O3013" s="12"/>
    </row>
    <row r="3014" spans="1:15" x14ac:dyDescent="0.35">
      <c r="A3014" s="11" t="str">
        <f t="shared" si="48"/>
        <v>DISTRIBUCION VOLUMEN POR CRITERIO (kg o litros)Colas5-10MIL</v>
      </c>
      <c r="B3014" s="11" t="s">
        <v>210</v>
      </c>
      <c r="C3014" s="11" t="s">
        <v>133</v>
      </c>
      <c r="D3014" s="11" t="s">
        <v>11</v>
      </c>
      <c r="E3014" s="12">
        <v>7.8923154305134178</v>
      </c>
      <c r="F3014" s="12">
        <v>7.4813625716115713</v>
      </c>
      <c r="G3014" s="12">
        <v>6.9396419527651858</v>
      </c>
      <c r="H3014" s="12">
        <v>8.3208402242104054</v>
      </c>
      <c r="I3014" s="12">
        <v>8.6330282220826913</v>
      </c>
      <c r="J3014" s="12">
        <v>8.5970147757705888</v>
      </c>
      <c r="K3014" s="12">
        <v>7.1246163348721412</v>
      </c>
      <c r="L3014" s="12">
        <v>7.3387483875186437</v>
      </c>
      <c r="M3014" s="12">
        <v>7.5459931751745479</v>
      </c>
      <c r="N3014" s="12"/>
      <c r="O3014" s="12"/>
    </row>
    <row r="3015" spans="1:15" x14ac:dyDescent="0.35">
      <c r="A3015" s="11" t="str">
        <f t="shared" si="48"/>
        <v>DISTRIBUCION VOLUMEN POR CRITERIO (kg o litros)Colas10-30MIL</v>
      </c>
      <c r="B3015" s="11" t="s">
        <v>210</v>
      </c>
      <c r="C3015" s="11" t="s">
        <v>133</v>
      </c>
      <c r="D3015" s="11" t="s">
        <v>12</v>
      </c>
      <c r="E3015" s="12">
        <v>14.522271224692082</v>
      </c>
      <c r="F3015" s="12">
        <v>14.833995397602456</v>
      </c>
      <c r="G3015" s="12">
        <v>15.081035889721022</v>
      </c>
      <c r="H3015" s="12">
        <v>14.978631515936055</v>
      </c>
      <c r="I3015" s="12">
        <v>15.444012546729081</v>
      </c>
      <c r="J3015" s="12">
        <v>15.228873606079322</v>
      </c>
      <c r="K3015" s="12">
        <v>15.989296556726195</v>
      </c>
      <c r="L3015" s="12">
        <v>14.791446579239453</v>
      </c>
      <c r="M3015" s="12">
        <v>15.87596007065231</v>
      </c>
      <c r="N3015" s="12"/>
      <c r="O3015" s="12"/>
    </row>
    <row r="3016" spans="1:15" x14ac:dyDescent="0.35">
      <c r="A3016" s="11" t="str">
        <f t="shared" si="48"/>
        <v>DISTRIBUCION VOLUMEN POR CRITERIO (kg o litros)Colas30-100MIL</v>
      </c>
      <c r="B3016" s="11" t="s">
        <v>210</v>
      </c>
      <c r="C3016" s="11" t="s">
        <v>133</v>
      </c>
      <c r="D3016" s="11" t="s">
        <v>13</v>
      </c>
      <c r="E3016" s="12">
        <v>23.162910254685805</v>
      </c>
      <c r="F3016" s="12">
        <v>23.314531008287251</v>
      </c>
      <c r="G3016" s="12">
        <v>24.888861731134838</v>
      </c>
      <c r="H3016" s="12">
        <v>25.139083618162072</v>
      </c>
      <c r="I3016" s="12">
        <v>25.774653254438658</v>
      </c>
      <c r="J3016" s="12">
        <v>25.362658694845862</v>
      </c>
      <c r="K3016" s="12">
        <v>25.99417611225952</v>
      </c>
      <c r="L3016" s="12">
        <v>25.642517383596346</v>
      </c>
      <c r="M3016" s="12">
        <v>23.51749275450231</v>
      </c>
      <c r="N3016" s="12"/>
      <c r="O3016" s="12"/>
    </row>
    <row r="3017" spans="1:15" x14ac:dyDescent="0.35">
      <c r="A3017" s="11" t="str">
        <f t="shared" si="48"/>
        <v>DISTRIBUCION VOLUMEN POR CRITERIO (kg o litros)Colas100-200MIL</v>
      </c>
      <c r="B3017" s="11" t="s">
        <v>210</v>
      </c>
      <c r="C3017" s="11" t="s">
        <v>133</v>
      </c>
      <c r="D3017" s="11" t="s">
        <v>14</v>
      </c>
      <c r="E3017" s="12">
        <v>8.8081658447318141</v>
      </c>
      <c r="F3017" s="12">
        <v>9.3240741566762342</v>
      </c>
      <c r="G3017" s="12">
        <v>8.9758288316585695</v>
      </c>
      <c r="H3017" s="12">
        <v>9.1295875083174565</v>
      </c>
      <c r="I3017" s="12">
        <v>8.1544469033922695</v>
      </c>
      <c r="J3017" s="12">
        <v>7.9638489214902322</v>
      </c>
      <c r="K3017" s="12">
        <v>9.4675404139659953</v>
      </c>
      <c r="L3017" s="12">
        <v>8.3797881579920066</v>
      </c>
      <c r="M3017" s="12">
        <v>8.497547475233338</v>
      </c>
      <c r="N3017" s="12"/>
      <c r="O3017" s="12"/>
    </row>
    <row r="3018" spans="1:15" x14ac:dyDescent="0.35">
      <c r="A3018" s="11" t="str">
        <f t="shared" si="48"/>
        <v>DISTRIBUCION VOLUMEN POR CRITERIO (kg o litros)Colas200-500MIL</v>
      </c>
      <c r="B3018" s="11" t="s">
        <v>210</v>
      </c>
      <c r="C3018" s="11" t="s">
        <v>133</v>
      </c>
      <c r="D3018" s="11" t="s">
        <v>15</v>
      </c>
      <c r="E3018" s="12">
        <v>12.276076392418352</v>
      </c>
      <c r="F3018" s="12">
        <v>11.868572295591246</v>
      </c>
      <c r="G3018" s="12">
        <v>12.225768454910117</v>
      </c>
      <c r="H3018" s="12">
        <v>11.632972538041692</v>
      </c>
      <c r="I3018" s="12">
        <v>11.788536051574985</v>
      </c>
      <c r="J3018" s="12">
        <v>12.60996126706489</v>
      </c>
      <c r="K3018" s="12">
        <v>11.626759226973116</v>
      </c>
      <c r="L3018" s="12">
        <v>13.346259485725032</v>
      </c>
      <c r="M3018" s="12">
        <v>15.507865694787773</v>
      </c>
      <c r="N3018" s="12"/>
      <c r="O3018" s="12"/>
    </row>
    <row r="3019" spans="1:15" x14ac:dyDescent="0.35">
      <c r="A3019" s="11" t="str">
        <f t="shared" si="48"/>
        <v>DISTRIBUCION VOLUMEN POR CRITERIO (kg o litros)Colas&gt;500MIL</v>
      </c>
      <c r="B3019" s="11" t="s">
        <v>210</v>
      </c>
      <c r="C3019" s="11" t="s">
        <v>133</v>
      </c>
      <c r="D3019" s="11" t="s">
        <v>16</v>
      </c>
      <c r="E3019" s="12">
        <v>22.189411919068313</v>
      </c>
      <c r="F3019" s="12">
        <v>20.65572361226587</v>
      </c>
      <c r="G3019" s="12">
        <v>19.542588538425242</v>
      </c>
      <c r="H3019" s="12">
        <v>20.434894080870688</v>
      </c>
      <c r="I3019" s="12">
        <v>19.415238776613482</v>
      </c>
      <c r="J3019" s="12">
        <v>20.446887129886733</v>
      </c>
      <c r="K3019" s="12">
        <v>19.695740059334849</v>
      </c>
      <c r="L3019" s="12">
        <v>19.375509272062995</v>
      </c>
      <c r="M3019" s="12">
        <v>18.705499424520035</v>
      </c>
      <c r="N3019" s="12"/>
      <c r="O3019" s="12"/>
    </row>
    <row r="3020" spans="1:15" x14ac:dyDescent="0.35">
      <c r="A3020" s="11" t="str">
        <f t="shared" si="48"/>
        <v>DISTRIBUCION VOLUMEN POR CRITERIO (kg o litros)ColasDE 15 A 19 AÑOS</v>
      </c>
      <c r="B3020" s="11" t="s">
        <v>210</v>
      </c>
      <c r="C3020" s="11" t="s">
        <v>133</v>
      </c>
      <c r="D3020" s="11" t="s">
        <v>34</v>
      </c>
      <c r="E3020" s="12">
        <v>2.6605846085664409</v>
      </c>
      <c r="F3020" s="12">
        <v>2.5243502814404786</v>
      </c>
      <c r="G3020" s="12">
        <v>1.7585318377418775</v>
      </c>
      <c r="H3020" s="12">
        <v>3.1357070586394227</v>
      </c>
      <c r="I3020" s="12">
        <v>2.4686953814966448</v>
      </c>
      <c r="J3020" s="12">
        <v>1.8390758716513924</v>
      </c>
      <c r="K3020" s="12">
        <v>1.9887001273951008</v>
      </c>
      <c r="L3020" s="12">
        <v>0.87504724985991056</v>
      </c>
      <c r="M3020" s="12">
        <v>3.7483050900494854</v>
      </c>
      <c r="N3020" s="12"/>
      <c r="O3020" s="12"/>
    </row>
    <row r="3021" spans="1:15" x14ac:dyDescent="0.35">
      <c r="A3021" s="11" t="str">
        <f t="shared" si="48"/>
        <v>DISTRIBUCION VOLUMEN POR CRITERIO (kg o litros)ColasDE 20 A 24 AÑOS</v>
      </c>
      <c r="B3021" s="11" t="s">
        <v>210</v>
      </c>
      <c r="C3021" s="11" t="s">
        <v>133</v>
      </c>
      <c r="D3021" s="11" t="s">
        <v>35</v>
      </c>
      <c r="E3021" s="12">
        <v>6.1320305974662421</v>
      </c>
      <c r="F3021" s="12">
        <v>5.7860730078130054</v>
      </c>
      <c r="G3021" s="12">
        <v>5.2137185243872928</v>
      </c>
      <c r="H3021" s="12">
        <v>3.4781427978789234</v>
      </c>
      <c r="I3021" s="12">
        <v>4.4083567350811652</v>
      </c>
      <c r="J3021" s="12">
        <v>3.8323722541505969</v>
      </c>
      <c r="K3021" s="12">
        <v>2.9509567600260507</v>
      </c>
      <c r="L3021" s="12">
        <v>4.2665405743764051</v>
      </c>
      <c r="M3021" s="12">
        <v>5.0076408080751396</v>
      </c>
      <c r="N3021" s="12"/>
      <c r="O3021" s="12"/>
    </row>
    <row r="3022" spans="1:15" x14ac:dyDescent="0.35">
      <c r="A3022" s="11" t="str">
        <f t="shared" si="48"/>
        <v>DISTRIBUCION VOLUMEN POR CRITERIO (kg o litros)ColasDE 25 A 34 AÑOS</v>
      </c>
      <c r="B3022" s="11" t="s">
        <v>210</v>
      </c>
      <c r="C3022" s="11" t="s">
        <v>133</v>
      </c>
      <c r="D3022" s="11" t="s">
        <v>36</v>
      </c>
      <c r="E3022" s="12">
        <v>10.341285478970484</v>
      </c>
      <c r="F3022" s="12">
        <v>8.2286241523349535</v>
      </c>
      <c r="G3022" s="12">
        <v>9.3125633646278025</v>
      </c>
      <c r="H3022" s="12">
        <v>9.7676429017163464</v>
      </c>
      <c r="I3022" s="12">
        <v>9.3138641720761939</v>
      </c>
      <c r="J3022" s="12">
        <v>8.6346834224844713</v>
      </c>
      <c r="K3022" s="12">
        <v>9.5622848875961015</v>
      </c>
      <c r="L3022" s="12">
        <v>10.373669565534668</v>
      </c>
      <c r="M3022" s="12">
        <v>7.4247261694240896</v>
      </c>
      <c r="N3022" s="12"/>
      <c r="O3022" s="12"/>
    </row>
    <row r="3023" spans="1:15" x14ac:dyDescent="0.35">
      <c r="A3023" s="11" t="str">
        <f t="shared" si="48"/>
        <v>DISTRIBUCION VOLUMEN POR CRITERIO (kg o litros)ColasDE 35 A 49 AÑOS</v>
      </c>
      <c r="B3023" s="11" t="s">
        <v>210</v>
      </c>
      <c r="C3023" s="11" t="s">
        <v>133</v>
      </c>
      <c r="D3023" s="11" t="s">
        <v>37</v>
      </c>
      <c r="E3023" s="12">
        <v>33.817597748871172</v>
      </c>
      <c r="F3023" s="12">
        <v>32.42090590576678</v>
      </c>
      <c r="G3023" s="12">
        <v>32.444933644788385</v>
      </c>
      <c r="H3023" s="12">
        <v>34.991639779146325</v>
      </c>
      <c r="I3023" s="12">
        <v>33.351125226603799</v>
      </c>
      <c r="J3023" s="12">
        <v>33.368733513829014</v>
      </c>
      <c r="K3023" s="12">
        <v>31.966394251553748</v>
      </c>
      <c r="L3023" s="12">
        <v>32.117572415863002</v>
      </c>
      <c r="M3023" s="12">
        <v>29.674086635866043</v>
      </c>
      <c r="N3023" s="12"/>
      <c r="O3023" s="12"/>
    </row>
    <row r="3024" spans="1:15" x14ac:dyDescent="0.35">
      <c r="A3024" s="11" t="str">
        <f t="shared" si="48"/>
        <v>DISTRIBUCION VOLUMEN POR CRITERIO (kg o litros)ColasDE 50 A 59 AÑOS</v>
      </c>
      <c r="B3024" s="11" t="s">
        <v>210</v>
      </c>
      <c r="C3024" s="11" t="s">
        <v>133</v>
      </c>
      <c r="D3024" s="11" t="s">
        <v>38</v>
      </c>
      <c r="E3024" s="12">
        <v>25.98402826230042</v>
      </c>
      <c r="F3024" s="12">
        <v>27.093032877793544</v>
      </c>
      <c r="G3024" s="12">
        <v>26.901193371432193</v>
      </c>
      <c r="H3024" s="12">
        <v>26.402142084957163</v>
      </c>
      <c r="I3024" s="12">
        <v>25.810999525965393</v>
      </c>
      <c r="J3024" s="12">
        <v>26.252727946435506</v>
      </c>
      <c r="K3024" s="12">
        <v>26.676108528566424</v>
      </c>
      <c r="L3024" s="12">
        <v>26.463889648439277</v>
      </c>
      <c r="M3024" s="12">
        <v>30.507436555094785</v>
      </c>
      <c r="N3024" s="12"/>
      <c r="O3024" s="12"/>
    </row>
    <row r="3025" spans="1:15" x14ac:dyDescent="0.35">
      <c r="A3025" s="11" t="str">
        <f t="shared" si="48"/>
        <v>DISTRIBUCION VOLUMEN POR CRITERIO (kg o litros)ColasDE 60 A 75 AÑOS</v>
      </c>
      <c r="B3025" s="11" t="s">
        <v>210</v>
      </c>
      <c r="C3025" s="11" t="s">
        <v>133</v>
      </c>
      <c r="D3025" s="11" t="s">
        <v>39</v>
      </c>
      <c r="E3025" s="12">
        <v>21.064470489144639</v>
      </c>
      <c r="F3025" s="12">
        <v>23.947015620873088</v>
      </c>
      <c r="G3025" s="12">
        <v>24.369064969189115</v>
      </c>
      <c r="H3025" s="12">
        <v>22.224724413775153</v>
      </c>
      <c r="I3025" s="12">
        <v>24.64695747115319</v>
      </c>
      <c r="J3025" s="12">
        <v>26.072404174942093</v>
      </c>
      <c r="K3025" s="12">
        <v>26.855560292389637</v>
      </c>
      <c r="L3025" s="12">
        <v>25.903285679315776</v>
      </c>
      <c r="M3025" s="12">
        <v>23.63781815856845</v>
      </c>
      <c r="N3025" s="12"/>
      <c r="O3025" s="12"/>
    </row>
    <row r="3026" spans="1:15" x14ac:dyDescent="0.35">
      <c r="A3026" s="11" t="str">
        <f t="shared" si="48"/>
        <v>DISTRIBUCION VOLUMEN POR CRITERIO (kg o litros)ColasNIVEL ALTO</v>
      </c>
      <c r="B3026" s="11" t="s">
        <v>210</v>
      </c>
      <c r="C3026" s="11" t="s">
        <v>133</v>
      </c>
      <c r="D3026" s="11" t="s">
        <v>171</v>
      </c>
      <c r="E3026" s="12">
        <v>21.239143407251447</v>
      </c>
      <c r="F3026" s="12">
        <v>23.472133095643393</v>
      </c>
      <c r="G3026" s="12">
        <v>24.238953540001869</v>
      </c>
      <c r="H3026" s="12">
        <v>23.148836537095878</v>
      </c>
      <c r="I3026" s="12">
        <v>23.123783587279252</v>
      </c>
      <c r="J3026" s="12">
        <v>22.502081857121013</v>
      </c>
      <c r="K3026" s="12">
        <v>22.442540615205971</v>
      </c>
      <c r="L3026" s="12">
        <v>24.380573777328699</v>
      </c>
      <c r="M3026" s="12">
        <v>25.223646792383853</v>
      </c>
      <c r="N3026" s="12"/>
      <c r="O3026" s="12"/>
    </row>
    <row r="3027" spans="1:15" x14ac:dyDescent="0.35">
      <c r="A3027" s="11" t="str">
        <f t="shared" si="48"/>
        <v>DISTRIBUCION VOLUMEN POR CRITERIO (kg o litros)ColasNIVEL MEDIO ALTO</v>
      </c>
      <c r="B3027" s="11" t="s">
        <v>210</v>
      </c>
      <c r="C3027" s="11" t="s">
        <v>133</v>
      </c>
      <c r="D3027" s="11" t="s">
        <v>172</v>
      </c>
      <c r="E3027" s="12">
        <v>18.093588568205753</v>
      </c>
      <c r="F3027" s="12">
        <v>17.164461916783335</v>
      </c>
      <c r="G3027" s="12">
        <v>15.811512240270496</v>
      </c>
      <c r="H3027" s="12">
        <v>17.808235940818271</v>
      </c>
      <c r="I3027" s="12">
        <v>16.871818255762815</v>
      </c>
      <c r="J3027" s="12">
        <v>15.864255516945249</v>
      </c>
      <c r="K3027" s="12">
        <v>14.703333440342725</v>
      </c>
      <c r="L3027" s="12">
        <v>15.56981381865895</v>
      </c>
      <c r="M3027" s="12">
        <v>15.217377043579946</v>
      </c>
      <c r="N3027" s="12"/>
      <c r="O3027" s="12"/>
    </row>
    <row r="3028" spans="1:15" x14ac:dyDescent="0.35">
      <c r="A3028" s="11" t="str">
        <f t="shared" si="48"/>
        <v>DISTRIBUCION VOLUMEN POR CRITERIO (kg o litros)ColasNIVEL MEDIO</v>
      </c>
      <c r="B3028" s="11" t="s">
        <v>210</v>
      </c>
      <c r="C3028" s="11" t="s">
        <v>133</v>
      </c>
      <c r="D3028" s="11" t="s">
        <v>173</v>
      </c>
      <c r="E3028" s="12">
        <v>25.288328002268607</v>
      </c>
      <c r="F3028" s="12">
        <v>25.460334929940032</v>
      </c>
      <c r="G3028" s="12">
        <v>24.618068549890495</v>
      </c>
      <c r="H3028" s="12">
        <v>23.8078976249883</v>
      </c>
      <c r="I3028" s="12">
        <v>25.560007716089057</v>
      </c>
      <c r="J3028" s="12">
        <v>24.05772689260095</v>
      </c>
      <c r="K3028" s="12">
        <v>25.243240401436079</v>
      </c>
      <c r="L3028" s="12">
        <v>24.664241941175554</v>
      </c>
      <c r="M3028" s="12">
        <v>22.3276033602938</v>
      </c>
      <c r="N3028" s="12"/>
      <c r="O3028" s="12"/>
    </row>
    <row r="3029" spans="1:15" x14ac:dyDescent="0.35">
      <c r="A3029" s="11" t="str">
        <f t="shared" si="48"/>
        <v>DISTRIBUCION VOLUMEN POR CRITERIO (kg o litros)ColasNIVEL MEDIO BAJO</v>
      </c>
      <c r="B3029" s="11" t="s">
        <v>210</v>
      </c>
      <c r="C3029" s="11" t="s">
        <v>133</v>
      </c>
      <c r="D3029" s="11" t="s">
        <v>174</v>
      </c>
      <c r="E3029" s="12">
        <v>13.815831722422356</v>
      </c>
      <c r="F3029" s="12">
        <v>12.724428024951017</v>
      </c>
      <c r="G3029" s="12">
        <v>13.323603618066656</v>
      </c>
      <c r="H3029" s="12">
        <v>12.982271130916063</v>
      </c>
      <c r="I3029" s="12">
        <v>13.74528373659674</v>
      </c>
      <c r="J3029" s="12">
        <v>13.398144515913627</v>
      </c>
      <c r="K3029" s="12">
        <v>14.042262579536501</v>
      </c>
      <c r="L3029" s="12">
        <v>13.648208662254429</v>
      </c>
      <c r="M3029" s="12">
        <v>14.406386215639591</v>
      </c>
      <c r="N3029" s="12"/>
      <c r="O3029" s="12"/>
    </row>
    <row r="3030" spans="1:15" x14ac:dyDescent="0.35">
      <c r="A3030" s="11" t="str">
        <f t="shared" si="48"/>
        <v>DISTRIBUCION VOLUMEN POR CRITERIO (kg o litros)ColasNIVEL BAJO</v>
      </c>
      <c r="B3030" s="11" t="s">
        <v>210</v>
      </c>
      <c r="C3030" s="11" t="s">
        <v>133</v>
      </c>
      <c r="D3030" s="11" t="s">
        <v>190</v>
      </c>
      <c r="E3030" s="12">
        <v>21.563105182696429</v>
      </c>
      <c r="F3030" s="12">
        <v>21.178645398051923</v>
      </c>
      <c r="G3030" s="12">
        <v>22.007864508269563</v>
      </c>
      <c r="H3030" s="12">
        <v>22.252757713186817</v>
      </c>
      <c r="I3030" s="12">
        <v>20.699107341875443</v>
      </c>
      <c r="J3030" s="12">
        <v>24.17779117233524</v>
      </c>
      <c r="K3030" s="12">
        <v>23.568627445408087</v>
      </c>
      <c r="L3030" s="12">
        <v>21.737168827897062</v>
      </c>
      <c r="M3030" s="12">
        <v>22.824998696928692</v>
      </c>
      <c r="N3030" s="12"/>
      <c r="O3030" s="12"/>
    </row>
    <row r="3031" spans="1:15" x14ac:dyDescent="0.35">
      <c r="A3031" s="11" t="str">
        <f t="shared" si="48"/>
        <v>DISTRIBUCION VOLUMEN POR CRITERIO (kg o litros)ColasHOMBRE</v>
      </c>
      <c r="B3031" s="11" t="s">
        <v>210</v>
      </c>
      <c r="C3031" s="11" t="s">
        <v>133</v>
      </c>
      <c r="D3031" s="11" t="s">
        <v>17</v>
      </c>
      <c r="E3031" s="12">
        <v>51.307371134931913</v>
      </c>
      <c r="F3031" s="12">
        <v>52.157891503409317</v>
      </c>
      <c r="G3031" s="12">
        <v>52.095917115782953</v>
      </c>
      <c r="H3031" s="12">
        <v>52.573612887889176</v>
      </c>
      <c r="I3031" s="12">
        <v>54.402025937399287</v>
      </c>
      <c r="J3031" s="12">
        <v>50.938113019275058</v>
      </c>
      <c r="K3031" s="12">
        <v>51.806424634701919</v>
      </c>
      <c r="L3031" s="12">
        <v>53.238034781171017</v>
      </c>
      <c r="M3031" s="12">
        <v>55.510183303285608</v>
      </c>
      <c r="N3031" s="12"/>
      <c r="O3031" s="12"/>
    </row>
    <row r="3032" spans="1:15" x14ac:dyDescent="0.35">
      <c r="A3032" s="11" t="str">
        <f t="shared" si="48"/>
        <v>DISTRIBUCION VOLUMEN POR CRITERIO (kg o litros)ColasMUJER</v>
      </c>
      <c r="B3032" s="11" t="s">
        <v>210</v>
      </c>
      <c r="C3032" s="11" t="s">
        <v>133</v>
      </c>
      <c r="D3032" s="11" t="s">
        <v>18</v>
      </c>
      <c r="E3032" s="12">
        <v>48.692628583963163</v>
      </c>
      <c r="F3032" s="12">
        <v>47.84211275026891</v>
      </c>
      <c r="G3032" s="12">
        <v>47.904084369775454</v>
      </c>
      <c r="H3032" s="12">
        <v>47.426383123516025</v>
      </c>
      <c r="I3032" s="12">
        <v>45.597973597526966</v>
      </c>
      <c r="J3032" s="12">
        <v>49.061887337645352</v>
      </c>
      <c r="K3032" s="12">
        <v>48.193575141852371</v>
      </c>
      <c r="L3032" s="12">
        <v>46.761972621582117</v>
      </c>
      <c r="M3032" s="12">
        <v>44.489820971649699</v>
      </c>
      <c r="N3032" s="12"/>
      <c r="O3032" s="12"/>
    </row>
    <row r="3033" spans="1:15" x14ac:dyDescent="0.35">
      <c r="A3033" s="11" t="str">
        <f t="shared" si="48"/>
        <v>DISTRIBUCION VOLUMEN POR CRITERIO (kg o litros)Cola RegularT.ESPAÑA</v>
      </c>
      <c r="B3033" s="11" t="s">
        <v>210</v>
      </c>
      <c r="C3033" s="11" t="s">
        <v>134</v>
      </c>
      <c r="D3033" s="11" t="s">
        <v>32</v>
      </c>
      <c r="E3033" s="12">
        <v>100</v>
      </c>
      <c r="F3033" s="12">
        <v>100</v>
      </c>
      <c r="G3033" s="12">
        <v>100</v>
      </c>
      <c r="H3033" s="12">
        <v>100</v>
      </c>
      <c r="I3033" s="12">
        <v>100</v>
      </c>
      <c r="J3033" s="12">
        <v>100</v>
      </c>
      <c r="K3033" s="12">
        <v>100</v>
      </c>
      <c r="L3033" s="12">
        <v>100</v>
      </c>
      <c r="M3033" s="12">
        <v>100</v>
      </c>
      <c r="N3033" s="12"/>
      <c r="O3033" s="12"/>
    </row>
    <row r="3034" spans="1:15" x14ac:dyDescent="0.35">
      <c r="A3034" s="11" t="str">
        <f t="shared" si="48"/>
        <v>DISTRIBUCION VOLUMEN POR CRITERIO (kg o litros)Cola RegularBCN AM</v>
      </c>
      <c r="B3034" s="11" t="s">
        <v>210</v>
      </c>
      <c r="C3034" s="11" t="s">
        <v>134</v>
      </c>
      <c r="D3034" s="11" t="s">
        <v>1</v>
      </c>
      <c r="E3034" s="12">
        <v>7.0050075088181254</v>
      </c>
      <c r="F3034" s="12">
        <v>7.3923973596141179</v>
      </c>
      <c r="G3034" s="12">
        <v>7.6930782224854113</v>
      </c>
      <c r="H3034" s="12">
        <v>7.8293645506464253</v>
      </c>
      <c r="I3034" s="12">
        <v>5.6591164958360931</v>
      </c>
      <c r="J3034" s="12">
        <v>7.7012092442206193</v>
      </c>
      <c r="K3034" s="12">
        <v>8.2500646204030765</v>
      </c>
      <c r="L3034" s="12">
        <v>5.807080117792208</v>
      </c>
      <c r="M3034" s="12">
        <v>6.6130925557552471</v>
      </c>
      <c r="N3034" s="12"/>
      <c r="O3034" s="12"/>
    </row>
    <row r="3035" spans="1:15" x14ac:dyDescent="0.35">
      <c r="A3035" s="11" t="str">
        <f t="shared" si="48"/>
        <v>DISTRIBUCION VOLUMEN POR CRITERIO (kg o litros)Cola RegularREST.CAT ARAGON</v>
      </c>
      <c r="B3035" s="11" t="s">
        <v>210</v>
      </c>
      <c r="C3035" s="11" t="s">
        <v>134</v>
      </c>
      <c r="D3035" s="11" t="s">
        <v>2</v>
      </c>
      <c r="E3035" s="12">
        <v>15.923013572534275</v>
      </c>
      <c r="F3035" s="12">
        <v>20.050019012763112</v>
      </c>
      <c r="G3035" s="12">
        <v>16.030801591333262</v>
      </c>
      <c r="H3035" s="12">
        <v>14.622966902296591</v>
      </c>
      <c r="I3035" s="12">
        <v>15.49021524413525</v>
      </c>
      <c r="J3035" s="12">
        <v>16.818812625972914</v>
      </c>
      <c r="K3035" s="12">
        <v>15.230201718322</v>
      </c>
      <c r="L3035" s="12">
        <v>14.877192023868727</v>
      </c>
      <c r="M3035" s="12">
        <v>16.471098293709758</v>
      </c>
      <c r="N3035" s="12"/>
      <c r="O3035" s="12"/>
    </row>
    <row r="3036" spans="1:15" x14ac:dyDescent="0.35">
      <c r="A3036" s="11" t="str">
        <f t="shared" si="48"/>
        <v>DISTRIBUCION VOLUMEN POR CRITERIO (kg o litros)Cola RegularLEVANTE</v>
      </c>
      <c r="B3036" s="11" t="s">
        <v>210</v>
      </c>
      <c r="C3036" s="11" t="s">
        <v>134</v>
      </c>
      <c r="D3036" s="11" t="s">
        <v>3</v>
      </c>
      <c r="E3036" s="12">
        <v>16.209003226203027</v>
      </c>
      <c r="F3036" s="12">
        <v>15.370519078139964</v>
      </c>
      <c r="G3036" s="12">
        <v>15.175323464542837</v>
      </c>
      <c r="H3036" s="12">
        <v>15.685444604407806</v>
      </c>
      <c r="I3036" s="12">
        <v>16.811237388690635</v>
      </c>
      <c r="J3036" s="12">
        <v>16.018538659152917</v>
      </c>
      <c r="K3036" s="12">
        <v>15.91164756055754</v>
      </c>
      <c r="L3036" s="12">
        <v>19.02610145387721</v>
      </c>
      <c r="M3036" s="12">
        <v>18.606664151962036</v>
      </c>
      <c r="N3036" s="12"/>
      <c r="O3036" s="12"/>
    </row>
    <row r="3037" spans="1:15" x14ac:dyDescent="0.35">
      <c r="A3037" s="11" t="str">
        <f t="shared" si="48"/>
        <v>DISTRIBUCION VOLUMEN POR CRITERIO (kg o litros)Cola RegularANDALUCIA</v>
      </c>
      <c r="B3037" s="11" t="s">
        <v>210</v>
      </c>
      <c r="C3037" s="11" t="s">
        <v>134</v>
      </c>
      <c r="D3037" s="11" t="s">
        <v>4</v>
      </c>
      <c r="E3037" s="12">
        <v>21.554155623343892</v>
      </c>
      <c r="F3037" s="12">
        <v>20.738489019653951</v>
      </c>
      <c r="G3037" s="12">
        <v>21.224172299374853</v>
      </c>
      <c r="H3037" s="12">
        <v>21.440872176400454</v>
      </c>
      <c r="I3037" s="12">
        <v>20.256702876782121</v>
      </c>
      <c r="J3037" s="12">
        <v>18.645321282042314</v>
      </c>
      <c r="K3037" s="12">
        <v>19.71959144616217</v>
      </c>
      <c r="L3037" s="12">
        <v>18.200318550609339</v>
      </c>
      <c r="M3037" s="12">
        <v>16.805513953312257</v>
      </c>
      <c r="N3037" s="12"/>
      <c r="O3037" s="12"/>
    </row>
    <row r="3038" spans="1:15" x14ac:dyDescent="0.35">
      <c r="A3038" s="11" t="str">
        <f t="shared" si="48"/>
        <v>DISTRIBUCION VOLUMEN POR CRITERIO (kg o litros)Cola RegularMDD AM</v>
      </c>
      <c r="B3038" s="11" t="s">
        <v>210</v>
      </c>
      <c r="C3038" s="11" t="s">
        <v>134</v>
      </c>
      <c r="D3038" s="11" t="s">
        <v>5</v>
      </c>
      <c r="E3038" s="12">
        <v>13.007611622904841</v>
      </c>
      <c r="F3038" s="12">
        <v>11.401037215515119</v>
      </c>
      <c r="G3038" s="12">
        <v>13.724417093354029</v>
      </c>
      <c r="H3038" s="12">
        <v>12.744770903620037</v>
      </c>
      <c r="I3038" s="12">
        <v>11.799219931647849</v>
      </c>
      <c r="J3038" s="12">
        <v>14.067345709547954</v>
      </c>
      <c r="K3038" s="12">
        <v>13.872901501992263</v>
      </c>
      <c r="L3038" s="12">
        <v>12.928271264879616</v>
      </c>
      <c r="M3038" s="12">
        <v>10.589690819230114</v>
      </c>
      <c r="N3038" s="12"/>
      <c r="O3038" s="12"/>
    </row>
    <row r="3039" spans="1:15" x14ac:dyDescent="0.35">
      <c r="A3039" s="11" t="str">
        <f t="shared" si="48"/>
        <v>DISTRIBUCION VOLUMEN POR CRITERIO (kg o litros)Cola RegularRTO CENTRO</v>
      </c>
      <c r="B3039" s="11" t="s">
        <v>210</v>
      </c>
      <c r="C3039" s="11" t="s">
        <v>134</v>
      </c>
      <c r="D3039" s="11" t="s">
        <v>6</v>
      </c>
      <c r="E3039" s="12">
        <v>11.949819971988852</v>
      </c>
      <c r="F3039" s="12">
        <v>10.416644810686046</v>
      </c>
      <c r="G3039" s="12">
        <v>9.7067904975201955</v>
      </c>
      <c r="H3039" s="12">
        <v>9.7291007840127168</v>
      </c>
      <c r="I3039" s="12">
        <v>9.6719912498652825</v>
      </c>
      <c r="J3039" s="12">
        <v>8.2214234931575252</v>
      </c>
      <c r="K3039" s="12">
        <v>9.0381274308725317</v>
      </c>
      <c r="L3039" s="12">
        <v>10.77114458249163</v>
      </c>
      <c r="M3039" s="12">
        <v>11.850630776486632</v>
      </c>
      <c r="N3039" s="12"/>
      <c r="O3039" s="12"/>
    </row>
    <row r="3040" spans="1:15" x14ac:dyDescent="0.35">
      <c r="A3040" s="11" t="str">
        <f t="shared" si="48"/>
        <v>DISTRIBUCION VOLUMEN POR CRITERIO (kg o litros)Cola RegularNORTE-CENTRO</v>
      </c>
      <c r="B3040" s="11" t="s">
        <v>210</v>
      </c>
      <c r="C3040" s="11" t="s">
        <v>134</v>
      </c>
      <c r="D3040" s="11" t="s">
        <v>7</v>
      </c>
      <c r="E3040" s="12">
        <v>7.6939003649568738</v>
      </c>
      <c r="F3040" s="12">
        <v>7.7567051352995717</v>
      </c>
      <c r="G3040" s="12">
        <v>10.011967182646037</v>
      </c>
      <c r="H3040" s="12">
        <v>10.887324887074296</v>
      </c>
      <c r="I3040" s="12">
        <v>13.333814373445707</v>
      </c>
      <c r="J3040" s="12">
        <v>12.172460608123913</v>
      </c>
      <c r="K3040" s="12">
        <v>10.659155738695613</v>
      </c>
      <c r="L3040" s="12">
        <v>11.560304140954528</v>
      </c>
      <c r="M3040" s="12">
        <v>12.001185053876986</v>
      </c>
      <c r="N3040" s="12"/>
      <c r="O3040" s="12"/>
    </row>
    <row r="3041" spans="1:15" x14ac:dyDescent="0.35">
      <c r="A3041" s="11" t="str">
        <f t="shared" si="48"/>
        <v>DISTRIBUCION VOLUMEN POR CRITERIO (kg o litros)Cola RegularNOROESTE</v>
      </c>
      <c r="B3041" s="11" t="s">
        <v>210</v>
      </c>
      <c r="C3041" s="11" t="s">
        <v>134</v>
      </c>
      <c r="D3041" s="11" t="s">
        <v>8</v>
      </c>
      <c r="E3041" s="12">
        <v>6.6574898597422552</v>
      </c>
      <c r="F3041" s="12">
        <v>6.874188578663885</v>
      </c>
      <c r="G3041" s="12">
        <v>6.4334533897225628</v>
      </c>
      <c r="H3041" s="12">
        <v>7.0601557322893669</v>
      </c>
      <c r="I3041" s="12">
        <v>6.9777013700040369</v>
      </c>
      <c r="J3041" s="12">
        <v>6.354884885104223</v>
      </c>
      <c r="K3041" s="12">
        <v>7.3183092999860371</v>
      </c>
      <c r="L3041" s="12">
        <v>6.8295845085991136</v>
      </c>
      <c r="M3041" s="12">
        <v>7.0621336117542093</v>
      </c>
      <c r="N3041" s="12"/>
      <c r="O3041" s="12"/>
    </row>
    <row r="3042" spans="1:15" x14ac:dyDescent="0.35">
      <c r="A3042" s="11" t="str">
        <f t="shared" si="48"/>
        <v>DISTRIBUCION VOLUMEN POR CRITERIO (kg o litros)Cola Regular&lt;2MIL</v>
      </c>
      <c r="B3042" s="11" t="s">
        <v>210</v>
      </c>
      <c r="C3042" s="11" t="s">
        <v>134</v>
      </c>
      <c r="D3042" s="11" t="s">
        <v>9</v>
      </c>
      <c r="E3042" s="12">
        <v>7.9265824241085987</v>
      </c>
      <c r="F3042" s="12">
        <v>9.8234608894708284</v>
      </c>
      <c r="G3042" s="12">
        <v>9.8143463285125563</v>
      </c>
      <c r="H3042" s="12">
        <v>8.2902041266612088</v>
      </c>
      <c r="I3042" s="12">
        <v>11.234343893533628</v>
      </c>
      <c r="J3042" s="12">
        <v>10.33538236168109</v>
      </c>
      <c r="K3042" s="12">
        <v>8.3848864293746459</v>
      </c>
      <c r="L3042" s="12">
        <v>11.835242999479243</v>
      </c>
      <c r="M3042" s="12">
        <v>9.7740486757851119</v>
      </c>
      <c r="N3042" s="12"/>
      <c r="O3042" s="12"/>
    </row>
    <row r="3043" spans="1:15" x14ac:dyDescent="0.35">
      <c r="A3043" s="11" t="str">
        <f t="shared" si="48"/>
        <v>DISTRIBUCION VOLUMEN POR CRITERIO (kg o litros)Cola Regular2-5MIL</v>
      </c>
      <c r="B3043" s="11" t="s">
        <v>210</v>
      </c>
      <c r="C3043" s="11" t="s">
        <v>134</v>
      </c>
      <c r="D3043" s="11" t="s">
        <v>10</v>
      </c>
      <c r="E3043" s="12">
        <v>7.0585841225661232</v>
      </c>
      <c r="F3043" s="12">
        <v>8.0580759187565505</v>
      </c>
      <c r="G3043" s="12">
        <v>6.6339150136602747</v>
      </c>
      <c r="H3043" s="12">
        <v>4.3335297795186429</v>
      </c>
      <c r="I3043" s="12">
        <v>4.8376885345245793</v>
      </c>
      <c r="J3043" s="12">
        <v>4.9522298644447584</v>
      </c>
      <c r="K3043" s="12">
        <v>5.5563413293185038</v>
      </c>
      <c r="L3043" s="12">
        <v>5.2928998588254332</v>
      </c>
      <c r="M3043" s="12">
        <v>6.4980594084797216</v>
      </c>
      <c r="N3043" s="12"/>
      <c r="O3043" s="12"/>
    </row>
    <row r="3044" spans="1:15" x14ac:dyDescent="0.35">
      <c r="A3044" s="11" t="str">
        <f t="shared" si="48"/>
        <v>DISTRIBUCION VOLUMEN POR CRITERIO (kg o litros)Cola Regular5-10MIL</v>
      </c>
      <c r="B3044" s="11" t="s">
        <v>210</v>
      </c>
      <c r="C3044" s="11" t="s">
        <v>134</v>
      </c>
      <c r="D3044" s="11" t="s">
        <v>11</v>
      </c>
      <c r="E3044" s="12">
        <v>8.9803192876716569</v>
      </c>
      <c r="F3044" s="12">
        <v>9.3258977714913946</v>
      </c>
      <c r="G3044" s="12">
        <v>8.2684251940168476</v>
      </c>
      <c r="H3044" s="12">
        <v>10.560469691436811</v>
      </c>
      <c r="I3044" s="12">
        <v>10.479812916800508</v>
      </c>
      <c r="J3044" s="12">
        <v>10.992060869776559</v>
      </c>
      <c r="K3044" s="12">
        <v>9.6529856022567166</v>
      </c>
      <c r="L3044" s="12">
        <v>9.8089477939866931</v>
      </c>
      <c r="M3044" s="12">
        <v>9.4838720610991931</v>
      </c>
      <c r="N3044" s="12"/>
      <c r="O3044" s="12"/>
    </row>
    <row r="3045" spans="1:15" x14ac:dyDescent="0.35">
      <c r="A3045" s="11" t="str">
        <f t="shared" si="48"/>
        <v>DISTRIBUCION VOLUMEN POR CRITERIO (kg o litros)Cola Regular10-30MIL</v>
      </c>
      <c r="B3045" s="11" t="s">
        <v>210</v>
      </c>
      <c r="C3045" s="11" t="s">
        <v>134</v>
      </c>
      <c r="D3045" s="11" t="s">
        <v>12</v>
      </c>
      <c r="E3045" s="12">
        <v>13.057256993299159</v>
      </c>
      <c r="F3045" s="12">
        <v>14.737063545229775</v>
      </c>
      <c r="G3045" s="12">
        <v>14.913941102779027</v>
      </c>
      <c r="H3045" s="12">
        <v>15.376685233111589</v>
      </c>
      <c r="I3045" s="12">
        <v>14.707313558462811</v>
      </c>
      <c r="J3045" s="12">
        <v>14.752660959711628</v>
      </c>
      <c r="K3045" s="12">
        <v>15.338993873714536</v>
      </c>
      <c r="L3045" s="12">
        <v>13.940980235606037</v>
      </c>
      <c r="M3045" s="12">
        <v>17.719497373394024</v>
      </c>
      <c r="N3045" s="12"/>
      <c r="O3045" s="12"/>
    </row>
    <row r="3046" spans="1:15" x14ac:dyDescent="0.35">
      <c r="A3046" s="11" t="str">
        <f t="shared" si="48"/>
        <v>DISTRIBUCION VOLUMEN POR CRITERIO (kg o litros)Cola Regular30-100MIL</v>
      </c>
      <c r="B3046" s="11" t="s">
        <v>210</v>
      </c>
      <c r="C3046" s="11" t="s">
        <v>134</v>
      </c>
      <c r="D3046" s="11" t="s">
        <v>13</v>
      </c>
      <c r="E3046" s="12">
        <v>22.002661789129672</v>
      </c>
      <c r="F3046" s="12">
        <v>19.06241378176259</v>
      </c>
      <c r="G3046" s="12">
        <v>20.517905178681804</v>
      </c>
      <c r="H3046" s="12">
        <v>21.690408853739708</v>
      </c>
      <c r="I3046" s="12">
        <v>21.510362231334447</v>
      </c>
      <c r="J3046" s="12">
        <v>22.207857754511622</v>
      </c>
      <c r="K3046" s="12">
        <v>23.289399308167443</v>
      </c>
      <c r="L3046" s="12">
        <v>19.396136677327249</v>
      </c>
      <c r="M3046" s="12">
        <v>19.232994095330934</v>
      </c>
      <c r="N3046" s="12"/>
      <c r="O3046" s="12"/>
    </row>
    <row r="3047" spans="1:15" x14ac:dyDescent="0.35">
      <c r="A3047" s="11" t="str">
        <f t="shared" si="48"/>
        <v>DISTRIBUCION VOLUMEN POR CRITERIO (kg o litros)Cola Regular100-200MIL</v>
      </c>
      <c r="B3047" s="11" t="s">
        <v>210</v>
      </c>
      <c r="C3047" s="11" t="s">
        <v>134</v>
      </c>
      <c r="D3047" s="11" t="s">
        <v>14</v>
      </c>
      <c r="E3047" s="12">
        <v>7.7501656571707187</v>
      </c>
      <c r="F3047" s="12">
        <v>7.8638439498166388</v>
      </c>
      <c r="G3047" s="12">
        <v>9.388084642502994</v>
      </c>
      <c r="H3047" s="12">
        <v>8.2368222821042885</v>
      </c>
      <c r="I3047" s="12">
        <v>7.2158827993037429</v>
      </c>
      <c r="J3047" s="12">
        <v>6.6429023374193887</v>
      </c>
      <c r="K3047" s="12">
        <v>9.3952291570527677</v>
      </c>
      <c r="L3047" s="12">
        <v>8.0254109405551581</v>
      </c>
      <c r="M3047" s="12">
        <v>7.5964110994708696</v>
      </c>
      <c r="N3047" s="12"/>
      <c r="O3047" s="12"/>
    </row>
    <row r="3048" spans="1:15" x14ac:dyDescent="0.35">
      <c r="A3048" s="11" t="str">
        <f t="shared" si="48"/>
        <v>DISTRIBUCION VOLUMEN POR CRITERIO (kg o litros)Cola Regular200-500MIL</v>
      </c>
      <c r="B3048" s="11" t="s">
        <v>210</v>
      </c>
      <c r="C3048" s="11" t="s">
        <v>134</v>
      </c>
      <c r="D3048" s="11" t="s">
        <v>15</v>
      </c>
      <c r="E3048" s="12">
        <v>13.88078544794576</v>
      </c>
      <c r="F3048" s="12">
        <v>12.863773672310632</v>
      </c>
      <c r="G3048" s="12">
        <v>13.961076592241756</v>
      </c>
      <c r="H3048" s="12">
        <v>12.823809096769844</v>
      </c>
      <c r="I3048" s="12">
        <v>13.394892498579891</v>
      </c>
      <c r="J3048" s="12">
        <v>10.973804438653989</v>
      </c>
      <c r="K3048" s="12">
        <v>10.895697347667632</v>
      </c>
      <c r="L3048" s="12">
        <v>15.165290673920909</v>
      </c>
      <c r="M3048" s="12">
        <v>15.382406318286456</v>
      </c>
      <c r="N3048" s="12"/>
      <c r="O3048" s="12"/>
    </row>
    <row r="3049" spans="1:15" x14ac:dyDescent="0.35">
      <c r="A3049" s="11" t="str">
        <f t="shared" si="48"/>
        <v>DISTRIBUCION VOLUMEN POR CRITERIO (kg o litros)Cola Regular&gt;500MIL</v>
      </c>
      <c r="B3049" s="11" t="s">
        <v>210</v>
      </c>
      <c r="C3049" s="11" t="s">
        <v>134</v>
      </c>
      <c r="D3049" s="11" t="s">
        <v>16</v>
      </c>
      <c r="E3049" s="12">
        <v>19.343645162705219</v>
      </c>
      <c r="F3049" s="12">
        <v>18.265473367097897</v>
      </c>
      <c r="G3049" s="12">
        <v>16.502312190666466</v>
      </c>
      <c r="H3049" s="12">
        <v>18.688075001374493</v>
      </c>
      <c r="I3049" s="12">
        <v>16.619707025788902</v>
      </c>
      <c r="J3049" s="12">
        <v>19.14310199933621</v>
      </c>
      <c r="K3049" s="12">
        <v>17.486464963552077</v>
      </c>
      <c r="L3049" s="12">
        <v>16.535093277174365</v>
      </c>
      <c r="M3049" s="12">
        <v>14.312717862514823</v>
      </c>
      <c r="N3049" s="12"/>
      <c r="O3049" s="12"/>
    </row>
    <row r="3050" spans="1:15" x14ac:dyDescent="0.35">
      <c r="A3050" s="11" t="str">
        <f t="shared" si="48"/>
        <v>DISTRIBUCION VOLUMEN POR CRITERIO (kg o litros)Cola RegularDE 15 A 19 AÑOS</v>
      </c>
      <c r="B3050" s="11" t="s">
        <v>210</v>
      </c>
      <c r="C3050" s="11" t="s">
        <v>134</v>
      </c>
      <c r="D3050" s="11" t="s">
        <v>34</v>
      </c>
      <c r="E3050" s="12">
        <v>4.3786020982244223</v>
      </c>
      <c r="F3050" s="12">
        <v>3.7506131236878919</v>
      </c>
      <c r="G3050" s="12">
        <v>2.127348542228817</v>
      </c>
      <c r="H3050" s="12">
        <v>3.751531940764218</v>
      </c>
      <c r="I3050" s="12">
        <v>2.6081560987208605</v>
      </c>
      <c r="J3050" s="12">
        <v>2.9195141207945912</v>
      </c>
      <c r="K3050" s="12">
        <v>3.1266882508252887</v>
      </c>
      <c r="L3050" s="12">
        <v>1.6167428511899975</v>
      </c>
      <c r="M3050" s="12">
        <v>5.3296552085594344</v>
      </c>
      <c r="N3050" s="12"/>
      <c r="O3050" s="12"/>
    </row>
    <row r="3051" spans="1:15" x14ac:dyDescent="0.35">
      <c r="A3051" s="11" t="str">
        <f t="shared" si="48"/>
        <v>DISTRIBUCION VOLUMEN POR CRITERIO (kg o litros)Cola RegularDE 20 A 24 AÑOS</v>
      </c>
      <c r="B3051" s="11" t="s">
        <v>210</v>
      </c>
      <c r="C3051" s="11" t="s">
        <v>134</v>
      </c>
      <c r="D3051" s="11" t="s">
        <v>35</v>
      </c>
      <c r="E3051" s="12">
        <v>10.428276564237475</v>
      </c>
      <c r="F3051" s="12">
        <v>7.8743538790618937</v>
      </c>
      <c r="G3051" s="12">
        <v>8.1145796389681184</v>
      </c>
      <c r="H3051" s="12">
        <v>5.3142701965203019</v>
      </c>
      <c r="I3051" s="12">
        <v>7.1195475663297731</v>
      </c>
      <c r="J3051" s="12">
        <v>5.222705335742865</v>
      </c>
      <c r="K3051" s="12">
        <v>4.7760491295416934</v>
      </c>
      <c r="L3051" s="12">
        <v>5.5072825074073029</v>
      </c>
      <c r="M3051" s="12">
        <v>5.8074246793035886</v>
      </c>
      <c r="N3051" s="12"/>
      <c r="O3051" s="12"/>
    </row>
    <row r="3052" spans="1:15" x14ac:dyDescent="0.35">
      <c r="A3052" s="11" t="str">
        <f t="shared" si="48"/>
        <v>DISTRIBUCION VOLUMEN POR CRITERIO (kg o litros)Cola RegularDE 25 A 34 AÑOS</v>
      </c>
      <c r="B3052" s="11" t="s">
        <v>210</v>
      </c>
      <c r="C3052" s="11" t="s">
        <v>134</v>
      </c>
      <c r="D3052" s="11" t="s">
        <v>36</v>
      </c>
      <c r="E3052" s="12">
        <v>10.4550733764085</v>
      </c>
      <c r="F3052" s="12">
        <v>8.4091554418389407</v>
      </c>
      <c r="G3052" s="12">
        <v>10.562753773724543</v>
      </c>
      <c r="H3052" s="12">
        <v>9.5617549264191712</v>
      </c>
      <c r="I3052" s="12">
        <v>11.314517862154471</v>
      </c>
      <c r="J3052" s="12">
        <v>8.9106569351293707</v>
      </c>
      <c r="K3052" s="12">
        <v>10.420140220597125</v>
      </c>
      <c r="L3052" s="12">
        <v>13.43091357906601</v>
      </c>
      <c r="M3052" s="12">
        <v>8.6956411909221316</v>
      </c>
      <c r="N3052" s="12"/>
      <c r="O3052" s="12"/>
    </row>
    <row r="3053" spans="1:15" x14ac:dyDescent="0.35">
      <c r="A3053" s="11" t="str">
        <f t="shared" si="48"/>
        <v>DISTRIBUCION VOLUMEN POR CRITERIO (kg o litros)Cola RegularDE 35 A 49 AÑOS</v>
      </c>
      <c r="B3053" s="11" t="s">
        <v>210</v>
      </c>
      <c r="C3053" s="11" t="s">
        <v>134</v>
      </c>
      <c r="D3053" s="11" t="s">
        <v>37</v>
      </c>
      <c r="E3053" s="12">
        <v>29.732231408785236</v>
      </c>
      <c r="F3053" s="12">
        <v>31.683345561180264</v>
      </c>
      <c r="G3053" s="12">
        <v>30.66656071788389</v>
      </c>
      <c r="H3053" s="12">
        <v>33.544578201810396</v>
      </c>
      <c r="I3053" s="12">
        <v>31.496892700981483</v>
      </c>
      <c r="J3053" s="12">
        <v>32.469002922277298</v>
      </c>
      <c r="K3053" s="12">
        <v>31.299002093258654</v>
      </c>
      <c r="L3053" s="12">
        <v>33.128556993210601</v>
      </c>
      <c r="M3053" s="12">
        <v>31.128402729307126</v>
      </c>
      <c r="N3053" s="12"/>
      <c r="O3053" s="12"/>
    </row>
    <row r="3054" spans="1:15" x14ac:dyDescent="0.35">
      <c r="A3054" s="11" t="str">
        <f t="shared" si="48"/>
        <v>DISTRIBUCION VOLUMEN POR CRITERIO (kg o litros)Cola RegularDE 50 A 59 AÑOS</v>
      </c>
      <c r="B3054" s="11" t="s">
        <v>210</v>
      </c>
      <c r="C3054" s="11" t="s">
        <v>134</v>
      </c>
      <c r="D3054" s="11" t="s">
        <v>38</v>
      </c>
      <c r="E3054" s="12">
        <v>26.870203416033483</v>
      </c>
      <c r="F3054" s="12">
        <v>28.457106541286965</v>
      </c>
      <c r="G3054" s="12">
        <v>27.376853121505455</v>
      </c>
      <c r="H3054" s="12">
        <v>28.098770485408625</v>
      </c>
      <c r="I3054" s="12">
        <v>25.199152472036989</v>
      </c>
      <c r="J3054" s="12">
        <v>25.398204715768262</v>
      </c>
      <c r="K3054" s="12">
        <v>26.980268867612573</v>
      </c>
      <c r="L3054" s="12">
        <v>25.282661725421494</v>
      </c>
      <c r="M3054" s="12">
        <v>30.420445590661583</v>
      </c>
      <c r="N3054" s="12"/>
      <c r="O3054" s="12"/>
    </row>
    <row r="3055" spans="1:15" x14ac:dyDescent="0.35">
      <c r="A3055" s="11" t="str">
        <f t="shared" si="48"/>
        <v>DISTRIBUCION VOLUMEN POR CRITERIO (kg o litros)Cola RegularDE 60 A 75 AÑOS</v>
      </c>
      <c r="B3055" s="11" t="s">
        <v>210</v>
      </c>
      <c r="C3055" s="11" t="s">
        <v>134</v>
      </c>
      <c r="D3055" s="11" t="s">
        <v>39</v>
      </c>
      <c r="E3055" s="12">
        <v>18.135613305734736</v>
      </c>
      <c r="F3055" s="12">
        <v>19.825426898863935</v>
      </c>
      <c r="G3055" s="12">
        <v>21.151916508070514</v>
      </c>
      <c r="H3055" s="12">
        <v>19.729101212086817</v>
      </c>
      <c r="I3055" s="12">
        <v>22.261730703781858</v>
      </c>
      <c r="J3055" s="12">
        <v>25.079918061798111</v>
      </c>
      <c r="K3055" s="12">
        <v>23.397854719680925</v>
      </c>
      <c r="L3055" s="12">
        <v>21.033842829775001</v>
      </c>
      <c r="M3055" s="12">
        <v>18.61843680707144</v>
      </c>
      <c r="N3055" s="12"/>
      <c r="O3055" s="12"/>
    </row>
    <row r="3056" spans="1:15" x14ac:dyDescent="0.35">
      <c r="A3056" s="11" t="str">
        <f t="shared" si="48"/>
        <v>DISTRIBUCION VOLUMEN POR CRITERIO (kg o litros)Cola RegularNIVEL ALTO</v>
      </c>
      <c r="B3056" s="11" t="s">
        <v>210</v>
      </c>
      <c r="C3056" s="11" t="s">
        <v>134</v>
      </c>
      <c r="D3056" s="11" t="s">
        <v>171</v>
      </c>
      <c r="E3056" s="12">
        <v>22.534087929480286</v>
      </c>
      <c r="F3056" s="12">
        <v>23.863335090111423</v>
      </c>
      <c r="G3056" s="12">
        <v>23.192736699458635</v>
      </c>
      <c r="H3056" s="12">
        <v>22.777929149102295</v>
      </c>
      <c r="I3056" s="12">
        <v>21.228121458101214</v>
      </c>
      <c r="J3056" s="12">
        <v>20.161584871979706</v>
      </c>
      <c r="K3056" s="12">
        <v>20.761072725852443</v>
      </c>
      <c r="L3056" s="12">
        <v>20.991370801175183</v>
      </c>
      <c r="M3056" s="12">
        <v>21.216120219236288</v>
      </c>
      <c r="N3056" s="12"/>
      <c r="O3056" s="12"/>
    </row>
    <row r="3057" spans="1:15" x14ac:dyDescent="0.35">
      <c r="A3057" s="11" t="str">
        <f t="shared" si="48"/>
        <v>DISTRIBUCION VOLUMEN POR CRITERIO (kg o litros)Cola RegularNIVEL MEDIO ALTO</v>
      </c>
      <c r="B3057" s="11" t="s">
        <v>210</v>
      </c>
      <c r="C3057" s="11" t="s">
        <v>134</v>
      </c>
      <c r="D3057" s="11" t="s">
        <v>172</v>
      </c>
      <c r="E3057" s="12">
        <v>15.484831807555659</v>
      </c>
      <c r="F3057" s="12">
        <v>16.674527076963145</v>
      </c>
      <c r="G3057" s="12">
        <v>14.732023087485269</v>
      </c>
      <c r="H3057" s="12">
        <v>15.242350114722154</v>
      </c>
      <c r="I3057" s="12">
        <v>14.796685299688059</v>
      </c>
      <c r="J3057" s="12">
        <v>13.541048564898306</v>
      </c>
      <c r="K3057" s="12">
        <v>14.233847554552467</v>
      </c>
      <c r="L3057" s="12">
        <v>13.034717741758209</v>
      </c>
      <c r="M3057" s="12">
        <v>13.704185750707431</v>
      </c>
      <c r="N3057" s="12"/>
      <c r="O3057" s="12"/>
    </row>
    <row r="3058" spans="1:15" x14ac:dyDescent="0.35">
      <c r="A3058" s="11" t="str">
        <f t="shared" si="48"/>
        <v>DISTRIBUCION VOLUMEN POR CRITERIO (kg o litros)Cola RegularNIVEL MEDIO</v>
      </c>
      <c r="B3058" s="11" t="s">
        <v>210</v>
      </c>
      <c r="C3058" s="11" t="s">
        <v>134</v>
      </c>
      <c r="D3058" s="11" t="s">
        <v>173</v>
      </c>
      <c r="E3058" s="12">
        <v>25.367434645470098</v>
      </c>
      <c r="F3058" s="12">
        <v>25.929653133798457</v>
      </c>
      <c r="G3058" s="12">
        <v>26.240085705890337</v>
      </c>
      <c r="H3058" s="12">
        <v>26.481858854878819</v>
      </c>
      <c r="I3058" s="12">
        <v>29.201092585072864</v>
      </c>
      <c r="J3058" s="12">
        <v>26.932000482189057</v>
      </c>
      <c r="K3058" s="12">
        <v>27.844727059729678</v>
      </c>
      <c r="L3058" s="12">
        <v>29.473073359188707</v>
      </c>
      <c r="M3058" s="12">
        <v>27.831618700389576</v>
      </c>
      <c r="N3058" s="12"/>
      <c r="O3058" s="12"/>
    </row>
    <row r="3059" spans="1:15" x14ac:dyDescent="0.35">
      <c r="A3059" s="11" t="str">
        <f t="shared" si="48"/>
        <v>DISTRIBUCION VOLUMEN POR CRITERIO (kg o litros)Cola RegularNIVEL MEDIO BAJO</v>
      </c>
      <c r="B3059" s="11" t="s">
        <v>210</v>
      </c>
      <c r="C3059" s="11" t="s">
        <v>134</v>
      </c>
      <c r="D3059" s="11" t="s">
        <v>174</v>
      </c>
      <c r="E3059" s="12">
        <v>14.419786608588373</v>
      </c>
      <c r="F3059" s="12">
        <v>12.875512364573998</v>
      </c>
      <c r="G3059" s="12">
        <v>12.365204973568925</v>
      </c>
      <c r="H3059" s="12">
        <v>12.380194308425715</v>
      </c>
      <c r="I3059" s="12">
        <v>11.089874381251246</v>
      </c>
      <c r="J3059" s="12">
        <v>12.381835502975738</v>
      </c>
      <c r="K3059" s="12">
        <v>13.200958354862694</v>
      </c>
      <c r="L3059" s="12">
        <v>12.144242202883188</v>
      </c>
      <c r="M3059" s="12">
        <v>12.176153822810832</v>
      </c>
      <c r="N3059" s="12"/>
      <c r="O3059" s="12"/>
    </row>
    <row r="3060" spans="1:15" x14ac:dyDescent="0.35">
      <c r="A3060" s="11" t="str">
        <f t="shared" si="48"/>
        <v>DISTRIBUCION VOLUMEN POR CRITERIO (kg o litros)Cola RegularNIVEL BAJO</v>
      </c>
      <c r="B3060" s="11" t="s">
        <v>210</v>
      </c>
      <c r="C3060" s="11" t="s">
        <v>134</v>
      </c>
      <c r="D3060" s="11" t="s">
        <v>190</v>
      </c>
      <c r="E3060" s="12">
        <v>22.193858352210075</v>
      </c>
      <c r="F3060" s="12">
        <v>20.656974268451439</v>
      </c>
      <c r="G3060" s="12">
        <v>23.469954383393645</v>
      </c>
      <c r="H3060" s="12">
        <v>23.117674660906129</v>
      </c>
      <c r="I3060" s="12">
        <v>23.68422638228083</v>
      </c>
      <c r="J3060" s="12">
        <v>26.983532595192955</v>
      </c>
      <c r="K3060" s="12">
        <v>23.959399422607682</v>
      </c>
      <c r="L3060" s="12">
        <v>24.356596414018004</v>
      </c>
      <c r="M3060" s="12">
        <v>25.071925349457185</v>
      </c>
      <c r="N3060" s="12"/>
      <c r="O3060" s="12"/>
    </row>
    <row r="3061" spans="1:15" x14ac:dyDescent="0.35">
      <c r="A3061" s="11" t="str">
        <f t="shared" si="48"/>
        <v>DISTRIBUCION VOLUMEN POR CRITERIO (kg o litros)Cola RegularHOMBRE</v>
      </c>
      <c r="B3061" s="11" t="s">
        <v>210</v>
      </c>
      <c r="C3061" s="11" t="s">
        <v>134</v>
      </c>
      <c r="D3061" s="11" t="s">
        <v>17</v>
      </c>
      <c r="E3061" s="12">
        <v>52.233526098898764</v>
      </c>
      <c r="F3061" s="12">
        <v>51.90419416209825</v>
      </c>
      <c r="G3061" s="12">
        <v>51.636630708327523</v>
      </c>
      <c r="H3061" s="12">
        <v>51.118908649672875</v>
      </c>
      <c r="I3061" s="12">
        <v>54.4755604948853</v>
      </c>
      <c r="J3061" s="12">
        <v>51.923802301238332</v>
      </c>
      <c r="K3061" s="12">
        <v>52.232431634874608</v>
      </c>
      <c r="L3061" s="12">
        <v>50.766014685854103</v>
      </c>
      <c r="M3061" s="12">
        <v>57.54891161503425</v>
      </c>
      <c r="N3061" s="12"/>
      <c r="O3061" s="12"/>
    </row>
    <row r="3062" spans="1:15" x14ac:dyDescent="0.35">
      <c r="A3062" s="11" t="str">
        <f t="shared" si="48"/>
        <v>DISTRIBUCION VOLUMEN POR CRITERIO (kg o litros)Cola RegularMUJER</v>
      </c>
      <c r="B3062" s="11" t="s">
        <v>210</v>
      </c>
      <c r="C3062" s="11" t="s">
        <v>134</v>
      </c>
      <c r="D3062" s="11" t="s">
        <v>18</v>
      </c>
      <c r="E3062" s="12">
        <v>47.766479420539916</v>
      </c>
      <c r="F3062" s="12">
        <v>48.095801284229637</v>
      </c>
      <c r="G3062" s="12">
        <v>48.363371262245366</v>
      </c>
      <c r="H3062" s="12">
        <v>48.881092013396334</v>
      </c>
      <c r="I3062" s="12">
        <v>45.524433507300252</v>
      </c>
      <c r="J3062" s="12">
        <v>48.076201850447191</v>
      </c>
      <c r="K3062" s="12">
        <v>47.767566104965418</v>
      </c>
      <c r="L3062" s="12">
        <v>49.233994074170845</v>
      </c>
      <c r="M3062" s="12">
        <v>42.451084355333336</v>
      </c>
      <c r="N3062" s="12"/>
      <c r="O3062" s="12"/>
    </row>
    <row r="3063" spans="1:15" x14ac:dyDescent="0.35">
      <c r="A3063" s="11" t="str">
        <f t="shared" si="48"/>
        <v>DISTRIBUCION VOLUMEN POR CRITERIO (kg o litros)Light/ZeroT.ESPAÑA</v>
      </c>
      <c r="B3063" s="11" t="s">
        <v>210</v>
      </c>
      <c r="C3063" s="11" t="s">
        <v>135</v>
      </c>
      <c r="D3063" s="11" t="s">
        <v>32</v>
      </c>
      <c r="E3063" s="12">
        <v>100</v>
      </c>
      <c r="F3063" s="12">
        <v>100</v>
      </c>
      <c r="G3063" s="12">
        <v>100</v>
      </c>
      <c r="H3063" s="12">
        <v>100</v>
      </c>
      <c r="I3063" s="12">
        <v>100</v>
      </c>
      <c r="J3063" s="12">
        <v>100</v>
      </c>
      <c r="K3063" s="12">
        <v>100</v>
      </c>
      <c r="L3063" s="12">
        <v>100</v>
      </c>
      <c r="M3063" s="12">
        <v>100</v>
      </c>
      <c r="N3063" s="12"/>
      <c r="O3063" s="12"/>
    </row>
    <row r="3064" spans="1:15" x14ac:dyDescent="0.35">
      <c r="A3064" s="11" t="str">
        <f t="shared" si="48"/>
        <v>DISTRIBUCION VOLUMEN POR CRITERIO (kg o litros)Light/ZeroBCN AM</v>
      </c>
      <c r="B3064" s="11" t="s">
        <v>210</v>
      </c>
      <c r="C3064" s="11" t="s">
        <v>135</v>
      </c>
      <c r="D3064" s="11" t="s">
        <v>1</v>
      </c>
      <c r="E3064" s="12">
        <v>11.779134193666057</v>
      </c>
      <c r="F3064" s="12">
        <v>13.722466924033213</v>
      </c>
      <c r="G3064" s="12">
        <v>13.675354479390322</v>
      </c>
      <c r="H3064" s="12">
        <v>13.603701384277041</v>
      </c>
      <c r="I3064" s="12">
        <v>13.264380983336602</v>
      </c>
      <c r="J3064" s="12">
        <v>15.278388874678395</v>
      </c>
      <c r="K3064" s="12">
        <v>13.342370522147483</v>
      </c>
      <c r="L3064" s="12">
        <v>13.774816742466756</v>
      </c>
      <c r="M3064" s="12">
        <v>13.817833192427948</v>
      </c>
      <c r="N3064" s="12"/>
      <c r="O3064" s="12"/>
    </row>
    <row r="3065" spans="1:15" x14ac:dyDescent="0.35">
      <c r="A3065" s="11" t="str">
        <f t="shared" ref="A3065:A3128" si="49">B3065&amp;C3065&amp;D3065</f>
        <v>DISTRIBUCION VOLUMEN POR CRITERIO (kg o litros)Light/ZeroREST.CAT ARAGON</v>
      </c>
      <c r="B3065" s="11" t="s">
        <v>210</v>
      </c>
      <c r="C3065" s="11" t="s">
        <v>135</v>
      </c>
      <c r="D3065" s="11" t="s">
        <v>2</v>
      </c>
      <c r="E3065" s="12">
        <v>11.383474864079389</v>
      </c>
      <c r="F3065" s="12">
        <v>12.220216672292789</v>
      </c>
      <c r="G3065" s="12">
        <v>14.371545129736591</v>
      </c>
      <c r="H3065" s="12">
        <v>11.802721483267172</v>
      </c>
      <c r="I3065" s="12">
        <v>12.346308834301265</v>
      </c>
      <c r="J3065" s="12">
        <v>10.953368143791224</v>
      </c>
      <c r="K3065" s="12">
        <v>13.393596482532013</v>
      </c>
      <c r="L3065" s="12">
        <v>13.049929865166582</v>
      </c>
      <c r="M3065" s="12">
        <v>11.159864239477329</v>
      </c>
      <c r="N3065" s="12"/>
      <c r="O3065" s="12"/>
    </row>
    <row r="3066" spans="1:15" x14ac:dyDescent="0.35">
      <c r="A3066" s="11" t="str">
        <f t="shared" si="49"/>
        <v>DISTRIBUCION VOLUMEN POR CRITERIO (kg o litros)Light/ZeroLEVANTE</v>
      </c>
      <c r="B3066" s="11" t="s">
        <v>210</v>
      </c>
      <c r="C3066" s="11" t="s">
        <v>135</v>
      </c>
      <c r="D3066" s="11" t="s">
        <v>3</v>
      </c>
      <c r="E3066" s="12">
        <v>17.144233749541801</v>
      </c>
      <c r="F3066" s="12">
        <v>17.300138787702789</v>
      </c>
      <c r="G3066" s="12">
        <v>16.680273760464654</v>
      </c>
      <c r="H3066" s="12">
        <v>14.809399468068344</v>
      </c>
      <c r="I3066" s="12">
        <v>17.11171652931354</v>
      </c>
      <c r="J3066" s="12">
        <v>15.357948134408176</v>
      </c>
      <c r="K3066" s="12">
        <v>16.570202732651914</v>
      </c>
      <c r="L3066" s="12">
        <v>18.6291512883206</v>
      </c>
      <c r="M3066" s="12">
        <v>15.696482981996409</v>
      </c>
      <c r="N3066" s="12"/>
      <c r="O3066" s="12"/>
    </row>
    <row r="3067" spans="1:15" x14ac:dyDescent="0.35">
      <c r="A3067" s="11" t="str">
        <f t="shared" si="49"/>
        <v>DISTRIBUCION VOLUMEN POR CRITERIO (kg o litros)Light/ZeroANDALUCIA</v>
      </c>
      <c r="B3067" s="11" t="s">
        <v>210</v>
      </c>
      <c r="C3067" s="11" t="s">
        <v>135</v>
      </c>
      <c r="D3067" s="11" t="s">
        <v>4</v>
      </c>
      <c r="E3067" s="12">
        <v>19.263233351262596</v>
      </c>
      <c r="F3067" s="12">
        <v>17.395533491005089</v>
      </c>
      <c r="G3067" s="12">
        <v>19.23359520394872</v>
      </c>
      <c r="H3067" s="12">
        <v>21.01470530896572</v>
      </c>
      <c r="I3067" s="12">
        <v>21.006057405254516</v>
      </c>
      <c r="J3067" s="12">
        <v>20.007341092358239</v>
      </c>
      <c r="K3067" s="12">
        <v>19.170271927378472</v>
      </c>
      <c r="L3067" s="12">
        <v>15.84375432024491</v>
      </c>
      <c r="M3067" s="12">
        <v>18.680655434123171</v>
      </c>
      <c r="N3067" s="12"/>
      <c r="O3067" s="12"/>
    </row>
    <row r="3068" spans="1:15" x14ac:dyDescent="0.35">
      <c r="A3068" s="11" t="str">
        <f t="shared" si="49"/>
        <v>DISTRIBUCION VOLUMEN POR CRITERIO (kg o litros)Light/ZeroMDD AM</v>
      </c>
      <c r="B3068" s="11" t="s">
        <v>210</v>
      </c>
      <c r="C3068" s="11" t="s">
        <v>135</v>
      </c>
      <c r="D3068" s="11" t="s">
        <v>5</v>
      </c>
      <c r="E3068" s="12">
        <v>21.813549632438999</v>
      </c>
      <c r="F3068" s="12">
        <v>20.779168684153916</v>
      </c>
      <c r="G3068" s="12">
        <v>17.564509395800261</v>
      </c>
      <c r="H3068" s="12">
        <v>17.708472720521875</v>
      </c>
      <c r="I3068" s="12">
        <v>18.119177979707775</v>
      </c>
      <c r="J3068" s="12">
        <v>19.853894393124325</v>
      </c>
      <c r="K3068" s="12">
        <v>17.811571547176662</v>
      </c>
      <c r="L3068" s="12">
        <v>19.719723367648047</v>
      </c>
      <c r="M3068" s="12">
        <v>19.031567215746286</v>
      </c>
      <c r="N3068" s="12"/>
      <c r="O3068" s="12"/>
    </row>
    <row r="3069" spans="1:15" x14ac:dyDescent="0.35">
      <c r="A3069" s="11" t="str">
        <f t="shared" si="49"/>
        <v>DISTRIBUCION VOLUMEN POR CRITERIO (kg o litros)Light/ZeroRTO CENTRO</v>
      </c>
      <c r="B3069" s="11" t="s">
        <v>210</v>
      </c>
      <c r="C3069" s="11" t="s">
        <v>135</v>
      </c>
      <c r="D3069" s="11" t="s">
        <v>6</v>
      </c>
      <c r="E3069" s="12">
        <v>9.0578363153602659</v>
      </c>
      <c r="F3069" s="12">
        <v>9.4881081951037025</v>
      </c>
      <c r="G3069" s="12">
        <v>9.2879845373128109</v>
      </c>
      <c r="H3069" s="12">
        <v>8.9974866599511447</v>
      </c>
      <c r="I3069" s="12">
        <v>8.068166795772866</v>
      </c>
      <c r="J3069" s="12">
        <v>8.2828112462849575</v>
      </c>
      <c r="K3069" s="12">
        <v>9.1698381845234422</v>
      </c>
      <c r="L3069" s="12">
        <v>10.220065376906778</v>
      </c>
      <c r="M3069" s="12">
        <v>11.371100545196015</v>
      </c>
      <c r="N3069" s="12"/>
      <c r="O3069" s="12"/>
    </row>
    <row r="3070" spans="1:15" x14ac:dyDescent="0.35">
      <c r="A3070" s="11" t="str">
        <f t="shared" si="49"/>
        <v>DISTRIBUCION VOLUMEN POR CRITERIO (kg o litros)Light/ZeroNORTE-CENTRO</v>
      </c>
      <c r="B3070" s="11" t="s">
        <v>210</v>
      </c>
      <c r="C3070" s="11" t="s">
        <v>135</v>
      </c>
      <c r="D3070" s="11" t="s">
        <v>7</v>
      </c>
      <c r="E3070" s="12">
        <v>4.8805463740960358</v>
      </c>
      <c r="F3070" s="12">
        <v>5.0169058635288515</v>
      </c>
      <c r="G3070" s="12">
        <v>5.687524189329018</v>
      </c>
      <c r="H3070" s="12">
        <v>7.2471526843440399</v>
      </c>
      <c r="I3070" s="12">
        <v>4.9497702679902043</v>
      </c>
      <c r="J3070" s="12">
        <v>5.1709716396889389</v>
      </c>
      <c r="K3070" s="12">
        <v>5.3683229352777362</v>
      </c>
      <c r="L3070" s="12">
        <v>4.5018195185286576</v>
      </c>
      <c r="M3070" s="12">
        <v>4.7170059783484186</v>
      </c>
      <c r="N3070" s="12"/>
      <c r="O3070" s="12"/>
    </row>
    <row r="3071" spans="1:15" x14ac:dyDescent="0.35">
      <c r="A3071" s="11" t="str">
        <f t="shared" si="49"/>
        <v>DISTRIBUCION VOLUMEN POR CRITERIO (kg o litros)Light/ZeroNOROESTE</v>
      </c>
      <c r="B3071" s="11" t="s">
        <v>210</v>
      </c>
      <c r="C3071" s="11" t="s">
        <v>135</v>
      </c>
      <c r="D3071" s="11" t="s">
        <v>8</v>
      </c>
      <c r="E3071" s="12">
        <v>4.6779825082952415</v>
      </c>
      <c r="F3071" s="12">
        <v>4.0774624588703636</v>
      </c>
      <c r="G3071" s="12">
        <v>3.4992120166016765</v>
      </c>
      <c r="H3071" s="12">
        <v>4.8163528912402924</v>
      </c>
      <c r="I3071" s="12">
        <v>5.134420702370841</v>
      </c>
      <c r="J3071" s="12">
        <v>5.0952708845911872</v>
      </c>
      <c r="K3071" s="12">
        <v>5.1738303126424068</v>
      </c>
      <c r="L3071" s="12">
        <v>4.2607484574029559</v>
      </c>
      <c r="M3071" s="12">
        <v>5.5255078871775307</v>
      </c>
      <c r="N3071" s="12"/>
      <c r="O3071" s="12"/>
    </row>
    <row r="3072" spans="1:15" x14ac:dyDescent="0.35">
      <c r="A3072" s="11" t="str">
        <f t="shared" si="49"/>
        <v>DISTRIBUCION VOLUMEN POR CRITERIO (kg o litros)Light/Zero&lt;2MIL</v>
      </c>
      <c r="B3072" s="11" t="s">
        <v>210</v>
      </c>
      <c r="C3072" s="11" t="s">
        <v>135</v>
      </c>
      <c r="D3072" s="11" t="s">
        <v>9</v>
      </c>
      <c r="E3072" s="12">
        <v>3.7887649958500873</v>
      </c>
      <c r="F3072" s="12">
        <v>3.9703508833397128</v>
      </c>
      <c r="G3072" s="12">
        <v>4.6972607633752679</v>
      </c>
      <c r="H3072" s="12">
        <v>4.1708534945407978</v>
      </c>
      <c r="I3072" s="12">
        <v>3.5537697170564613</v>
      </c>
      <c r="J3072" s="12">
        <v>2.8280772030350931</v>
      </c>
      <c r="K3072" s="12">
        <v>3.8556445973312052</v>
      </c>
      <c r="L3072" s="12">
        <v>2.9119413274935049</v>
      </c>
      <c r="M3072" s="12">
        <v>2.0800375774424262</v>
      </c>
      <c r="N3072" s="12"/>
      <c r="O3072" s="12"/>
    </row>
    <row r="3073" spans="1:15" x14ac:dyDescent="0.35">
      <c r="A3073" s="11" t="str">
        <f t="shared" si="49"/>
        <v>DISTRIBUCION VOLUMEN POR CRITERIO (kg o litros)Light/Zero2-5MIL</v>
      </c>
      <c r="B3073" s="11" t="s">
        <v>210</v>
      </c>
      <c r="C3073" s="11" t="s">
        <v>135</v>
      </c>
      <c r="D3073" s="11" t="s">
        <v>10</v>
      </c>
      <c r="E3073" s="12">
        <v>4.209266747849151</v>
      </c>
      <c r="F3073" s="12">
        <v>4.5357928296982122</v>
      </c>
      <c r="G3073" s="12">
        <v>4.5022615329641962</v>
      </c>
      <c r="H3073" s="12">
        <v>4.46199286423189</v>
      </c>
      <c r="I3073" s="12">
        <v>2.9847382889325735</v>
      </c>
      <c r="J3073" s="12">
        <v>2.4714730256999768</v>
      </c>
      <c r="K3073" s="12">
        <v>3.2084160255344019</v>
      </c>
      <c r="L3073" s="12">
        <v>3.354712166641507</v>
      </c>
      <c r="M3073" s="12">
        <v>4.2090237453445489</v>
      </c>
      <c r="N3073" s="12"/>
      <c r="O3073" s="12"/>
    </row>
    <row r="3074" spans="1:15" x14ac:dyDescent="0.35">
      <c r="A3074" s="11" t="str">
        <f t="shared" si="49"/>
        <v>DISTRIBUCION VOLUMEN POR CRITERIO (kg o litros)Light/Zero5-10MIL</v>
      </c>
      <c r="B3074" s="11" t="s">
        <v>210</v>
      </c>
      <c r="C3074" s="11" t="s">
        <v>135</v>
      </c>
      <c r="D3074" s="11" t="s">
        <v>11</v>
      </c>
      <c r="E3074" s="12">
        <v>6.9987250570717734</v>
      </c>
      <c r="F3074" s="12">
        <v>6.0994228480003851</v>
      </c>
      <c r="G3074" s="12">
        <v>5.9202926832186575</v>
      </c>
      <c r="H3074" s="12">
        <v>6.6051074254567812</v>
      </c>
      <c r="I3074" s="12">
        <v>7.1465019635523692</v>
      </c>
      <c r="J3074" s="12">
        <v>6.6401443526643593</v>
      </c>
      <c r="K3074" s="12">
        <v>5.1240960974380538</v>
      </c>
      <c r="L3074" s="12">
        <v>5.3390679920772923</v>
      </c>
      <c r="M3074" s="12">
        <v>6.2173305784206603</v>
      </c>
      <c r="N3074" s="12"/>
      <c r="O3074" s="12"/>
    </row>
    <row r="3075" spans="1:15" x14ac:dyDescent="0.35">
      <c r="A3075" s="11" t="str">
        <f t="shared" si="49"/>
        <v>DISTRIBUCION VOLUMEN POR CRITERIO (kg o litros)Light/Zero10-30MIL</v>
      </c>
      <c r="B3075" s="11" t="s">
        <v>210</v>
      </c>
      <c r="C3075" s="11" t="s">
        <v>135</v>
      </c>
      <c r="D3075" s="11" t="s">
        <v>12</v>
      </c>
      <c r="E3075" s="12">
        <v>15.7255046558189</v>
      </c>
      <c r="F3075" s="12">
        <v>14.906617474581928</v>
      </c>
      <c r="G3075" s="12">
        <v>15.209219286174697</v>
      </c>
      <c r="H3075" s="12">
        <v>14.673690976343293</v>
      </c>
      <c r="I3075" s="12">
        <v>16.037001211743899</v>
      </c>
      <c r="J3075" s="12">
        <v>15.617962753515069</v>
      </c>
      <c r="K3075" s="12">
        <v>16.503835194180933</v>
      </c>
      <c r="L3075" s="12">
        <v>15.479917667805568</v>
      </c>
      <c r="M3075" s="12">
        <v>14.611980635371582</v>
      </c>
      <c r="N3075" s="12"/>
      <c r="O3075" s="12"/>
    </row>
    <row r="3076" spans="1:15" x14ac:dyDescent="0.35">
      <c r="A3076" s="11" t="str">
        <f t="shared" si="49"/>
        <v>DISTRIBUCION VOLUMEN POR CRITERIO (kg o litros)Light/Zero30-100MIL</v>
      </c>
      <c r="B3076" s="11" t="s">
        <v>210</v>
      </c>
      <c r="C3076" s="11" t="s">
        <v>135</v>
      </c>
      <c r="D3076" s="11" t="s">
        <v>13</v>
      </c>
      <c r="E3076" s="12">
        <v>24.115835975307217</v>
      </c>
      <c r="F3076" s="12">
        <v>26.500249396946192</v>
      </c>
      <c r="G3076" s="12">
        <v>28.241952913083875</v>
      </c>
      <c r="H3076" s="12">
        <v>27.781040465104745</v>
      </c>
      <c r="I3076" s="12">
        <v>29.207094836822524</v>
      </c>
      <c r="J3076" s="12">
        <v>27.94028618451221</v>
      </c>
      <c r="K3076" s="12">
        <v>28.134275188817952</v>
      </c>
      <c r="L3076" s="12">
        <v>30.699099053919483</v>
      </c>
      <c r="M3076" s="12">
        <v>26.455061843897166</v>
      </c>
      <c r="N3076" s="12"/>
      <c r="O3076" s="12"/>
    </row>
    <row r="3077" spans="1:15" x14ac:dyDescent="0.35">
      <c r="A3077" s="11" t="str">
        <f t="shared" si="49"/>
        <v>DISTRIBUCION VOLUMEN POR CRITERIO (kg o litros)Light/Zero100-200MIL</v>
      </c>
      <c r="B3077" s="11" t="s">
        <v>210</v>
      </c>
      <c r="C3077" s="11" t="s">
        <v>135</v>
      </c>
      <c r="D3077" s="11" t="s">
        <v>14</v>
      </c>
      <c r="E3077" s="12">
        <v>9.6771138511969639</v>
      </c>
      <c r="F3077" s="12">
        <v>10.418089672675995</v>
      </c>
      <c r="G3077" s="12">
        <v>8.6595750992178075</v>
      </c>
      <c r="H3077" s="12">
        <v>9.8135160789205109</v>
      </c>
      <c r="I3077" s="12">
        <v>8.9099221843127445</v>
      </c>
      <c r="J3077" s="12">
        <v>9.0431272315572819</v>
      </c>
      <c r="K3077" s="12">
        <v>9.5247552103627431</v>
      </c>
      <c r="L3077" s="12">
        <v>8.6666642589432072</v>
      </c>
      <c r="M3077" s="12">
        <v>9.1153911422170246</v>
      </c>
      <c r="N3077" s="12"/>
      <c r="O3077" s="12"/>
    </row>
    <row r="3078" spans="1:15" x14ac:dyDescent="0.35">
      <c r="A3078" s="11" t="str">
        <f t="shared" si="49"/>
        <v>DISTRIBUCION VOLUMEN POR CRITERIO (kg o litros)Light/Zero200-500MIL</v>
      </c>
      <c r="B3078" s="11" t="s">
        <v>210</v>
      </c>
      <c r="C3078" s="11" t="s">
        <v>135</v>
      </c>
      <c r="D3078" s="11" t="s">
        <v>15</v>
      </c>
      <c r="E3078" s="12">
        <v>10.958109958053615</v>
      </c>
      <c r="F3078" s="12">
        <v>11.122959896559406</v>
      </c>
      <c r="G3078" s="12">
        <v>10.894561808624506</v>
      </c>
      <c r="H3078" s="12">
        <v>10.720697819538779</v>
      </c>
      <c r="I3078" s="12">
        <v>10.495536902371439</v>
      </c>
      <c r="J3078" s="12">
        <v>13.946781845630591</v>
      </c>
      <c r="K3078" s="12">
        <v>12.205196919296462</v>
      </c>
      <c r="L3078" s="12">
        <v>11.873713991540564</v>
      </c>
      <c r="M3078" s="12">
        <v>15.593884063727176</v>
      </c>
      <c r="N3078" s="12"/>
      <c r="O3078" s="12"/>
    </row>
    <row r="3079" spans="1:15" x14ac:dyDescent="0.35">
      <c r="A3079" s="11" t="str">
        <f t="shared" si="49"/>
        <v>DISTRIBUCION VOLUMEN POR CRITERIO (kg o litros)Light/Zero&gt;500MIL</v>
      </c>
      <c r="B3079" s="11" t="s">
        <v>210</v>
      </c>
      <c r="C3079" s="11" t="s">
        <v>135</v>
      </c>
      <c r="D3079" s="11" t="s">
        <v>16</v>
      </c>
      <c r="E3079" s="12">
        <v>24.526673650095866</v>
      </c>
      <c r="F3079" s="12">
        <v>22.446517175535465</v>
      </c>
      <c r="G3079" s="12">
        <v>21.874875233573697</v>
      </c>
      <c r="H3079" s="12">
        <v>21.773095257466142</v>
      </c>
      <c r="I3079" s="12">
        <v>21.665436845745166</v>
      </c>
      <c r="J3079" s="12">
        <v>21.512143688599821</v>
      </c>
      <c r="K3079" s="12">
        <v>21.443783589283477</v>
      </c>
      <c r="L3079" s="12">
        <v>21.67488808537027</v>
      </c>
      <c r="M3079" s="12">
        <v>21.71731022422415</v>
      </c>
      <c r="N3079" s="12"/>
      <c r="O3079" s="12"/>
    </row>
    <row r="3080" spans="1:15" x14ac:dyDescent="0.35">
      <c r="A3080" s="11" t="str">
        <f t="shared" si="49"/>
        <v>DISTRIBUCION VOLUMEN POR CRITERIO (kg o litros)Light/ZeroDE 15 A 19 AÑOS</v>
      </c>
      <c r="B3080" s="11" t="s">
        <v>210</v>
      </c>
      <c r="C3080" s="11" t="s">
        <v>135</v>
      </c>
      <c r="D3080" s="11" t="s">
        <v>34</v>
      </c>
      <c r="E3080" s="12">
        <v>1.249556623635806</v>
      </c>
      <c r="F3080" s="12">
        <v>1.6056248847115544</v>
      </c>
      <c r="G3080" s="12">
        <v>1.4756015398242233</v>
      </c>
      <c r="H3080" s="12">
        <v>2.6639366323203779</v>
      </c>
      <c r="I3080" s="12">
        <v>2.3564397304831699</v>
      </c>
      <c r="J3080" s="12">
        <v>0.95630469700370446</v>
      </c>
      <c r="K3080" s="12">
        <v>1.0882904047137745</v>
      </c>
      <c r="L3080" s="12">
        <v>0.2746284539192585</v>
      </c>
      <c r="M3080" s="12">
        <v>2.664088336310523</v>
      </c>
      <c r="N3080" s="12"/>
      <c r="O3080" s="12"/>
    </row>
    <row r="3081" spans="1:15" x14ac:dyDescent="0.35">
      <c r="A3081" s="11" t="str">
        <f t="shared" si="49"/>
        <v>DISTRIBUCION VOLUMEN POR CRITERIO (kg o litros)Light/ZeroDE 20 A 24 AÑOS</v>
      </c>
      <c r="B3081" s="11" t="s">
        <v>210</v>
      </c>
      <c r="C3081" s="11" t="s">
        <v>135</v>
      </c>
      <c r="D3081" s="11" t="s">
        <v>35</v>
      </c>
      <c r="E3081" s="12">
        <v>2.6034732191205698</v>
      </c>
      <c r="F3081" s="12">
        <v>4.2215171835466876</v>
      </c>
      <c r="G3081" s="12">
        <v>2.9883814141611627</v>
      </c>
      <c r="H3081" s="12">
        <v>2.0715244055782649</v>
      </c>
      <c r="I3081" s="12">
        <v>2.2260469216713701</v>
      </c>
      <c r="J3081" s="12">
        <v>2.6964017638777404</v>
      </c>
      <c r="K3081" s="12">
        <v>1.5068899191964973</v>
      </c>
      <c r="L3081" s="12">
        <v>3.2621328683477597</v>
      </c>
      <c r="M3081" s="12">
        <v>4.459287181382293</v>
      </c>
      <c r="N3081" s="12"/>
      <c r="O3081" s="12"/>
    </row>
    <row r="3082" spans="1:15" x14ac:dyDescent="0.35">
      <c r="A3082" s="11" t="str">
        <f t="shared" si="49"/>
        <v>DISTRIBUCION VOLUMEN POR CRITERIO (kg o litros)Light/ZeroDE 25 A 34 AÑOS</v>
      </c>
      <c r="B3082" s="11" t="s">
        <v>210</v>
      </c>
      <c r="C3082" s="11" t="s">
        <v>135</v>
      </c>
      <c r="D3082" s="11" t="s">
        <v>36</v>
      </c>
      <c r="E3082" s="12">
        <v>10.247830139547009</v>
      </c>
      <c r="F3082" s="12">
        <v>8.0933687447197595</v>
      </c>
      <c r="G3082" s="12">
        <v>8.3535050014997303</v>
      </c>
      <c r="H3082" s="12">
        <v>9.9253693280094453</v>
      </c>
      <c r="I3082" s="12">
        <v>7.7034846551605156</v>
      </c>
      <c r="J3082" s="12">
        <v>8.4091994930489999</v>
      </c>
      <c r="K3082" s="12">
        <v>8.8835244800095285</v>
      </c>
      <c r="L3082" s="12">
        <v>7.898763733264107</v>
      </c>
      <c r="M3082" s="12">
        <v>6.5533521816160718</v>
      </c>
      <c r="N3082" s="12"/>
      <c r="O3082" s="12"/>
    </row>
    <row r="3083" spans="1:15" x14ac:dyDescent="0.35">
      <c r="A3083" s="11" t="str">
        <f t="shared" si="49"/>
        <v>DISTRIBUCION VOLUMEN POR CRITERIO (kg o litros)Light/ZeroDE 35 A 49 AÑOS</v>
      </c>
      <c r="B3083" s="11" t="s">
        <v>210</v>
      </c>
      <c r="C3083" s="11" t="s">
        <v>135</v>
      </c>
      <c r="D3083" s="11" t="s">
        <v>37</v>
      </c>
      <c r="E3083" s="12">
        <v>37.172957207815038</v>
      </c>
      <c r="F3083" s="12">
        <v>32.973491694756241</v>
      </c>
      <c r="G3083" s="12">
        <v>33.80917657602361</v>
      </c>
      <c r="H3083" s="12">
        <v>36.100203068915008</v>
      </c>
      <c r="I3083" s="12">
        <v>34.843646442878949</v>
      </c>
      <c r="J3083" s="12">
        <v>34.103857646837469</v>
      </c>
      <c r="K3083" s="12">
        <v>32.494454585222982</v>
      </c>
      <c r="L3083" s="12">
        <v>31.299158309648732</v>
      </c>
      <c r="M3083" s="12">
        <v>28.676967873054181</v>
      </c>
      <c r="N3083" s="12"/>
      <c r="O3083" s="12"/>
    </row>
    <row r="3084" spans="1:15" x14ac:dyDescent="0.35">
      <c r="A3084" s="11" t="str">
        <f t="shared" si="49"/>
        <v>DISTRIBUCION VOLUMEN POR CRITERIO (kg o litros)Light/ZeroDE 50 A 59 AÑOS</v>
      </c>
      <c r="B3084" s="11" t="s">
        <v>210</v>
      </c>
      <c r="C3084" s="11" t="s">
        <v>135</v>
      </c>
      <c r="D3084" s="11" t="s">
        <v>38</v>
      </c>
      <c r="E3084" s="12">
        <v>25.256202178459741</v>
      </c>
      <c r="F3084" s="12">
        <v>26.071058571401228</v>
      </c>
      <c r="G3084" s="12">
        <v>26.536300585507867</v>
      </c>
      <c r="H3084" s="12">
        <v>25.102390926763814</v>
      </c>
      <c r="I3084" s="12">
        <v>26.303491538959879</v>
      </c>
      <c r="J3084" s="12">
        <v>26.950915442757552</v>
      </c>
      <c r="K3084" s="12">
        <v>26.435447909274799</v>
      </c>
      <c r="L3084" s="12">
        <v>27.42011946293184</v>
      </c>
      <c r="M3084" s="12">
        <v>30.567079931952563</v>
      </c>
      <c r="N3084" s="12"/>
      <c r="O3084" s="12"/>
    </row>
    <row r="3085" spans="1:15" x14ac:dyDescent="0.35">
      <c r="A3085" s="11" t="str">
        <f t="shared" si="49"/>
        <v>DISTRIBUCION VOLUMEN POR CRITERIO (kg o litros)Light/ZeroDE 60 A 75 AÑOS</v>
      </c>
      <c r="B3085" s="11" t="s">
        <v>210</v>
      </c>
      <c r="C3085" s="11" t="s">
        <v>135</v>
      </c>
      <c r="D3085" s="11" t="s">
        <v>39</v>
      </c>
      <c r="E3085" s="12">
        <v>23.469975365861128</v>
      </c>
      <c r="F3085" s="12">
        <v>27.034941066645775</v>
      </c>
      <c r="G3085" s="12">
        <v>26.837035539599764</v>
      </c>
      <c r="H3085" s="12">
        <v>24.136568601898766</v>
      </c>
      <c r="I3085" s="12">
        <v>26.566890115379842</v>
      </c>
      <c r="J3085" s="12">
        <v>26.883314129876045</v>
      </c>
      <c r="K3085" s="12">
        <v>29.591398788183316</v>
      </c>
      <c r="L3085" s="12">
        <v>29.845206067383316</v>
      </c>
      <c r="M3085" s="12">
        <v>27.07924285699378</v>
      </c>
      <c r="N3085" s="12"/>
      <c r="O3085" s="12"/>
    </row>
    <row r="3086" spans="1:15" x14ac:dyDescent="0.35">
      <c r="A3086" s="11" t="str">
        <f t="shared" si="49"/>
        <v>DISTRIBUCION VOLUMEN POR CRITERIO (kg o litros)Light/ZeroNIVEL ALTO</v>
      </c>
      <c r="B3086" s="11" t="s">
        <v>210</v>
      </c>
      <c r="C3086" s="11" t="s">
        <v>135</v>
      </c>
      <c r="D3086" s="11" t="s">
        <v>171</v>
      </c>
      <c r="E3086" s="12">
        <v>20.175590229942834</v>
      </c>
      <c r="F3086" s="12">
        <v>23.179041602379115</v>
      </c>
      <c r="G3086" s="12">
        <v>25.0415376929977</v>
      </c>
      <c r="H3086" s="12">
        <v>23.432980847658435</v>
      </c>
      <c r="I3086" s="12">
        <v>24.64965259647375</v>
      </c>
      <c r="J3086" s="12">
        <v>24.41438297610771</v>
      </c>
      <c r="K3086" s="12">
        <v>23.772967536874305</v>
      </c>
      <c r="L3086" s="12">
        <v>27.124207643420522</v>
      </c>
      <c r="M3086" s="12">
        <v>27.971316268486241</v>
      </c>
      <c r="N3086" s="12"/>
      <c r="O3086" s="12"/>
    </row>
    <row r="3087" spans="1:15" x14ac:dyDescent="0.35">
      <c r="A3087" s="11" t="str">
        <f t="shared" si="49"/>
        <v>DISTRIBUCION VOLUMEN POR CRITERIO (kg o litros)Light/ZeroNIVEL MEDIO ALTO</v>
      </c>
      <c r="B3087" s="11" t="s">
        <v>210</v>
      </c>
      <c r="C3087" s="11" t="s">
        <v>135</v>
      </c>
      <c r="D3087" s="11" t="s">
        <v>172</v>
      </c>
      <c r="E3087" s="12">
        <v>20.236191200200544</v>
      </c>
      <c r="F3087" s="12">
        <v>17.531524804589825</v>
      </c>
      <c r="G3087" s="12">
        <v>16.639620576689985</v>
      </c>
      <c r="H3087" s="12">
        <v>19.773906840452447</v>
      </c>
      <c r="I3087" s="12">
        <v>18.542148120402565</v>
      </c>
      <c r="J3087" s="12">
        <v>17.762429828743741</v>
      </c>
      <c r="K3087" s="12">
        <v>15.074804501879798</v>
      </c>
      <c r="L3087" s="12">
        <v>17.622029486861635</v>
      </c>
      <c r="M3087" s="12">
        <v>16.254862248241775</v>
      </c>
      <c r="N3087" s="12"/>
      <c r="O3087" s="12"/>
    </row>
    <row r="3088" spans="1:15" x14ac:dyDescent="0.35">
      <c r="A3088" s="11" t="str">
        <f t="shared" si="49"/>
        <v>DISTRIBUCION VOLUMEN POR CRITERIO (kg o litros)Light/ZeroNIVEL MEDIO</v>
      </c>
      <c r="B3088" s="11" t="s">
        <v>210</v>
      </c>
      <c r="C3088" s="11" t="s">
        <v>135</v>
      </c>
      <c r="D3088" s="11" t="s">
        <v>173</v>
      </c>
      <c r="E3088" s="12">
        <v>25.223356785140048</v>
      </c>
      <c r="F3088" s="12">
        <v>25.108718181738059</v>
      </c>
      <c r="G3088" s="12">
        <v>23.373770795500601</v>
      </c>
      <c r="H3088" s="12">
        <v>21.759432442754218</v>
      </c>
      <c r="I3088" s="12">
        <v>22.629201389416046</v>
      </c>
      <c r="J3088" s="12">
        <v>21.709304042010789</v>
      </c>
      <c r="K3088" s="12">
        <v>23.184867530643089</v>
      </c>
      <c r="L3088" s="12">
        <v>20.771387831339666</v>
      </c>
      <c r="M3088" s="12">
        <v>18.553900386665724</v>
      </c>
      <c r="N3088" s="12"/>
      <c r="O3088" s="12"/>
    </row>
    <row r="3089" spans="1:15" x14ac:dyDescent="0.35">
      <c r="A3089" s="11" t="str">
        <f t="shared" si="49"/>
        <v>DISTRIBUCION VOLUMEN POR CRITERIO (kg o litros)Light/ZeroNIVEL MEDIO BAJO</v>
      </c>
      <c r="B3089" s="11" t="s">
        <v>210</v>
      </c>
      <c r="C3089" s="11" t="s">
        <v>135</v>
      </c>
      <c r="D3089" s="11" t="s">
        <v>174</v>
      </c>
      <c r="E3089" s="12">
        <v>13.319796466002757</v>
      </c>
      <c r="F3089" s="12">
        <v>12.611234494920161</v>
      </c>
      <c r="G3089" s="12">
        <v>14.058819812758349</v>
      </c>
      <c r="H3089" s="12">
        <v>13.443509459323721</v>
      </c>
      <c r="I3089" s="12">
        <v>15.882693552239205</v>
      </c>
      <c r="J3089" s="12">
        <v>14.228518951350063</v>
      </c>
      <c r="K3089" s="12">
        <v>14.707927262701917</v>
      </c>
      <c r="L3089" s="12">
        <v>14.865702374029762</v>
      </c>
      <c r="M3089" s="12">
        <v>15.935494347186523</v>
      </c>
      <c r="N3089" s="12"/>
      <c r="O3089" s="12"/>
    </row>
    <row r="3090" spans="1:15" x14ac:dyDescent="0.35">
      <c r="A3090" s="11" t="str">
        <f t="shared" si="49"/>
        <v>DISTRIBUCION VOLUMEN POR CRITERIO (kg o litros)Light/ZeroNIVEL BAJO</v>
      </c>
      <c r="B3090" s="11" t="s">
        <v>210</v>
      </c>
      <c r="C3090" s="11" t="s">
        <v>135</v>
      </c>
      <c r="D3090" s="11" t="s">
        <v>190</v>
      </c>
      <c r="E3090" s="12">
        <v>21.045060180753737</v>
      </c>
      <c r="F3090" s="12">
        <v>21.569485354211608</v>
      </c>
      <c r="G3090" s="12">
        <v>20.886251742582335</v>
      </c>
      <c r="H3090" s="12">
        <v>21.590163120145654</v>
      </c>
      <c r="I3090" s="12">
        <v>18.296305406656092</v>
      </c>
      <c r="J3090" s="12">
        <v>21.885362471687202</v>
      </c>
      <c r="K3090" s="12">
        <v>23.259437146864943</v>
      </c>
      <c r="L3090" s="12">
        <v>19.616684960267225</v>
      </c>
      <c r="M3090" s="12">
        <v>21.28444452579453</v>
      </c>
      <c r="N3090" s="12"/>
      <c r="O3090" s="12"/>
    </row>
    <row r="3091" spans="1:15" x14ac:dyDescent="0.35">
      <c r="A3091" s="11" t="str">
        <f t="shared" si="49"/>
        <v>DISTRIBUCION VOLUMEN POR CRITERIO (kg o litros)Light/ZeroHOMBRE</v>
      </c>
      <c r="B3091" s="11" t="s">
        <v>210</v>
      </c>
      <c r="C3091" s="11" t="s">
        <v>135</v>
      </c>
      <c r="D3091" s="11" t="s">
        <v>17</v>
      </c>
      <c r="E3091" s="12">
        <v>50.546709162392979</v>
      </c>
      <c r="F3091" s="12">
        <v>52.347963470458325</v>
      </c>
      <c r="G3091" s="12">
        <v>52.448249422074952</v>
      </c>
      <c r="H3091" s="12">
        <v>53.688031058625477</v>
      </c>
      <c r="I3091" s="12">
        <v>54.342836010752706</v>
      </c>
      <c r="J3091" s="12">
        <v>50.13275640961561</v>
      </c>
      <c r="K3091" s="12">
        <v>51.469355348135373</v>
      </c>
      <c r="L3091" s="12">
        <v>55.239189064019079</v>
      </c>
      <c r="M3091" s="12">
        <v>54.112375590719928</v>
      </c>
      <c r="N3091" s="12"/>
      <c r="O3091" s="12"/>
    </row>
    <row r="3092" spans="1:15" x14ac:dyDescent="0.35">
      <c r="A3092" s="11" t="str">
        <f t="shared" si="49"/>
        <v>DISTRIBUCION VOLUMEN POR CRITERIO (kg o litros)Light/ZeroMUJER</v>
      </c>
      <c r="B3092" s="11" t="s">
        <v>210</v>
      </c>
      <c r="C3092" s="11" t="s">
        <v>135</v>
      </c>
      <c r="D3092" s="11" t="s">
        <v>18</v>
      </c>
      <c r="E3092" s="12">
        <v>49.453285792447403</v>
      </c>
      <c r="F3092" s="12">
        <v>47.652047381753391</v>
      </c>
      <c r="G3092" s="12">
        <v>47.551751691414388</v>
      </c>
      <c r="H3092" s="12">
        <v>46.311961389238228</v>
      </c>
      <c r="I3092" s="12">
        <v>45.657167977624091</v>
      </c>
      <c r="J3092" s="12">
        <v>49.867240846795134</v>
      </c>
      <c r="K3092" s="12">
        <v>48.530646039927213</v>
      </c>
      <c r="L3092" s="12">
        <v>44.760817239992861</v>
      </c>
      <c r="M3092" s="12">
        <v>45.887634378053392</v>
      </c>
      <c r="N3092" s="12"/>
      <c r="O3092" s="12"/>
    </row>
    <row r="3093" spans="1:15" x14ac:dyDescent="0.35">
      <c r="A3093" s="11" t="str">
        <f t="shared" si="49"/>
        <v>DISTRIBUCION VOLUMEN POR CRITERIO (kg o litros)Otra Variedad ColaT.ESPAÑA</v>
      </c>
      <c r="B3093" s="11" t="s">
        <v>210</v>
      </c>
      <c r="C3093" s="11" t="s">
        <v>136</v>
      </c>
      <c r="D3093" s="11" t="s">
        <v>32</v>
      </c>
      <c r="E3093" s="12" t="s">
        <v>222</v>
      </c>
      <c r="F3093" s="12" t="s">
        <v>222</v>
      </c>
      <c r="G3093" s="12" t="s">
        <v>222</v>
      </c>
      <c r="H3093" s="12" t="s">
        <v>222</v>
      </c>
      <c r="I3093" s="12" t="s">
        <v>222</v>
      </c>
      <c r="J3093" s="12" t="s">
        <v>222</v>
      </c>
      <c r="K3093" s="12" t="s">
        <v>222</v>
      </c>
      <c r="L3093" s="12" t="s">
        <v>222</v>
      </c>
      <c r="M3093" s="12" t="s">
        <v>222</v>
      </c>
      <c r="N3093" s="12"/>
      <c r="O3093" s="12"/>
    </row>
    <row r="3094" spans="1:15" x14ac:dyDescent="0.35">
      <c r="A3094" s="11" t="str">
        <f t="shared" si="49"/>
        <v>DISTRIBUCION VOLUMEN POR CRITERIO (kg o litros)Otra Variedad ColaBCN AM</v>
      </c>
      <c r="B3094" s="11" t="s">
        <v>210</v>
      </c>
      <c r="C3094" s="11" t="s">
        <v>136</v>
      </c>
      <c r="D3094" s="11" t="s">
        <v>1</v>
      </c>
      <c r="E3094" s="12" t="s">
        <v>222</v>
      </c>
      <c r="F3094" s="12" t="s">
        <v>222</v>
      </c>
      <c r="G3094" s="12" t="s">
        <v>222</v>
      </c>
      <c r="H3094" s="12" t="s">
        <v>222</v>
      </c>
      <c r="I3094" s="12" t="s">
        <v>222</v>
      </c>
      <c r="J3094" s="12" t="s">
        <v>222</v>
      </c>
      <c r="K3094" s="12" t="s">
        <v>222</v>
      </c>
      <c r="L3094" s="12" t="s">
        <v>222</v>
      </c>
      <c r="M3094" s="12" t="s">
        <v>222</v>
      </c>
      <c r="N3094" s="12"/>
      <c r="O3094" s="12"/>
    </row>
    <row r="3095" spans="1:15" x14ac:dyDescent="0.35">
      <c r="A3095" s="11" t="str">
        <f t="shared" si="49"/>
        <v>DISTRIBUCION VOLUMEN POR CRITERIO (kg o litros)Otra Variedad ColaREST.CAT ARAGON</v>
      </c>
      <c r="B3095" s="11" t="s">
        <v>210</v>
      </c>
      <c r="C3095" s="11" t="s">
        <v>136</v>
      </c>
      <c r="D3095" s="11" t="s">
        <v>2</v>
      </c>
      <c r="E3095" s="12" t="s">
        <v>222</v>
      </c>
      <c r="F3095" s="12" t="s">
        <v>222</v>
      </c>
      <c r="G3095" s="12" t="s">
        <v>222</v>
      </c>
      <c r="H3095" s="12" t="s">
        <v>222</v>
      </c>
      <c r="I3095" s="12" t="s">
        <v>222</v>
      </c>
      <c r="J3095" s="12" t="s">
        <v>222</v>
      </c>
      <c r="K3095" s="12" t="s">
        <v>222</v>
      </c>
      <c r="L3095" s="12" t="s">
        <v>222</v>
      </c>
      <c r="M3095" s="12" t="s">
        <v>222</v>
      </c>
      <c r="N3095" s="12"/>
      <c r="O3095" s="12"/>
    </row>
    <row r="3096" spans="1:15" x14ac:dyDescent="0.35">
      <c r="A3096" s="11" t="str">
        <f t="shared" si="49"/>
        <v>DISTRIBUCION VOLUMEN POR CRITERIO (kg o litros)Otra Variedad ColaLEVANTE</v>
      </c>
      <c r="B3096" s="11" t="s">
        <v>210</v>
      </c>
      <c r="C3096" s="11" t="s">
        <v>136</v>
      </c>
      <c r="D3096" s="11" t="s">
        <v>3</v>
      </c>
      <c r="E3096" s="12" t="s">
        <v>222</v>
      </c>
      <c r="F3096" s="12" t="s">
        <v>222</v>
      </c>
      <c r="G3096" s="12" t="s">
        <v>222</v>
      </c>
      <c r="H3096" s="12" t="s">
        <v>222</v>
      </c>
      <c r="I3096" s="12" t="s">
        <v>222</v>
      </c>
      <c r="J3096" s="12" t="s">
        <v>222</v>
      </c>
      <c r="K3096" s="12" t="s">
        <v>222</v>
      </c>
      <c r="L3096" s="12" t="s">
        <v>222</v>
      </c>
      <c r="M3096" s="12" t="s">
        <v>222</v>
      </c>
      <c r="N3096" s="12"/>
      <c r="O3096" s="12"/>
    </row>
    <row r="3097" spans="1:15" x14ac:dyDescent="0.35">
      <c r="A3097" s="11" t="str">
        <f t="shared" si="49"/>
        <v>DISTRIBUCION VOLUMEN POR CRITERIO (kg o litros)Otra Variedad ColaANDALUCIA</v>
      </c>
      <c r="B3097" s="11" t="s">
        <v>210</v>
      </c>
      <c r="C3097" s="11" t="s">
        <v>136</v>
      </c>
      <c r="D3097" s="11" t="s">
        <v>4</v>
      </c>
      <c r="E3097" s="12" t="s">
        <v>222</v>
      </c>
      <c r="F3097" s="12" t="s">
        <v>222</v>
      </c>
      <c r="G3097" s="12" t="s">
        <v>222</v>
      </c>
      <c r="H3097" s="12" t="s">
        <v>222</v>
      </c>
      <c r="I3097" s="12" t="s">
        <v>222</v>
      </c>
      <c r="J3097" s="12" t="s">
        <v>222</v>
      </c>
      <c r="K3097" s="12" t="s">
        <v>222</v>
      </c>
      <c r="L3097" s="12" t="s">
        <v>222</v>
      </c>
      <c r="M3097" s="12" t="s">
        <v>222</v>
      </c>
      <c r="N3097" s="12"/>
      <c r="O3097" s="12"/>
    </row>
    <row r="3098" spans="1:15" x14ac:dyDescent="0.35">
      <c r="A3098" s="11" t="str">
        <f t="shared" si="49"/>
        <v>DISTRIBUCION VOLUMEN POR CRITERIO (kg o litros)Otra Variedad ColaMDD AM</v>
      </c>
      <c r="B3098" s="11" t="s">
        <v>210</v>
      </c>
      <c r="C3098" s="11" t="s">
        <v>136</v>
      </c>
      <c r="D3098" s="11" t="s">
        <v>5</v>
      </c>
      <c r="E3098" s="12" t="s">
        <v>222</v>
      </c>
      <c r="F3098" s="12" t="s">
        <v>222</v>
      </c>
      <c r="G3098" s="12" t="s">
        <v>222</v>
      </c>
      <c r="H3098" s="12" t="s">
        <v>222</v>
      </c>
      <c r="I3098" s="12" t="s">
        <v>222</v>
      </c>
      <c r="J3098" s="12" t="s">
        <v>222</v>
      </c>
      <c r="K3098" s="12" t="s">
        <v>222</v>
      </c>
      <c r="L3098" s="12" t="s">
        <v>222</v>
      </c>
      <c r="M3098" s="12" t="s">
        <v>222</v>
      </c>
      <c r="N3098" s="12"/>
      <c r="O3098" s="12"/>
    </row>
    <row r="3099" spans="1:15" x14ac:dyDescent="0.35">
      <c r="A3099" s="11" t="str">
        <f t="shared" si="49"/>
        <v>DISTRIBUCION VOLUMEN POR CRITERIO (kg o litros)Otra Variedad ColaRTO CENTRO</v>
      </c>
      <c r="B3099" s="11" t="s">
        <v>210</v>
      </c>
      <c r="C3099" s="11" t="s">
        <v>136</v>
      </c>
      <c r="D3099" s="11" t="s">
        <v>6</v>
      </c>
      <c r="E3099" s="12" t="s">
        <v>222</v>
      </c>
      <c r="F3099" s="12" t="s">
        <v>222</v>
      </c>
      <c r="G3099" s="12" t="s">
        <v>222</v>
      </c>
      <c r="H3099" s="12" t="s">
        <v>222</v>
      </c>
      <c r="I3099" s="12" t="s">
        <v>222</v>
      </c>
      <c r="J3099" s="12" t="s">
        <v>222</v>
      </c>
      <c r="K3099" s="12" t="s">
        <v>222</v>
      </c>
      <c r="L3099" s="12" t="s">
        <v>222</v>
      </c>
      <c r="M3099" s="12" t="s">
        <v>222</v>
      </c>
      <c r="N3099" s="12"/>
      <c r="O3099" s="12"/>
    </row>
    <row r="3100" spans="1:15" x14ac:dyDescent="0.35">
      <c r="A3100" s="11" t="str">
        <f t="shared" si="49"/>
        <v>DISTRIBUCION VOLUMEN POR CRITERIO (kg o litros)Otra Variedad ColaNORTE-CENTRO</v>
      </c>
      <c r="B3100" s="11" t="s">
        <v>210</v>
      </c>
      <c r="C3100" s="11" t="s">
        <v>136</v>
      </c>
      <c r="D3100" s="11" t="s">
        <v>7</v>
      </c>
      <c r="E3100" s="12" t="s">
        <v>222</v>
      </c>
      <c r="F3100" s="12" t="s">
        <v>222</v>
      </c>
      <c r="G3100" s="12" t="s">
        <v>222</v>
      </c>
      <c r="H3100" s="12" t="s">
        <v>222</v>
      </c>
      <c r="I3100" s="12" t="s">
        <v>222</v>
      </c>
      <c r="J3100" s="12" t="s">
        <v>222</v>
      </c>
      <c r="K3100" s="12" t="s">
        <v>222</v>
      </c>
      <c r="L3100" s="12" t="s">
        <v>222</v>
      </c>
      <c r="M3100" s="12" t="s">
        <v>222</v>
      </c>
      <c r="N3100" s="12"/>
      <c r="O3100" s="12"/>
    </row>
    <row r="3101" spans="1:15" x14ac:dyDescent="0.35">
      <c r="A3101" s="11" t="str">
        <f t="shared" si="49"/>
        <v>DISTRIBUCION VOLUMEN POR CRITERIO (kg o litros)Otra Variedad ColaNOROESTE</v>
      </c>
      <c r="B3101" s="11" t="s">
        <v>210</v>
      </c>
      <c r="C3101" s="11" t="s">
        <v>136</v>
      </c>
      <c r="D3101" s="11" t="s">
        <v>8</v>
      </c>
      <c r="E3101" s="12" t="s">
        <v>222</v>
      </c>
      <c r="F3101" s="12" t="s">
        <v>222</v>
      </c>
      <c r="G3101" s="12" t="s">
        <v>222</v>
      </c>
      <c r="H3101" s="12" t="s">
        <v>222</v>
      </c>
      <c r="I3101" s="12" t="s">
        <v>222</v>
      </c>
      <c r="J3101" s="12" t="s">
        <v>222</v>
      </c>
      <c r="K3101" s="12" t="s">
        <v>222</v>
      </c>
      <c r="L3101" s="12" t="s">
        <v>222</v>
      </c>
      <c r="M3101" s="12" t="s">
        <v>222</v>
      </c>
      <c r="N3101" s="12"/>
      <c r="O3101" s="12"/>
    </row>
    <row r="3102" spans="1:15" x14ac:dyDescent="0.35">
      <c r="A3102" s="11" t="str">
        <f t="shared" si="49"/>
        <v>DISTRIBUCION VOLUMEN POR CRITERIO (kg o litros)Otra Variedad Cola&lt;2MIL</v>
      </c>
      <c r="B3102" s="11" t="s">
        <v>210</v>
      </c>
      <c r="C3102" s="11" t="s">
        <v>136</v>
      </c>
      <c r="D3102" s="11" t="s">
        <v>9</v>
      </c>
      <c r="E3102" s="12" t="s">
        <v>222</v>
      </c>
      <c r="F3102" s="12" t="s">
        <v>222</v>
      </c>
      <c r="G3102" s="12" t="s">
        <v>222</v>
      </c>
      <c r="H3102" s="12" t="s">
        <v>222</v>
      </c>
      <c r="I3102" s="12" t="s">
        <v>222</v>
      </c>
      <c r="J3102" s="12" t="s">
        <v>222</v>
      </c>
      <c r="K3102" s="12" t="s">
        <v>222</v>
      </c>
      <c r="L3102" s="12" t="s">
        <v>222</v>
      </c>
      <c r="M3102" s="12" t="s">
        <v>222</v>
      </c>
      <c r="N3102" s="12"/>
      <c r="O3102" s="12"/>
    </row>
    <row r="3103" spans="1:15" x14ac:dyDescent="0.35">
      <c r="A3103" s="11" t="str">
        <f t="shared" si="49"/>
        <v>DISTRIBUCION VOLUMEN POR CRITERIO (kg o litros)Otra Variedad Cola2-5MIL</v>
      </c>
      <c r="B3103" s="11" t="s">
        <v>210</v>
      </c>
      <c r="C3103" s="11" t="s">
        <v>136</v>
      </c>
      <c r="D3103" s="11" t="s">
        <v>10</v>
      </c>
      <c r="E3103" s="12" t="s">
        <v>222</v>
      </c>
      <c r="F3103" s="12" t="s">
        <v>222</v>
      </c>
      <c r="G3103" s="12" t="s">
        <v>222</v>
      </c>
      <c r="H3103" s="12" t="s">
        <v>222</v>
      </c>
      <c r="I3103" s="12" t="s">
        <v>222</v>
      </c>
      <c r="J3103" s="12" t="s">
        <v>222</v>
      </c>
      <c r="K3103" s="12" t="s">
        <v>222</v>
      </c>
      <c r="L3103" s="12" t="s">
        <v>222</v>
      </c>
      <c r="M3103" s="12" t="s">
        <v>222</v>
      </c>
      <c r="N3103" s="12"/>
      <c r="O3103" s="12"/>
    </row>
    <row r="3104" spans="1:15" x14ac:dyDescent="0.35">
      <c r="A3104" s="11" t="str">
        <f t="shared" si="49"/>
        <v>DISTRIBUCION VOLUMEN POR CRITERIO (kg o litros)Otra Variedad Cola5-10MIL</v>
      </c>
      <c r="B3104" s="11" t="s">
        <v>210</v>
      </c>
      <c r="C3104" s="11" t="s">
        <v>136</v>
      </c>
      <c r="D3104" s="11" t="s">
        <v>11</v>
      </c>
      <c r="E3104" s="12" t="s">
        <v>222</v>
      </c>
      <c r="F3104" s="12" t="s">
        <v>222</v>
      </c>
      <c r="G3104" s="12" t="s">
        <v>222</v>
      </c>
      <c r="H3104" s="12" t="s">
        <v>222</v>
      </c>
      <c r="I3104" s="12" t="s">
        <v>222</v>
      </c>
      <c r="J3104" s="12" t="s">
        <v>222</v>
      </c>
      <c r="K3104" s="12" t="s">
        <v>222</v>
      </c>
      <c r="L3104" s="12" t="s">
        <v>222</v>
      </c>
      <c r="M3104" s="12" t="s">
        <v>222</v>
      </c>
      <c r="N3104" s="12"/>
      <c r="O3104" s="12"/>
    </row>
    <row r="3105" spans="1:15" x14ac:dyDescent="0.35">
      <c r="A3105" s="11" t="str">
        <f t="shared" si="49"/>
        <v>DISTRIBUCION VOLUMEN POR CRITERIO (kg o litros)Otra Variedad Cola10-30MIL</v>
      </c>
      <c r="B3105" s="11" t="s">
        <v>210</v>
      </c>
      <c r="C3105" s="11" t="s">
        <v>136</v>
      </c>
      <c r="D3105" s="11" t="s">
        <v>12</v>
      </c>
      <c r="E3105" s="12" t="s">
        <v>222</v>
      </c>
      <c r="F3105" s="12" t="s">
        <v>222</v>
      </c>
      <c r="G3105" s="12" t="s">
        <v>222</v>
      </c>
      <c r="H3105" s="12" t="s">
        <v>222</v>
      </c>
      <c r="I3105" s="12" t="s">
        <v>222</v>
      </c>
      <c r="J3105" s="12" t="s">
        <v>222</v>
      </c>
      <c r="K3105" s="12" t="s">
        <v>222</v>
      </c>
      <c r="L3105" s="12" t="s">
        <v>222</v>
      </c>
      <c r="M3105" s="12" t="s">
        <v>222</v>
      </c>
      <c r="N3105" s="12"/>
      <c r="O3105" s="12"/>
    </row>
    <row r="3106" spans="1:15" x14ac:dyDescent="0.35">
      <c r="A3106" s="11" t="str">
        <f t="shared" si="49"/>
        <v>DISTRIBUCION VOLUMEN POR CRITERIO (kg o litros)Otra Variedad Cola30-100MIL</v>
      </c>
      <c r="B3106" s="11" t="s">
        <v>210</v>
      </c>
      <c r="C3106" s="11" t="s">
        <v>136</v>
      </c>
      <c r="D3106" s="11" t="s">
        <v>13</v>
      </c>
      <c r="E3106" s="12" t="s">
        <v>222</v>
      </c>
      <c r="F3106" s="12" t="s">
        <v>222</v>
      </c>
      <c r="G3106" s="12" t="s">
        <v>222</v>
      </c>
      <c r="H3106" s="12" t="s">
        <v>222</v>
      </c>
      <c r="I3106" s="12" t="s">
        <v>222</v>
      </c>
      <c r="J3106" s="12" t="s">
        <v>222</v>
      </c>
      <c r="K3106" s="12" t="s">
        <v>222</v>
      </c>
      <c r="L3106" s="12" t="s">
        <v>222</v>
      </c>
      <c r="M3106" s="12" t="s">
        <v>222</v>
      </c>
      <c r="N3106" s="12"/>
      <c r="O3106" s="12"/>
    </row>
    <row r="3107" spans="1:15" x14ac:dyDescent="0.35">
      <c r="A3107" s="11" t="str">
        <f t="shared" si="49"/>
        <v>DISTRIBUCION VOLUMEN POR CRITERIO (kg o litros)Otra Variedad Cola100-200MIL</v>
      </c>
      <c r="B3107" s="11" t="s">
        <v>210</v>
      </c>
      <c r="C3107" s="11" t="s">
        <v>136</v>
      </c>
      <c r="D3107" s="11" t="s">
        <v>14</v>
      </c>
      <c r="E3107" s="12" t="s">
        <v>222</v>
      </c>
      <c r="F3107" s="12" t="s">
        <v>222</v>
      </c>
      <c r="G3107" s="12" t="s">
        <v>222</v>
      </c>
      <c r="H3107" s="12" t="s">
        <v>222</v>
      </c>
      <c r="I3107" s="12" t="s">
        <v>222</v>
      </c>
      <c r="J3107" s="12" t="s">
        <v>222</v>
      </c>
      <c r="K3107" s="12" t="s">
        <v>222</v>
      </c>
      <c r="L3107" s="12" t="s">
        <v>222</v>
      </c>
      <c r="M3107" s="12" t="s">
        <v>222</v>
      </c>
      <c r="N3107" s="12"/>
      <c r="O3107" s="12"/>
    </row>
    <row r="3108" spans="1:15" x14ac:dyDescent="0.35">
      <c r="A3108" s="11" t="str">
        <f t="shared" si="49"/>
        <v>DISTRIBUCION VOLUMEN POR CRITERIO (kg o litros)Otra Variedad Cola200-500MIL</v>
      </c>
      <c r="B3108" s="11" t="s">
        <v>210</v>
      </c>
      <c r="C3108" s="11" t="s">
        <v>136</v>
      </c>
      <c r="D3108" s="11" t="s">
        <v>15</v>
      </c>
      <c r="E3108" s="12" t="s">
        <v>222</v>
      </c>
      <c r="F3108" s="12" t="s">
        <v>222</v>
      </c>
      <c r="G3108" s="12" t="s">
        <v>222</v>
      </c>
      <c r="H3108" s="12" t="s">
        <v>222</v>
      </c>
      <c r="I3108" s="12" t="s">
        <v>222</v>
      </c>
      <c r="J3108" s="12" t="s">
        <v>222</v>
      </c>
      <c r="K3108" s="12" t="s">
        <v>222</v>
      </c>
      <c r="L3108" s="12" t="s">
        <v>222</v>
      </c>
      <c r="M3108" s="12" t="s">
        <v>222</v>
      </c>
      <c r="N3108" s="12"/>
      <c r="O3108" s="12"/>
    </row>
    <row r="3109" spans="1:15" x14ac:dyDescent="0.35">
      <c r="A3109" s="11" t="str">
        <f t="shared" si="49"/>
        <v>DISTRIBUCION VOLUMEN POR CRITERIO (kg o litros)Otra Variedad Cola&gt;500MIL</v>
      </c>
      <c r="B3109" s="11" t="s">
        <v>210</v>
      </c>
      <c r="C3109" s="11" t="s">
        <v>136</v>
      </c>
      <c r="D3109" s="11" t="s">
        <v>16</v>
      </c>
      <c r="E3109" s="12" t="s">
        <v>222</v>
      </c>
      <c r="F3109" s="12" t="s">
        <v>222</v>
      </c>
      <c r="G3109" s="12" t="s">
        <v>222</v>
      </c>
      <c r="H3109" s="12" t="s">
        <v>222</v>
      </c>
      <c r="I3109" s="12" t="s">
        <v>222</v>
      </c>
      <c r="J3109" s="12" t="s">
        <v>222</v>
      </c>
      <c r="K3109" s="12" t="s">
        <v>222</v>
      </c>
      <c r="L3109" s="12" t="s">
        <v>222</v>
      </c>
      <c r="M3109" s="12" t="s">
        <v>222</v>
      </c>
      <c r="N3109" s="12"/>
      <c r="O3109" s="12"/>
    </row>
    <row r="3110" spans="1:15" x14ac:dyDescent="0.35">
      <c r="A3110" s="11" t="str">
        <f t="shared" si="49"/>
        <v>DISTRIBUCION VOLUMEN POR CRITERIO (kg o litros)Otra Variedad ColaDE 15 A 19 AÑOS</v>
      </c>
      <c r="B3110" s="11" t="s">
        <v>210</v>
      </c>
      <c r="C3110" s="11" t="s">
        <v>136</v>
      </c>
      <c r="D3110" s="11" t="s">
        <v>34</v>
      </c>
      <c r="E3110" s="12" t="s">
        <v>222</v>
      </c>
      <c r="F3110" s="12" t="s">
        <v>222</v>
      </c>
      <c r="G3110" s="12" t="s">
        <v>222</v>
      </c>
      <c r="H3110" s="12" t="s">
        <v>222</v>
      </c>
      <c r="I3110" s="12" t="s">
        <v>222</v>
      </c>
      <c r="J3110" s="12" t="s">
        <v>222</v>
      </c>
      <c r="K3110" s="12" t="s">
        <v>222</v>
      </c>
      <c r="L3110" s="12" t="s">
        <v>222</v>
      </c>
      <c r="M3110" s="12" t="s">
        <v>222</v>
      </c>
      <c r="N3110" s="12"/>
      <c r="O3110" s="12"/>
    </row>
    <row r="3111" spans="1:15" x14ac:dyDescent="0.35">
      <c r="A3111" s="11" t="str">
        <f t="shared" si="49"/>
        <v>DISTRIBUCION VOLUMEN POR CRITERIO (kg o litros)Otra Variedad ColaDE 20 A 24 AÑOS</v>
      </c>
      <c r="B3111" s="11" t="s">
        <v>210</v>
      </c>
      <c r="C3111" s="11" t="s">
        <v>136</v>
      </c>
      <c r="D3111" s="11" t="s">
        <v>35</v>
      </c>
      <c r="E3111" s="12" t="s">
        <v>222</v>
      </c>
      <c r="F3111" s="12" t="s">
        <v>222</v>
      </c>
      <c r="G3111" s="12" t="s">
        <v>222</v>
      </c>
      <c r="H3111" s="12" t="s">
        <v>222</v>
      </c>
      <c r="I3111" s="12" t="s">
        <v>222</v>
      </c>
      <c r="J3111" s="12" t="s">
        <v>222</v>
      </c>
      <c r="K3111" s="12" t="s">
        <v>222</v>
      </c>
      <c r="L3111" s="12" t="s">
        <v>222</v>
      </c>
      <c r="M3111" s="12" t="s">
        <v>222</v>
      </c>
      <c r="N3111" s="12"/>
      <c r="O3111" s="12"/>
    </row>
    <row r="3112" spans="1:15" x14ac:dyDescent="0.35">
      <c r="A3112" s="11" t="str">
        <f t="shared" si="49"/>
        <v>DISTRIBUCION VOLUMEN POR CRITERIO (kg o litros)Otra Variedad ColaDE 25 A 34 AÑOS</v>
      </c>
      <c r="B3112" s="11" t="s">
        <v>210</v>
      </c>
      <c r="C3112" s="11" t="s">
        <v>136</v>
      </c>
      <c r="D3112" s="11" t="s">
        <v>36</v>
      </c>
      <c r="E3112" s="12" t="s">
        <v>222</v>
      </c>
      <c r="F3112" s="12" t="s">
        <v>222</v>
      </c>
      <c r="G3112" s="12" t="s">
        <v>222</v>
      </c>
      <c r="H3112" s="12" t="s">
        <v>222</v>
      </c>
      <c r="I3112" s="12" t="s">
        <v>222</v>
      </c>
      <c r="J3112" s="12" t="s">
        <v>222</v>
      </c>
      <c r="K3112" s="12" t="s">
        <v>222</v>
      </c>
      <c r="L3112" s="12" t="s">
        <v>222</v>
      </c>
      <c r="M3112" s="12" t="s">
        <v>222</v>
      </c>
      <c r="N3112" s="12"/>
      <c r="O3112" s="12"/>
    </row>
    <row r="3113" spans="1:15" x14ac:dyDescent="0.35">
      <c r="A3113" s="11" t="str">
        <f t="shared" si="49"/>
        <v>DISTRIBUCION VOLUMEN POR CRITERIO (kg o litros)Otra Variedad ColaDE 35 A 49 AÑOS</v>
      </c>
      <c r="B3113" s="11" t="s">
        <v>210</v>
      </c>
      <c r="C3113" s="11" t="s">
        <v>136</v>
      </c>
      <c r="D3113" s="11" t="s">
        <v>37</v>
      </c>
      <c r="E3113" s="12" t="s">
        <v>222</v>
      </c>
      <c r="F3113" s="12" t="s">
        <v>222</v>
      </c>
      <c r="G3113" s="12" t="s">
        <v>222</v>
      </c>
      <c r="H3113" s="12" t="s">
        <v>222</v>
      </c>
      <c r="I3113" s="12" t="s">
        <v>222</v>
      </c>
      <c r="J3113" s="12" t="s">
        <v>222</v>
      </c>
      <c r="K3113" s="12" t="s">
        <v>222</v>
      </c>
      <c r="L3113" s="12" t="s">
        <v>222</v>
      </c>
      <c r="M3113" s="12" t="s">
        <v>222</v>
      </c>
      <c r="N3113" s="12"/>
      <c r="O3113" s="12"/>
    </row>
    <row r="3114" spans="1:15" x14ac:dyDescent="0.35">
      <c r="A3114" s="11" t="str">
        <f t="shared" si="49"/>
        <v>DISTRIBUCION VOLUMEN POR CRITERIO (kg o litros)Otra Variedad ColaDE 50 A 59 AÑOS</v>
      </c>
      <c r="B3114" s="11" t="s">
        <v>210</v>
      </c>
      <c r="C3114" s="11" t="s">
        <v>136</v>
      </c>
      <c r="D3114" s="11" t="s">
        <v>38</v>
      </c>
      <c r="E3114" s="12" t="s">
        <v>222</v>
      </c>
      <c r="F3114" s="12" t="s">
        <v>222</v>
      </c>
      <c r="G3114" s="12" t="s">
        <v>222</v>
      </c>
      <c r="H3114" s="12" t="s">
        <v>222</v>
      </c>
      <c r="I3114" s="12" t="s">
        <v>222</v>
      </c>
      <c r="J3114" s="12" t="s">
        <v>222</v>
      </c>
      <c r="K3114" s="12" t="s">
        <v>222</v>
      </c>
      <c r="L3114" s="12" t="s">
        <v>222</v>
      </c>
      <c r="M3114" s="12" t="s">
        <v>222</v>
      </c>
      <c r="N3114" s="12"/>
      <c r="O3114" s="12"/>
    </row>
    <row r="3115" spans="1:15" x14ac:dyDescent="0.35">
      <c r="A3115" s="11" t="str">
        <f t="shared" si="49"/>
        <v>DISTRIBUCION VOLUMEN POR CRITERIO (kg o litros)Otra Variedad ColaDE 60 A 75 AÑOS</v>
      </c>
      <c r="B3115" s="11" t="s">
        <v>210</v>
      </c>
      <c r="C3115" s="11" t="s">
        <v>136</v>
      </c>
      <c r="D3115" s="11" t="s">
        <v>39</v>
      </c>
      <c r="E3115" s="12" t="s">
        <v>222</v>
      </c>
      <c r="F3115" s="12" t="s">
        <v>222</v>
      </c>
      <c r="G3115" s="12" t="s">
        <v>222</v>
      </c>
      <c r="H3115" s="12" t="s">
        <v>222</v>
      </c>
      <c r="I3115" s="12" t="s">
        <v>222</v>
      </c>
      <c r="J3115" s="12" t="s">
        <v>222</v>
      </c>
      <c r="K3115" s="12" t="s">
        <v>222</v>
      </c>
      <c r="L3115" s="12" t="s">
        <v>222</v>
      </c>
      <c r="M3115" s="12" t="s">
        <v>222</v>
      </c>
      <c r="N3115" s="12"/>
      <c r="O3115" s="12"/>
    </row>
    <row r="3116" spans="1:15" x14ac:dyDescent="0.35">
      <c r="A3116" s="11" t="str">
        <f t="shared" si="49"/>
        <v>DISTRIBUCION VOLUMEN POR CRITERIO (kg o litros)Otra Variedad ColaNIVEL ALTO</v>
      </c>
      <c r="B3116" s="11" t="s">
        <v>210</v>
      </c>
      <c r="C3116" s="11" t="s">
        <v>136</v>
      </c>
      <c r="D3116" s="11" t="s">
        <v>171</v>
      </c>
      <c r="E3116" s="12" t="s">
        <v>222</v>
      </c>
      <c r="F3116" s="12" t="s">
        <v>222</v>
      </c>
      <c r="G3116" s="12" t="s">
        <v>222</v>
      </c>
      <c r="H3116" s="12" t="s">
        <v>222</v>
      </c>
      <c r="I3116" s="12" t="s">
        <v>222</v>
      </c>
      <c r="J3116" s="12" t="s">
        <v>222</v>
      </c>
      <c r="K3116" s="12" t="s">
        <v>222</v>
      </c>
      <c r="L3116" s="12" t="s">
        <v>222</v>
      </c>
      <c r="M3116" s="12" t="s">
        <v>222</v>
      </c>
      <c r="N3116" s="12"/>
      <c r="O3116" s="12"/>
    </row>
    <row r="3117" spans="1:15" x14ac:dyDescent="0.35">
      <c r="A3117" s="11" t="str">
        <f t="shared" si="49"/>
        <v>DISTRIBUCION VOLUMEN POR CRITERIO (kg o litros)Otra Variedad ColaNIVEL MEDIO ALTO</v>
      </c>
      <c r="B3117" s="11" t="s">
        <v>210</v>
      </c>
      <c r="C3117" s="11" t="s">
        <v>136</v>
      </c>
      <c r="D3117" s="11" t="s">
        <v>172</v>
      </c>
      <c r="E3117" s="12" t="s">
        <v>222</v>
      </c>
      <c r="F3117" s="12" t="s">
        <v>222</v>
      </c>
      <c r="G3117" s="12" t="s">
        <v>222</v>
      </c>
      <c r="H3117" s="12" t="s">
        <v>222</v>
      </c>
      <c r="I3117" s="12" t="s">
        <v>222</v>
      </c>
      <c r="J3117" s="12" t="s">
        <v>222</v>
      </c>
      <c r="K3117" s="12" t="s">
        <v>222</v>
      </c>
      <c r="L3117" s="12" t="s">
        <v>222</v>
      </c>
      <c r="M3117" s="12" t="s">
        <v>222</v>
      </c>
      <c r="N3117" s="12"/>
      <c r="O3117" s="12"/>
    </row>
    <row r="3118" spans="1:15" x14ac:dyDescent="0.35">
      <c r="A3118" s="11" t="str">
        <f t="shared" si="49"/>
        <v>DISTRIBUCION VOLUMEN POR CRITERIO (kg o litros)Otra Variedad ColaNIVEL MEDIO</v>
      </c>
      <c r="B3118" s="11" t="s">
        <v>210</v>
      </c>
      <c r="C3118" s="11" t="s">
        <v>136</v>
      </c>
      <c r="D3118" s="11" t="s">
        <v>173</v>
      </c>
      <c r="E3118" s="12" t="s">
        <v>222</v>
      </c>
      <c r="F3118" s="12" t="s">
        <v>222</v>
      </c>
      <c r="G3118" s="12" t="s">
        <v>222</v>
      </c>
      <c r="H3118" s="12" t="s">
        <v>222</v>
      </c>
      <c r="I3118" s="12" t="s">
        <v>222</v>
      </c>
      <c r="J3118" s="12" t="s">
        <v>222</v>
      </c>
      <c r="K3118" s="12" t="s">
        <v>222</v>
      </c>
      <c r="L3118" s="12" t="s">
        <v>222</v>
      </c>
      <c r="M3118" s="12" t="s">
        <v>222</v>
      </c>
      <c r="N3118" s="12"/>
      <c r="O3118" s="12"/>
    </row>
    <row r="3119" spans="1:15" x14ac:dyDescent="0.35">
      <c r="A3119" s="11" t="str">
        <f t="shared" si="49"/>
        <v>DISTRIBUCION VOLUMEN POR CRITERIO (kg o litros)Otra Variedad ColaNIVEL MEDIO BAJO</v>
      </c>
      <c r="B3119" s="11" t="s">
        <v>210</v>
      </c>
      <c r="C3119" s="11" t="s">
        <v>136</v>
      </c>
      <c r="D3119" s="11" t="s">
        <v>174</v>
      </c>
      <c r="E3119" s="12" t="s">
        <v>222</v>
      </c>
      <c r="F3119" s="12" t="s">
        <v>222</v>
      </c>
      <c r="G3119" s="12" t="s">
        <v>222</v>
      </c>
      <c r="H3119" s="12" t="s">
        <v>222</v>
      </c>
      <c r="I3119" s="12" t="s">
        <v>222</v>
      </c>
      <c r="J3119" s="12" t="s">
        <v>222</v>
      </c>
      <c r="K3119" s="12" t="s">
        <v>222</v>
      </c>
      <c r="L3119" s="12" t="s">
        <v>222</v>
      </c>
      <c r="M3119" s="12" t="s">
        <v>222</v>
      </c>
      <c r="N3119" s="12"/>
      <c r="O3119" s="12"/>
    </row>
    <row r="3120" spans="1:15" x14ac:dyDescent="0.35">
      <c r="A3120" s="11" t="str">
        <f t="shared" si="49"/>
        <v>DISTRIBUCION VOLUMEN POR CRITERIO (kg o litros)Otra Variedad ColaNIVEL BAJO</v>
      </c>
      <c r="B3120" s="11" t="s">
        <v>210</v>
      </c>
      <c r="C3120" s="11" t="s">
        <v>136</v>
      </c>
      <c r="D3120" s="11" t="s">
        <v>190</v>
      </c>
      <c r="E3120" s="12" t="s">
        <v>222</v>
      </c>
      <c r="F3120" s="12" t="s">
        <v>222</v>
      </c>
      <c r="G3120" s="12" t="s">
        <v>222</v>
      </c>
      <c r="H3120" s="12" t="s">
        <v>222</v>
      </c>
      <c r="I3120" s="12" t="s">
        <v>222</v>
      </c>
      <c r="J3120" s="12" t="s">
        <v>222</v>
      </c>
      <c r="K3120" s="12" t="s">
        <v>222</v>
      </c>
      <c r="L3120" s="12" t="s">
        <v>222</v>
      </c>
      <c r="M3120" s="12" t="s">
        <v>222</v>
      </c>
      <c r="N3120" s="12"/>
      <c r="O3120" s="12"/>
    </row>
    <row r="3121" spans="1:15" x14ac:dyDescent="0.35">
      <c r="A3121" s="11" t="str">
        <f t="shared" si="49"/>
        <v>DISTRIBUCION VOLUMEN POR CRITERIO (kg o litros)Otra Variedad ColaHOMBRE</v>
      </c>
      <c r="B3121" s="11" t="s">
        <v>210</v>
      </c>
      <c r="C3121" s="11" t="s">
        <v>136</v>
      </c>
      <c r="D3121" s="11" t="s">
        <v>17</v>
      </c>
      <c r="E3121" s="12" t="s">
        <v>222</v>
      </c>
      <c r="F3121" s="12" t="s">
        <v>222</v>
      </c>
      <c r="G3121" s="12" t="s">
        <v>222</v>
      </c>
      <c r="H3121" s="12" t="s">
        <v>222</v>
      </c>
      <c r="I3121" s="12" t="s">
        <v>222</v>
      </c>
      <c r="J3121" s="12" t="s">
        <v>222</v>
      </c>
      <c r="K3121" s="12" t="s">
        <v>222</v>
      </c>
      <c r="L3121" s="12" t="s">
        <v>222</v>
      </c>
      <c r="M3121" s="12" t="s">
        <v>222</v>
      </c>
      <c r="N3121" s="12"/>
      <c r="O3121" s="12"/>
    </row>
    <row r="3122" spans="1:15" x14ac:dyDescent="0.35">
      <c r="A3122" s="11" t="str">
        <f t="shared" si="49"/>
        <v>DISTRIBUCION VOLUMEN POR CRITERIO (kg o litros)Otra Variedad ColaMUJER</v>
      </c>
      <c r="B3122" s="11" t="s">
        <v>210</v>
      </c>
      <c r="C3122" s="11" t="s">
        <v>136</v>
      </c>
      <c r="D3122" s="11" t="s">
        <v>18</v>
      </c>
      <c r="E3122" s="12" t="s">
        <v>222</v>
      </c>
      <c r="F3122" s="12" t="s">
        <v>222</v>
      </c>
      <c r="G3122" s="12" t="s">
        <v>222</v>
      </c>
      <c r="H3122" s="12" t="s">
        <v>222</v>
      </c>
      <c r="I3122" s="12" t="s">
        <v>222</v>
      </c>
      <c r="J3122" s="12" t="s">
        <v>222</v>
      </c>
      <c r="K3122" s="12" t="s">
        <v>222</v>
      </c>
      <c r="L3122" s="12" t="s">
        <v>222</v>
      </c>
      <c r="M3122" s="12" t="s">
        <v>222</v>
      </c>
      <c r="N3122" s="12"/>
      <c r="O3122" s="12"/>
    </row>
    <row r="3123" spans="1:15" x14ac:dyDescent="0.35">
      <c r="A3123" s="11" t="str">
        <f t="shared" si="49"/>
        <v>DISTRIBUCION VOLUMEN POR CRITERIO (kg o litros)Con CafeinaT.ESPAÑA</v>
      </c>
      <c r="B3123" s="11" t="s">
        <v>210</v>
      </c>
      <c r="C3123" s="11" t="s">
        <v>137</v>
      </c>
      <c r="D3123" s="11" t="s">
        <v>32</v>
      </c>
      <c r="E3123" s="12">
        <v>100</v>
      </c>
      <c r="F3123" s="12">
        <v>100</v>
      </c>
      <c r="G3123" s="12">
        <v>100</v>
      </c>
      <c r="H3123" s="12">
        <v>100</v>
      </c>
      <c r="I3123" s="12">
        <v>100</v>
      </c>
      <c r="J3123" s="12">
        <v>100</v>
      </c>
      <c r="K3123" s="12">
        <v>100</v>
      </c>
      <c r="L3123" s="12">
        <v>100</v>
      </c>
      <c r="M3123" s="12">
        <v>100</v>
      </c>
      <c r="N3123" s="12"/>
      <c r="O3123" s="12"/>
    </row>
    <row r="3124" spans="1:15" x14ac:dyDescent="0.35">
      <c r="A3124" s="11" t="str">
        <f t="shared" si="49"/>
        <v>DISTRIBUCION VOLUMEN POR CRITERIO (kg o litros)Con CafeinaBCN AM</v>
      </c>
      <c r="B3124" s="11" t="s">
        <v>210</v>
      </c>
      <c r="C3124" s="11" t="s">
        <v>137</v>
      </c>
      <c r="D3124" s="11" t="s">
        <v>1</v>
      </c>
      <c r="E3124" s="12">
        <v>9.2328221801899986</v>
      </c>
      <c r="F3124" s="12">
        <v>10.397071407098524</v>
      </c>
      <c r="G3124" s="12">
        <v>9.7956535520327694</v>
      </c>
      <c r="H3124" s="12">
        <v>10.45143806609795</v>
      </c>
      <c r="I3124" s="12">
        <v>9.7516137067838162</v>
      </c>
      <c r="J3124" s="12">
        <v>10.874691315227196</v>
      </c>
      <c r="K3124" s="12">
        <v>11.94642458316164</v>
      </c>
      <c r="L3124" s="12">
        <v>10.251517080044332</v>
      </c>
      <c r="M3124" s="12">
        <v>10.881227293926349</v>
      </c>
      <c r="N3124" s="12"/>
      <c r="O3124" s="12"/>
    </row>
    <row r="3125" spans="1:15" x14ac:dyDescent="0.35">
      <c r="A3125" s="11" t="str">
        <f t="shared" si="49"/>
        <v>DISTRIBUCION VOLUMEN POR CRITERIO (kg o litros)Con CafeinaREST.CAT ARAGON</v>
      </c>
      <c r="B3125" s="11" t="s">
        <v>210</v>
      </c>
      <c r="C3125" s="11" t="s">
        <v>137</v>
      </c>
      <c r="D3125" s="11" t="s">
        <v>2</v>
      </c>
      <c r="E3125" s="12">
        <v>14.972166928208278</v>
      </c>
      <c r="F3125" s="12">
        <v>17.113158679579364</v>
      </c>
      <c r="G3125" s="12">
        <v>16.836467819273395</v>
      </c>
      <c r="H3125" s="12">
        <v>11.822366292763341</v>
      </c>
      <c r="I3125" s="12">
        <v>13.65553742977966</v>
      </c>
      <c r="J3125" s="12">
        <v>13.584287654705699</v>
      </c>
      <c r="K3125" s="12">
        <v>15.229546313528743</v>
      </c>
      <c r="L3125" s="12">
        <v>15.060373382506931</v>
      </c>
      <c r="M3125" s="12">
        <v>14.414308685775406</v>
      </c>
      <c r="N3125" s="12"/>
      <c r="O3125" s="12"/>
    </row>
    <row r="3126" spans="1:15" x14ac:dyDescent="0.35">
      <c r="A3126" s="11" t="str">
        <f t="shared" si="49"/>
        <v>DISTRIBUCION VOLUMEN POR CRITERIO (kg o litros)Con CafeinaLEVANTE</v>
      </c>
      <c r="B3126" s="11" t="s">
        <v>210</v>
      </c>
      <c r="C3126" s="11" t="s">
        <v>137</v>
      </c>
      <c r="D3126" s="11" t="s">
        <v>3</v>
      </c>
      <c r="E3126" s="12">
        <v>19.59542844896766</v>
      </c>
      <c r="F3126" s="12">
        <v>16.569066485661502</v>
      </c>
      <c r="G3126" s="12">
        <v>16.436463862774481</v>
      </c>
      <c r="H3126" s="12">
        <v>15.583769708169962</v>
      </c>
      <c r="I3126" s="12">
        <v>16.550659324511511</v>
      </c>
      <c r="J3126" s="12">
        <v>15.667436517404598</v>
      </c>
      <c r="K3126" s="12">
        <v>16.337388488894064</v>
      </c>
      <c r="L3126" s="12">
        <v>18.062239030621903</v>
      </c>
      <c r="M3126" s="12">
        <v>17.241927546395537</v>
      </c>
      <c r="N3126" s="12"/>
      <c r="O3126" s="12"/>
    </row>
    <row r="3127" spans="1:15" x14ac:dyDescent="0.35">
      <c r="A3127" s="11" t="str">
        <f t="shared" si="49"/>
        <v>DISTRIBUCION VOLUMEN POR CRITERIO (kg o litros)Con CafeinaANDALUCIA</v>
      </c>
      <c r="B3127" s="11" t="s">
        <v>210</v>
      </c>
      <c r="C3127" s="11" t="s">
        <v>137</v>
      </c>
      <c r="D3127" s="11" t="s">
        <v>4</v>
      </c>
      <c r="E3127" s="12">
        <v>20.556354296008976</v>
      </c>
      <c r="F3127" s="12">
        <v>18.147435388870516</v>
      </c>
      <c r="G3127" s="12">
        <v>19.052440636484778</v>
      </c>
      <c r="H3127" s="12">
        <v>20.797875942047277</v>
      </c>
      <c r="I3127" s="12">
        <v>21.177486002839</v>
      </c>
      <c r="J3127" s="12">
        <v>20.626517310484108</v>
      </c>
      <c r="K3127" s="12">
        <v>19.26974932754522</v>
      </c>
      <c r="L3127" s="12">
        <v>16.538737620442802</v>
      </c>
      <c r="M3127" s="12">
        <v>18.599788000683134</v>
      </c>
      <c r="N3127" s="12"/>
      <c r="O3127" s="12"/>
    </row>
    <row r="3128" spans="1:15" x14ac:dyDescent="0.35">
      <c r="A3128" s="11" t="str">
        <f t="shared" si="49"/>
        <v>DISTRIBUCION VOLUMEN POR CRITERIO (kg o litros)Con CafeinaMDD AM</v>
      </c>
      <c r="B3128" s="11" t="s">
        <v>210</v>
      </c>
      <c r="C3128" s="11" t="s">
        <v>137</v>
      </c>
      <c r="D3128" s="11" t="s">
        <v>5</v>
      </c>
      <c r="E3128" s="12">
        <v>15.358373370934544</v>
      </c>
      <c r="F3128" s="12">
        <v>16.695037975650038</v>
      </c>
      <c r="G3128" s="12">
        <v>15.736207777618194</v>
      </c>
      <c r="H3128" s="12">
        <v>13.994116916003938</v>
      </c>
      <c r="I3128" s="12">
        <v>13.948965268302501</v>
      </c>
      <c r="J3128" s="12">
        <v>16.161414183589919</v>
      </c>
      <c r="K3128" s="12">
        <v>14.436720321082145</v>
      </c>
      <c r="L3128" s="12">
        <v>15.735878150232191</v>
      </c>
      <c r="M3128" s="12">
        <v>12.743971177891437</v>
      </c>
      <c r="N3128" s="12"/>
      <c r="O3128" s="12"/>
    </row>
    <row r="3129" spans="1:15" x14ac:dyDescent="0.35">
      <c r="A3129" s="11" t="str">
        <f t="shared" ref="A3129:A3192" si="50">B3129&amp;C3129&amp;D3129</f>
        <v>DISTRIBUCION VOLUMEN POR CRITERIO (kg o litros)Con CafeinaRTO CENTRO</v>
      </c>
      <c r="B3129" s="11" t="s">
        <v>210</v>
      </c>
      <c r="C3129" s="11" t="s">
        <v>137</v>
      </c>
      <c r="D3129" s="11" t="s">
        <v>6</v>
      </c>
      <c r="E3129" s="12">
        <v>9.9603192488124925</v>
      </c>
      <c r="F3129" s="12">
        <v>9.7310161823802428</v>
      </c>
      <c r="G3129" s="12">
        <v>9.097211576436969</v>
      </c>
      <c r="H3129" s="12">
        <v>12.412395218934623</v>
      </c>
      <c r="I3129" s="12">
        <v>10.025003875895221</v>
      </c>
      <c r="J3129" s="12">
        <v>8.7798050766861273</v>
      </c>
      <c r="K3129" s="12">
        <v>9.6976501353805915</v>
      </c>
      <c r="L3129" s="12">
        <v>11.366106337499108</v>
      </c>
      <c r="M3129" s="12">
        <v>13.232405142553628</v>
      </c>
      <c r="N3129" s="12"/>
      <c r="O3129" s="12"/>
    </row>
    <row r="3130" spans="1:15" x14ac:dyDescent="0.35">
      <c r="A3130" s="11" t="str">
        <f t="shared" si="50"/>
        <v>DISTRIBUCION VOLUMEN POR CRITERIO (kg o litros)Con CafeinaNORTE-CENTRO</v>
      </c>
      <c r="B3130" s="11" t="s">
        <v>210</v>
      </c>
      <c r="C3130" s="11" t="s">
        <v>137</v>
      </c>
      <c r="D3130" s="11" t="s">
        <v>7</v>
      </c>
      <c r="E3130" s="12">
        <v>5.4548473662466286</v>
      </c>
      <c r="F3130" s="12">
        <v>6.2066618671974485</v>
      </c>
      <c r="G3130" s="12">
        <v>8.7027551998945221</v>
      </c>
      <c r="H3130" s="12">
        <v>9.9004781153784922</v>
      </c>
      <c r="I3130" s="12">
        <v>9.1681266660508722</v>
      </c>
      <c r="J3130" s="12">
        <v>7.9743532733559999</v>
      </c>
      <c r="K3130" s="12">
        <v>7.3711089400957945</v>
      </c>
      <c r="L3130" s="12">
        <v>8.0483365921532197</v>
      </c>
      <c r="M3130" s="12">
        <v>7.1947404157884307</v>
      </c>
      <c r="N3130" s="12"/>
      <c r="O3130" s="12"/>
    </row>
    <row r="3131" spans="1:15" x14ac:dyDescent="0.35">
      <c r="A3131" s="11" t="str">
        <f t="shared" si="50"/>
        <v>DISTRIBUCION VOLUMEN POR CRITERIO (kg o litros)Con CafeinaNOROESTE</v>
      </c>
      <c r="B3131" s="11" t="s">
        <v>210</v>
      </c>
      <c r="C3131" s="11" t="s">
        <v>137</v>
      </c>
      <c r="D3131" s="11" t="s">
        <v>8</v>
      </c>
      <c r="E3131" s="12">
        <v>4.8696905280963296</v>
      </c>
      <c r="F3131" s="12">
        <v>5.1405559695497729</v>
      </c>
      <c r="G3131" s="12">
        <v>4.342790213742064</v>
      </c>
      <c r="H3131" s="12">
        <v>5.0375577962437141</v>
      </c>
      <c r="I3131" s="12">
        <v>5.7226121134064281</v>
      </c>
      <c r="J3131" s="12">
        <v>6.331492825126019</v>
      </c>
      <c r="K3131" s="12">
        <v>5.7114105114630354</v>
      </c>
      <c r="L3131" s="12">
        <v>4.9368094878046085</v>
      </c>
      <c r="M3131" s="12">
        <v>5.6916327240015461</v>
      </c>
      <c r="N3131" s="12"/>
      <c r="O3131" s="12"/>
    </row>
    <row r="3132" spans="1:15" x14ac:dyDescent="0.35">
      <c r="A3132" s="11" t="str">
        <f t="shared" si="50"/>
        <v>DISTRIBUCION VOLUMEN POR CRITERIO (kg o litros)Con Cafeina&lt;2MIL</v>
      </c>
      <c r="B3132" s="11" t="s">
        <v>210</v>
      </c>
      <c r="C3132" s="11" t="s">
        <v>137</v>
      </c>
      <c r="D3132" s="11" t="s">
        <v>9</v>
      </c>
      <c r="E3132" s="12">
        <v>5.3567428053522397</v>
      </c>
      <c r="F3132" s="12">
        <v>6.6379204461932</v>
      </c>
      <c r="G3132" s="12">
        <v>6.9562713545308119</v>
      </c>
      <c r="H3132" s="12">
        <v>5.9300664504537446</v>
      </c>
      <c r="I3132" s="12">
        <v>7.2816168528672538</v>
      </c>
      <c r="J3132" s="12">
        <v>5.7942473901942151</v>
      </c>
      <c r="K3132" s="12">
        <v>6.200870490910491</v>
      </c>
      <c r="L3132" s="12">
        <v>6.5781476119560294</v>
      </c>
      <c r="M3132" s="12">
        <v>5.1005036441385903</v>
      </c>
      <c r="N3132" s="12"/>
      <c r="O3132" s="12"/>
    </row>
    <row r="3133" spans="1:15" x14ac:dyDescent="0.35">
      <c r="A3133" s="11" t="str">
        <f t="shared" si="50"/>
        <v>DISTRIBUCION VOLUMEN POR CRITERIO (kg o litros)Con Cafeina2-5MIL</v>
      </c>
      <c r="B3133" s="11" t="s">
        <v>210</v>
      </c>
      <c r="C3133" s="11" t="s">
        <v>137</v>
      </c>
      <c r="D3133" s="11" t="s">
        <v>10</v>
      </c>
      <c r="E3133" s="12">
        <v>4.5485404269163823</v>
      </c>
      <c r="F3133" s="12">
        <v>6.0281773174812789</v>
      </c>
      <c r="G3133" s="12">
        <v>5.8782297279859712</v>
      </c>
      <c r="H3133" s="12">
        <v>4.6921083799417209</v>
      </c>
      <c r="I3133" s="12">
        <v>3.9852354348103516</v>
      </c>
      <c r="J3133" s="12">
        <v>3.4293549960675969</v>
      </c>
      <c r="K3133" s="12">
        <v>4.0209183070250063</v>
      </c>
      <c r="L3133" s="12">
        <v>4.2800929531463074</v>
      </c>
      <c r="M3133" s="12">
        <v>4.766765629957761</v>
      </c>
      <c r="N3133" s="12"/>
      <c r="O3133" s="12"/>
    </row>
    <row r="3134" spans="1:15" x14ac:dyDescent="0.35">
      <c r="A3134" s="11" t="str">
        <f t="shared" si="50"/>
        <v>DISTRIBUCION VOLUMEN POR CRITERIO (kg o litros)Con Cafeina5-10MIL</v>
      </c>
      <c r="B3134" s="11" t="s">
        <v>210</v>
      </c>
      <c r="C3134" s="11" t="s">
        <v>137</v>
      </c>
      <c r="D3134" s="11" t="s">
        <v>11</v>
      </c>
      <c r="E3134" s="12">
        <v>8.7911410226466522</v>
      </c>
      <c r="F3134" s="12">
        <v>8.3708220024645943</v>
      </c>
      <c r="G3134" s="12">
        <v>7.3483951371710532</v>
      </c>
      <c r="H3134" s="12">
        <v>9.4322778460920915</v>
      </c>
      <c r="I3134" s="12">
        <v>8.3224743884050483</v>
      </c>
      <c r="J3134" s="12">
        <v>8.7706333741846798</v>
      </c>
      <c r="K3134" s="12">
        <v>7.0083952834082224</v>
      </c>
      <c r="L3134" s="12">
        <v>8.3993990122208153</v>
      </c>
      <c r="M3134" s="12">
        <v>8.1214797218331398</v>
      </c>
      <c r="N3134" s="12"/>
      <c r="O3134" s="12"/>
    </row>
    <row r="3135" spans="1:15" x14ac:dyDescent="0.35">
      <c r="A3135" s="11" t="str">
        <f t="shared" si="50"/>
        <v>DISTRIBUCION VOLUMEN POR CRITERIO (kg o litros)Con Cafeina10-30MIL</v>
      </c>
      <c r="B3135" s="11" t="s">
        <v>210</v>
      </c>
      <c r="C3135" s="11" t="s">
        <v>137</v>
      </c>
      <c r="D3135" s="11" t="s">
        <v>12</v>
      </c>
      <c r="E3135" s="12">
        <v>15.281769442440549</v>
      </c>
      <c r="F3135" s="12">
        <v>15.334185104878978</v>
      </c>
      <c r="G3135" s="12">
        <v>14.747895093555524</v>
      </c>
      <c r="H3135" s="12">
        <v>16.451444804839252</v>
      </c>
      <c r="I3135" s="12">
        <v>14.801393482469027</v>
      </c>
      <c r="J3135" s="12">
        <v>14.006499212423945</v>
      </c>
      <c r="K3135" s="12">
        <v>15.186572259998673</v>
      </c>
      <c r="L3135" s="12">
        <v>15.076764428452844</v>
      </c>
      <c r="M3135" s="12">
        <v>16.554764828955186</v>
      </c>
      <c r="N3135" s="12"/>
      <c r="O3135" s="12"/>
    </row>
    <row r="3136" spans="1:15" x14ac:dyDescent="0.35">
      <c r="A3136" s="11" t="str">
        <f t="shared" si="50"/>
        <v>DISTRIBUCION VOLUMEN POR CRITERIO (kg o litros)Con Cafeina30-100MIL</v>
      </c>
      <c r="B3136" s="11" t="s">
        <v>210</v>
      </c>
      <c r="C3136" s="11" t="s">
        <v>137</v>
      </c>
      <c r="D3136" s="11" t="s">
        <v>13</v>
      </c>
      <c r="E3136" s="12">
        <v>23.302120329479894</v>
      </c>
      <c r="F3136" s="12">
        <v>22.172416673600154</v>
      </c>
      <c r="G3136" s="12">
        <v>24.407755622100044</v>
      </c>
      <c r="H3136" s="12">
        <v>24.127797137502675</v>
      </c>
      <c r="I3136" s="12">
        <v>26.9104291616583</v>
      </c>
      <c r="J3136" s="12">
        <v>28.573004677717122</v>
      </c>
      <c r="K3136" s="12">
        <v>28.274638258505114</v>
      </c>
      <c r="L3136" s="12">
        <v>26.256160356006408</v>
      </c>
      <c r="M3136" s="12">
        <v>25.177683379169586</v>
      </c>
      <c r="N3136" s="12"/>
      <c r="O3136" s="12"/>
    </row>
    <row r="3137" spans="1:15" x14ac:dyDescent="0.35">
      <c r="A3137" s="11" t="str">
        <f t="shared" si="50"/>
        <v>DISTRIBUCION VOLUMEN POR CRITERIO (kg o litros)Con Cafeina100-200MIL</v>
      </c>
      <c r="B3137" s="11" t="s">
        <v>210</v>
      </c>
      <c r="C3137" s="11" t="s">
        <v>137</v>
      </c>
      <c r="D3137" s="11" t="s">
        <v>14</v>
      </c>
      <c r="E3137" s="12">
        <v>9.2289251174391964</v>
      </c>
      <c r="F3137" s="12">
        <v>9.9243411768947549</v>
      </c>
      <c r="G3137" s="12">
        <v>9.8845199372403663</v>
      </c>
      <c r="H3137" s="12">
        <v>9.8709403888486325</v>
      </c>
      <c r="I3137" s="12">
        <v>9.1098453679425457</v>
      </c>
      <c r="J3137" s="12">
        <v>8.8799557082073957</v>
      </c>
      <c r="K3137" s="12">
        <v>9.7259865263737488</v>
      </c>
      <c r="L3137" s="12">
        <v>8.8960022206021172</v>
      </c>
      <c r="M3137" s="12">
        <v>8.6345188129320984</v>
      </c>
      <c r="N3137" s="12"/>
      <c r="O3137" s="12"/>
    </row>
    <row r="3138" spans="1:15" x14ac:dyDescent="0.35">
      <c r="A3138" s="11" t="str">
        <f t="shared" si="50"/>
        <v>DISTRIBUCION VOLUMEN POR CRITERIO (kg o litros)Con Cafeina200-500MIL</v>
      </c>
      <c r="B3138" s="11" t="s">
        <v>210</v>
      </c>
      <c r="C3138" s="11" t="s">
        <v>137</v>
      </c>
      <c r="D3138" s="11" t="s">
        <v>15</v>
      </c>
      <c r="E3138" s="12">
        <v>12.621059143372159</v>
      </c>
      <c r="F3138" s="12">
        <v>11.328639626491892</v>
      </c>
      <c r="G3138" s="12">
        <v>11.688104214815189</v>
      </c>
      <c r="H3138" s="12">
        <v>11.083074003273612</v>
      </c>
      <c r="I3138" s="12">
        <v>11.892450404896787</v>
      </c>
      <c r="J3138" s="12">
        <v>11.820839671391285</v>
      </c>
      <c r="K3138" s="12">
        <v>11.845342102712655</v>
      </c>
      <c r="L3138" s="12">
        <v>12.93446096758117</v>
      </c>
      <c r="M3138" s="12">
        <v>14.283639563491626</v>
      </c>
      <c r="N3138" s="12"/>
      <c r="O3138" s="12"/>
    </row>
    <row r="3139" spans="1:15" x14ac:dyDescent="0.35">
      <c r="A3139" s="11" t="str">
        <f t="shared" si="50"/>
        <v>DISTRIBUCION VOLUMEN POR CRITERIO (kg o litros)Con Cafeina&gt;500MIL</v>
      </c>
      <c r="B3139" s="11" t="s">
        <v>210</v>
      </c>
      <c r="C3139" s="11" t="s">
        <v>137</v>
      </c>
      <c r="D3139" s="11" t="s">
        <v>16</v>
      </c>
      <c r="E3139" s="12">
        <v>20.869703051914801</v>
      </c>
      <c r="F3139" s="12">
        <v>20.20349273826622</v>
      </c>
      <c r="G3139" s="12">
        <v>19.088821110369086</v>
      </c>
      <c r="H3139" s="12">
        <v>18.412286519269401</v>
      </c>
      <c r="I3139" s="12">
        <v>17.696557735398237</v>
      </c>
      <c r="J3139" s="12">
        <v>18.725465713552662</v>
      </c>
      <c r="K3139" s="12">
        <v>17.73727754335863</v>
      </c>
      <c r="L3139" s="12">
        <v>17.578974529776474</v>
      </c>
      <c r="M3139" s="12">
        <v>17.360644450614025</v>
      </c>
      <c r="N3139" s="12"/>
      <c r="O3139" s="12"/>
    </row>
    <row r="3140" spans="1:15" x14ac:dyDescent="0.35">
      <c r="A3140" s="11" t="str">
        <f t="shared" si="50"/>
        <v>DISTRIBUCION VOLUMEN POR CRITERIO (kg o litros)Con CafeinaDE 15 A 19 AÑOS</v>
      </c>
      <c r="B3140" s="11" t="s">
        <v>210</v>
      </c>
      <c r="C3140" s="11" t="s">
        <v>137</v>
      </c>
      <c r="D3140" s="11" t="s">
        <v>34</v>
      </c>
      <c r="E3140" s="12">
        <v>2.7535536652684489</v>
      </c>
      <c r="F3140" s="12">
        <v>2.214598131412115</v>
      </c>
      <c r="G3140" s="12">
        <v>2.0687931902782455</v>
      </c>
      <c r="H3140" s="12">
        <v>2.9746113170530455</v>
      </c>
      <c r="I3140" s="12">
        <v>2.4771737192271286</v>
      </c>
      <c r="J3140" s="12">
        <v>2.2678317531702232</v>
      </c>
      <c r="K3140" s="12">
        <v>1.7308520265410248</v>
      </c>
      <c r="L3140" s="12">
        <v>2.4726931876621152</v>
      </c>
      <c r="M3140" s="12">
        <v>3.1557797633186202</v>
      </c>
      <c r="N3140" s="12"/>
      <c r="O3140" s="12"/>
    </row>
    <row r="3141" spans="1:15" x14ac:dyDescent="0.35">
      <c r="A3141" s="11" t="str">
        <f t="shared" si="50"/>
        <v>DISTRIBUCION VOLUMEN POR CRITERIO (kg o litros)Con CafeinaDE 20 A 24 AÑOS</v>
      </c>
      <c r="B3141" s="11" t="s">
        <v>210</v>
      </c>
      <c r="C3141" s="11" t="s">
        <v>137</v>
      </c>
      <c r="D3141" s="11" t="s">
        <v>35</v>
      </c>
      <c r="E3141" s="12">
        <v>5.7247660543382981</v>
      </c>
      <c r="F3141" s="12">
        <v>4.6413643253118453</v>
      </c>
      <c r="G3141" s="12">
        <v>4.5577601574371425</v>
      </c>
      <c r="H3141" s="12">
        <v>4.4277880898584483</v>
      </c>
      <c r="I3141" s="12">
        <v>5.1556143888595729</v>
      </c>
      <c r="J3141" s="12">
        <v>3.4826057114067526</v>
      </c>
      <c r="K3141" s="12">
        <v>3.5320619802703699</v>
      </c>
      <c r="L3141" s="12">
        <v>3.8864306580264172</v>
      </c>
      <c r="M3141" s="12">
        <v>5.3199282487474644</v>
      </c>
      <c r="N3141" s="12"/>
      <c r="O3141" s="12"/>
    </row>
    <row r="3142" spans="1:15" x14ac:dyDescent="0.35">
      <c r="A3142" s="11" t="str">
        <f t="shared" si="50"/>
        <v>DISTRIBUCION VOLUMEN POR CRITERIO (kg o litros)Con CafeinaDE 25 A 34 AÑOS</v>
      </c>
      <c r="B3142" s="11" t="s">
        <v>210</v>
      </c>
      <c r="C3142" s="11" t="s">
        <v>137</v>
      </c>
      <c r="D3142" s="11" t="s">
        <v>36</v>
      </c>
      <c r="E3142" s="12">
        <v>11.421573883596844</v>
      </c>
      <c r="F3142" s="12">
        <v>9.4485335369534873</v>
      </c>
      <c r="G3142" s="12">
        <v>10.910093938722577</v>
      </c>
      <c r="H3142" s="12">
        <v>10.456752165687355</v>
      </c>
      <c r="I3142" s="12">
        <v>10.122439906251369</v>
      </c>
      <c r="J3142" s="12">
        <v>9.3925800690253105</v>
      </c>
      <c r="K3142" s="12">
        <v>9.7622183153075568</v>
      </c>
      <c r="L3142" s="12">
        <v>12.37899651217983</v>
      </c>
      <c r="M3142" s="12">
        <v>10.426519601758532</v>
      </c>
      <c r="N3142" s="12"/>
      <c r="O3142" s="12"/>
    </row>
    <row r="3143" spans="1:15" x14ac:dyDescent="0.35">
      <c r="A3143" s="11" t="str">
        <f t="shared" si="50"/>
        <v>DISTRIBUCION VOLUMEN POR CRITERIO (kg o litros)Con CafeinaDE 35 A 49 AÑOS</v>
      </c>
      <c r="B3143" s="11" t="s">
        <v>210</v>
      </c>
      <c r="C3143" s="11" t="s">
        <v>137</v>
      </c>
      <c r="D3143" s="11" t="s">
        <v>37</v>
      </c>
      <c r="E3143" s="12">
        <v>31.735707654442191</v>
      </c>
      <c r="F3143" s="12">
        <v>30.934345420612736</v>
      </c>
      <c r="G3143" s="12">
        <v>31.10059449048893</v>
      </c>
      <c r="H3143" s="12">
        <v>35.094371124249378</v>
      </c>
      <c r="I3143" s="12">
        <v>32.782027828183949</v>
      </c>
      <c r="J3143" s="12">
        <v>34.253942588243383</v>
      </c>
      <c r="K3143" s="12">
        <v>31.912553579812343</v>
      </c>
      <c r="L3143" s="12">
        <v>32.989254841398882</v>
      </c>
      <c r="M3143" s="12">
        <v>29.85827326444624</v>
      </c>
      <c r="N3143" s="12"/>
      <c r="O3143" s="12"/>
    </row>
    <row r="3144" spans="1:15" x14ac:dyDescent="0.35">
      <c r="A3144" s="11" t="str">
        <f t="shared" si="50"/>
        <v>DISTRIBUCION VOLUMEN POR CRITERIO (kg o litros)Con CafeinaDE 50 A 59 AÑOS</v>
      </c>
      <c r="B3144" s="11" t="s">
        <v>210</v>
      </c>
      <c r="C3144" s="11" t="s">
        <v>137</v>
      </c>
      <c r="D3144" s="11" t="s">
        <v>38</v>
      </c>
      <c r="E3144" s="12">
        <v>27.753644523636101</v>
      </c>
      <c r="F3144" s="12">
        <v>28.929837501586704</v>
      </c>
      <c r="G3144" s="12">
        <v>26.946989158854951</v>
      </c>
      <c r="H3144" s="12">
        <v>25.394986346399868</v>
      </c>
      <c r="I3144" s="12">
        <v>25.066957046367943</v>
      </c>
      <c r="J3144" s="12">
        <v>25.253997212306334</v>
      </c>
      <c r="K3144" s="12">
        <v>24.369067269252902</v>
      </c>
      <c r="L3144" s="12">
        <v>23.321546655599594</v>
      </c>
      <c r="M3144" s="12">
        <v>28.523472279125578</v>
      </c>
      <c r="N3144" s="12"/>
      <c r="O3144" s="12"/>
    </row>
    <row r="3145" spans="1:15" x14ac:dyDescent="0.35">
      <c r="A3145" s="11" t="str">
        <f t="shared" si="50"/>
        <v>DISTRIBUCION VOLUMEN POR CRITERIO (kg o litros)Con CafeinaDE 60 A 75 AÑOS</v>
      </c>
      <c r="B3145" s="11" t="s">
        <v>210</v>
      </c>
      <c r="C3145" s="11" t="s">
        <v>137</v>
      </c>
      <c r="D3145" s="11" t="s">
        <v>39</v>
      </c>
      <c r="E3145" s="12">
        <v>20.610760062962623</v>
      </c>
      <c r="F3145" s="12">
        <v>23.831321447190735</v>
      </c>
      <c r="G3145" s="12">
        <v>24.415759856972855</v>
      </c>
      <c r="H3145" s="12">
        <v>21.651485219990729</v>
      </c>
      <c r="I3145" s="12">
        <v>24.395787663786571</v>
      </c>
      <c r="J3145" s="12">
        <v>25.349046502088012</v>
      </c>
      <c r="K3145" s="12">
        <v>28.693245927361872</v>
      </c>
      <c r="L3145" s="12">
        <v>24.951080492866268</v>
      </c>
      <c r="M3145" s="12">
        <v>22.716030375100921</v>
      </c>
      <c r="N3145" s="12"/>
      <c r="O3145" s="12"/>
    </row>
    <row r="3146" spans="1:15" x14ac:dyDescent="0.35">
      <c r="A3146" s="11" t="str">
        <f t="shared" si="50"/>
        <v>DISTRIBUCION VOLUMEN POR CRITERIO (kg o litros)Con CafeinaNIVEL ALTO</v>
      </c>
      <c r="B3146" s="11" t="s">
        <v>210</v>
      </c>
      <c r="C3146" s="11" t="s">
        <v>137</v>
      </c>
      <c r="D3146" s="11" t="s">
        <v>171</v>
      </c>
      <c r="E3146" s="12">
        <v>19.718005814919962</v>
      </c>
      <c r="F3146" s="12">
        <v>21.584756383580469</v>
      </c>
      <c r="G3146" s="12">
        <v>20.860783896187247</v>
      </c>
      <c r="H3146" s="12">
        <v>20.429252810584128</v>
      </c>
      <c r="I3146" s="12">
        <v>20.470173676128915</v>
      </c>
      <c r="J3146" s="12">
        <v>20.622921566292604</v>
      </c>
      <c r="K3146" s="12">
        <v>20.716072040018364</v>
      </c>
      <c r="L3146" s="12">
        <v>23.298568093237677</v>
      </c>
      <c r="M3146" s="12">
        <v>23.265870227836768</v>
      </c>
      <c r="N3146" s="12"/>
      <c r="O3146" s="12"/>
    </row>
    <row r="3147" spans="1:15" x14ac:dyDescent="0.35">
      <c r="A3147" s="11" t="str">
        <f t="shared" si="50"/>
        <v>DISTRIBUCION VOLUMEN POR CRITERIO (kg o litros)Con CafeinaNIVEL MEDIO ALTO</v>
      </c>
      <c r="B3147" s="11" t="s">
        <v>210</v>
      </c>
      <c r="C3147" s="11" t="s">
        <v>137</v>
      </c>
      <c r="D3147" s="11" t="s">
        <v>172</v>
      </c>
      <c r="E3147" s="12">
        <v>17.895750838397063</v>
      </c>
      <c r="F3147" s="12">
        <v>16.532797851490233</v>
      </c>
      <c r="G3147" s="12">
        <v>14.868292509945485</v>
      </c>
      <c r="H3147" s="12">
        <v>16.621936587270582</v>
      </c>
      <c r="I3147" s="12">
        <v>15.681707459804056</v>
      </c>
      <c r="J3147" s="12">
        <v>13.759806751911672</v>
      </c>
      <c r="K3147" s="12">
        <v>13.730691729061316</v>
      </c>
      <c r="L3147" s="12">
        <v>12.973873874162026</v>
      </c>
      <c r="M3147" s="12">
        <v>13.053593915093186</v>
      </c>
      <c r="N3147" s="12"/>
      <c r="O3147" s="12"/>
    </row>
    <row r="3148" spans="1:15" x14ac:dyDescent="0.35">
      <c r="A3148" s="11" t="str">
        <f t="shared" si="50"/>
        <v>DISTRIBUCION VOLUMEN POR CRITERIO (kg o litros)Con CafeinaNIVEL MEDIO</v>
      </c>
      <c r="B3148" s="11" t="s">
        <v>210</v>
      </c>
      <c r="C3148" s="11" t="s">
        <v>137</v>
      </c>
      <c r="D3148" s="11" t="s">
        <v>173</v>
      </c>
      <c r="E3148" s="12">
        <v>25.844411075108294</v>
      </c>
      <c r="F3148" s="12">
        <v>26.331017179670813</v>
      </c>
      <c r="G3148" s="12">
        <v>26.457018640005675</v>
      </c>
      <c r="H3148" s="12">
        <v>25.06536200748145</v>
      </c>
      <c r="I3148" s="12">
        <v>28.488717657841789</v>
      </c>
      <c r="J3148" s="12">
        <v>24.813216408465262</v>
      </c>
      <c r="K3148" s="12">
        <v>27.86424686101368</v>
      </c>
      <c r="L3148" s="12">
        <v>29.044602927718117</v>
      </c>
      <c r="M3148" s="12">
        <v>26.997647685844683</v>
      </c>
      <c r="N3148" s="12"/>
      <c r="O3148" s="12"/>
    </row>
    <row r="3149" spans="1:15" x14ac:dyDescent="0.35">
      <c r="A3149" s="11" t="str">
        <f t="shared" si="50"/>
        <v>DISTRIBUCION VOLUMEN POR CRITERIO (kg o litros)Con CafeinaNIVEL MEDIO BAJO</v>
      </c>
      <c r="B3149" s="11" t="s">
        <v>210</v>
      </c>
      <c r="C3149" s="11" t="s">
        <v>137</v>
      </c>
      <c r="D3149" s="11" t="s">
        <v>174</v>
      </c>
      <c r="E3149" s="12">
        <v>14.599513604168845</v>
      </c>
      <c r="F3149" s="12">
        <v>14.426190705217696</v>
      </c>
      <c r="G3149" s="12">
        <v>14.269968785248786</v>
      </c>
      <c r="H3149" s="12">
        <v>13.583925081617162</v>
      </c>
      <c r="I3149" s="12">
        <v>13.077990951544919</v>
      </c>
      <c r="J3149" s="12">
        <v>15.080977078657156</v>
      </c>
      <c r="K3149" s="12">
        <v>13.423810612666845</v>
      </c>
      <c r="L3149" s="12">
        <v>12.14232243359729</v>
      </c>
      <c r="M3149" s="12">
        <v>13.610896122887208</v>
      </c>
      <c r="N3149" s="12"/>
      <c r="O3149" s="12"/>
    </row>
    <row r="3150" spans="1:15" x14ac:dyDescent="0.35">
      <c r="A3150" s="11" t="str">
        <f t="shared" si="50"/>
        <v>DISTRIBUCION VOLUMEN POR CRITERIO (kg o litros)Con CafeinaNIVEL BAJO</v>
      </c>
      <c r="B3150" s="11" t="s">
        <v>210</v>
      </c>
      <c r="C3150" s="11" t="s">
        <v>137</v>
      </c>
      <c r="D3150" s="11" t="s">
        <v>190</v>
      </c>
      <c r="E3150" s="12">
        <v>21.942319014983138</v>
      </c>
      <c r="F3150" s="12">
        <v>21.125232411703614</v>
      </c>
      <c r="G3150" s="12">
        <v>23.543930418744939</v>
      </c>
      <c r="H3150" s="12">
        <v>24.299517355904047</v>
      </c>
      <c r="I3150" s="12">
        <v>22.281415648506968</v>
      </c>
      <c r="J3150" s="12">
        <v>25.723073886634491</v>
      </c>
      <c r="K3150" s="12">
        <v>24.265175211359018</v>
      </c>
      <c r="L3150" s="12">
        <v>22.540632067753574</v>
      </c>
      <c r="M3150" s="12">
        <v>23.071994752236602</v>
      </c>
      <c r="N3150" s="12"/>
      <c r="O3150" s="12"/>
    </row>
    <row r="3151" spans="1:15" x14ac:dyDescent="0.35">
      <c r="A3151" s="11" t="str">
        <f t="shared" si="50"/>
        <v>DISTRIBUCION VOLUMEN POR CRITERIO (kg o litros)Con CafeinaHOMBRE</v>
      </c>
      <c r="B3151" s="11" t="s">
        <v>210</v>
      </c>
      <c r="C3151" s="11" t="s">
        <v>137</v>
      </c>
      <c r="D3151" s="11" t="s">
        <v>17</v>
      </c>
      <c r="E3151" s="12">
        <v>51.73351256222147</v>
      </c>
      <c r="F3151" s="12">
        <v>52.883412833643781</v>
      </c>
      <c r="G3151" s="12">
        <v>52.049159462736206</v>
      </c>
      <c r="H3151" s="12">
        <v>52.271864160385419</v>
      </c>
      <c r="I3151" s="12">
        <v>56.196473983999027</v>
      </c>
      <c r="J3151" s="12">
        <v>52.110371504001641</v>
      </c>
      <c r="K3151" s="12">
        <v>53.394202651502042</v>
      </c>
      <c r="L3151" s="12">
        <v>52.042829770722832</v>
      </c>
      <c r="M3151" s="12">
        <v>54.630434379206008</v>
      </c>
      <c r="N3151" s="12"/>
      <c r="O3151" s="12"/>
    </row>
    <row r="3152" spans="1:15" x14ac:dyDescent="0.35">
      <c r="A3152" s="11" t="str">
        <f t="shared" si="50"/>
        <v>DISTRIBUCION VOLUMEN POR CRITERIO (kg o litros)Con CafeinaMUJER</v>
      </c>
      <c r="B3152" s="11" t="s">
        <v>210</v>
      </c>
      <c r="C3152" s="11" t="s">
        <v>137</v>
      </c>
      <c r="D3152" s="11" t="s">
        <v>18</v>
      </c>
      <c r="E3152" s="12">
        <v>48.266484042472264</v>
      </c>
      <c r="F3152" s="12">
        <v>47.116590231332545</v>
      </c>
      <c r="G3152" s="12">
        <v>47.950834968191565</v>
      </c>
      <c r="H3152" s="12">
        <v>47.728136502834104</v>
      </c>
      <c r="I3152" s="12">
        <v>43.803528099573882</v>
      </c>
      <c r="J3152" s="12">
        <v>47.889627188060381</v>
      </c>
      <c r="K3152" s="12">
        <v>46.605793846956892</v>
      </c>
      <c r="L3152" s="12">
        <v>47.957165186483074</v>
      </c>
      <c r="M3152" s="12">
        <v>45.369567208854242</v>
      </c>
      <c r="N3152" s="12"/>
      <c r="O3152" s="12"/>
    </row>
    <row r="3153" spans="1:15" x14ac:dyDescent="0.35">
      <c r="A3153" s="11" t="str">
        <f t="shared" si="50"/>
        <v>DISTRIBUCION VOLUMEN POR CRITERIO (kg o litros)Sin CafeinaT.ESPAÑA</v>
      </c>
      <c r="B3153" s="11" t="s">
        <v>210</v>
      </c>
      <c r="C3153" s="11" t="s">
        <v>138</v>
      </c>
      <c r="D3153" s="11" t="s">
        <v>32</v>
      </c>
      <c r="E3153" s="12">
        <v>100</v>
      </c>
      <c r="F3153" s="12">
        <v>100</v>
      </c>
      <c r="G3153" s="12">
        <v>100</v>
      </c>
      <c r="H3153" s="12">
        <v>100</v>
      </c>
      <c r="I3153" s="12">
        <v>100</v>
      </c>
      <c r="J3153" s="12">
        <v>100</v>
      </c>
      <c r="K3153" s="12">
        <v>100</v>
      </c>
      <c r="L3153" s="12">
        <v>100</v>
      </c>
      <c r="M3153" s="12">
        <v>100</v>
      </c>
      <c r="N3153" s="12"/>
      <c r="O3153" s="12"/>
    </row>
    <row r="3154" spans="1:15" x14ac:dyDescent="0.35">
      <c r="A3154" s="11" t="str">
        <f t="shared" si="50"/>
        <v>DISTRIBUCION VOLUMEN POR CRITERIO (kg o litros)Sin CafeinaBCN AM</v>
      </c>
      <c r="B3154" s="11" t="s">
        <v>210</v>
      </c>
      <c r="C3154" s="11" t="s">
        <v>138</v>
      </c>
      <c r="D3154" s="11" t="s">
        <v>1</v>
      </c>
      <c r="E3154" s="12">
        <v>4.1662275318566184</v>
      </c>
      <c r="F3154" s="12">
        <v>7.46034904996396</v>
      </c>
      <c r="G3154" s="12">
        <v>7.2973970498291445</v>
      </c>
      <c r="H3154" s="12">
        <v>6.6026549482475234</v>
      </c>
      <c r="I3154" s="12">
        <v>5.1098545125684076</v>
      </c>
      <c r="J3154" s="12">
        <v>7.1053912994126334</v>
      </c>
      <c r="K3154" s="12">
        <v>6.9239610668621943</v>
      </c>
      <c r="L3154" s="12">
        <v>4.7463039074508702</v>
      </c>
      <c r="M3154" s="12">
        <v>4.8478517973016553</v>
      </c>
      <c r="N3154" s="12"/>
      <c r="O3154" s="12"/>
    </row>
    <row r="3155" spans="1:15" x14ac:dyDescent="0.35">
      <c r="A3155" s="11" t="str">
        <f t="shared" si="50"/>
        <v>DISTRIBUCION VOLUMEN POR CRITERIO (kg o litros)Sin CafeinaREST.CAT ARAGON</v>
      </c>
      <c r="B3155" s="11" t="s">
        <v>210</v>
      </c>
      <c r="C3155" s="11" t="s">
        <v>138</v>
      </c>
      <c r="D3155" s="11" t="s">
        <v>2</v>
      </c>
      <c r="E3155" s="12">
        <v>8.0679586493971982</v>
      </c>
      <c r="F3155" s="12">
        <v>8.8656869461655727</v>
      </c>
      <c r="G3155" s="12">
        <v>8.8091807000882199</v>
      </c>
      <c r="H3155" s="12">
        <v>12.367726021320866</v>
      </c>
      <c r="I3155" s="12">
        <v>9.2605822616958591</v>
      </c>
      <c r="J3155" s="12">
        <v>12.898263168229175</v>
      </c>
      <c r="K3155" s="12">
        <v>12.296338909547574</v>
      </c>
      <c r="L3155" s="12">
        <v>7.9462897024343713</v>
      </c>
      <c r="M3155" s="12">
        <v>9.6699966834092148</v>
      </c>
      <c r="N3155" s="12"/>
      <c r="O3155" s="12"/>
    </row>
    <row r="3156" spans="1:15" x14ac:dyDescent="0.35">
      <c r="A3156" s="11" t="str">
        <f t="shared" si="50"/>
        <v>DISTRIBUCION VOLUMEN POR CRITERIO (kg o litros)Sin CafeinaLEVANTE</v>
      </c>
      <c r="B3156" s="11" t="s">
        <v>210</v>
      </c>
      <c r="C3156" s="11" t="s">
        <v>138</v>
      </c>
      <c r="D3156" s="11" t="s">
        <v>3</v>
      </c>
      <c r="E3156" s="12">
        <v>18.349358961604612</v>
      </c>
      <c r="F3156" s="12">
        <v>15.073857492743839</v>
      </c>
      <c r="G3156" s="12">
        <v>14.991809251835075</v>
      </c>
      <c r="H3156" s="12">
        <v>12.730863977626353</v>
      </c>
      <c r="I3156" s="12">
        <v>23.977059432000708</v>
      </c>
      <c r="J3156" s="12">
        <v>13.754220336273331</v>
      </c>
      <c r="K3156" s="12">
        <v>14.514294677708579</v>
      </c>
      <c r="L3156" s="12">
        <v>19.229866149094612</v>
      </c>
      <c r="M3156" s="12">
        <v>16.730835413790569</v>
      </c>
      <c r="N3156" s="12"/>
      <c r="O3156" s="12"/>
    </row>
    <row r="3157" spans="1:15" x14ac:dyDescent="0.35">
      <c r="A3157" s="11" t="str">
        <f t="shared" si="50"/>
        <v>DISTRIBUCION VOLUMEN POR CRITERIO (kg o litros)Sin CafeinaANDALUCIA</v>
      </c>
      <c r="B3157" s="11" t="s">
        <v>210</v>
      </c>
      <c r="C3157" s="11" t="s">
        <v>138</v>
      </c>
      <c r="D3157" s="11" t="s">
        <v>4</v>
      </c>
      <c r="E3157" s="12">
        <v>21.191889772675889</v>
      </c>
      <c r="F3157" s="12">
        <v>23.981408051541482</v>
      </c>
      <c r="G3157" s="12">
        <v>29.504415925620354</v>
      </c>
      <c r="H3157" s="12">
        <v>22.379070192601958</v>
      </c>
      <c r="I3157" s="12">
        <v>23.688563788628116</v>
      </c>
      <c r="J3157" s="12">
        <v>22.689149360177893</v>
      </c>
      <c r="K3157" s="12">
        <v>21.326275157029134</v>
      </c>
      <c r="L3157" s="12">
        <v>16.043101321292994</v>
      </c>
      <c r="M3157" s="12">
        <v>19.563439261210409</v>
      </c>
      <c r="N3157" s="12"/>
      <c r="O3157" s="12"/>
    </row>
    <row r="3158" spans="1:15" x14ac:dyDescent="0.35">
      <c r="A3158" s="11" t="str">
        <f t="shared" si="50"/>
        <v>DISTRIBUCION VOLUMEN POR CRITERIO (kg o litros)Sin CafeinaMDD AM</v>
      </c>
      <c r="B3158" s="11" t="s">
        <v>210</v>
      </c>
      <c r="C3158" s="11" t="s">
        <v>138</v>
      </c>
      <c r="D3158" s="11" t="s">
        <v>5</v>
      </c>
      <c r="E3158" s="12">
        <v>21.107453082101294</v>
      </c>
      <c r="F3158" s="12">
        <v>17.154650071764895</v>
      </c>
      <c r="G3158" s="12">
        <v>14.403496364059002</v>
      </c>
      <c r="H3158" s="12">
        <v>17.226964316940052</v>
      </c>
      <c r="I3158" s="12">
        <v>12.778439731358604</v>
      </c>
      <c r="J3158" s="12">
        <v>15.059965308379809</v>
      </c>
      <c r="K3158" s="12">
        <v>15.015494394660777</v>
      </c>
      <c r="L3158" s="12">
        <v>18.255887553669435</v>
      </c>
      <c r="M3158" s="12">
        <v>20.691381029599032</v>
      </c>
      <c r="N3158" s="12"/>
      <c r="O3158" s="12"/>
    </row>
    <row r="3159" spans="1:15" x14ac:dyDescent="0.35">
      <c r="A3159" s="11" t="str">
        <f t="shared" si="50"/>
        <v>DISTRIBUCION VOLUMEN POR CRITERIO (kg o litros)Sin CafeinaRTO CENTRO</v>
      </c>
      <c r="B3159" s="11" t="s">
        <v>210</v>
      </c>
      <c r="C3159" s="11" t="s">
        <v>138</v>
      </c>
      <c r="D3159" s="11" t="s">
        <v>6</v>
      </c>
      <c r="E3159" s="12">
        <v>14.724693229682117</v>
      </c>
      <c r="F3159" s="12">
        <v>15.30819798948116</v>
      </c>
      <c r="G3159" s="12">
        <v>11.588074423563169</v>
      </c>
      <c r="H3159" s="12">
        <v>14.240825627325727</v>
      </c>
      <c r="I3159" s="12">
        <v>10.628423894741688</v>
      </c>
      <c r="J3159" s="12">
        <v>15.676236626668716</v>
      </c>
      <c r="K3159" s="12">
        <v>15.506422850225162</v>
      </c>
      <c r="L3159" s="12">
        <v>23.267596683556647</v>
      </c>
      <c r="M3159" s="12">
        <v>16.005072525485662</v>
      </c>
      <c r="N3159" s="12"/>
      <c r="O3159" s="12"/>
    </row>
    <row r="3160" spans="1:15" x14ac:dyDescent="0.35">
      <c r="A3160" s="11" t="str">
        <f t="shared" si="50"/>
        <v>DISTRIBUCION VOLUMEN POR CRITERIO (kg o litros)Sin CafeinaNORTE-CENTRO</v>
      </c>
      <c r="B3160" s="11" t="s">
        <v>210</v>
      </c>
      <c r="C3160" s="11" t="s">
        <v>138</v>
      </c>
      <c r="D3160" s="11" t="s">
        <v>7</v>
      </c>
      <c r="E3160" s="12">
        <v>6.199059421442275</v>
      </c>
      <c r="F3160" s="12">
        <v>5.8227753614125817</v>
      </c>
      <c r="G3160" s="12">
        <v>8.139744528537971</v>
      </c>
      <c r="H3160" s="12">
        <v>7.9553130770019189</v>
      </c>
      <c r="I3160" s="12">
        <v>6.8175004259988699</v>
      </c>
      <c r="J3160" s="12">
        <v>7.0337932228698579</v>
      </c>
      <c r="K3160" s="12">
        <v>8.7021254279926872</v>
      </c>
      <c r="L3160" s="12">
        <v>4.7792871315961545</v>
      </c>
      <c r="M3160" s="12">
        <v>6.9411020100686729</v>
      </c>
      <c r="N3160" s="12"/>
      <c r="O3160" s="12"/>
    </row>
    <row r="3161" spans="1:15" x14ac:dyDescent="0.35">
      <c r="A3161" s="11" t="str">
        <f t="shared" si="50"/>
        <v>DISTRIBUCION VOLUMEN POR CRITERIO (kg o litros)Sin CafeinaNOROESTE</v>
      </c>
      <c r="B3161" s="11" t="s">
        <v>210</v>
      </c>
      <c r="C3161" s="11" t="s">
        <v>138</v>
      </c>
      <c r="D3161" s="11" t="s">
        <v>8</v>
      </c>
      <c r="E3161" s="12">
        <v>6.1933603433874609</v>
      </c>
      <c r="F3161" s="12">
        <v>6.3330765780349507</v>
      </c>
      <c r="G3161" s="12">
        <v>5.2658733566121221</v>
      </c>
      <c r="H3161" s="12">
        <v>6.4965814424161774</v>
      </c>
      <c r="I3161" s="12">
        <v>7.7395632801786896</v>
      </c>
      <c r="J3161" s="12">
        <v>5.782979887264422</v>
      </c>
      <c r="K3161" s="12">
        <v>5.7150874267563063</v>
      </c>
      <c r="L3161" s="12">
        <v>5.7316677811704277</v>
      </c>
      <c r="M3161" s="12">
        <v>5.5503113810029365</v>
      </c>
      <c r="N3161" s="12"/>
      <c r="O3161" s="12"/>
    </row>
    <row r="3162" spans="1:15" x14ac:dyDescent="0.35">
      <c r="A3162" s="11" t="str">
        <f t="shared" si="50"/>
        <v>DISTRIBUCION VOLUMEN POR CRITERIO (kg o litros)Sin Cafeina&lt;2MIL</v>
      </c>
      <c r="B3162" s="11" t="s">
        <v>210</v>
      </c>
      <c r="C3162" s="11" t="s">
        <v>138</v>
      </c>
      <c r="D3162" s="11" t="s">
        <v>9</v>
      </c>
      <c r="E3162" s="12">
        <v>7.8547338465151366</v>
      </c>
      <c r="F3162" s="12">
        <v>6.1563559691852268</v>
      </c>
      <c r="G3162" s="12">
        <v>3.8532482771965424</v>
      </c>
      <c r="H3162" s="12">
        <v>2.4372063170562717</v>
      </c>
      <c r="I3162" s="12">
        <v>2.6437218022024775</v>
      </c>
      <c r="J3162" s="12">
        <v>2.8346391404817908</v>
      </c>
      <c r="K3162" s="12">
        <v>2.0654294208391537</v>
      </c>
      <c r="L3162" s="12">
        <v>1.432587475597437</v>
      </c>
      <c r="M3162" s="12">
        <v>2.3264014283490302</v>
      </c>
      <c r="N3162" s="12"/>
      <c r="O3162" s="12"/>
    </row>
    <row r="3163" spans="1:15" x14ac:dyDescent="0.35">
      <c r="A3163" s="11" t="str">
        <f t="shared" si="50"/>
        <v>DISTRIBUCION VOLUMEN POR CRITERIO (kg o litros)Sin Cafeina2-5MIL</v>
      </c>
      <c r="B3163" s="11" t="s">
        <v>210</v>
      </c>
      <c r="C3163" s="11" t="s">
        <v>138</v>
      </c>
      <c r="D3163" s="11" t="s">
        <v>10</v>
      </c>
      <c r="E3163" s="12">
        <v>7.2039904016924723</v>
      </c>
      <c r="F3163" s="12">
        <v>8.1052113870892928</v>
      </c>
      <c r="G3163" s="12">
        <v>5.316908699190968</v>
      </c>
      <c r="H3163" s="12">
        <v>5.2594497847122366</v>
      </c>
      <c r="I3163" s="12">
        <v>6.1452971831393626</v>
      </c>
      <c r="J3163" s="12">
        <v>3.6068619621105644</v>
      </c>
      <c r="K3163" s="12">
        <v>6.0799595233103476</v>
      </c>
      <c r="L3163" s="12">
        <v>6.0003887578131874</v>
      </c>
      <c r="M3163" s="12">
        <v>6.6875165505657073</v>
      </c>
      <c r="N3163" s="12"/>
      <c r="O3163" s="12"/>
    </row>
    <row r="3164" spans="1:15" x14ac:dyDescent="0.35">
      <c r="A3164" s="11" t="str">
        <f t="shared" si="50"/>
        <v>DISTRIBUCION VOLUMEN POR CRITERIO (kg o litros)Sin Cafeina5-10MIL</v>
      </c>
      <c r="B3164" s="11" t="s">
        <v>210</v>
      </c>
      <c r="C3164" s="11" t="s">
        <v>138</v>
      </c>
      <c r="D3164" s="11" t="s">
        <v>11</v>
      </c>
      <c r="E3164" s="12">
        <v>3.4232391487559051</v>
      </c>
      <c r="F3164" s="12">
        <v>3.2905348529688849</v>
      </c>
      <c r="G3164" s="12">
        <v>7.4359917239100559</v>
      </c>
      <c r="H3164" s="12">
        <v>3.8629586728780168</v>
      </c>
      <c r="I3164" s="12">
        <v>4.2000189870227862</v>
      </c>
      <c r="J3164" s="12">
        <v>6.3351770402941332</v>
      </c>
      <c r="K3164" s="12">
        <v>5.2413699911864908</v>
      </c>
      <c r="L3164" s="12">
        <v>4.077097490939968</v>
      </c>
      <c r="M3164" s="12">
        <v>5.8256045680272699</v>
      </c>
      <c r="N3164" s="12"/>
      <c r="O3164" s="12"/>
    </row>
    <row r="3165" spans="1:15" x14ac:dyDescent="0.35">
      <c r="A3165" s="11" t="str">
        <f t="shared" si="50"/>
        <v>DISTRIBUCION VOLUMEN POR CRITERIO (kg o litros)Sin Cafeina10-30MIL</v>
      </c>
      <c r="B3165" s="11" t="s">
        <v>210</v>
      </c>
      <c r="C3165" s="11" t="s">
        <v>138</v>
      </c>
      <c r="D3165" s="11" t="s">
        <v>12</v>
      </c>
      <c r="E3165" s="12">
        <v>13.242225236207183</v>
      </c>
      <c r="F3165" s="12">
        <v>22.481886961286282</v>
      </c>
      <c r="G3165" s="12">
        <v>18.446960238884969</v>
      </c>
      <c r="H3165" s="12">
        <v>21.004850706505657</v>
      </c>
      <c r="I3165" s="12">
        <v>20.272187101275488</v>
      </c>
      <c r="J3165" s="12">
        <v>23.664448208583533</v>
      </c>
      <c r="K3165" s="12">
        <v>24.0134613809233</v>
      </c>
      <c r="L3165" s="12">
        <v>31.720845483943467</v>
      </c>
      <c r="M3165" s="12">
        <v>21.536378722249555</v>
      </c>
      <c r="N3165" s="12"/>
      <c r="O3165" s="12"/>
    </row>
    <row r="3166" spans="1:15" x14ac:dyDescent="0.35">
      <c r="A3166" s="11" t="str">
        <f t="shared" si="50"/>
        <v>DISTRIBUCION VOLUMEN POR CRITERIO (kg o litros)Sin Cafeina30-100MIL</v>
      </c>
      <c r="B3166" s="11" t="s">
        <v>210</v>
      </c>
      <c r="C3166" s="11" t="s">
        <v>138</v>
      </c>
      <c r="D3166" s="11" t="s">
        <v>13</v>
      </c>
      <c r="E3166" s="12">
        <v>22.8808948969296</v>
      </c>
      <c r="F3166" s="12">
        <v>17.593556274641774</v>
      </c>
      <c r="G3166" s="12">
        <v>23.527994347642139</v>
      </c>
      <c r="H3166" s="12">
        <v>22.295621652878562</v>
      </c>
      <c r="I3166" s="12">
        <v>32.581425120961335</v>
      </c>
      <c r="J3166" s="12">
        <v>24.336108765262903</v>
      </c>
      <c r="K3166" s="12">
        <v>23.090260696303996</v>
      </c>
      <c r="L3166" s="12">
        <v>14.009414751097676</v>
      </c>
      <c r="M3166" s="12">
        <v>15.950235610649246</v>
      </c>
      <c r="N3166" s="12"/>
      <c r="O3166" s="12"/>
    </row>
    <row r="3167" spans="1:15" x14ac:dyDescent="0.35">
      <c r="A3167" s="11" t="str">
        <f t="shared" si="50"/>
        <v>DISTRIBUCION VOLUMEN POR CRITERIO (kg o litros)Sin Cafeina100-200MIL</v>
      </c>
      <c r="B3167" s="11" t="s">
        <v>210</v>
      </c>
      <c r="C3167" s="11" t="s">
        <v>138</v>
      </c>
      <c r="D3167" s="11" t="s">
        <v>14</v>
      </c>
      <c r="E3167" s="12">
        <v>6.8310703119324439</v>
      </c>
      <c r="F3167" s="12">
        <v>7.7106486987014016</v>
      </c>
      <c r="G3167" s="12">
        <v>9.4922396961198832</v>
      </c>
      <c r="H3167" s="12">
        <v>13.395441812136763</v>
      </c>
      <c r="I3167" s="12">
        <v>8.3093601873229161</v>
      </c>
      <c r="J3167" s="12">
        <v>5.3874123907270342</v>
      </c>
      <c r="K3167" s="12">
        <v>8.7689539307990145</v>
      </c>
      <c r="L3167" s="12">
        <v>7.7898022342163502</v>
      </c>
      <c r="M3167" s="12">
        <v>11.057830135511427</v>
      </c>
      <c r="N3167" s="12"/>
      <c r="O3167" s="12"/>
    </row>
    <row r="3168" spans="1:15" x14ac:dyDescent="0.35">
      <c r="A3168" s="11" t="str">
        <f t="shared" si="50"/>
        <v>DISTRIBUCION VOLUMEN POR CRITERIO (kg o litros)Sin Cafeina200-500MIL</v>
      </c>
      <c r="B3168" s="11" t="s">
        <v>210</v>
      </c>
      <c r="C3168" s="11" t="s">
        <v>138</v>
      </c>
      <c r="D3168" s="11" t="s">
        <v>15</v>
      </c>
      <c r="E3168" s="12">
        <v>13.867966522818588</v>
      </c>
      <c r="F3168" s="12">
        <v>12.322885755709443</v>
      </c>
      <c r="G3168" s="12">
        <v>12.916956662147893</v>
      </c>
      <c r="H3168" s="12">
        <v>10.308231330706034</v>
      </c>
      <c r="I3168" s="12">
        <v>10.188445762406269</v>
      </c>
      <c r="J3168" s="12">
        <v>12.410846325027196</v>
      </c>
      <c r="K3168" s="12">
        <v>11.517367622090729</v>
      </c>
      <c r="L3168" s="12">
        <v>11.027503987794498</v>
      </c>
      <c r="M3168" s="12">
        <v>14.828783763405104</v>
      </c>
      <c r="N3168" s="12"/>
      <c r="O3168" s="12"/>
    </row>
    <row r="3169" spans="1:15" x14ac:dyDescent="0.35">
      <c r="A3169" s="11" t="str">
        <f t="shared" si="50"/>
        <v>DISTRIBUCION VOLUMEN POR CRITERIO (kg o litros)Sin Cafeina&gt;500MIL</v>
      </c>
      <c r="B3169" s="11" t="s">
        <v>210</v>
      </c>
      <c r="C3169" s="11" t="s">
        <v>138</v>
      </c>
      <c r="D3169" s="11" t="s">
        <v>16</v>
      </c>
      <c r="E3169" s="12">
        <v>24.695880634184011</v>
      </c>
      <c r="F3169" s="12">
        <v>22.338922316441923</v>
      </c>
      <c r="G3169" s="12">
        <v>19.009695260358143</v>
      </c>
      <c r="H3169" s="12">
        <v>21.43624009238502</v>
      </c>
      <c r="I3169" s="12">
        <v>15.659533791368993</v>
      </c>
      <c r="J3169" s="12">
        <v>21.424503442729996</v>
      </c>
      <c r="K3169" s="12">
        <v>19.223195452079565</v>
      </c>
      <c r="L3169" s="12">
        <v>23.942359823112415</v>
      </c>
      <c r="M3169" s="12">
        <v>21.787236211905249</v>
      </c>
      <c r="N3169" s="12"/>
      <c r="O3169" s="12"/>
    </row>
    <row r="3170" spans="1:15" x14ac:dyDescent="0.35">
      <c r="A3170" s="11" t="str">
        <f t="shared" si="50"/>
        <v>DISTRIBUCION VOLUMEN POR CRITERIO (kg o litros)Sin CafeinaDE 15 A 19 AÑOS</v>
      </c>
      <c r="B3170" s="11" t="s">
        <v>210</v>
      </c>
      <c r="C3170" s="11" t="s">
        <v>138</v>
      </c>
      <c r="D3170" s="11" t="s">
        <v>34</v>
      </c>
      <c r="E3170" s="12">
        <v>1.5539912955711712</v>
      </c>
      <c r="F3170" s="12">
        <v>2.5435807214156818</v>
      </c>
      <c r="G3170" s="12">
        <v>0.70001374901503599</v>
      </c>
      <c r="H3170" s="12">
        <v>2.3092817952265174</v>
      </c>
      <c r="I3170" s="12">
        <v>2.6694778052207315</v>
      </c>
      <c r="J3170" s="12">
        <v>4.7636581970833047</v>
      </c>
      <c r="K3170" s="12">
        <v>2.6662967660636099</v>
      </c>
      <c r="L3170" s="12">
        <v>0.37254058309718091</v>
      </c>
      <c r="M3170" s="12">
        <v>5.712768542030064</v>
      </c>
      <c r="N3170" s="12"/>
      <c r="O3170" s="12"/>
    </row>
    <row r="3171" spans="1:15" x14ac:dyDescent="0.35">
      <c r="A3171" s="11" t="str">
        <f t="shared" si="50"/>
        <v>DISTRIBUCION VOLUMEN POR CRITERIO (kg o litros)Sin CafeinaDE 20 A 24 AÑOS</v>
      </c>
      <c r="B3171" s="11" t="s">
        <v>210</v>
      </c>
      <c r="C3171" s="11" t="s">
        <v>138</v>
      </c>
      <c r="D3171" s="11" t="s">
        <v>35</v>
      </c>
      <c r="E3171" s="12">
        <v>2.2947807508933451</v>
      </c>
      <c r="F3171" s="12">
        <v>3.6797504988997818</v>
      </c>
      <c r="G3171" s="12">
        <v>3.4904724403253664</v>
      </c>
      <c r="H3171" s="12">
        <v>0.63771639528580848</v>
      </c>
      <c r="I3171" s="12">
        <v>1.1335258801992447</v>
      </c>
      <c r="J3171" s="12">
        <v>2.9538968444026201</v>
      </c>
      <c r="K3171" s="12">
        <v>1.7080778860370474</v>
      </c>
      <c r="L3171" s="12">
        <v>3.9305525000324861</v>
      </c>
      <c r="M3171" s="12">
        <v>1.6965730500366021</v>
      </c>
      <c r="N3171" s="12"/>
      <c r="O3171" s="12"/>
    </row>
    <row r="3172" spans="1:15" x14ac:dyDescent="0.35">
      <c r="A3172" s="11" t="str">
        <f t="shared" si="50"/>
        <v>DISTRIBUCION VOLUMEN POR CRITERIO (kg o litros)Sin CafeinaDE 25 A 34 AÑOS</v>
      </c>
      <c r="B3172" s="11" t="s">
        <v>210</v>
      </c>
      <c r="C3172" s="11" t="s">
        <v>138</v>
      </c>
      <c r="D3172" s="11" t="s">
        <v>36</v>
      </c>
      <c r="E3172" s="12">
        <v>8.0438820970602141</v>
      </c>
      <c r="F3172" s="12">
        <v>6.6195224567032547</v>
      </c>
      <c r="G3172" s="12">
        <v>4.1541711958356764</v>
      </c>
      <c r="H3172" s="12">
        <v>6.9906718745592347</v>
      </c>
      <c r="I3172" s="12">
        <v>5.0720701700554827</v>
      </c>
      <c r="J3172" s="12">
        <v>7.1131538690797012</v>
      </c>
      <c r="K3172" s="12">
        <v>5.5727199941497814</v>
      </c>
      <c r="L3172" s="12">
        <v>6.0961587363242664</v>
      </c>
      <c r="M3172" s="12">
        <v>5.9270621348641823</v>
      </c>
      <c r="N3172" s="12"/>
      <c r="O3172" s="12"/>
    </row>
    <row r="3173" spans="1:15" x14ac:dyDescent="0.35">
      <c r="A3173" s="11" t="str">
        <f t="shared" si="50"/>
        <v>DISTRIBUCION VOLUMEN POR CRITERIO (kg o litros)Sin CafeinaDE 35 A 49 AÑOS</v>
      </c>
      <c r="B3173" s="11" t="s">
        <v>210</v>
      </c>
      <c r="C3173" s="11" t="s">
        <v>138</v>
      </c>
      <c r="D3173" s="11" t="s">
        <v>37</v>
      </c>
      <c r="E3173" s="12">
        <v>34.565122913668965</v>
      </c>
      <c r="F3173" s="12">
        <v>31.950744932290515</v>
      </c>
      <c r="G3173" s="12">
        <v>28.330213914936238</v>
      </c>
      <c r="H3173" s="12">
        <v>24.556272490865428</v>
      </c>
      <c r="I3173" s="12">
        <v>23.319063439619409</v>
      </c>
      <c r="J3173" s="12">
        <v>24.000357526757949</v>
      </c>
      <c r="K3173" s="12">
        <v>29.134546822903403</v>
      </c>
      <c r="L3173" s="12">
        <v>22.90523298084171</v>
      </c>
      <c r="M3173" s="12">
        <v>21.577967850957826</v>
      </c>
      <c r="N3173" s="12"/>
      <c r="O3173" s="12"/>
    </row>
    <row r="3174" spans="1:15" x14ac:dyDescent="0.35">
      <c r="A3174" s="11" t="str">
        <f t="shared" si="50"/>
        <v>DISTRIBUCION VOLUMEN POR CRITERIO (kg o litros)Sin CafeinaDE 50 A 59 AÑOS</v>
      </c>
      <c r="B3174" s="11" t="s">
        <v>210</v>
      </c>
      <c r="C3174" s="11" t="s">
        <v>138</v>
      </c>
      <c r="D3174" s="11" t="s">
        <v>38</v>
      </c>
      <c r="E3174" s="12">
        <v>21.441105173279063</v>
      </c>
      <c r="F3174" s="12">
        <v>20.260480481928798</v>
      </c>
      <c r="G3174" s="12">
        <v>30.388009709436346</v>
      </c>
      <c r="H3174" s="12">
        <v>21.036739235036126</v>
      </c>
      <c r="I3174" s="12">
        <v>21.800192171338207</v>
      </c>
      <c r="J3174" s="12">
        <v>21.50032068430421</v>
      </c>
      <c r="K3174" s="12">
        <v>25.169664059935968</v>
      </c>
      <c r="L3174" s="12">
        <v>28.274709289324974</v>
      </c>
      <c r="M3174" s="12">
        <v>30.349606560243274</v>
      </c>
      <c r="N3174" s="12"/>
      <c r="O3174" s="12"/>
    </row>
    <row r="3175" spans="1:15" x14ac:dyDescent="0.35">
      <c r="A3175" s="11" t="str">
        <f t="shared" si="50"/>
        <v>DISTRIBUCION VOLUMEN POR CRITERIO (kg o litros)Sin CafeinaDE 60 A 75 AÑOS</v>
      </c>
      <c r="B3175" s="11" t="s">
        <v>210</v>
      </c>
      <c r="C3175" s="11" t="s">
        <v>138</v>
      </c>
      <c r="D3175" s="11" t="s">
        <v>39</v>
      </c>
      <c r="E3175" s="12">
        <v>32.1011199135623</v>
      </c>
      <c r="F3175" s="12">
        <v>34.945919185875184</v>
      </c>
      <c r="G3175" s="12">
        <v>32.937117430343079</v>
      </c>
      <c r="H3175" s="12">
        <v>44.469324180824621</v>
      </c>
      <c r="I3175" s="12">
        <v>46.005661290736178</v>
      </c>
      <c r="J3175" s="12">
        <v>39.668613264477507</v>
      </c>
      <c r="K3175" s="12">
        <v>35.748694182438818</v>
      </c>
      <c r="L3175" s="12">
        <v>38.420807697570872</v>
      </c>
      <c r="M3175" s="12">
        <v>34.736012000339521</v>
      </c>
      <c r="N3175" s="12"/>
      <c r="O3175" s="12"/>
    </row>
    <row r="3176" spans="1:15" x14ac:dyDescent="0.35">
      <c r="A3176" s="11" t="str">
        <f t="shared" si="50"/>
        <v>DISTRIBUCION VOLUMEN POR CRITERIO (kg o litros)Sin CafeinaNIVEL ALTO</v>
      </c>
      <c r="B3176" s="11" t="s">
        <v>210</v>
      </c>
      <c r="C3176" s="11" t="s">
        <v>138</v>
      </c>
      <c r="D3176" s="11" t="s">
        <v>171</v>
      </c>
      <c r="E3176" s="12">
        <v>20.514968764778317</v>
      </c>
      <c r="F3176" s="12">
        <v>21.336721399257527</v>
      </c>
      <c r="G3176" s="12">
        <v>22.894807118630514</v>
      </c>
      <c r="H3176" s="12">
        <v>18.254195514975223</v>
      </c>
      <c r="I3176" s="12">
        <v>19.957415942483557</v>
      </c>
      <c r="J3176" s="12">
        <v>17.713776958274572</v>
      </c>
      <c r="K3176" s="12">
        <v>21.83330869590386</v>
      </c>
      <c r="L3176" s="12">
        <v>20.842536639674091</v>
      </c>
      <c r="M3176" s="12">
        <v>22.790915400568775</v>
      </c>
      <c r="N3176" s="12"/>
      <c r="O3176" s="12"/>
    </row>
    <row r="3177" spans="1:15" x14ac:dyDescent="0.35">
      <c r="A3177" s="11" t="str">
        <f t="shared" si="50"/>
        <v>DISTRIBUCION VOLUMEN POR CRITERIO (kg o litros)Sin CafeinaNIVEL MEDIO ALTO</v>
      </c>
      <c r="B3177" s="11" t="s">
        <v>210</v>
      </c>
      <c r="C3177" s="11" t="s">
        <v>138</v>
      </c>
      <c r="D3177" s="11" t="s">
        <v>172</v>
      </c>
      <c r="E3177" s="12">
        <v>10.9089785127992</v>
      </c>
      <c r="F3177" s="12">
        <v>16.261961139177224</v>
      </c>
      <c r="G3177" s="12">
        <v>16.100078807144218</v>
      </c>
      <c r="H3177" s="12">
        <v>17.751481710238302</v>
      </c>
      <c r="I3177" s="12">
        <v>11.195812652571172</v>
      </c>
      <c r="J3177" s="12">
        <v>16.019557750392632</v>
      </c>
      <c r="K3177" s="12">
        <v>16.416276924535232</v>
      </c>
      <c r="L3177" s="12">
        <v>20.64323375032658</v>
      </c>
      <c r="M3177" s="12">
        <v>18.323743117438024</v>
      </c>
      <c r="N3177" s="12"/>
      <c r="O3177" s="12"/>
    </row>
    <row r="3178" spans="1:15" x14ac:dyDescent="0.35">
      <c r="A3178" s="11" t="str">
        <f t="shared" si="50"/>
        <v>DISTRIBUCION VOLUMEN POR CRITERIO (kg o litros)Sin CafeinaNIVEL MEDIO</v>
      </c>
      <c r="B3178" s="11" t="s">
        <v>210</v>
      </c>
      <c r="C3178" s="11" t="s">
        <v>138</v>
      </c>
      <c r="D3178" s="11" t="s">
        <v>173</v>
      </c>
      <c r="E3178" s="12">
        <v>34.861204834653556</v>
      </c>
      <c r="F3178" s="12">
        <v>29.058329796020455</v>
      </c>
      <c r="G3178" s="12">
        <v>30.821284820532142</v>
      </c>
      <c r="H3178" s="12">
        <v>30.768905844431078</v>
      </c>
      <c r="I3178" s="12">
        <v>36.337565446778378</v>
      </c>
      <c r="J3178" s="12">
        <v>35.433300708530659</v>
      </c>
      <c r="K3178" s="12">
        <v>26.962706739787805</v>
      </c>
      <c r="L3178" s="12">
        <v>29.316660599311774</v>
      </c>
      <c r="M3178" s="12">
        <v>20.095116632945256</v>
      </c>
      <c r="N3178" s="12"/>
      <c r="O3178" s="12"/>
    </row>
    <row r="3179" spans="1:15" x14ac:dyDescent="0.35">
      <c r="A3179" s="11" t="str">
        <f t="shared" si="50"/>
        <v>DISTRIBUCION VOLUMEN POR CRITERIO (kg o litros)Sin CafeinaNIVEL MEDIO BAJO</v>
      </c>
      <c r="B3179" s="11" t="s">
        <v>210</v>
      </c>
      <c r="C3179" s="11" t="s">
        <v>138</v>
      </c>
      <c r="D3179" s="11" t="s">
        <v>174</v>
      </c>
      <c r="E3179" s="12">
        <v>16.187218800832245</v>
      </c>
      <c r="F3179" s="12">
        <v>11.012786259163974</v>
      </c>
      <c r="G3179" s="12">
        <v>14.636445055141595</v>
      </c>
      <c r="H3179" s="12">
        <v>10.209569913867579</v>
      </c>
      <c r="I3179" s="12">
        <v>11.48786273365979</v>
      </c>
      <c r="J3179" s="12">
        <v>12.463121736369448</v>
      </c>
      <c r="K3179" s="12">
        <v>14.16759696799723</v>
      </c>
      <c r="L3179" s="12">
        <v>13.995802300932789</v>
      </c>
      <c r="M3179" s="12">
        <v>15.027530353214408</v>
      </c>
      <c r="N3179" s="12"/>
      <c r="O3179" s="12"/>
    </row>
    <row r="3180" spans="1:15" x14ac:dyDescent="0.35">
      <c r="A3180" s="11" t="str">
        <f t="shared" si="50"/>
        <v>DISTRIBUCION VOLUMEN POR CRITERIO (kg o litros)Sin CafeinaNIVEL BAJO</v>
      </c>
      <c r="B3180" s="11" t="s">
        <v>210</v>
      </c>
      <c r="C3180" s="11" t="s">
        <v>138</v>
      </c>
      <c r="D3180" s="11" t="s">
        <v>190</v>
      </c>
      <c r="E3180" s="12">
        <v>17.527625457318337</v>
      </c>
      <c r="F3180" s="12">
        <v>22.330201644414807</v>
      </c>
      <c r="G3180" s="12">
        <v>15.547382595966127</v>
      </c>
      <c r="H3180" s="12">
        <v>23.015849370244258</v>
      </c>
      <c r="I3180" s="12">
        <v>21.021330940788232</v>
      </c>
      <c r="J3180" s="12">
        <v>18.370245605319475</v>
      </c>
      <c r="K3180" s="12">
        <v>20.620107576217322</v>
      </c>
      <c r="L3180" s="12">
        <v>15.201766174124053</v>
      </c>
      <c r="M3180" s="12">
        <v>23.762685649635987</v>
      </c>
      <c r="N3180" s="12"/>
      <c r="O3180" s="12"/>
    </row>
    <row r="3181" spans="1:15" x14ac:dyDescent="0.35">
      <c r="A3181" s="11" t="str">
        <f t="shared" si="50"/>
        <v>DISTRIBUCION VOLUMEN POR CRITERIO (kg o litros)Sin CafeinaHOMBRE</v>
      </c>
      <c r="B3181" s="11" t="s">
        <v>210</v>
      </c>
      <c r="C3181" s="11" t="s">
        <v>138</v>
      </c>
      <c r="D3181" s="11" t="s">
        <v>17</v>
      </c>
      <c r="E3181" s="12">
        <v>49.95946808439728</v>
      </c>
      <c r="F3181" s="12">
        <v>47.408107608243363</v>
      </c>
      <c r="G3181" s="12">
        <v>46.855096210531336</v>
      </c>
      <c r="H3181" s="12">
        <v>54.8796019252527</v>
      </c>
      <c r="I3181" s="12">
        <v>42.039037722740588</v>
      </c>
      <c r="J3181" s="12">
        <v>53.351085222916069</v>
      </c>
      <c r="K3181" s="12">
        <v>52.578958948933021</v>
      </c>
      <c r="L3181" s="12">
        <v>59.177631604742317</v>
      </c>
      <c r="M3181" s="12">
        <v>54.679590372074863</v>
      </c>
      <c r="N3181" s="12"/>
      <c r="O3181" s="12"/>
    </row>
    <row r="3182" spans="1:15" x14ac:dyDescent="0.35">
      <c r="A3182" s="11" t="str">
        <f t="shared" si="50"/>
        <v>DISTRIBUCION VOLUMEN POR CRITERIO (kg o litros)Sin CafeinaMUJER</v>
      </c>
      <c r="B3182" s="11" t="s">
        <v>210</v>
      </c>
      <c r="C3182" s="11" t="s">
        <v>138</v>
      </c>
      <c r="D3182" s="11" t="s">
        <v>18</v>
      </c>
      <c r="E3182" s="12">
        <v>50.040531330426241</v>
      </c>
      <c r="F3182" s="12">
        <v>52.591892147001374</v>
      </c>
      <c r="G3182" s="12">
        <v>53.144900072367342</v>
      </c>
      <c r="H3182" s="12">
        <v>45.120408574219461</v>
      </c>
      <c r="I3182" s="12">
        <v>57.960951285695081</v>
      </c>
      <c r="J3182" s="12">
        <v>46.64891207398145</v>
      </c>
      <c r="K3182" s="12">
        <v>47.421043366675391</v>
      </c>
      <c r="L3182" s="12">
        <v>40.822367605130886</v>
      </c>
      <c r="M3182" s="12">
        <v>45.320397775274245</v>
      </c>
      <c r="N3182" s="12"/>
      <c r="O3182" s="12"/>
    </row>
    <row r="3183" spans="1:15" x14ac:dyDescent="0.35">
      <c r="A3183" s="11" t="str">
        <f t="shared" si="50"/>
        <v>DISTRIBUCION VOLUMEN POR CRITERIO (kg o litros)Frutas con gasT.ESPAÑA</v>
      </c>
      <c r="B3183" s="11" t="s">
        <v>210</v>
      </c>
      <c r="C3183" s="11" t="s">
        <v>139</v>
      </c>
      <c r="D3183" s="11" t="s">
        <v>32</v>
      </c>
      <c r="E3183" s="12">
        <v>100</v>
      </c>
      <c r="F3183" s="12">
        <v>100</v>
      </c>
      <c r="G3183" s="12">
        <v>100</v>
      </c>
      <c r="H3183" s="12">
        <v>100</v>
      </c>
      <c r="I3183" s="12">
        <v>100</v>
      </c>
      <c r="J3183" s="12">
        <v>100</v>
      </c>
      <c r="K3183" s="12">
        <v>100</v>
      </c>
      <c r="L3183" s="12">
        <v>100</v>
      </c>
      <c r="M3183" s="12">
        <v>100</v>
      </c>
      <c r="N3183" s="12"/>
      <c r="O3183" s="12"/>
    </row>
    <row r="3184" spans="1:15" x14ac:dyDescent="0.35">
      <c r="A3184" s="11" t="str">
        <f t="shared" si="50"/>
        <v>DISTRIBUCION VOLUMEN POR CRITERIO (kg o litros)Frutas con gasBCN AM</v>
      </c>
      <c r="B3184" s="11" t="s">
        <v>210</v>
      </c>
      <c r="C3184" s="11" t="s">
        <v>139</v>
      </c>
      <c r="D3184" s="11" t="s">
        <v>1</v>
      </c>
      <c r="E3184" s="12">
        <v>7.1556752771081502</v>
      </c>
      <c r="F3184" s="12">
        <v>4.5991319932301895</v>
      </c>
      <c r="G3184" s="12">
        <v>6.1602580732819998</v>
      </c>
      <c r="H3184" s="12">
        <v>7.6719151547153892</v>
      </c>
      <c r="I3184" s="12">
        <v>6.3331641913851797</v>
      </c>
      <c r="J3184" s="12">
        <v>4.7904786182085548</v>
      </c>
      <c r="K3184" s="12">
        <v>15.661250282526495</v>
      </c>
      <c r="L3184" s="12">
        <v>6.69181261084338</v>
      </c>
      <c r="M3184" s="12">
        <v>9.3378324443041194</v>
      </c>
      <c r="N3184" s="12"/>
      <c r="O3184" s="12"/>
    </row>
    <row r="3185" spans="1:15" x14ac:dyDescent="0.35">
      <c r="A3185" s="11" t="str">
        <f t="shared" si="50"/>
        <v>DISTRIBUCION VOLUMEN POR CRITERIO (kg o litros)Frutas con gasREST.CAT ARAGON</v>
      </c>
      <c r="B3185" s="11" t="s">
        <v>210</v>
      </c>
      <c r="C3185" s="11" t="s">
        <v>139</v>
      </c>
      <c r="D3185" s="11" t="s">
        <v>2</v>
      </c>
      <c r="E3185" s="12">
        <v>13.012563372953423</v>
      </c>
      <c r="F3185" s="12">
        <v>13.897827434252941</v>
      </c>
      <c r="G3185" s="12">
        <v>13.425037414853058</v>
      </c>
      <c r="H3185" s="12">
        <v>11.367291067980286</v>
      </c>
      <c r="I3185" s="12">
        <v>12.05824616248465</v>
      </c>
      <c r="J3185" s="12">
        <v>11.362431939576586</v>
      </c>
      <c r="K3185" s="12">
        <v>19.968425092884942</v>
      </c>
      <c r="L3185" s="12">
        <v>23.223369803483024</v>
      </c>
      <c r="M3185" s="12">
        <v>21.430877497719266</v>
      </c>
      <c r="N3185" s="12"/>
      <c r="O3185" s="12"/>
    </row>
    <row r="3186" spans="1:15" x14ac:dyDescent="0.35">
      <c r="A3186" s="11" t="str">
        <f t="shared" si="50"/>
        <v>DISTRIBUCION VOLUMEN POR CRITERIO (kg o litros)Frutas con gasLEVANTE</v>
      </c>
      <c r="B3186" s="11" t="s">
        <v>210</v>
      </c>
      <c r="C3186" s="11" t="s">
        <v>139</v>
      </c>
      <c r="D3186" s="11" t="s">
        <v>3</v>
      </c>
      <c r="E3186" s="12">
        <v>15.961112741062175</v>
      </c>
      <c r="F3186" s="12">
        <v>15.83867735615183</v>
      </c>
      <c r="G3186" s="12">
        <v>16.696276598510334</v>
      </c>
      <c r="H3186" s="12">
        <v>13.416471959841697</v>
      </c>
      <c r="I3186" s="12">
        <v>11.647537872673871</v>
      </c>
      <c r="J3186" s="12">
        <v>14.190032723639373</v>
      </c>
      <c r="K3186" s="12">
        <v>8.6716928100167259</v>
      </c>
      <c r="L3186" s="12">
        <v>12.077047349689121</v>
      </c>
      <c r="M3186" s="12">
        <v>12.265906409810318</v>
      </c>
      <c r="N3186" s="12"/>
      <c r="O3186" s="12"/>
    </row>
    <row r="3187" spans="1:15" x14ac:dyDescent="0.35">
      <c r="A3187" s="11" t="str">
        <f t="shared" si="50"/>
        <v>DISTRIBUCION VOLUMEN POR CRITERIO (kg o litros)Frutas con gasANDALUCIA</v>
      </c>
      <c r="B3187" s="11" t="s">
        <v>210</v>
      </c>
      <c r="C3187" s="11" t="s">
        <v>139</v>
      </c>
      <c r="D3187" s="11" t="s">
        <v>4</v>
      </c>
      <c r="E3187" s="12">
        <v>23.933332788750882</v>
      </c>
      <c r="F3187" s="12">
        <v>24.473917871879472</v>
      </c>
      <c r="G3187" s="12">
        <v>23.819022854027381</v>
      </c>
      <c r="H3187" s="12">
        <v>23.680211496175126</v>
      </c>
      <c r="I3187" s="12">
        <v>25.72894405171229</v>
      </c>
      <c r="J3187" s="12">
        <v>22.730580573785275</v>
      </c>
      <c r="K3187" s="12">
        <v>20.528735183186146</v>
      </c>
      <c r="L3187" s="12">
        <v>15.334534810165934</v>
      </c>
      <c r="M3187" s="12">
        <v>20.818156533450114</v>
      </c>
      <c r="N3187" s="12"/>
      <c r="O3187" s="12"/>
    </row>
    <row r="3188" spans="1:15" x14ac:dyDescent="0.35">
      <c r="A3188" s="11" t="str">
        <f t="shared" si="50"/>
        <v>DISTRIBUCION VOLUMEN POR CRITERIO (kg o litros)Frutas con gasMDD AM</v>
      </c>
      <c r="B3188" s="11" t="s">
        <v>210</v>
      </c>
      <c r="C3188" s="11" t="s">
        <v>139</v>
      </c>
      <c r="D3188" s="11" t="s">
        <v>5</v>
      </c>
      <c r="E3188" s="12">
        <v>11.439584718399495</v>
      </c>
      <c r="F3188" s="12">
        <v>13.165262638309411</v>
      </c>
      <c r="G3188" s="12">
        <v>15.515700700212578</v>
      </c>
      <c r="H3188" s="12">
        <v>14.942373656686069</v>
      </c>
      <c r="I3188" s="12">
        <v>15.278628291987948</v>
      </c>
      <c r="J3188" s="12">
        <v>16.244927610820834</v>
      </c>
      <c r="K3188" s="12">
        <v>9.3270987921734037</v>
      </c>
      <c r="L3188" s="12">
        <v>11.196769892678452</v>
      </c>
      <c r="M3188" s="12">
        <v>9.9657996738781396</v>
      </c>
      <c r="N3188" s="12"/>
      <c r="O3188" s="12"/>
    </row>
    <row r="3189" spans="1:15" x14ac:dyDescent="0.35">
      <c r="A3189" s="11" t="str">
        <f t="shared" si="50"/>
        <v>DISTRIBUCION VOLUMEN POR CRITERIO (kg o litros)Frutas con gasRTO CENTRO</v>
      </c>
      <c r="B3189" s="11" t="s">
        <v>210</v>
      </c>
      <c r="C3189" s="11" t="s">
        <v>139</v>
      </c>
      <c r="D3189" s="11" t="s">
        <v>6</v>
      </c>
      <c r="E3189" s="12">
        <v>15.202404470991212</v>
      </c>
      <c r="F3189" s="12">
        <v>14.579528114593169</v>
      </c>
      <c r="G3189" s="12">
        <v>11.494016701356632</v>
      </c>
      <c r="H3189" s="12">
        <v>18.892760135166458</v>
      </c>
      <c r="I3189" s="12">
        <v>19.715148468345355</v>
      </c>
      <c r="J3189" s="12">
        <v>15.873342438431266</v>
      </c>
      <c r="K3189" s="12">
        <v>14.950422423835615</v>
      </c>
      <c r="L3189" s="12">
        <v>22.564717401817642</v>
      </c>
      <c r="M3189" s="12">
        <v>16.830864980983449</v>
      </c>
      <c r="N3189" s="12"/>
      <c r="O3189" s="12"/>
    </row>
    <row r="3190" spans="1:15" x14ac:dyDescent="0.35">
      <c r="A3190" s="11" t="str">
        <f t="shared" si="50"/>
        <v>DISTRIBUCION VOLUMEN POR CRITERIO (kg o litros)Frutas con gasNORTE-CENTRO</v>
      </c>
      <c r="B3190" s="11" t="s">
        <v>210</v>
      </c>
      <c r="C3190" s="11" t="s">
        <v>139</v>
      </c>
      <c r="D3190" s="11" t="s">
        <v>7</v>
      </c>
      <c r="E3190" s="12">
        <v>6.0582558365156842</v>
      </c>
      <c r="F3190" s="12">
        <v>5.8965425435200691</v>
      </c>
      <c r="G3190" s="12">
        <v>6.5032963840294666</v>
      </c>
      <c r="H3190" s="12">
        <v>5.168921513906759</v>
      </c>
      <c r="I3190" s="12">
        <v>4.0134942948094929</v>
      </c>
      <c r="J3190" s="12">
        <v>7.6694542366521112</v>
      </c>
      <c r="K3190" s="12">
        <v>4.949689330039388</v>
      </c>
      <c r="L3190" s="12">
        <v>4.8476604060874866</v>
      </c>
      <c r="M3190" s="12">
        <v>4.2958926800513675</v>
      </c>
      <c r="N3190" s="12"/>
      <c r="O3190" s="12"/>
    </row>
    <row r="3191" spans="1:15" x14ac:dyDescent="0.35">
      <c r="A3191" s="11" t="str">
        <f t="shared" si="50"/>
        <v>DISTRIBUCION VOLUMEN POR CRITERIO (kg o litros)Frutas con gasNOROESTE</v>
      </c>
      <c r="B3191" s="11" t="s">
        <v>210</v>
      </c>
      <c r="C3191" s="11" t="s">
        <v>139</v>
      </c>
      <c r="D3191" s="11" t="s">
        <v>8</v>
      </c>
      <c r="E3191" s="12">
        <v>7.2370685038709857</v>
      </c>
      <c r="F3191" s="12">
        <v>7.5491059997256391</v>
      </c>
      <c r="G3191" s="12">
        <v>6.3863812673456266</v>
      </c>
      <c r="H3191" s="12">
        <v>4.8600414528262146</v>
      </c>
      <c r="I3191" s="12">
        <v>5.2248331246078976</v>
      </c>
      <c r="J3191" s="12">
        <v>7.1387379196403202</v>
      </c>
      <c r="K3191" s="12">
        <v>5.9426784841639613</v>
      </c>
      <c r="L3191" s="12">
        <v>4.0641000260012374</v>
      </c>
      <c r="M3191" s="12">
        <v>5.054666876997965</v>
      </c>
      <c r="N3191" s="12"/>
      <c r="O3191" s="12"/>
    </row>
    <row r="3192" spans="1:15" x14ac:dyDescent="0.35">
      <c r="A3192" s="11" t="str">
        <f t="shared" si="50"/>
        <v>DISTRIBUCION VOLUMEN POR CRITERIO (kg o litros)Frutas con gas&lt;2MIL</v>
      </c>
      <c r="B3192" s="11" t="s">
        <v>210</v>
      </c>
      <c r="C3192" s="11" t="s">
        <v>139</v>
      </c>
      <c r="D3192" s="11" t="s">
        <v>9</v>
      </c>
      <c r="E3192" s="12">
        <v>3.7545311988121242</v>
      </c>
      <c r="F3192" s="12">
        <v>4.3816267940034477</v>
      </c>
      <c r="G3192" s="12">
        <v>3.8709849083617387</v>
      </c>
      <c r="H3192" s="12">
        <v>4.132218252567478</v>
      </c>
      <c r="I3192" s="12">
        <v>6.5992490374653654</v>
      </c>
      <c r="J3192" s="12">
        <v>5.1584074027176356</v>
      </c>
      <c r="K3192" s="12">
        <v>3.5598636134389143</v>
      </c>
      <c r="L3192" s="12">
        <v>1.5462746390194044</v>
      </c>
      <c r="M3192" s="12">
        <v>1.8519146762424827</v>
      </c>
      <c r="N3192" s="12"/>
      <c r="O3192" s="12"/>
    </row>
    <row r="3193" spans="1:15" x14ac:dyDescent="0.35">
      <c r="A3193" s="11" t="str">
        <f t="shared" ref="A3193:A3256" si="51">B3193&amp;C3193&amp;D3193</f>
        <v>DISTRIBUCION VOLUMEN POR CRITERIO (kg o litros)Frutas con gas2-5MIL</v>
      </c>
      <c r="B3193" s="11" t="s">
        <v>210</v>
      </c>
      <c r="C3193" s="11" t="s">
        <v>139</v>
      </c>
      <c r="D3193" s="11" t="s">
        <v>10</v>
      </c>
      <c r="E3193" s="12">
        <v>5.8452566633176275</v>
      </c>
      <c r="F3193" s="12">
        <v>5.6158301485181559</v>
      </c>
      <c r="G3193" s="12">
        <v>3.8367827514360742</v>
      </c>
      <c r="H3193" s="12">
        <v>4.4073468932621536</v>
      </c>
      <c r="I3193" s="12">
        <v>3.8445302166526663</v>
      </c>
      <c r="J3193" s="12">
        <v>3.7692007939894268</v>
      </c>
      <c r="K3193" s="12">
        <v>3.084602897737323</v>
      </c>
      <c r="L3193" s="12">
        <v>4.1108286124230293</v>
      </c>
      <c r="M3193" s="12">
        <v>2.1943597202131007</v>
      </c>
      <c r="N3193" s="12"/>
      <c r="O3193" s="12"/>
    </row>
    <row r="3194" spans="1:15" x14ac:dyDescent="0.35">
      <c r="A3194" s="11" t="str">
        <f t="shared" si="51"/>
        <v>DISTRIBUCION VOLUMEN POR CRITERIO (kg o litros)Frutas con gas5-10MIL</v>
      </c>
      <c r="B3194" s="11" t="s">
        <v>210</v>
      </c>
      <c r="C3194" s="11" t="s">
        <v>139</v>
      </c>
      <c r="D3194" s="11" t="s">
        <v>11</v>
      </c>
      <c r="E3194" s="12">
        <v>6.0808115486900984</v>
      </c>
      <c r="F3194" s="12">
        <v>7.3018806378462173</v>
      </c>
      <c r="G3194" s="12">
        <v>8.0081475084924989</v>
      </c>
      <c r="H3194" s="12">
        <v>5.1062206157074588</v>
      </c>
      <c r="I3194" s="12">
        <v>6.0231552489976981</v>
      </c>
      <c r="J3194" s="12">
        <v>8.0596089674037703</v>
      </c>
      <c r="K3194" s="12">
        <v>3.8204360726358031</v>
      </c>
      <c r="L3194" s="12">
        <v>3.6415499663136197</v>
      </c>
      <c r="M3194" s="12">
        <v>6.3120484444030884</v>
      </c>
      <c r="N3194" s="12"/>
      <c r="O3194" s="12"/>
    </row>
    <row r="3195" spans="1:15" x14ac:dyDescent="0.35">
      <c r="A3195" s="11" t="str">
        <f t="shared" si="51"/>
        <v>DISTRIBUCION VOLUMEN POR CRITERIO (kg o litros)Frutas con gas10-30MIL</v>
      </c>
      <c r="B3195" s="11" t="s">
        <v>210</v>
      </c>
      <c r="C3195" s="11" t="s">
        <v>139</v>
      </c>
      <c r="D3195" s="11" t="s">
        <v>12</v>
      </c>
      <c r="E3195" s="12">
        <v>22.90752362093458</v>
      </c>
      <c r="F3195" s="12">
        <v>24.891296185443082</v>
      </c>
      <c r="G3195" s="12">
        <v>21.91062926286633</v>
      </c>
      <c r="H3195" s="12">
        <v>27.380578416186008</v>
      </c>
      <c r="I3195" s="12">
        <v>26.749507206042956</v>
      </c>
      <c r="J3195" s="12">
        <v>24.485577826085997</v>
      </c>
      <c r="K3195" s="12">
        <v>21.017348484480287</v>
      </c>
      <c r="L3195" s="12">
        <v>30.803245219667463</v>
      </c>
      <c r="M3195" s="12">
        <v>21.666777020596221</v>
      </c>
      <c r="N3195" s="12"/>
      <c r="O3195" s="12"/>
    </row>
    <row r="3196" spans="1:15" x14ac:dyDescent="0.35">
      <c r="A3196" s="11" t="str">
        <f t="shared" si="51"/>
        <v>DISTRIBUCION VOLUMEN POR CRITERIO (kg o litros)Frutas con gas30-100MIL</v>
      </c>
      <c r="B3196" s="11" t="s">
        <v>210</v>
      </c>
      <c r="C3196" s="11" t="s">
        <v>139</v>
      </c>
      <c r="D3196" s="11" t="s">
        <v>13</v>
      </c>
      <c r="E3196" s="12">
        <v>22.864107634553427</v>
      </c>
      <c r="F3196" s="12">
        <v>21.766925819446936</v>
      </c>
      <c r="G3196" s="12">
        <v>22.259163062556674</v>
      </c>
      <c r="H3196" s="12">
        <v>20.912958272710924</v>
      </c>
      <c r="I3196" s="12">
        <v>22.260874206827875</v>
      </c>
      <c r="J3196" s="12">
        <v>18.843790832934502</v>
      </c>
      <c r="K3196" s="12">
        <v>27.355873593430058</v>
      </c>
      <c r="L3196" s="12">
        <v>32.305455804557241</v>
      </c>
      <c r="M3196" s="12">
        <v>35.954866202567295</v>
      </c>
      <c r="N3196" s="12"/>
      <c r="O3196" s="12"/>
    </row>
    <row r="3197" spans="1:15" x14ac:dyDescent="0.35">
      <c r="A3197" s="11" t="str">
        <f t="shared" si="51"/>
        <v>DISTRIBUCION VOLUMEN POR CRITERIO (kg o litros)Frutas con gas100-200MIL</v>
      </c>
      <c r="B3197" s="11" t="s">
        <v>210</v>
      </c>
      <c r="C3197" s="11" t="s">
        <v>139</v>
      </c>
      <c r="D3197" s="11" t="s">
        <v>14</v>
      </c>
      <c r="E3197" s="12">
        <v>8.7072022693243909</v>
      </c>
      <c r="F3197" s="12">
        <v>6.843514567890538</v>
      </c>
      <c r="G3197" s="12">
        <v>8.2067313668264976</v>
      </c>
      <c r="H3197" s="12">
        <v>9.3536786938882326</v>
      </c>
      <c r="I3197" s="12">
        <v>7.5380936149440414</v>
      </c>
      <c r="J3197" s="12">
        <v>7.8692948155795124</v>
      </c>
      <c r="K3197" s="12">
        <v>9.0065042110865221</v>
      </c>
      <c r="L3197" s="12">
        <v>7.2050573510863067</v>
      </c>
      <c r="M3197" s="12">
        <v>5.5881051893142315</v>
      </c>
      <c r="N3197" s="12"/>
      <c r="O3197" s="12"/>
    </row>
    <row r="3198" spans="1:15" x14ac:dyDescent="0.35">
      <c r="A3198" s="11" t="str">
        <f t="shared" si="51"/>
        <v>DISTRIBUCION VOLUMEN POR CRITERIO (kg o litros)Frutas con gas200-500MIL</v>
      </c>
      <c r="B3198" s="11" t="s">
        <v>210</v>
      </c>
      <c r="C3198" s="11" t="s">
        <v>139</v>
      </c>
      <c r="D3198" s="11" t="s">
        <v>15</v>
      </c>
      <c r="E3198" s="12">
        <v>14.461542913080336</v>
      </c>
      <c r="F3198" s="12">
        <v>12.265394242235264</v>
      </c>
      <c r="G3198" s="12">
        <v>12.855681984092481</v>
      </c>
      <c r="H3198" s="12">
        <v>10.479285873321805</v>
      </c>
      <c r="I3198" s="12">
        <v>8.4776522922621051</v>
      </c>
      <c r="J3198" s="12">
        <v>14.122828944445745</v>
      </c>
      <c r="K3198" s="12">
        <v>19.331152868156153</v>
      </c>
      <c r="L3198" s="12">
        <v>9.6740044930522693</v>
      </c>
      <c r="M3198" s="12">
        <v>14.658527655383871</v>
      </c>
      <c r="N3198" s="12"/>
      <c r="O3198" s="12"/>
    </row>
    <row r="3199" spans="1:15" x14ac:dyDescent="0.35">
      <c r="A3199" s="11" t="str">
        <f t="shared" si="51"/>
        <v>DISTRIBUCION VOLUMEN POR CRITERIO (kg o litros)Frutas con gas&gt;500MIL</v>
      </c>
      <c r="B3199" s="11" t="s">
        <v>210</v>
      </c>
      <c r="C3199" s="11" t="s">
        <v>139</v>
      </c>
      <c r="D3199" s="11" t="s">
        <v>16</v>
      </c>
      <c r="E3199" s="12">
        <v>15.37901912243624</v>
      </c>
      <c r="F3199" s="12">
        <v>16.933530750670077</v>
      </c>
      <c r="G3199" s="12">
        <v>19.051875169290263</v>
      </c>
      <c r="H3199" s="12">
        <v>18.22769902439499</v>
      </c>
      <c r="I3199" s="12">
        <v>18.506935369749193</v>
      </c>
      <c r="J3199" s="12">
        <v>17.691280660370261</v>
      </c>
      <c r="K3199" s="12">
        <v>12.824217544330663</v>
      </c>
      <c r="L3199" s="12">
        <v>10.713579610036755</v>
      </c>
      <c r="M3199" s="12">
        <v>11.77340260939938</v>
      </c>
      <c r="N3199" s="12"/>
      <c r="O3199" s="12"/>
    </row>
    <row r="3200" spans="1:15" x14ac:dyDescent="0.35">
      <c r="A3200" s="11" t="str">
        <f t="shared" si="51"/>
        <v>DISTRIBUCION VOLUMEN POR CRITERIO (kg o litros)Frutas con gasDE 15 A 19 AÑOS</v>
      </c>
      <c r="B3200" s="11" t="s">
        <v>210</v>
      </c>
      <c r="C3200" s="11" t="s">
        <v>139</v>
      </c>
      <c r="D3200" s="11" t="s">
        <v>34</v>
      </c>
      <c r="E3200" s="12">
        <v>4.5499365350646919</v>
      </c>
      <c r="F3200" s="12">
        <v>3.5376706378957747</v>
      </c>
      <c r="G3200" s="12">
        <v>3.2851770664183197</v>
      </c>
      <c r="H3200" s="12">
        <v>5.4170134617705816</v>
      </c>
      <c r="I3200" s="12">
        <v>2.184825100484324</v>
      </c>
      <c r="J3200" s="12">
        <v>2.4961337926559706</v>
      </c>
      <c r="K3200" s="12">
        <v>2.358518268774132</v>
      </c>
      <c r="L3200" s="12">
        <v>4.2761671705102682</v>
      </c>
      <c r="M3200" s="12">
        <v>3.1747312919610202</v>
      </c>
      <c r="N3200" s="12"/>
      <c r="O3200" s="12"/>
    </row>
    <row r="3201" spans="1:15" x14ac:dyDescent="0.35">
      <c r="A3201" s="11" t="str">
        <f t="shared" si="51"/>
        <v>DISTRIBUCION VOLUMEN POR CRITERIO (kg o litros)Frutas con gasDE 20 A 24 AÑOS</v>
      </c>
      <c r="B3201" s="11" t="s">
        <v>210</v>
      </c>
      <c r="C3201" s="11" t="s">
        <v>139</v>
      </c>
      <c r="D3201" s="11" t="s">
        <v>35</v>
      </c>
      <c r="E3201" s="12">
        <v>3.8716202137168683</v>
      </c>
      <c r="F3201" s="12">
        <v>2.2551186559272152</v>
      </c>
      <c r="G3201" s="12">
        <v>2.7138753473601502</v>
      </c>
      <c r="H3201" s="12">
        <v>3.7588734101010499</v>
      </c>
      <c r="I3201" s="12">
        <v>3.9861300651550677</v>
      </c>
      <c r="J3201" s="12">
        <v>1.9426377332259506</v>
      </c>
      <c r="K3201" s="12">
        <v>3.9597036296697712</v>
      </c>
      <c r="L3201" s="12">
        <v>4.1007276012653735</v>
      </c>
      <c r="M3201" s="12">
        <v>4.4210909309917792</v>
      </c>
      <c r="N3201" s="12"/>
      <c r="O3201" s="12"/>
    </row>
    <row r="3202" spans="1:15" x14ac:dyDescent="0.35">
      <c r="A3202" s="11" t="str">
        <f t="shared" si="51"/>
        <v>DISTRIBUCION VOLUMEN POR CRITERIO (kg o litros)Frutas con gasDE 25 A 34 AÑOS</v>
      </c>
      <c r="B3202" s="11" t="s">
        <v>210</v>
      </c>
      <c r="C3202" s="11" t="s">
        <v>139</v>
      </c>
      <c r="D3202" s="11" t="s">
        <v>36</v>
      </c>
      <c r="E3202" s="12">
        <v>9.5181746949417345</v>
      </c>
      <c r="F3202" s="12">
        <v>6.8089059187068255</v>
      </c>
      <c r="G3202" s="12">
        <v>7.6944006316564462</v>
      </c>
      <c r="H3202" s="12">
        <v>7.7960509702104277</v>
      </c>
      <c r="I3202" s="12">
        <v>6.9077780765148891</v>
      </c>
      <c r="J3202" s="12">
        <v>10.432249131947778</v>
      </c>
      <c r="K3202" s="12">
        <v>6.5615685911393138</v>
      </c>
      <c r="L3202" s="12">
        <v>7.8344444090436474</v>
      </c>
      <c r="M3202" s="12">
        <v>9.6992061153021982</v>
      </c>
      <c r="N3202" s="12"/>
      <c r="O3202" s="12"/>
    </row>
    <row r="3203" spans="1:15" x14ac:dyDescent="0.35">
      <c r="A3203" s="11" t="str">
        <f t="shared" si="51"/>
        <v>DISTRIBUCION VOLUMEN POR CRITERIO (kg o litros)Frutas con gasDE 35 A 49 AÑOS</v>
      </c>
      <c r="B3203" s="11" t="s">
        <v>210</v>
      </c>
      <c r="C3203" s="11" t="s">
        <v>139</v>
      </c>
      <c r="D3203" s="11" t="s">
        <v>37</v>
      </c>
      <c r="E3203" s="12">
        <v>31.340460355681483</v>
      </c>
      <c r="F3203" s="12">
        <v>31.069837381560966</v>
      </c>
      <c r="G3203" s="12">
        <v>30.356433945479761</v>
      </c>
      <c r="H3203" s="12">
        <v>27.479222412304456</v>
      </c>
      <c r="I3203" s="12">
        <v>23.980512951858259</v>
      </c>
      <c r="J3203" s="12">
        <v>27.31972351254338</v>
      </c>
      <c r="K3203" s="12">
        <v>23.415221007017823</v>
      </c>
      <c r="L3203" s="12">
        <v>22.076382207400894</v>
      </c>
      <c r="M3203" s="12">
        <v>22.290670077683423</v>
      </c>
      <c r="N3203" s="12"/>
      <c r="O3203" s="12"/>
    </row>
    <row r="3204" spans="1:15" x14ac:dyDescent="0.35">
      <c r="A3204" s="11" t="str">
        <f t="shared" si="51"/>
        <v>DISTRIBUCION VOLUMEN POR CRITERIO (kg o litros)Frutas con gasDE 50 A 59 AÑOS</v>
      </c>
      <c r="B3204" s="11" t="s">
        <v>210</v>
      </c>
      <c r="C3204" s="11" t="s">
        <v>139</v>
      </c>
      <c r="D3204" s="11" t="s">
        <v>38</v>
      </c>
      <c r="E3204" s="12">
        <v>16.999945443652457</v>
      </c>
      <c r="F3204" s="12">
        <v>21.669886379009476</v>
      </c>
      <c r="G3204" s="12">
        <v>20.750581788045725</v>
      </c>
      <c r="H3204" s="12">
        <v>16.028809040261454</v>
      </c>
      <c r="I3204" s="12">
        <v>18.521074080665212</v>
      </c>
      <c r="J3204" s="12">
        <v>21.117804780404885</v>
      </c>
      <c r="K3204" s="12">
        <v>17.745298155377458</v>
      </c>
      <c r="L3204" s="12">
        <v>14.103289545997011</v>
      </c>
      <c r="M3204" s="12">
        <v>20.55305757399292</v>
      </c>
      <c r="N3204" s="12"/>
      <c r="O3204" s="12"/>
    </row>
    <row r="3205" spans="1:15" x14ac:dyDescent="0.35">
      <c r="A3205" s="11" t="str">
        <f t="shared" si="51"/>
        <v>DISTRIBUCION VOLUMEN POR CRITERIO (kg o litros)Frutas con gasDE 60 A 75 AÑOS</v>
      </c>
      <c r="B3205" s="11" t="s">
        <v>210</v>
      </c>
      <c r="C3205" s="11" t="s">
        <v>139</v>
      </c>
      <c r="D3205" s="11" t="s">
        <v>39</v>
      </c>
      <c r="E3205" s="12">
        <v>33.719860730555652</v>
      </c>
      <c r="F3205" s="12">
        <v>34.658578940263304</v>
      </c>
      <c r="G3205" s="12">
        <v>35.199525835209258</v>
      </c>
      <c r="H3205" s="12">
        <v>39.520013630783666</v>
      </c>
      <c r="I3205" s="12">
        <v>44.419673941268471</v>
      </c>
      <c r="J3205" s="12">
        <v>36.69144458319181</v>
      </c>
      <c r="K3205" s="12">
        <v>45.959684866327301</v>
      </c>
      <c r="L3205" s="12">
        <v>47.609004385488632</v>
      </c>
      <c r="M3205" s="12">
        <v>39.861243544308103</v>
      </c>
      <c r="N3205" s="12"/>
      <c r="O3205" s="12"/>
    </row>
    <row r="3206" spans="1:15" x14ac:dyDescent="0.35">
      <c r="A3206" s="11" t="str">
        <f t="shared" si="51"/>
        <v>DISTRIBUCION VOLUMEN POR CRITERIO (kg o litros)Frutas con gasNIVEL ALTO</v>
      </c>
      <c r="B3206" s="11" t="s">
        <v>210</v>
      </c>
      <c r="C3206" s="11" t="s">
        <v>139</v>
      </c>
      <c r="D3206" s="11" t="s">
        <v>171</v>
      </c>
      <c r="E3206" s="12">
        <v>28.333843840973444</v>
      </c>
      <c r="F3206" s="12">
        <v>22.785357885139458</v>
      </c>
      <c r="G3206" s="12">
        <v>23.325062287509532</v>
      </c>
      <c r="H3206" s="12">
        <v>18.640463978074038</v>
      </c>
      <c r="I3206" s="12">
        <v>14.574568068283739</v>
      </c>
      <c r="J3206" s="12">
        <v>14.841311510309643</v>
      </c>
      <c r="K3206" s="12">
        <v>17.776770941745859</v>
      </c>
      <c r="L3206" s="12">
        <v>14.624134723646362</v>
      </c>
      <c r="M3206" s="12">
        <v>18.055710919972331</v>
      </c>
      <c r="N3206" s="12"/>
      <c r="O3206" s="12"/>
    </row>
    <row r="3207" spans="1:15" x14ac:dyDescent="0.35">
      <c r="A3207" s="11" t="str">
        <f t="shared" si="51"/>
        <v>DISTRIBUCION VOLUMEN POR CRITERIO (kg o litros)Frutas con gasNIVEL MEDIO ALTO</v>
      </c>
      <c r="B3207" s="11" t="s">
        <v>210</v>
      </c>
      <c r="C3207" s="11" t="s">
        <v>139</v>
      </c>
      <c r="D3207" s="11" t="s">
        <v>172</v>
      </c>
      <c r="E3207" s="12">
        <v>9.3157164811306288</v>
      </c>
      <c r="F3207" s="12">
        <v>12.236663910759681</v>
      </c>
      <c r="G3207" s="12">
        <v>11.572329692126532</v>
      </c>
      <c r="H3207" s="12">
        <v>10.39481392212376</v>
      </c>
      <c r="I3207" s="12">
        <v>10.14948827392633</v>
      </c>
      <c r="J3207" s="12">
        <v>11.194059512297711</v>
      </c>
      <c r="K3207" s="12">
        <v>9.3306164181117204</v>
      </c>
      <c r="L3207" s="12">
        <v>13.493240303452261</v>
      </c>
      <c r="M3207" s="12">
        <v>6.6767185324431111</v>
      </c>
      <c r="N3207" s="12"/>
      <c r="O3207" s="12"/>
    </row>
    <row r="3208" spans="1:15" x14ac:dyDescent="0.35">
      <c r="A3208" s="11" t="str">
        <f t="shared" si="51"/>
        <v>DISTRIBUCION VOLUMEN POR CRITERIO (kg o litros)Frutas con gasNIVEL MEDIO</v>
      </c>
      <c r="B3208" s="11" t="s">
        <v>210</v>
      </c>
      <c r="C3208" s="11" t="s">
        <v>139</v>
      </c>
      <c r="D3208" s="11" t="s">
        <v>173</v>
      </c>
      <c r="E3208" s="12">
        <v>31.37878525138894</v>
      </c>
      <c r="F3208" s="12">
        <v>33.558412298476355</v>
      </c>
      <c r="G3208" s="12">
        <v>32.375651751064581</v>
      </c>
      <c r="H3208" s="12">
        <v>41.166958361680329</v>
      </c>
      <c r="I3208" s="12">
        <v>42.504291995679225</v>
      </c>
      <c r="J3208" s="12">
        <v>37.675450998183614</v>
      </c>
      <c r="K3208" s="12">
        <v>36.305850571145605</v>
      </c>
      <c r="L3208" s="12">
        <v>46.896708018650003</v>
      </c>
      <c r="M3208" s="12">
        <v>43.413781109199981</v>
      </c>
      <c r="N3208" s="12"/>
      <c r="O3208" s="12"/>
    </row>
    <row r="3209" spans="1:15" x14ac:dyDescent="0.35">
      <c r="A3209" s="11" t="str">
        <f t="shared" si="51"/>
        <v>DISTRIBUCION VOLUMEN POR CRITERIO (kg o litros)Frutas con gasNIVEL MEDIO BAJO</v>
      </c>
      <c r="B3209" s="11" t="s">
        <v>210</v>
      </c>
      <c r="C3209" s="11" t="s">
        <v>139</v>
      </c>
      <c r="D3209" s="11" t="s">
        <v>174</v>
      </c>
      <c r="E3209" s="12">
        <v>15.608660213665242</v>
      </c>
      <c r="F3209" s="12">
        <v>10.381455674482297</v>
      </c>
      <c r="G3209" s="12">
        <v>9.9309372920607242</v>
      </c>
      <c r="H3209" s="12">
        <v>11.710536969430176</v>
      </c>
      <c r="I3209" s="12">
        <v>14.598837083481667</v>
      </c>
      <c r="J3209" s="12">
        <v>14.368420804585236</v>
      </c>
      <c r="K3209" s="12">
        <v>12.835858886683866</v>
      </c>
      <c r="L3209" s="12">
        <v>10.434459633293423</v>
      </c>
      <c r="M3209" s="12">
        <v>10.22950556354998</v>
      </c>
      <c r="N3209" s="12"/>
      <c r="O3209" s="12"/>
    </row>
    <row r="3210" spans="1:15" x14ac:dyDescent="0.35">
      <c r="A3210" s="11" t="str">
        <f t="shared" si="51"/>
        <v>DISTRIBUCION VOLUMEN POR CRITERIO (kg o litros)Frutas con gasNIVEL BAJO</v>
      </c>
      <c r="B3210" s="11" t="s">
        <v>210</v>
      </c>
      <c r="C3210" s="11" t="s">
        <v>139</v>
      </c>
      <c r="D3210" s="11" t="s">
        <v>190</v>
      </c>
      <c r="E3210" s="12">
        <v>15.362994872608299</v>
      </c>
      <c r="F3210" s="12">
        <v>21.038111373887563</v>
      </c>
      <c r="G3210" s="12">
        <v>22.796016852202111</v>
      </c>
      <c r="H3210" s="12">
        <v>18.087219107448867</v>
      </c>
      <c r="I3210" s="12">
        <v>18.172815966020973</v>
      </c>
      <c r="J3210" s="12">
        <v>21.92074724774357</v>
      </c>
      <c r="K3210" s="12">
        <v>23.750893723700745</v>
      </c>
      <c r="L3210" s="12">
        <v>14.55145792847131</v>
      </c>
      <c r="M3210" s="12">
        <v>21.624289836691784</v>
      </c>
      <c r="N3210" s="12"/>
      <c r="O3210" s="12"/>
    </row>
    <row r="3211" spans="1:15" x14ac:dyDescent="0.35">
      <c r="A3211" s="11" t="str">
        <f t="shared" si="51"/>
        <v>DISTRIBUCION VOLUMEN POR CRITERIO (kg o litros)Frutas con gasHOMBRE</v>
      </c>
      <c r="B3211" s="11" t="s">
        <v>210</v>
      </c>
      <c r="C3211" s="11" t="s">
        <v>139</v>
      </c>
      <c r="D3211" s="11" t="s">
        <v>17</v>
      </c>
      <c r="E3211" s="12">
        <v>58.818064245768568</v>
      </c>
      <c r="F3211" s="12">
        <v>57.125885893282224</v>
      </c>
      <c r="G3211" s="12">
        <v>53.057249274678384</v>
      </c>
      <c r="H3211" s="12">
        <v>60.222083610410714</v>
      </c>
      <c r="I3211" s="12">
        <v>60.582709323915708</v>
      </c>
      <c r="J3211" s="12">
        <v>56.917855552875452</v>
      </c>
      <c r="K3211" s="12">
        <v>58.876197088747809</v>
      </c>
      <c r="L3211" s="12">
        <v>67.11629398298507</v>
      </c>
      <c r="M3211" s="12">
        <v>58.589848088383192</v>
      </c>
      <c r="N3211" s="12"/>
      <c r="O3211" s="12"/>
    </row>
    <row r="3212" spans="1:15" x14ac:dyDescent="0.35">
      <c r="A3212" s="11" t="str">
        <f t="shared" si="51"/>
        <v>DISTRIBUCION VOLUMEN POR CRITERIO (kg o litros)Frutas con gasMUJER</v>
      </c>
      <c r="B3212" s="11" t="s">
        <v>210</v>
      </c>
      <c r="C3212" s="11" t="s">
        <v>139</v>
      </c>
      <c r="D3212" s="11" t="s">
        <v>18</v>
      </c>
      <c r="E3212" s="12">
        <v>41.181935286394996</v>
      </c>
      <c r="F3212" s="12">
        <v>42.874114415195777</v>
      </c>
      <c r="G3212" s="12">
        <v>46.942746110360559</v>
      </c>
      <c r="H3212" s="12">
        <v>39.777907505699439</v>
      </c>
      <c r="I3212" s="12">
        <v>39.417289203823152</v>
      </c>
      <c r="J3212" s="12">
        <v>43.08213251616538</v>
      </c>
      <c r="K3212" s="12">
        <v>41.123800838820557</v>
      </c>
      <c r="L3212" s="12">
        <v>32.883707571043615</v>
      </c>
      <c r="M3212" s="12">
        <v>41.410152784788828</v>
      </c>
      <c r="N3212" s="12"/>
      <c r="O3212" s="12"/>
    </row>
    <row r="3213" spans="1:15" x14ac:dyDescent="0.35">
      <c r="A3213" s="11" t="str">
        <f t="shared" si="51"/>
        <v>DISTRIBUCION VOLUMEN POR CRITERIO (kg o litros)Frutas sin gasT.ESPAÑA</v>
      </c>
      <c r="B3213" s="11" t="s">
        <v>210</v>
      </c>
      <c r="C3213" s="11" t="s">
        <v>140</v>
      </c>
      <c r="D3213" s="11" t="s">
        <v>32</v>
      </c>
      <c r="E3213" s="12">
        <v>100</v>
      </c>
      <c r="F3213" s="12">
        <v>100</v>
      </c>
      <c r="G3213" s="12">
        <v>100</v>
      </c>
      <c r="H3213" s="12">
        <v>100</v>
      </c>
      <c r="I3213" s="12">
        <v>100</v>
      </c>
      <c r="J3213" s="12">
        <v>100</v>
      </c>
      <c r="K3213" s="12">
        <v>100</v>
      </c>
      <c r="L3213" s="12">
        <v>100</v>
      </c>
      <c r="M3213" s="12">
        <v>100</v>
      </c>
      <c r="N3213" s="12"/>
      <c r="O3213" s="12"/>
    </row>
    <row r="3214" spans="1:15" x14ac:dyDescent="0.35">
      <c r="A3214" s="11" t="str">
        <f t="shared" si="51"/>
        <v>DISTRIBUCION VOLUMEN POR CRITERIO (kg o litros)Frutas sin gasBCN AM</v>
      </c>
      <c r="B3214" s="11" t="s">
        <v>210</v>
      </c>
      <c r="C3214" s="11" t="s">
        <v>140</v>
      </c>
      <c r="D3214" s="11" t="s">
        <v>1</v>
      </c>
      <c r="E3214" s="12">
        <v>15.225082689894432</v>
      </c>
      <c r="F3214" s="12">
        <v>5.4184393681874505</v>
      </c>
      <c r="G3214" s="12">
        <v>9.0487799884621776</v>
      </c>
      <c r="H3214" s="12">
        <v>11.440790477169369</v>
      </c>
      <c r="I3214" s="12">
        <v>8.946680087687815</v>
      </c>
      <c r="J3214" s="12">
        <v>9.7783902821627144</v>
      </c>
      <c r="K3214" s="12">
        <v>10.609733320932472</v>
      </c>
      <c r="L3214" s="12">
        <v>8.6543991955508499</v>
      </c>
      <c r="M3214" s="12">
        <v>11.156521574118502</v>
      </c>
      <c r="N3214" s="12"/>
      <c r="O3214" s="12"/>
    </row>
    <row r="3215" spans="1:15" x14ac:dyDescent="0.35">
      <c r="A3215" s="11" t="str">
        <f t="shared" si="51"/>
        <v>DISTRIBUCION VOLUMEN POR CRITERIO (kg o litros)Frutas sin gasREST.CAT ARAGON</v>
      </c>
      <c r="B3215" s="11" t="s">
        <v>210</v>
      </c>
      <c r="C3215" s="11" t="s">
        <v>140</v>
      </c>
      <c r="D3215" s="11" t="s">
        <v>2</v>
      </c>
      <c r="E3215" s="12">
        <v>9.9805118295393456</v>
      </c>
      <c r="F3215" s="12">
        <v>8.497457678884631</v>
      </c>
      <c r="G3215" s="12">
        <v>10.040401438734209</v>
      </c>
      <c r="H3215" s="12">
        <v>10.42837511294676</v>
      </c>
      <c r="I3215" s="12">
        <v>12.762973554685036</v>
      </c>
      <c r="J3215" s="12">
        <v>10.843610076132434</v>
      </c>
      <c r="K3215" s="12">
        <v>11.844742132596773</v>
      </c>
      <c r="L3215" s="12">
        <v>10.06947741875727</v>
      </c>
      <c r="M3215" s="12">
        <v>7.8708337394508066</v>
      </c>
      <c r="N3215" s="12"/>
      <c r="O3215" s="12"/>
    </row>
    <row r="3216" spans="1:15" x14ac:dyDescent="0.35">
      <c r="A3216" s="11" t="str">
        <f t="shared" si="51"/>
        <v>DISTRIBUCION VOLUMEN POR CRITERIO (kg o litros)Frutas sin gasLEVANTE</v>
      </c>
      <c r="B3216" s="11" t="s">
        <v>210</v>
      </c>
      <c r="C3216" s="11" t="s">
        <v>140</v>
      </c>
      <c r="D3216" s="11" t="s">
        <v>3</v>
      </c>
      <c r="E3216" s="12">
        <v>12.353465383058602</v>
      </c>
      <c r="F3216" s="12">
        <v>23.111974840492099</v>
      </c>
      <c r="G3216" s="12">
        <v>10.659134328800755</v>
      </c>
      <c r="H3216" s="12">
        <v>8.1261504250721384</v>
      </c>
      <c r="I3216" s="12">
        <v>9.0876088134413244</v>
      </c>
      <c r="J3216" s="12">
        <v>11.325315260875849</v>
      </c>
      <c r="K3216" s="12">
        <v>7.6258657049780059</v>
      </c>
      <c r="L3216" s="12">
        <v>9.3282617152589005</v>
      </c>
      <c r="M3216" s="12">
        <v>10.412764260698395</v>
      </c>
      <c r="N3216" s="12"/>
      <c r="O3216" s="12"/>
    </row>
    <row r="3217" spans="1:15" x14ac:dyDescent="0.35">
      <c r="A3217" s="11" t="str">
        <f t="shared" si="51"/>
        <v>DISTRIBUCION VOLUMEN POR CRITERIO (kg o litros)Frutas sin gasANDALUCIA</v>
      </c>
      <c r="B3217" s="11" t="s">
        <v>210</v>
      </c>
      <c r="C3217" s="11" t="s">
        <v>140</v>
      </c>
      <c r="D3217" s="11" t="s">
        <v>4</v>
      </c>
      <c r="E3217" s="12">
        <v>11.054439962185931</v>
      </c>
      <c r="F3217" s="12">
        <v>14.074249700999342</v>
      </c>
      <c r="G3217" s="12">
        <v>24.081122827429549</v>
      </c>
      <c r="H3217" s="12">
        <v>24.402760092694525</v>
      </c>
      <c r="I3217" s="12">
        <v>24.447568531008983</v>
      </c>
      <c r="J3217" s="12">
        <v>23.598108561467125</v>
      </c>
      <c r="K3217" s="12">
        <v>25.079452434166811</v>
      </c>
      <c r="L3217" s="12">
        <v>24.787955316681217</v>
      </c>
      <c r="M3217" s="12">
        <v>28.438188290456338</v>
      </c>
      <c r="N3217" s="12"/>
      <c r="O3217" s="12"/>
    </row>
    <row r="3218" spans="1:15" x14ac:dyDescent="0.35">
      <c r="A3218" s="11" t="str">
        <f t="shared" si="51"/>
        <v>DISTRIBUCION VOLUMEN POR CRITERIO (kg o litros)Frutas sin gasMDD AM</v>
      </c>
      <c r="B3218" s="11" t="s">
        <v>210</v>
      </c>
      <c r="C3218" s="11" t="s">
        <v>140</v>
      </c>
      <c r="D3218" s="11" t="s">
        <v>5</v>
      </c>
      <c r="E3218" s="12">
        <v>20.418253537685274</v>
      </c>
      <c r="F3218" s="12">
        <v>17.925455260362718</v>
      </c>
      <c r="G3218" s="12">
        <v>13.412746115413668</v>
      </c>
      <c r="H3218" s="12">
        <v>15.484342343175031</v>
      </c>
      <c r="I3218" s="12">
        <v>18.448395111937696</v>
      </c>
      <c r="J3218" s="12">
        <v>14.554255868006608</v>
      </c>
      <c r="K3218" s="12">
        <v>16.657029000354541</v>
      </c>
      <c r="L3218" s="12">
        <v>19.145764091223498</v>
      </c>
      <c r="M3218" s="12">
        <v>15.821442372419876</v>
      </c>
      <c r="N3218" s="12"/>
      <c r="O3218" s="12"/>
    </row>
    <row r="3219" spans="1:15" x14ac:dyDescent="0.35">
      <c r="A3219" s="11" t="str">
        <f t="shared" si="51"/>
        <v>DISTRIBUCION VOLUMEN POR CRITERIO (kg o litros)Frutas sin gasRTO CENTRO</v>
      </c>
      <c r="B3219" s="11" t="s">
        <v>210</v>
      </c>
      <c r="C3219" s="11" t="s">
        <v>140</v>
      </c>
      <c r="D3219" s="11" t="s">
        <v>6</v>
      </c>
      <c r="E3219" s="12">
        <v>8.838150007763204</v>
      </c>
      <c r="F3219" s="12">
        <v>9.6111604570844467</v>
      </c>
      <c r="G3219" s="12">
        <v>11.617194200609331</v>
      </c>
      <c r="H3219" s="12">
        <v>12.039217259908691</v>
      </c>
      <c r="I3219" s="12">
        <v>10.387736220103635</v>
      </c>
      <c r="J3219" s="12">
        <v>11.57924420186005</v>
      </c>
      <c r="K3219" s="12">
        <v>9.9840412244450967</v>
      </c>
      <c r="L3219" s="12">
        <v>11.87228713419762</v>
      </c>
      <c r="M3219" s="12">
        <v>9.4354521550894734</v>
      </c>
      <c r="N3219" s="12"/>
      <c r="O3219" s="12"/>
    </row>
    <row r="3220" spans="1:15" x14ac:dyDescent="0.35">
      <c r="A3220" s="11" t="str">
        <f t="shared" si="51"/>
        <v>DISTRIBUCION VOLUMEN POR CRITERIO (kg o litros)Frutas sin gasNORTE-CENTRO</v>
      </c>
      <c r="B3220" s="11" t="s">
        <v>210</v>
      </c>
      <c r="C3220" s="11" t="s">
        <v>140</v>
      </c>
      <c r="D3220" s="11" t="s">
        <v>7</v>
      </c>
      <c r="E3220" s="12">
        <v>10.377598067673423</v>
      </c>
      <c r="F3220" s="12">
        <v>7.706869635549535</v>
      </c>
      <c r="G3220" s="12">
        <v>6.666998600308788</v>
      </c>
      <c r="H3220" s="12">
        <v>7.2600812319717436</v>
      </c>
      <c r="I3220" s="12">
        <v>7.8197680433993497</v>
      </c>
      <c r="J3220" s="12">
        <v>8.8407375944265549</v>
      </c>
      <c r="K3220" s="12">
        <v>8.7828637532161657</v>
      </c>
      <c r="L3220" s="12">
        <v>10.087197390920725</v>
      </c>
      <c r="M3220" s="12">
        <v>11.358808158461651</v>
      </c>
      <c r="N3220" s="12"/>
      <c r="O3220" s="12"/>
    </row>
    <row r="3221" spans="1:15" x14ac:dyDescent="0.35">
      <c r="A3221" s="11" t="str">
        <f t="shared" si="51"/>
        <v>DISTRIBUCION VOLUMEN POR CRITERIO (kg o litros)Frutas sin gasNOROESTE</v>
      </c>
      <c r="B3221" s="11" t="s">
        <v>210</v>
      </c>
      <c r="C3221" s="11" t="s">
        <v>140</v>
      </c>
      <c r="D3221" s="11" t="s">
        <v>8</v>
      </c>
      <c r="E3221" s="12">
        <v>11.752496595335762</v>
      </c>
      <c r="F3221" s="12">
        <v>13.654396800962306</v>
      </c>
      <c r="G3221" s="12">
        <v>14.473624257081191</v>
      </c>
      <c r="H3221" s="12">
        <v>10.818282435526863</v>
      </c>
      <c r="I3221" s="12">
        <v>8.0992708005809266</v>
      </c>
      <c r="J3221" s="12">
        <v>9.4803388988021844</v>
      </c>
      <c r="K3221" s="12">
        <v>9.4162733482406313</v>
      </c>
      <c r="L3221" s="12">
        <v>6.0546534736951072</v>
      </c>
      <c r="M3221" s="12">
        <v>5.5059861439133799</v>
      </c>
      <c r="N3221" s="12"/>
      <c r="O3221" s="12"/>
    </row>
    <row r="3222" spans="1:15" x14ac:dyDescent="0.35">
      <c r="A3222" s="11" t="str">
        <f t="shared" si="51"/>
        <v>DISTRIBUCION VOLUMEN POR CRITERIO (kg o litros)Frutas sin gas&lt;2MIL</v>
      </c>
      <c r="B3222" s="11" t="s">
        <v>210</v>
      </c>
      <c r="C3222" s="11" t="s">
        <v>140</v>
      </c>
      <c r="D3222" s="11" t="s">
        <v>9</v>
      </c>
      <c r="E3222" s="12">
        <v>2.6189304016191173</v>
      </c>
      <c r="F3222" s="12">
        <v>4.7819275823767429</v>
      </c>
      <c r="G3222" s="12">
        <v>5.8105733717739732</v>
      </c>
      <c r="H3222" s="12">
        <v>2.6910094014751742</v>
      </c>
      <c r="I3222" s="12">
        <v>3.6091335459702187</v>
      </c>
      <c r="J3222" s="12">
        <v>4.7950983834714274</v>
      </c>
      <c r="K3222" s="12">
        <v>3.7118692042705139</v>
      </c>
      <c r="L3222" s="12">
        <v>3.1400736291164071</v>
      </c>
      <c r="M3222" s="12">
        <v>6.8879516845430215</v>
      </c>
      <c r="N3222" s="12"/>
      <c r="O3222" s="12"/>
    </row>
    <row r="3223" spans="1:15" x14ac:dyDescent="0.35">
      <c r="A3223" s="11" t="str">
        <f t="shared" si="51"/>
        <v>DISTRIBUCION VOLUMEN POR CRITERIO (kg o litros)Frutas sin gas2-5MIL</v>
      </c>
      <c r="B3223" s="11" t="s">
        <v>210</v>
      </c>
      <c r="C3223" s="11" t="s">
        <v>140</v>
      </c>
      <c r="D3223" s="11" t="s">
        <v>10</v>
      </c>
      <c r="E3223" s="12">
        <v>4.986464765963988</v>
      </c>
      <c r="F3223" s="12">
        <v>5.7939087874162984</v>
      </c>
      <c r="G3223" s="12">
        <v>4.5082601303083454</v>
      </c>
      <c r="H3223" s="12">
        <v>4.1259395235512413</v>
      </c>
      <c r="I3223" s="12">
        <v>6.8080434166518806</v>
      </c>
      <c r="J3223" s="12">
        <v>5.0572873540275483</v>
      </c>
      <c r="K3223" s="12">
        <v>5.3493741860888271</v>
      </c>
      <c r="L3223" s="12">
        <v>4.7766868224413717</v>
      </c>
      <c r="M3223" s="12">
        <v>7.9317782388740561</v>
      </c>
      <c r="N3223" s="12"/>
      <c r="O3223" s="12"/>
    </row>
    <row r="3224" spans="1:15" x14ac:dyDescent="0.35">
      <c r="A3224" s="11" t="str">
        <f t="shared" si="51"/>
        <v>DISTRIBUCION VOLUMEN POR CRITERIO (kg o litros)Frutas sin gas5-10MIL</v>
      </c>
      <c r="B3224" s="11" t="s">
        <v>210</v>
      </c>
      <c r="C3224" s="11" t="s">
        <v>140</v>
      </c>
      <c r="D3224" s="11" t="s">
        <v>11</v>
      </c>
      <c r="E3224" s="12">
        <v>6.7810348146166435</v>
      </c>
      <c r="F3224" s="12">
        <v>4.7491996783093366</v>
      </c>
      <c r="G3224" s="12">
        <v>5.700541448394552</v>
      </c>
      <c r="H3224" s="12">
        <v>9.2034053212417177</v>
      </c>
      <c r="I3224" s="12">
        <v>8.0198621123664768</v>
      </c>
      <c r="J3224" s="12">
        <v>6.3105785094583169</v>
      </c>
      <c r="K3224" s="12">
        <v>5.2352293099437706</v>
      </c>
      <c r="L3224" s="12">
        <v>7.3328829331708114</v>
      </c>
      <c r="M3224" s="12">
        <v>7.6125329930912349</v>
      </c>
      <c r="N3224" s="12"/>
      <c r="O3224" s="12"/>
    </row>
    <row r="3225" spans="1:15" x14ac:dyDescent="0.35">
      <c r="A3225" s="11" t="str">
        <f t="shared" si="51"/>
        <v>DISTRIBUCION VOLUMEN POR CRITERIO (kg o litros)Frutas sin gas10-30MIL</v>
      </c>
      <c r="B3225" s="11" t="s">
        <v>210</v>
      </c>
      <c r="C3225" s="11" t="s">
        <v>140</v>
      </c>
      <c r="D3225" s="11" t="s">
        <v>12</v>
      </c>
      <c r="E3225" s="12">
        <v>14.911693857398966</v>
      </c>
      <c r="F3225" s="12">
        <v>20.134818788201326</v>
      </c>
      <c r="G3225" s="12">
        <v>17.256985575709642</v>
      </c>
      <c r="H3225" s="12">
        <v>20.526801183765876</v>
      </c>
      <c r="I3225" s="12">
        <v>16.351968721413002</v>
      </c>
      <c r="J3225" s="12">
        <v>19.674709424051535</v>
      </c>
      <c r="K3225" s="12">
        <v>18.319820437680089</v>
      </c>
      <c r="L3225" s="12">
        <v>20.18844313931405</v>
      </c>
      <c r="M3225" s="12">
        <v>21.498841531773294</v>
      </c>
      <c r="N3225" s="12"/>
      <c r="O3225" s="12"/>
    </row>
    <row r="3226" spans="1:15" x14ac:dyDescent="0.35">
      <c r="A3226" s="11" t="str">
        <f t="shared" si="51"/>
        <v>DISTRIBUCION VOLUMEN POR CRITERIO (kg o litros)Frutas sin gas30-100MIL</v>
      </c>
      <c r="B3226" s="11" t="s">
        <v>210</v>
      </c>
      <c r="C3226" s="11" t="s">
        <v>140</v>
      </c>
      <c r="D3226" s="11" t="s">
        <v>13</v>
      </c>
      <c r="E3226" s="12">
        <v>28.425044843450316</v>
      </c>
      <c r="F3226" s="12">
        <v>27.713439725482512</v>
      </c>
      <c r="G3226" s="12">
        <v>28.983586697442625</v>
      </c>
      <c r="H3226" s="12">
        <v>22.587771310744742</v>
      </c>
      <c r="I3226" s="12">
        <v>29.585617522815255</v>
      </c>
      <c r="J3226" s="12">
        <v>27.661969037520379</v>
      </c>
      <c r="K3226" s="12">
        <v>27.871128779322358</v>
      </c>
      <c r="L3226" s="12">
        <v>29.815703324966712</v>
      </c>
      <c r="M3226" s="12">
        <v>21.059210808515235</v>
      </c>
      <c r="N3226" s="12"/>
      <c r="O3226" s="12"/>
    </row>
    <row r="3227" spans="1:15" x14ac:dyDescent="0.35">
      <c r="A3227" s="11" t="str">
        <f t="shared" si="51"/>
        <v>DISTRIBUCION VOLUMEN POR CRITERIO (kg o litros)Frutas sin gas100-200MIL</v>
      </c>
      <c r="B3227" s="11" t="s">
        <v>210</v>
      </c>
      <c r="C3227" s="11" t="s">
        <v>140</v>
      </c>
      <c r="D3227" s="11" t="s">
        <v>14</v>
      </c>
      <c r="E3227" s="12">
        <v>4.7594387407061101</v>
      </c>
      <c r="F3227" s="12">
        <v>9.9290766700989845</v>
      </c>
      <c r="G3227" s="12">
        <v>5.6053470597476629</v>
      </c>
      <c r="H3227" s="12">
        <v>8.6649560948739097</v>
      </c>
      <c r="I3227" s="12">
        <v>6.3552055447992597</v>
      </c>
      <c r="J3227" s="12">
        <v>5.3616394349795984</v>
      </c>
      <c r="K3227" s="12">
        <v>8.3145773480517899</v>
      </c>
      <c r="L3227" s="12">
        <v>6.0624792856725689</v>
      </c>
      <c r="M3227" s="12">
        <v>9.6402442344820134</v>
      </c>
      <c r="N3227" s="12"/>
      <c r="O3227" s="12"/>
    </row>
    <row r="3228" spans="1:15" x14ac:dyDescent="0.35">
      <c r="A3228" s="11" t="str">
        <f t="shared" si="51"/>
        <v>DISTRIBUCION VOLUMEN POR CRITERIO (kg o litros)Frutas sin gas200-500MIL</v>
      </c>
      <c r="B3228" s="11" t="s">
        <v>210</v>
      </c>
      <c r="C3228" s="11" t="s">
        <v>140</v>
      </c>
      <c r="D3228" s="11" t="s">
        <v>15</v>
      </c>
      <c r="E3228" s="12">
        <v>19.315800526056886</v>
      </c>
      <c r="F3228" s="12">
        <v>11.611574319809097</v>
      </c>
      <c r="G3228" s="12">
        <v>16.344202492248161</v>
      </c>
      <c r="H3228" s="12">
        <v>18.047279301789747</v>
      </c>
      <c r="I3228" s="12">
        <v>12.93374994503187</v>
      </c>
      <c r="J3228" s="12">
        <v>17.953883423689998</v>
      </c>
      <c r="K3228" s="12">
        <v>16.837485144345766</v>
      </c>
      <c r="L3228" s="12">
        <v>15.810544345925365</v>
      </c>
      <c r="M3228" s="12">
        <v>11.175171706407131</v>
      </c>
      <c r="N3228" s="12"/>
      <c r="O3228" s="12"/>
    </row>
    <row r="3229" spans="1:15" x14ac:dyDescent="0.35">
      <c r="A3229" s="11" t="str">
        <f t="shared" si="51"/>
        <v>DISTRIBUCION VOLUMEN POR CRITERIO (kg o litros)Frutas sin gas&gt;500MIL</v>
      </c>
      <c r="B3229" s="11" t="s">
        <v>210</v>
      </c>
      <c r="C3229" s="11" t="s">
        <v>140</v>
      </c>
      <c r="D3229" s="11" t="s">
        <v>16</v>
      </c>
      <c r="E3229" s="12">
        <v>18.201588226558911</v>
      </c>
      <c r="F3229" s="12">
        <v>15.286055191995175</v>
      </c>
      <c r="G3229" s="12">
        <v>15.790506596402636</v>
      </c>
      <c r="H3229" s="12">
        <v>14.152831544807096</v>
      </c>
      <c r="I3229" s="12">
        <v>16.336421461494023</v>
      </c>
      <c r="J3229" s="12">
        <v>13.184834777203619</v>
      </c>
      <c r="K3229" s="12">
        <v>14.360519184592258</v>
      </c>
      <c r="L3229" s="12">
        <v>12.873181807278902</v>
      </c>
      <c r="M3229" s="12">
        <v>14.194264214862473</v>
      </c>
      <c r="N3229" s="12"/>
      <c r="O3229" s="12"/>
    </row>
    <row r="3230" spans="1:15" x14ac:dyDescent="0.35">
      <c r="A3230" s="11" t="str">
        <f t="shared" si="51"/>
        <v>DISTRIBUCION VOLUMEN POR CRITERIO (kg o litros)Frutas sin gasDE 15 A 19 AÑOS</v>
      </c>
      <c r="B3230" s="11" t="s">
        <v>210</v>
      </c>
      <c r="C3230" s="11" t="s">
        <v>140</v>
      </c>
      <c r="D3230" s="11" t="s">
        <v>34</v>
      </c>
      <c r="E3230" s="12" t="s">
        <v>222</v>
      </c>
      <c r="F3230" s="12">
        <v>4.9601089035400125</v>
      </c>
      <c r="G3230" s="12">
        <v>6.9834642901584516</v>
      </c>
      <c r="H3230" s="12">
        <v>3.689451804000579</v>
      </c>
      <c r="I3230" s="12">
        <v>1.303261670779341</v>
      </c>
      <c r="J3230" s="12">
        <v>4.0890058572583881</v>
      </c>
      <c r="K3230" s="12">
        <v>7.6788160716882921</v>
      </c>
      <c r="L3230" s="12">
        <v>5.8926522616626533</v>
      </c>
      <c r="M3230" s="12">
        <v>3.5392632128045292</v>
      </c>
      <c r="N3230" s="12"/>
      <c r="O3230" s="12"/>
    </row>
    <row r="3231" spans="1:15" x14ac:dyDescent="0.35">
      <c r="A3231" s="11" t="str">
        <f t="shared" si="51"/>
        <v>DISTRIBUCION VOLUMEN POR CRITERIO (kg o litros)Frutas sin gasDE 20 A 24 AÑOS</v>
      </c>
      <c r="B3231" s="11" t="s">
        <v>210</v>
      </c>
      <c r="C3231" s="11" t="s">
        <v>140</v>
      </c>
      <c r="D3231" s="11" t="s">
        <v>35</v>
      </c>
      <c r="E3231" s="12">
        <v>0.67019196833224071</v>
      </c>
      <c r="F3231" s="12">
        <v>1.8721824734330732</v>
      </c>
      <c r="G3231" s="12">
        <v>3.4853998379162121</v>
      </c>
      <c r="H3231" s="12">
        <v>2.6653275042918145</v>
      </c>
      <c r="I3231" s="12">
        <v>3.7954736144504793</v>
      </c>
      <c r="J3231" s="12">
        <v>6.0757359313870554</v>
      </c>
      <c r="K3231" s="12">
        <v>4.1188316599302528</v>
      </c>
      <c r="L3231" s="12">
        <v>4.6771336541714197</v>
      </c>
      <c r="M3231" s="12">
        <v>7.5960891504135608</v>
      </c>
      <c r="N3231" s="12"/>
      <c r="O3231" s="12"/>
    </row>
    <row r="3232" spans="1:15" x14ac:dyDescent="0.35">
      <c r="A3232" s="11" t="str">
        <f t="shared" si="51"/>
        <v>DISTRIBUCION VOLUMEN POR CRITERIO (kg o litros)Frutas sin gasDE 25 A 34 AÑOS</v>
      </c>
      <c r="B3232" s="11" t="s">
        <v>210</v>
      </c>
      <c r="C3232" s="11" t="s">
        <v>140</v>
      </c>
      <c r="D3232" s="11" t="s">
        <v>36</v>
      </c>
      <c r="E3232" s="12">
        <v>4.2605528029108743</v>
      </c>
      <c r="F3232" s="12">
        <v>7.2370381426416248</v>
      </c>
      <c r="G3232" s="12">
        <v>8.2862030369138289</v>
      </c>
      <c r="H3232" s="12">
        <v>13.357358154948907</v>
      </c>
      <c r="I3232" s="12">
        <v>17.296564812267075</v>
      </c>
      <c r="J3232" s="12">
        <v>11.650769672460465</v>
      </c>
      <c r="K3232" s="12">
        <v>12.481429891822307</v>
      </c>
      <c r="L3232" s="12">
        <v>11.364058271990743</v>
      </c>
      <c r="M3232" s="12">
        <v>11.150470366034522</v>
      </c>
      <c r="N3232" s="12"/>
      <c r="O3232" s="12"/>
    </row>
    <row r="3233" spans="1:15" x14ac:dyDescent="0.35">
      <c r="A3233" s="11" t="str">
        <f t="shared" si="51"/>
        <v>DISTRIBUCION VOLUMEN POR CRITERIO (kg o litros)Frutas sin gasDE 35 A 49 AÑOS</v>
      </c>
      <c r="B3233" s="11" t="s">
        <v>210</v>
      </c>
      <c r="C3233" s="11" t="s">
        <v>140</v>
      </c>
      <c r="D3233" s="11" t="s">
        <v>37</v>
      </c>
      <c r="E3233" s="12">
        <v>41.703336956291061</v>
      </c>
      <c r="F3233" s="12">
        <v>25.186901499751123</v>
      </c>
      <c r="G3233" s="12">
        <v>30.0584185126548</v>
      </c>
      <c r="H3233" s="12">
        <v>31.330680930600451</v>
      </c>
      <c r="I3233" s="12">
        <v>28.423935846951885</v>
      </c>
      <c r="J3233" s="12">
        <v>26.441489625743706</v>
      </c>
      <c r="K3233" s="12">
        <v>28.4595930419631</v>
      </c>
      <c r="L3233" s="12">
        <v>32.093325922843533</v>
      </c>
      <c r="M3233" s="12">
        <v>28.287161309373083</v>
      </c>
      <c r="N3233" s="12"/>
      <c r="O3233" s="12"/>
    </row>
    <row r="3234" spans="1:15" x14ac:dyDescent="0.35">
      <c r="A3234" s="11" t="str">
        <f t="shared" si="51"/>
        <v>DISTRIBUCION VOLUMEN POR CRITERIO (kg o litros)Frutas sin gasDE 50 A 59 AÑOS</v>
      </c>
      <c r="B3234" s="11" t="s">
        <v>210</v>
      </c>
      <c r="C3234" s="11" t="s">
        <v>140</v>
      </c>
      <c r="D3234" s="11" t="s">
        <v>38</v>
      </c>
      <c r="E3234" s="12">
        <v>17.664661324315354</v>
      </c>
      <c r="F3234" s="12">
        <v>20.561187765023281</v>
      </c>
      <c r="G3234" s="12">
        <v>23.385433845889359</v>
      </c>
      <c r="H3234" s="12">
        <v>23.262896999317441</v>
      </c>
      <c r="I3234" s="12">
        <v>24.786814196322755</v>
      </c>
      <c r="J3234" s="12">
        <v>21.671943612371521</v>
      </c>
      <c r="K3234" s="12">
        <v>20.700052480591076</v>
      </c>
      <c r="L3234" s="12">
        <v>19.188508953605787</v>
      </c>
      <c r="M3234" s="12">
        <v>25.453636610699881</v>
      </c>
      <c r="N3234" s="12"/>
      <c r="O3234" s="12"/>
    </row>
    <row r="3235" spans="1:15" x14ac:dyDescent="0.35">
      <c r="A3235" s="11" t="str">
        <f t="shared" si="51"/>
        <v>DISTRIBUCION VOLUMEN POR CRITERIO (kg o litros)Frutas sin gasDE 60 A 75 AÑOS</v>
      </c>
      <c r="B3235" s="11" t="s">
        <v>210</v>
      </c>
      <c r="C3235" s="11" t="s">
        <v>140</v>
      </c>
      <c r="D3235" s="11" t="s">
        <v>39</v>
      </c>
      <c r="E3235" s="12">
        <v>35.701255953299324</v>
      </c>
      <c r="F3235" s="12">
        <v>40.182584096627771</v>
      </c>
      <c r="G3235" s="12">
        <v>27.801081620645313</v>
      </c>
      <c r="H3235" s="12">
        <v>25.694284568133842</v>
      </c>
      <c r="I3235" s="12">
        <v>24.39395301436026</v>
      </c>
      <c r="J3235" s="12">
        <v>30.071054713073647</v>
      </c>
      <c r="K3235" s="12">
        <v>26.561281277491528</v>
      </c>
      <c r="L3235" s="12">
        <v>26.784312339023021</v>
      </c>
      <c r="M3235" s="12">
        <v>23.973381840220188</v>
      </c>
      <c r="N3235" s="12"/>
      <c r="O3235" s="12"/>
    </row>
    <row r="3236" spans="1:15" x14ac:dyDescent="0.35">
      <c r="A3236" s="11" t="str">
        <f t="shared" si="51"/>
        <v>DISTRIBUCION VOLUMEN POR CRITERIO (kg o litros)Frutas sin gasNIVEL ALTO</v>
      </c>
      <c r="B3236" s="11" t="s">
        <v>210</v>
      </c>
      <c r="C3236" s="11" t="s">
        <v>140</v>
      </c>
      <c r="D3236" s="11" t="s">
        <v>171</v>
      </c>
      <c r="E3236" s="12">
        <v>26.331633138857679</v>
      </c>
      <c r="F3236" s="12">
        <v>22.480358527106976</v>
      </c>
      <c r="G3236" s="12">
        <v>19.290293956479374</v>
      </c>
      <c r="H3236" s="12">
        <v>18.20452662189539</v>
      </c>
      <c r="I3236" s="12">
        <v>20.603979620885355</v>
      </c>
      <c r="J3236" s="12">
        <v>21.816651629474247</v>
      </c>
      <c r="K3236" s="12">
        <v>20.216839879248568</v>
      </c>
      <c r="L3236" s="12">
        <v>17.177162299667017</v>
      </c>
      <c r="M3236" s="12">
        <v>20.714406889240411</v>
      </c>
      <c r="N3236" s="12"/>
      <c r="O3236" s="12"/>
    </row>
    <row r="3237" spans="1:15" x14ac:dyDescent="0.35">
      <c r="A3237" s="11" t="str">
        <f t="shared" si="51"/>
        <v>DISTRIBUCION VOLUMEN POR CRITERIO (kg o litros)Frutas sin gasNIVEL MEDIO ALTO</v>
      </c>
      <c r="B3237" s="11" t="s">
        <v>210</v>
      </c>
      <c r="C3237" s="11" t="s">
        <v>140</v>
      </c>
      <c r="D3237" s="11" t="s">
        <v>172</v>
      </c>
      <c r="E3237" s="12">
        <v>14.285960363140946</v>
      </c>
      <c r="F3237" s="12">
        <v>12.90398740854789</v>
      </c>
      <c r="G3237" s="12">
        <v>16.086975294066551</v>
      </c>
      <c r="H3237" s="12">
        <v>15.415409616798897</v>
      </c>
      <c r="I3237" s="12">
        <v>16.300709319802145</v>
      </c>
      <c r="J3237" s="12">
        <v>15.594223737842777</v>
      </c>
      <c r="K3237" s="12">
        <v>12.357143965952279</v>
      </c>
      <c r="L3237" s="12">
        <v>14.879701803640508</v>
      </c>
      <c r="M3237" s="12">
        <v>16.026455921541842</v>
      </c>
      <c r="N3237" s="12"/>
      <c r="O3237" s="12"/>
    </row>
    <row r="3238" spans="1:15" x14ac:dyDescent="0.35">
      <c r="A3238" s="11" t="str">
        <f t="shared" si="51"/>
        <v>DISTRIBUCION VOLUMEN POR CRITERIO (kg o litros)Frutas sin gasNIVEL MEDIO</v>
      </c>
      <c r="B3238" s="11" t="s">
        <v>210</v>
      </c>
      <c r="C3238" s="11" t="s">
        <v>140</v>
      </c>
      <c r="D3238" s="11" t="s">
        <v>173</v>
      </c>
      <c r="E3238" s="12">
        <v>28.350097987961821</v>
      </c>
      <c r="F3238" s="12">
        <v>27.233269437085148</v>
      </c>
      <c r="G3238" s="12">
        <v>22.26825097349667</v>
      </c>
      <c r="H3238" s="12">
        <v>28.856872116625564</v>
      </c>
      <c r="I3238" s="12">
        <v>25.554353759555582</v>
      </c>
      <c r="J3238" s="12">
        <v>25.0365337799002</v>
      </c>
      <c r="K3238" s="12">
        <v>32.956690156120459</v>
      </c>
      <c r="L3238" s="12">
        <v>33.095302486131956</v>
      </c>
      <c r="M3238" s="12">
        <v>29.166416470434321</v>
      </c>
      <c r="N3238" s="12"/>
      <c r="O3238" s="12"/>
    </row>
    <row r="3239" spans="1:15" x14ac:dyDescent="0.35">
      <c r="A3239" s="11" t="str">
        <f t="shared" si="51"/>
        <v>DISTRIBUCION VOLUMEN POR CRITERIO (kg o litros)Frutas sin gasNIVEL MEDIO BAJO</v>
      </c>
      <c r="B3239" s="11" t="s">
        <v>210</v>
      </c>
      <c r="C3239" s="11" t="s">
        <v>140</v>
      </c>
      <c r="D3239" s="11" t="s">
        <v>174</v>
      </c>
      <c r="E3239" s="12">
        <v>9.6585766775831683</v>
      </c>
      <c r="F3239" s="12">
        <v>7.2274637144487883</v>
      </c>
      <c r="G3239" s="12">
        <v>12.761627021193899</v>
      </c>
      <c r="H3239" s="12">
        <v>16.581898421268615</v>
      </c>
      <c r="I3239" s="12">
        <v>19.041540993278826</v>
      </c>
      <c r="J3239" s="12">
        <v>13.577738692352783</v>
      </c>
      <c r="K3239" s="12">
        <v>13.602788185782563</v>
      </c>
      <c r="L3239" s="12">
        <v>15.028662086191694</v>
      </c>
      <c r="M3239" s="12">
        <v>18.594696286372344</v>
      </c>
      <c r="N3239" s="12"/>
      <c r="O3239" s="12"/>
    </row>
    <row r="3240" spans="1:15" x14ac:dyDescent="0.35">
      <c r="A3240" s="11" t="str">
        <f t="shared" si="51"/>
        <v>DISTRIBUCION VOLUMEN POR CRITERIO (kg o litros)Frutas sin gasNIVEL BAJO</v>
      </c>
      <c r="B3240" s="11" t="s">
        <v>210</v>
      </c>
      <c r="C3240" s="11" t="s">
        <v>140</v>
      </c>
      <c r="D3240" s="11" t="s">
        <v>190</v>
      </c>
      <c r="E3240" s="12">
        <v>21.373730808034296</v>
      </c>
      <c r="F3240" s="12">
        <v>30.15492486385153</v>
      </c>
      <c r="G3240" s="12">
        <v>29.592856212129515</v>
      </c>
      <c r="H3240" s="12">
        <v>20.94129509407994</v>
      </c>
      <c r="I3240" s="12">
        <v>18.49941055210952</v>
      </c>
      <c r="J3240" s="12">
        <v>23.974854245764536</v>
      </c>
      <c r="K3240" s="12">
        <v>20.866539322878026</v>
      </c>
      <c r="L3240" s="12">
        <v>19.819163545635838</v>
      </c>
      <c r="M3240" s="12">
        <v>15.498023988275017</v>
      </c>
      <c r="N3240" s="12"/>
      <c r="O3240" s="12"/>
    </row>
    <row r="3241" spans="1:15" x14ac:dyDescent="0.35">
      <c r="A3241" s="11" t="str">
        <f t="shared" si="51"/>
        <v>DISTRIBUCION VOLUMEN POR CRITERIO (kg o litros)Frutas sin gasHOMBRE</v>
      </c>
      <c r="B3241" s="11" t="s">
        <v>210</v>
      </c>
      <c r="C3241" s="11" t="s">
        <v>140</v>
      </c>
      <c r="D3241" s="11" t="s">
        <v>17</v>
      </c>
      <c r="E3241" s="12">
        <v>41.117589834662581</v>
      </c>
      <c r="F3241" s="12">
        <v>45.645829959447937</v>
      </c>
      <c r="G3241" s="12">
        <v>42.353745598404025</v>
      </c>
      <c r="H3241" s="12">
        <v>39.089567136830148</v>
      </c>
      <c r="I3241" s="12">
        <v>41.872797695499578</v>
      </c>
      <c r="J3241" s="12">
        <v>50.381905236687864</v>
      </c>
      <c r="K3241" s="12">
        <v>46.673855152308008</v>
      </c>
      <c r="L3241" s="12">
        <v>45.685529711465186</v>
      </c>
      <c r="M3241" s="12">
        <v>49.252077018848226</v>
      </c>
      <c r="N3241" s="12"/>
      <c r="O3241" s="12"/>
    </row>
    <row r="3242" spans="1:15" x14ac:dyDescent="0.35">
      <c r="A3242" s="11" t="str">
        <f t="shared" si="51"/>
        <v>DISTRIBUCION VOLUMEN POR CRITERIO (kg o litros)Frutas sin gasMUJER</v>
      </c>
      <c r="B3242" s="11" t="s">
        <v>210</v>
      </c>
      <c r="C3242" s="11" t="s">
        <v>140</v>
      </c>
      <c r="D3242" s="11" t="s">
        <v>18</v>
      </c>
      <c r="E3242" s="12">
        <v>58.88240772045377</v>
      </c>
      <c r="F3242" s="12">
        <v>54.354168520859638</v>
      </c>
      <c r="G3242" s="12">
        <v>57.646259892483201</v>
      </c>
      <c r="H3242" s="12">
        <v>60.910431728439171</v>
      </c>
      <c r="I3242" s="12">
        <v>58.12719579401471</v>
      </c>
      <c r="J3242" s="12">
        <v>49.618095990222514</v>
      </c>
      <c r="K3242" s="12">
        <v>53.326148373029788</v>
      </c>
      <c r="L3242" s="12">
        <v>54.314466929466676</v>
      </c>
      <c r="M3242" s="12">
        <v>50.747914337787826</v>
      </c>
      <c r="N3242" s="12"/>
      <c r="O3242" s="12"/>
    </row>
    <row r="3243" spans="1:15" x14ac:dyDescent="0.35">
      <c r="A3243" s="11" t="str">
        <f t="shared" si="51"/>
        <v>DISTRIBUCION VOLUMEN POR CRITERIO (kg o litros)MixersT.ESPAÑA</v>
      </c>
      <c r="B3243" s="11" t="s">
        <v>210</v>
      </c>
      <c r="C3243" s="11" t="s">
        <v>141</v>
      </c>
      <c r="D3243" s="11" t="s">
        <v>32</v>
      </c>
      <c r="E3243" s="12">
        <v>100</v>
      </c>
      <c r="F3243" s="12">
        <v>100</v>
      </c>
      <c r="G3243" s="12">
        <v>100</v>
      </c>
      <c r="H3243" s="12">
        <v>100</v>
      </c>
      <c r="I3243" s="12">
        <v>100</v>
      </c>
      <c r="J3243" s="12">
        <v>100</v>
      </c>
      <c r="K3243" s="12">
        <v>100</v>
      </c>
      <c r="L3243" s="12">
        <v>100</v>
      </c>
      <c r="M3243" s="12">
        <v>100</v>
      </c>
      <c r="N3243" s="12"/>
      <c r="O3243" s="12"/>
    </row>
    <row r="3244" spans="1:15" x14ac:dyDescent="0.35">
      <c r="A3244" s="11" t="str">
        <f t="shared" si="51"/>
        <v>DISTRIBUCION VOLUMEN POR CRITERIO (kg o litros)MixersBCN AM</v>
      </c>
      <c r="B3244" s="11" t="s">
        <v>210</v>
      </c>
      <c r="C3244" s="11" t="s">
        <v>141</v>
      </c>
      <c r="D3244" s="11" t="s">
        <v>1</v>
      </c>
      <c r="E3244" s="12">
        <v>3.7018255740495047</v>
      </c>
      <c r="F3244" s="12">
        <v>7.4682959019125637</v>
      </c>
      <c r="G3244" s="12">
        <v>11.936212191059276</v>
      </c>
      <c r="H3244" s="12">
        <v>10.018037209664623</v>
      </c>
      <c r="I3244" s="12">
        <v>5.9426839725373952</v>
      </c>
      <c r="J3244" s="12">
        <v>9.4654635083999406</v>
      </c>
      <c r="K3244" s="12">
        <v>13.819415241929764</v>
      </c>
      <c r="L3244" s="12">
        <v>10.656154168918668</v>
      </c>
      <c r="M3244" s="12">
        <v>14.322285513548859</v>
      </c>
      <c r="N3244" s="12"/>
      <c r="O3244" s="12"/>
    </row>
    <row r="3245" spans="1:15" x14ac:dyDescent="0.35">
      <c r="A3245" s="11" t="str">
        <f t="shared" si="51"/>
        <v>DISTRIBUCION VOLUMEN POR CRITERIO (kg o litros)MixersREST.CAT ARAGON</v>
      </c>
      <c r="B3245" s="11" t="s">
        <v>210</v>
      </c>
      <c r="C3245" s="11" t="s">
        <v>141</v>
      </c>
      <c r="D3245" s="11" t="s">
        <v>2</v>
      </c>
      <c r="E3245" s="12">
        <v>19.025658146054695</v>
      </c>
      <c r="F3245" s="12">
        <v>16.638802072832316</v>
      </c>
      <c r="G3245" s="12">
        <v>19.547215478857222</v>
      </c>
      <c r="H3245" s="12">
        <v>26.852413779499368</v>
      </c>
      <c r="I3245" s="12">
        <v>27.818460802298411</v>
      </c>
      <c r="J3245" s="12">
        <v>20.493031494708074</v>
      </c>
      <c r="K3245" s="12">
        <v>26.689056347341435</v>
      </c>
      <c r="L3245" s="12">
        <v>28.587108252618997</v>
      </c>
      <c r="M3245" s="12">
        <v>13.797375592542904</v>
      </c>
      <c r="N3245" s="12"/>
      <c r="O3245" s="12"/>
    </row>
    <row r="3246" spans="1:15" x14ac:dyDescent="0.35">
      <c r="A3246" s="11" t="str">
        <f t="shared" si="51"/>
        <v>DISTRIBUCION VOLUMEN POR CRITERIO (kg o litros)MixersLEVANTE</v>
      </c>
      <c r="B3246" s="11" t="s">
        <v>210</v>
      </c>
      <c r="C3246" s="11" t="s">
        <v>141</v>
      </c>
      <c r="D3246" s="11" t="s">
        <v>3</v>
      </c>
      <c r="E3246" s="12">
        <v>18.89899548821958</v>
      </c>
      <c r="F3246" s="12">
        <v>19.697817763103451</v>
      </c>
      <c r="G3246" s="12">
        <v>7.0681148956476774</v>
      </c>
      <c r="H3246" s="12">
        <v>15.566698089740596</v>
      </c>
      <c r="I3246" s="12">
        <v>10.583271857544498</v>
      </c>
      <c r="J3246" s="12">
        <v>6.6897114380099048</v>
      </c>
      <c r="K3246" s="12">
        <v>6.7707160793554708</v>
      </c>
      <c r="L3246" s="12">
        <v>19.743047294660485</v>
      </c>
      <c r="M3246" s="12">
        <v>9.974426732523705</v>
      </c>
      <c r="N3246" s="12"/>
      <c r="O3246" s="12"/>
    </row>
    <row r="3247" spans="1:15" x14ac:dyDescent="0.35">
      <c r="A3247" s="11" t="str">
        <f t="shared" si="51"/>
        <v>DISTRIBUCION VOLUMEN POR CRITERIO (kg o litros)MixersANDALUCIA</v>
      </c>
      <c r="B3247" s="11" t="s">
        <v>210</v>
      </c>
      <c r="C3247" s="11" t="s">
        <v>141</v>
      </c>
      <c r="D3247" s="11" t="s">
        <v>4</v>
      </c>
      <c r="E3247" s="12">
        <v>14.836453395048514</v>
      </c>
      <c r="F3247" s="12">
        <v>13.519600462203885</v>
      </c>
      <c r="G3247" s="12">
        <v>19.915984427433621</v>
      </c>
      <c r="H3247" s="12">
        <v>12.193617725191549</v>
      </c>
      <c r="I3247" s="12">
        <v>16.717280535990131</v>
      </c>
      <c r="J3247" s="12">
        <v>16.132476672516855</v>
      </c>
      <c r="K3247" s="12">
        <v>7.1859217291778883</v>
      </c>
      <c r="L3247" s="12">
        <v>7.1221935928414082</v>
      </c>
      <c r="M3247" s="12">
        <v>8.2282653147447622</v>
      </c>
      <c r="N3247" s="12"/>
      <c r="O3247" s="12"/>
    </row>
    <row r="3248" spans="1:15" x14ac:dyDescent="0.35">
      <c r="A3248" s="11" t="str">
        <f t="shared" si="51"/>
        <v>DISTRIBUCION VOLUMEN POR CRITERIO (kg o litros)MixersMDD AM</v>
      </c>
      <c r="B3248" s="11" t="s">
        <v>210</v>
      </c>
      <c r="C3248" s="11" t="s">
        <v>141</v>
      </c>
      <c r="D3248" s="11" t="s">
        <v>5</v>
      </c>
      <c r="E3248" s="12">
        <v>8.5168422362986913</v>
      </c>
      <c r="F3248" s="12">
        <v>8.1903500462092058</v>
      </c>
      <c r="G3248" s="12">
        <v>8.5172272495983954</v>
      </c>
      <c r="H3248" s="12">
        <v>3.7100746829547102</v>
      </c>
      <c r="I3248" s="12">
        <v>5.8945206232663114</v>
      </c>
      <c r="J3248" s="12">
        <v>5.2315203869061939</v>
      </c>
      <c r="K3248" s="12">
        <v>8.9025141746607783</v>
      </c>
      <c r="L3248" s="12">
        <v>3.4019396713242216</v>
      </c>
      <c r="M3248" s="12">
        <v>29.169890000837491</v>
      </c>
      <c r="N3248" s="12"/>
      <c r="O3248" s="12"/>
    </row>
    <row r="3249" spans="1:15" x14ac:dyDescent="0.35">
      <c r="A3249" s="11" t="str">
        <f t="shared" si="51"/>
        <v>DISTRIBUCION VOLUMEN POR CRITERIO (kg o litros)MixersRTO CENTRO</v>
      </c>
      <c r="B3249" s="11" t="s">
        <v>210</v>
      </c>
      <c r="C3249" s="11" t="s">
        <v>141</v>
      </c>
      <c r="D3249" s="11" t="s">
        <v>6</v>
      </c>
      <c r="E3249" s="12">
        <v>2.7103732422435129</v>
      </c>
      <c r="F3249" s="12">
        <v>9.6411552245492036</v>
      </c>
      <c r="G3249" s="12">
        <v>5.4021945739197506</v>
      </c>
      <c r="H3249" s="12">
        <v>6.7179813677506433</v>
      </c>
      <c r="I3249" s="12">
        <v>7.3673310460766253</v>
      </c>
      <c r="J3249" s="12">
        <v>8.7447986914602414</v>
      </c>
      <c r="K3249" s="12">
        <v>8.321096416537701</v>
      </c>
      <c r="L3249" s="12">
        <v>5.6482485320056623</v>
      </c>
      <c r="M3249" s="12">
        <v>6.8751482511532682</v>
      </c>
      <c r="N3249" s="12"/>
      <c r="O3249" s="12"/>
    </row>
    <row r="3250" spans="1:15" x14ac:dyDescent="0.35">
      <c r="A3250" s="11" t="str">
        <f t="shared" si="51"/>
        <v>DISTRIBUCION VOLUMEN POR CRITERIO (kg o litros)MixersNORTE-CENTRO</v>
      </c>
      <c r="B3250" s="11" t="s">
        <v>210</v>
      </c>
      <c r="C3250" s="11" t="s">
        <v>141</v>
      </c>
      <c r="D3250" s="11" t="s">
        <v>7</v>
      </c>
      <c r="E3250" s="12">
        <v>12.435840849885402</v>
      </c>
      <c r="F3250" s="12">
        <v>8.5138384093879402</v>
      </c>
      <c r="G3250" s="12">
        <v>14.974573870161025</v>
      </c>
      <c r="H3250" s="12">
        <v>10.966045326752827</v>
      </c>
      <c r="I3250" s="12">
        <v>15.87433729286221</v>
      </c>
      <c r="J3250" s="12">
        <v>14.782183675715519</v>
      </c>
      <c r="K3250" s="12">
        <v>10.852331082711894</v>
      </c>
      <c r="L3250" s="12">
        <v>12.022592321211512</v>
      </c>
      <c r="M3250" s="12">
        <v>12.538658044107073</v>
      </c>
      <c r="N3250" s="12"/>
      <c r="O3250" s="12"/>
    </row>
    <row r="3251" spans="1:15" x14ac:dyDescent="0.35">
      <c r="A3251" s="11" t="str">
        <f t="shared" si="51"/>
        <v>DISTRIBUCION VOLUMEN POR CRITERIO (kg o litros)MixersNOROESTE</v>
      </c>
      <c r="B3251" s="11" t="s">
        <v>210</v>
      </c>
      <c r="C3251" s="11" t="s">
        <v>141</v>
      </c>
      <c r="D3251" s="11" t="s">
        <v>8</v>
      </c>
      <c r="E3251" s="12">
        <v>19.87402576001622</v>
      </c>
      <c r="F3251" s="12">
        <v>16.330143329838709</v>
      </c>
      <c r="G3251" s="12">
        <v>12.638477781930014</v>
      </c>
      <c r="H3251" s="12">
        <v>13.975139079413879</v>
      </c>
      <c r="I3251" s="12">
        <v>9.8021299680180434</v>
      </c>
      <c r="J3251" s="12">
        <v>18.460805128155684</v>
      </c>
      <c r="K3251" s="12">
        <v>17.458943117183495</v>
      </c>
      <c r="L3251" s="12">
        <v>12.818711999529059</v>
      </c>
      <c r="M3251" s="12">
        <v>5.0939421771603364</v>
      </c>
      <c r="N3251" s="12"/>
      <c r="O3251" s="12"/>
    </row>
    <row r="3252" spans="1:15" x14ac:dyDescent="0.35">
      <c r="A3252" s="11" t="str">
        <f t="shared" si="51"/>
        <v>DISTRIBUCION VOLUMEN POR CRITERIO (kg o litros)Mixers&lt;2MIL</v>
      </c>
      <c r="B3252" s="11" t="s">
        <v>210</v>
      </c>
      <c r="C3252" s="11" t="s">
        <v>141</v>
      </c>
      <c r="D3252" s="11" t="s">
        <v>9</v>
      </c>
      <c r="E3252" s="12">
        <v>9.4867984548480475</v>
      </c>
      <c r="F3252" s="12">
        <v>6.2855828674939591</v>
      </c>
      <c r="G3252" s="12">
        <v>6.6362141085115196</v>
      </c>
      <c r="H3252" s="12">
        <v>3.6344192824840853</v>
      </c>
      <c r="I3252" s="12">
        <v>1.0315535730587748</v>
      </c>
      <c r="J3252" s="12">
        <v>2.4333039179334857</v>
      </c>
      <c r="K3252" s="12">
        <v>8.5702662103460927</v>
      </c>
      <c r="L3252" s="12">
        <v>18.277375532170037</v>
      </c>
      <c r="M3252" s="12">
        <v>5.2227323835142245</v>
      </c>
      <c r="N3252" s="12"/>
      <c r="O3252" s="12"/>
    </row>
    <row r="3253" spans="1:15" x14ac:dyDescent="0.35">
      <c r="A3253" s="11" t="str">
        <f t="shared" si="51"/>
        <v>DISTRIBUCION VOLUMEN POR CRITERIO (kg o litros)Mixers2-5MIL</v>
      </c>
      <c r="B3253" s="11" t="s">
        <v>210</v>
      </c>
      <c r="C3253" s="11" t="s">
        <v>141</v>
      </c>
      <c r="D3253" s="11" t="s">
        <v>10</v>
      </c>
      <c r="E3253" s="12">
        <v>3.5641532042983037</v>
      </c>
      <c r="F3253" s="12">
        <v>3.0336032214594355</v>
      </c>
      <c r="G3253" s="12">
        <v>2.9182979531273645</v>
      </c>
      <c r="H3253" s="12">
        <v>4.8594725469431559</v>
      </c>
      <c r="I3253" s="12">
        <v>2.6987654568777693</v>
      </c>
      <c r="J3253" s="12">
        <v>1.0317103490093376</v>
      </c>
      <c r="K3253" s="12">
        <v>2.1050585485961464</v>
      </c>
      <c r="L3253" s="12">
        <v>3.5826145102988365</v>
      </c>
      <c r="M3253" s="12">
        <v>2.3791261437858084</v>
      </c>
      <c r="N3253" s="12"/>
      <c r="O3253" s="12"/>
    </row>
    <row r="3254" spans="1:15" x14ac:dyDescent="0.35">
      <c r="A3254" s="11" t="str">
        <f t="shared" si="51"/>
        <v>DISTRIBUCION VOLUMEN POR CRITERIO (kg o litros)Mixers5-10MIL</v>
      </c>
      <c r="B3254" s="11" t="s">
        <v>210</v>
      </c>
      <c r="C3254" s="11" t="s">
        <v>141</v>
      </c>
      <c r="D3254" s="11" t="s">
        <v>11</v>
      </c>
      <c r="E3254" s="12">
        <v>4.2071529099534324</v>
      </c>
      <c r="F3254" s="12">
        <v>6.245106228032645</v>
      </c>
      <c r="G3254" s="12">
        <v>15.125766696464471</v>
      </c>
      <c r="H3254" s="12">
        <v>10.504416132577823</v>
      </c>
      <c r="I3254" s="12">
        <v>9.6916850750820611</v>
      </c>
      <c r="J3254" s="12">
        <v>17.122548733894398</v>
      </c>
      <c r="K3254" s="12">
        <v>6.3124689424733207</v>
      </c>
      <c r="L3254" s="12">
        <v>8.0926742897894623</v>
      </c>
      <c r="M3254" s="12">
        <v>3.9337153559574842</v>
      </c>
      <c r="N3254" s="12"/>
      <c r="O3254" s="12"/>
    </row>
    <row r="3255" spans="1:15" x14ac:dyDescent="0.35">
      <c r="A3255" s="11" t="str">
        <f t="shared" si="51"/>
        <v>DISTRIBUCION VOLUMEN POR CRITERIO (kg o litros)Mixers10-30MIL</v>
      </c>
      <c r="B3255" s="11" t="s">
        <v>210</v>
      </c>
      <c r="C3255" s="11" t="s">
        <v>141</v>
      </c>
      <c r="D3255" s="11" t="s">
        <v>12</v>
      </c>
      <c r="E3255" s="12">
        <v>34.049256050322811</v>
      </c>
      <c r="F3255" s="12">
        <v>18.127050483980938</v>
      </c>
      <c r="G3255" s="12">
        <v>11.375402424727815</v>
      </c>
      <c r="H3255" s="12">
        <v>19.523381755438617</v>
      </c>
      <c r="I3255" s="12">
        <v>15.069029444926214</v>
      </c>
      <c r="J3255" s="12">
        <v>21.455375504773134</v>
      </c>
      <c r="K3255" s="12">
        <v>14.427836059424774</v>
      </c>
      <c r="L3255" s="12">
        <v>9.8500456275734081</v>
      </c>
      <c r="M3255" s="12">
        <v>14.39153670395353</v>
      </c>
      <c r="N3255" s="12"/>
      <c r="O3255" s="12"/>
    </row>
    <row r="3256" spans="1:15" x14ac:dyDescent="0.35">
      <c r="A3256" s="11" t="str">
        <f t="shared" si="51"/>
        <v>DISTRIBUCION VOLUMEN POR CRITERIO (kg o litros)Mixers30-100MIL</v>
      </c>
      <c r="B3256" s="11" t="s">
        <v>210</v>
      </c>
      <c r="C3256" s="11" t="s">
        <v>141</v>
      </c>
      <c r="D3256" s="11" t="s">
        <v>13</v>
      </c>
      <c r="E3256" s="12">
        <v>20.514668829929317</v>
      </c>
      <c r="F3256" s="12">
        <v>30.835506269292807</v>
      </c>
      <c r="G3256" s="12">
        <v>22.400875640827557</v>
      </c>
      <c r="H3256" s="12">
        <v>23.057272898912242</v>
      </c>
      <c r="I3256" s="12">
        <v>14.314451285330168</v>
      </c>
      <c r="J3256" s="12">
        <v>18.907268524452654</v>
      </c>
      <c r="K3256" s="12">
        <v>17.533123079939195</v>
      </c>
      <c r="L3256" s="12">
        <v>16.791305468122438</v>
      </c>
      <c r="M3256" s="12">
        <v>16.210328078562533</v>
      </c>
      <c r="N3256" s="12"/>
      <c r="O3256" s="12"/>
    </row>
    <row r="3257" spans="1:15" x14ac:dyDescent="0.35">
      <c r="A3257" s="11" t="str">
        <f t="shared" ref="A3257:A3320" si="52">B3257&amp;C3257&amp;D3257</f>
        <v>DISTRIBUCION VOLUMEN POR CRITERIO (kg o litros)Mixers100-200MIL</v>
      </c>
      <c r="B3257" s="11" t="s">
        <v>210</v>
      </c>
      <c r="C3257" s="11" t="s">
        <v>141</v>
      </c>
      <c r="D3257" s="11" t="s">
        <v>14</v>
      </c>
      <c r="E3257" s="12">
        <v>12.536168218055433</v>
      </c>
      <c r="F3257" s="12">
        <v>10.202312284665059</v>
      </c>
      <c r="G3257" s="12">
        <v>10.42711366617614</v>
      </c>
      <c r="H3257" s="12">
        <v>12.148663222723114</v>
      </c>
      <c r="I3257" s="12">
        <v>20.418594816403832</v>
      </c>
      <c r="J3257" s="12">
        <v>10.39629502984009</v>
      </c>
      <c r="K3257" s="12">
        <v>12.384275197717651</v>
      </c>
      <c r="L3257" s="12">
        <v>13.2021286963907</v>
      </c>
      <c r="M3257" s="12">
        <v>8.8688973115151608</v>
      </c>
      <c r="N3257" s="12"/>
      <c r="O3257" s="12"/>
    </row>
    <row r="3258" spans="1:15" x14ac:dyDescent="0.35">
      <c r="A3258" s="11" t="str">
        <f t="shared" si="52"/>
        <v>DISTRIBUCION VOLUMEN POR CRITERIO (kg o litros)Mixers200-500MIL</v>
      </c>
      <c r="B3258" s="11" t="s">
        <v>210</v>
      </c>
      <c r="C3258" s="11" t="s">
        <v>141</v>
      </c>
      <c r="D3258" s="11" t="s">
        <v>15</v>
      </c>
      <c r="E3258" s="12">
        <v>7.1144796605641973</v>
      </c>
      <c r="F3258" s="12">
        <v>13.105027785344076</v>
      </c>
      <c r="G3258" s="12">
        <v>12.151333797777397</v>
      </c>
      <c r="H3258" s="12">
        <v>12.119181138105823</v>
      </c>
      <c r="I3258" s="12">
        <v>19.351349824581128</v>
      </c>
      <c r="J3258" s="12">
        <v>16.952820866733298</v>
      </c>
      <c r="K3258" s="12">
        <v>23.484014988433223</v>
      </c>
      <c r="L3258" s="12">
        <v>18.039072800627221</v>
      </c>
      <c r="M3258" s="12">
        <v>13.180726304068275</v>
      </c>
      <c r="N3258" s="12"/>
      <c r="O3258" s="12"/>
    </row>
    <row r="3259" spans="1:15" x14ac:dyDescent="0.35">
      <c r="A3259" s="11" t="str">
        <f t="shared" si="52"/>
        <v>DISTRIBUCION VOLUMEN POR CRITERIO (kg o litros)Mixers&gt;500MIL</v>
      </c>
      <c r="B3259" s="11" t="s">
        <v>210</v>
      </c>
      <c r="C3259" s="11" t="s">
        <v>141</v>
      </c>
      <c r="D3259" s="11" t="s">
        <v>16</v>
      </c>
      <c r="E3259" s="12">
        <v>8.5273377578257392</v>
      </c>
      <c r="F3259" s="12">
        <v>12.165817897120485</v>
      </c>
      <c r="G3259" s="12">
        <v>18.964989806033124</v>
      </c>
      <c r="H3259" s="12">
        <v>14.153203152044844</v>
      </c>
      <c r="I3259" s="12">
        <v>17.42459215051619</v>
      </c>
      <c r="J3259" s="12">
        <v>11.700672528293662</v>
      </c>
      <c r="K3259" s="12">
        <v>15.182955274254461</v>
      </c>
      <c r="L3259" s="12">
        <v>12.164784910284006</v>
      </c>
      <c r="M3259" s="12">
        <v>35.81293222247006</v>
      </c>
      <c r="N3259" s="12"/>
      <c r="O3259" s="12"/>
    </row>
    <row r="3260" spans="1:15" x14ac:dyDescent="0.35">
      <c r="A3260" s="11" t="str">
        <f t="shared" si="52"/>
        <v>DISTRIBUCION VOLUMEN POR CRITERIO (kg o litros)MixersDE 15 A 19 AÑOS</v>
      </c>
      <c r="B3260" s="11" t="s">
        <v>210</v>
      </c>
      <c r="C3260" s="11" t="s">
        <v>141</v>
      </c>
      <c r="D3260" s="11" t="s">
        <v>34</v>
      </c>
      <c r="E3260" s="12">
        <v>4.6749661445671755</v>
      </c>
      <c r="F3260" s="12" t="s">
        <v>222</v>
      </c>
      <c r="G3260" s="12">
        <v>9.2591071917285337</v>
      </c>
      <c r="H3260" s="12" t="s">
        <v>222</v>
      </c>
      <c r="I3260" s="12" t="s">
        <v>222</v>
      </c>
      <c r="J3260" s="12" t="s">
        <v>222</v>
      </c>
      <c r="K3260" s="12" t="s">
        <v>222</v>
      </c>
      <c r="L3260" s="12">
        <v>14.487247486010521</v>
      </c>
      <c r="M3260" s="12">
        <v>24.379806788299575</v>
      </c>
      <c r="N3260" s="12"/>
      <c r="O3260" s="12"/>
    </row>
    <row r="3261" spans="1:15" x14ac:dyDescent="0.35">
      <c r="A3261" s="11" t="str">
        <f t="shared" si="52"/>
        <v>DISTRIBUCION VOLUMEN POR CRITERIO (kg o litros)MixersDE 20 A 24 AÑOS</v>
      </c>
      <c r="B3261" s="11" t="s">
        <v>210</v>
      </c>
      <c r="C3261" s="11" t="s">
        <v>141</v>
      </c>
      <c r="D3261" s="11" t="s">
        <v>35</v>
      </c>
      <c r="E3261" s="12" t="s">
        <v>222</v>
      </c>
      <c r="F3261" s="12" t="s">
        <v>222</v>
      </c>
      <c r="G3261" s="12">
        <v>0.24465124167069163</v>
      </c>
      <c r="H3261" s="12" t="s">
        <v>222</v>
      </c>
      <c r="I3261" s="12" t="s">
        <v>222</v>
      </c>
      <c r="J3261" s="12" t="s">
        <v>222</v>
      </c>
      <c r="K3261" s="12">
        <v>1.2183105667802052</v>
      </c>
      <c r="L3261" s="12">
        <v>1.1304018560689819</v>
      </c>
      <c r="M3261" s="12" t="s">
        <v>222</v>
      </c>
      <c r="N3261" s="12"/>
      <c r="O3261" s="12"/>
    </row>
    <row r="3262" spans="1:15" x14ac:dyDescent="0.35">
      <c r="A3262" s="11" t="str">
        <f t="shared" si="52"/>
        <v>DISTRIBUCION VOLUMEN POR CRITERIO (kg o litros)MixersDE 25 A 34 AÑOS</v>
      </c>
      <c r="B3262" s="11" t="s">
        <v>210</v>
      </c>
      <c r="C3262" s="11" t="s">
        <v>141</v>
      </c>
      <c r="D3262" s="11" t="s">
        <v>36</v>
      </c>
      <c r="E3262" s="12">
        <v>5.1114858871756832</v>
      </c>
      <c r="F3262" s="12">
        <v>1.6948229866678006</v>
      </c>
      <c r="G3262" s="12">
        <v>1.7592444081420258</v>
      </c>
      <c r="H3262" s="12">
        <v>2.2942127428110126</v>
      </c>
      <c r="I3262" s="12">
        <v>4.4360740774381044</v>
      </c>
      <c r="J3262" s="12">
        <v>6.1250987542065625</v>
      </c>
      <c r="K3262" s="12">
        <v>0.65683484232492395</v>
      </c>
      <c r="L3262" s="12">
        <v>6.046942940480629</v>
      </c>
      <c r="M3262" s="12">
        <v>6.410941656982434</v>
      </c>
      <c r="N3262" s="12"/>
      <c r="O3262" s="12"/>
    </row>
    <row r="3263" spans="1:15" x14ac:dyDescent="0.35">
      <c r="A3263" s="11" t="str">
        <f t="shared" si="52"/>
        <v>DISTRIBUCION VOLUMEN POR CRITERIO (kg o litros)MixersDE 35 A 49 AÑOS</v>
      </c>
      <c r="B3263" s="11" t="s">
        <v>210</v>
      </c>
      <c r="C3263" s="11" t="s">
        <v>141</v>
      </c>
      <c r="D3263" s="11" t="s">
        <v>37</v>
      </c>
      <c r="E3263" s="12">
        <v>11.572197122576503</v>
      </c>
      <c r="F3263" s="12">
        <v>13.042554814447143</v>
      </c>
      <c r="G3263" s="12">
        <v>8.4649542401035234</v>
      </c>
      <c r="H3263" s="12">
        <v>15.723682456765889</v>
      </c>
      <c r="I3263" s="12">
        <v>6.5471762701784346</v>
      </c>
      <c r="J3263" s="12">
        <v>7.8722166776040918</v>
      </c>
      <c r="K3263" s="12">
        <v>20.303092042229327</v>
      </c>
      <c r="L3263" s="12">
        <v>6.2612565027166776</v>
      </c>
      <c r="M3263" s="12">
        <v>5.9542467751872694</v>
      </c>
      <c r="N3263" s="12"/>
      <c r="O3263" s="12"/>
    </row>
    <row r="3264" spans="1:15" x14ac:dyDescent="0.35">
      <c r="A3264" s="11" t="str">
        <f t="shared" si="52"/>
        <v>DISTRIBUCION VOLUMEN POR CRITERIO (kg o litros)MixersDE 50 A 59 AÑOS</v>
      </c>
      <c r="B3264" s="11" t="s">
        <v>210</v>
      </c>
      <c r="C3264" s="11" t="s">
        <v>141</v>
      </c>
      <c r="D3264" s="11" t="s">
        <v>38</v>
      </c>
      <c r="E3264" s="12">
        <v>36.138305847708132</v>
      </c>
      <c r="F3264" s="12">
        <v>27.542377768320936</v>
      </c>
      <c r="G3264" s="12">
        <v>25.711794826167321</v>
      </c>
      <c r="H3264" s="12">
        <v>22.201525543199921</v>
      </c>
      <c r="I3264" s="12">
        <v>26.659389063458356</v>
      </c>
      <c r="J3264" s="12">
        <v>33.070382213228442</v>
      </c>
      <c r="K3264" s="12">
        <v>28.749777398904452</v>
      </c>
      <c r="L3264" s="12">
        <v>20.359397119185569</v>
      </c>
      <c r="M3264" s="12">
        <v>19.679185581683395</v>
      </c>
      <c r="N3264" s="12"/>
      <c r="O3264" s="12"/>
    </row>
    <row r="3265" spans="1:15" x14ac:dyDescent="0.35">
      <c r="A3265" s="11" t="str">
        <f t="shared" si="52"/>
        <v>DISTRIBUCION VOLUMEN POR CRITERIO (kg o litros)MixersDE 60 A 75 AÑOS</v>
      </c>
      <c r="B3265" s="11" t="s">
        <v>210</v>
      </c>
      <c r="C3265" s="11" t="s">
        <v>141</v>
      </c>
      <c r="D3265" s="11" t="s">
        <v>39</v>
      </c>
      <c r="E3265" s="12">
        <v>42.503055860400906</v>
      </c>
      <c r="F3265" s="12">
        <v>57.720265555078612</v>
      </c>
      <c r="G3265" s="12">
        <v>54.560251233360383</v>
      </c>
      <c r="H3265" s="12">
        <v>59.780580633739554</v>
      </c>
      <c r="I3265" s="12">
        <v>62.357377010879034</v>
      </c>
      <c r="J3265" s="12">
        <v>52.932284822036749</v>
      </c>
      <c r="K3265" s="12">
        <v>49.071983407894379</v>
      </c>
      <c r="L3265" s="12">
        <v>51.71474167267823</v>
      </c>
      <c r="M3265" s="12">
        <v>43.575811678759329</v>
      </c>
      <c r="N3265" s="12"/>
      <c r="O3265" s="12"/>
    </row>
    <row r="3266" spans="1:15" x14ac:dyDescent="0.35">
      <c r="A3266" s="11" t="str">
        <f t="shared" si="52"/>
        <v>DISTRIBUCION VOLUMEN POR CRITERIO (kg o litros)MixersNIVEL ALTO</v>
      </c>
      <c r="B3266" s="11" t="s">
        <v>210</v>
      </c>
      <c r="C3266" s="11" t="s">
        <v>141</v>
      </c>
      <c r="D3266" s="11" t="s">
        <v>171</v>
      </c>
      <c r="E3266" s="12">
        <v>13.96029178779939</v>
      </c>
      <c r="F3266" s="12">
        <v>25.797522648035219</v>
      </c>
      <c r="G3266" s="12">
        <v>30.085751431097229</v>
      </c>
      <c r="H3266" s="12">
        <v>22.986173126122971</v>
      </c>
      <c r="I3266" s="12">
        <v>22.982739136520504</v>
      </c>
      <c r="J3266" s="12">
        <v>20.906483355473604</v>
      </c>
      <c r="K3266" s="12">
        <v>25.579004093962858</v>
      </c>
      <c r="L3266" s="12">
        <v>12.76127916195181</v>
      </c>
      <c r="M3266" s="12">
        <v>36.492890536313901</v>
      </c>
      <c r="N3266" s="12"/>
      <c r="O3266" s="12"/>
    </row>
    <row r="3267" spans="1:15" x14ac:dyDescent="0.35">
      <c r="A3267" s="11" t="str">
        <f t="shared" si="52"/>
        <v>DISTRIBUCION VOLUMEN POR CRITERIO (kg o litros)MixersNIVEL MEDIO ALTO</v>
      </c>
      <c r="B3267" s="11" t="s">
        <v>210</v>
      </c>
      <c r="C3267" s="11" t="s">
        <v>141</v>
      </c>
      <c r="D3267" s="11" t="s">
        <v>172</v>
      </c>
      <c r="E3267" s="12">
        <v>14.855960792337772</v>
      </c>
      <c r="F3267" s="12">
        <v>6.2869833192083391</v>
      </c>
      <c r="G3267" s="12">
        <v>10.511019506926026</v>
      </c>
      <c r="H3267" s="12">
        <v>9.7406383427407341</v>
      </c>
      <c r="I3267" s="12">
        <v>11.940741882195201</v>
      </c>
      <c r="J3267" s="12">
        <v>6.7197850996413813</v>
      </c>
      <c r="K3267" s="12">
        <v>15.687085224647227</v>
      </c>
      <c r="L3267" s="12">
        <v>6.9725025376764798</v>
      </c>
      <c r="M3267" s="12">
        <v>9.5387805169817668</v>
      </c>
      <c r="N3267" s="12"/>
      <c r="O3267" s="12"/>
    </row>
    <row r="3268" spans="1:15" x14ac:dyDescent="0.35">
      <c r="A3268" s="11" t="str">
        <f t="shared" si="52"/>
        <v>DISTRIBUCION VOLUMEN POR CRITERIO (kg o litros)MixersNIVEL MEDIO</v>
      </c>
      <c r="B3268" s="11" t="s">
        <v>210</v>
      </c>
      <c r="C3268" s="11" t="s">
        <v>141</v>
      </c>
      <c r="D3268" s="11" t="s">
        <v>173</v>
      </c>
      <c r="E3268" s="12">
        <v>23.688459469596364</v>
      </c>
      <c r="F3268" s="12">
        <v>26.264657114914787</v>
      </c>
      <c r="G3268" s="12">
        <v>16.490347668394751</v>
      </c>
      <c r="H3268" s="12">
        <v>37.808010165037821</v>
      </c>
      <c r="I3268" s="12">
        <v>24.873038730098095</v>
      </c>
      <c r="J3268" s="12">
        <v>32.498671051430222</v>
      </c>
      <c r="K3268" s="12">
        <v>19.303634193501846</v>
      </c>
      <c r="L3268" s="12">
        <v>23.646547676927838</v>
      </c>
      <c r="M3268" s="12">
        <v>17.643609281237985</v>
      </c>
      <c r="N3268" s="12"/>
      <c r="O3268" s="12"/>
    </row>
    <row r="3269" spans="1:15" x14ac:dyDescent="0.35">
      <c r="A3269" s="11" t="str">
        <f t="shared" si="52"/>
        <v>DISTRIBUCION VOLUMEN POR CRITERIO (kg o litros)MixersNIVEL MEDIO BAJO</v>
      </c>
      <c r="B3269" s="11" t="s">
        <v>210</v>
      </c>
      <c r="C3269" s="11" t="s">
        <v>141</v>
      </c>
      <c r="D3269" s="11" t="s">
        <v>174</v>
      </c>
      <c r="E3269" s="12">
        <v>10.333019121014603</v>
      </c>
      <c r="F3269" s="12">
        <v>11.395826863284348</v>
      </c>
      <c r="G3269" s="12">
        <v>13.702450388105817</v>
      </c>
      <c r="H3269" s="12">
        <v>13.160107310928154</v>
      </c>
      <c r="I3269" s="12">
        <v>20.176507044794626</v>
      </c>
      <c r="J3269" s="12">
        <v>8.7683863368508828</v>
      </c>
      <c r="K3269" s="12">
        <v>14.982366480809256</v>
      </c>
      <c r="L3269" s="12">
        <v>23.794102000280017</v>
      </c>
      <c r="M3269" s="12">
        <v>12.742389389734896</v>
      </c>
      <c r="N3269" s="12"/>
      <c r="O3269" s="12"/>
    </row>
    <row r="3270" spans="1:15" x14ac:dyDescent="0.35">
      <c r="A3270" s="11" t="str">
        <f t="shared" si="52"/>
        <v>DISTRIBUCION VOLUMEN POR CRITERIO (kg o litros)MixersNIVEL BAJO</v>
      </c>
      <c r="B3270" s="11" t="s">
        <v>210</v>
      </c>
      <c r="C3270" s="11" t="s">
        <v>141</v>
      </c>
      <c r="D3270" s="11" t="s">
        <v>190</v>
      </c>
      <c r="E3270" s="12">
        <v>37.162274691255156</v>
      </c>
      <c r="F3270" s="12">
        <v>30.255021682524479</v>
      </c>
      <c r="G3270" s="12">
        <v>29.210442479877365</v>
      </c>
      <c r="H3270" s="12">
        <v>16.305078286552753</v>
      </c>
      <c r="I3270" s="12">
        <v>20.026989292196934</v>
      </c>
      <c r="J3270" s="12">
        <v>31.106666551307594</v>
      </c>
      <c r="K3270" s="12">
        <v>24.447906686941359</v>
      </c>
      <c r="L3270" s="12">
        <v>32.825570977604265</v>
      </c>
      <c r="M3270" s="12">
        <v>23.58231923512783</v>
      </c>
      <c r="N3270" s="12"/>
      <c r="O3270" s="12"/>
    </row>
    <row r="3271" spans="1:15" x14ac:dyDescent="0.35">
      <c r="A3271" s="11" t="str">
        <f t="shared" si="52"/>
        <v>DISTRIBUCION VOLUMEN POR CRITERIO (kg o litros)MixersHOMBRE</v>
      </c>
      <c r="B3271" s="11" t="s">
        <v>210</v>
      </c>
      <c r="C3271" s="11" t="s">
        <v>141</v>
      </c>
      <c r="D3271" s="11" t="s">
        <v>17</v>
      </c>
      <c r="E3271" s="12">
        <v>45.190956682284416</v>
      </c>
      <c r="F3271" s="12">
        <v>45.181100928560113</v>
      </c>
      <c r="G3271" s="12">
        <v>42.283947538189416</v>
      </c>
      <c r="H3271" s="12">
        <v>43.163833430996114</v>
      </c>
      <c r="I3271" s="12">
        <v>53.422294093450326</v>
      </c>
      <c r="J3271" s="12">
        <v>35.886766688197767</v>
      </c>
      <c r="K3271" s="12">
        <v>45.196742313633194</v>
      </c>
      <c r="L3271" s="12">
        <v>40.175317322832562</v>
      </c>
      <c r="M3271" s="12">
        <v>60.228912971395687</v>
      </c>
      <c r="N3271" s="12"/>
      <c r="O3271" s="12"/>
    </row>
    <row r="3272" spans="1:15" x14ac:dyDescent="0.35">
      <c r="A3272" s="11" t="str">
        <f t="shared" si="52"/>
        <v>DISTRIBUCION VOLUMEN POR CRITERIO (kg o litros)MixersMUJER</v>
      </c>
      <c r="B3272" s="11" t="s">
        <v>210</v>
      </c>
      <c r="C3272" s="11" t="s">
        <v>141</v>
      </c>
      <c r="D3272" s="11" t="s">
        <v>18</v>
      </c>
      <c r="E3272" s="12">
        <v>54.809050720198783</v>
      </c>
      <c r="F3272" s="12">
        <v>54.81889647871747</v>
      </c>
      <c r="G3272" s="12">
        <v>57.716052749345948</v>
      </c>
      <c r="H3272" s="12">
        <v>56.836160542851843</v>
      </c>
      <c r="I3272" s="12">
        <v>46.577726532187654</v>
      </c>
      <c r="J3272" s="12">
        <v>64.113233311802219</v>
      </c>
      <c r="K3272" s="12">
        <v>54.803256868386882</v>
      </c>
      <c r="L3272" s="12">
        <v>59.824682006386688</v>
      </c>
      <c r="M3272" s="12">
        <v>39.771080800738702</v>
      </c>
      <c r="N3272" s="12"/>
      <c r="O3272" s="12"/>
    </row>
    <row r="3273" spans="1:15" x14ac:dyDescent="0.35">
      <c r="A3273" s="11" t="str">
        <f t="shared" si="52"/>
        <v>DISTRIBUCION VOLUMEN POR CRITERIO (kg o litros)IsotonicasT.ESPAÑA</v>
      </c>
      <c r="B3273" s="11" t="s">
        <v>210</v>
      </c>
      <c r="C3273" s="11" t="s">
        <v>155</v>
      </c>
      <c r="D3273" s="11" t="s">
        <v>32</v>
      </c>
      <c r="E3273" s="12">
        <v>100</v>
      </c>
      <c r="F3273" s="12">
        <v>100</v>
      </c>
      <c r="G3273" s="12">
        <v>100</v>
      </c>
      <c r="H3273" s="12">
        <v>100</v>
      </c>
      <c r="I3273" s="12">
        <v>100</v>
      </c>
      <c r="J3273" s="12">
        <v>100</v>
      </c>
      <c r="K3273" s="12">
        <v>100</v>
      </c>
      <c r="L3273" s="12">
        <v>100</v>
      </c>
      <c r="M3273" s="12">
        <v>100</v>
      </c>
      <c r="N3273" s="12"/>
      <c r="O3273" s="12"/>
    </row>
    <row r="3274" spans="1:15" x14ac:dyDescent="0.35">
      <c r="A3274" s="11" t="str">
        <f t="shared" si="52"/>
        <v>DISTRIBUCION VOLUMEN POR CRITERIO (kg o litros)IsotonicasBCN AM</v>
      </c>
      <c r="B3274" s="11" t="s">
        <v>210</v>
      </c>
      <c r="C3274" s="11" t="s">
        <v>155</v>
      </c>
      <c r="D3274" s="11" t="s">
        <v>1</v>
      </c>
      <c r="E3274" s="12">
        <v>13.683023308170887</v>
      </c>
      <c r="F3274" s="12">
        <v>12.680212679419828</v>
      </c>
      <c r="G3274" s="12">
        <v>11.140225912787056</v>
      </c>
      <c r="H3274" s="12">
        <v>13.597203821387591</v>
      </c>
      <c r="I3274" s="12">
        <v>11.703994395060928</v>
      </c>
      <c r="J3274" s="12">
        <v>13.973134238721032</v>
      </c>
      <c r="K3274" s="12">
        <v>13.109289254052156</v>
      </c>
      <c r="L3274" s="12">
        <v>12.527935749136629</v>
      </c>
      <c r="M3274" s="12">
        <v>9.1522781649699194</v>
      </c>
      <c r="N3274" s="12"/>
      <c r="O3274" s="12"/>
    </row>
    <row r="3275" spans="1:15" x14ac:dyDescent="0.35">
      <c r="A3275" s="11" t="str">
        <f t="shared" si="52"/>
        <v>DISTRIBUCION VOLUMEN POR CRITERIO (kg o litros)IsotonicasREST.CAT ARAGON</v>
      </c>
      <c r="B3275" s="11" t="s">
        <v>210</v>
      </c>
      <c r="C3275" s="11" t="s">
        <v>155</v>
      </c>
      <c r="D3275" s="11" t="s">
        <v>2</v>
      </c>
      <c r="E3275" s="12">
        <v>7.1863961275571251</v>
      </c>
      <c r="F3275" s="12">
        <v>10.520402153520967</v>
      </c>
      <c r="G3275" s="12">
        <v>11.981552456768718</v>
      </c>
      <c r="H3275" s="12">
        <v>13.235588909030142</v>
      </c>
      <c r="I3275" s="12">
        <v>13.074076699280354</v>
      </c>
      <c r="J3275" s="12">
        <v>12.45212982174959</v>
      </c>
      <c r="K3275" s="12">
        <v>13.616159222442819</v>
      </c>
      <c r="L3275" s="12">
        <v>13.85541856578652</v>
      </c>
      <c r="M3275" s="12">
        <v>13.275059052030159</v>
      </c>
      <c r="N3275" s="12"/>
      <c r="O3275" s="12"/>
    </row>
    <row r="3276" spans="1:15" x14ac:dyDescent="0.35">
      <c r="A3276" s="11" t="str">
        <f t="shared" si="52"/>
        <v>DISTRIBUCION VOLUMEN POR CRITERIO (kg o litros)IsotonicasLEVANTE</v>
      </c>
      <c r="B3276" s="11" t="s">
        <v>210</v>
      </c>
      <c r="C3276" s="11" t="s">
        <v>155</v>
      </c>
      <c r="D3276" s="11" t="s">
        <v>3</v>
      </c>
      <c r="E3276" s="12">
        <v>12.408562183751874</v>
      </c>
      <c r="F3276" s="12">
        <v>13.363636580386389</v>
      </c>
      <c r="G3276" s="12">
        <v>13.306740676052819</v>
      </c>
      <c r="H3276" s="12">
        <v>12.238779885562236</v>
      </c>
      <c r="I3276" s="12">
        <v>16.519888993087154</v>
      </c>
      <c r="J3276" s="12">
        <v>14.191695080570712</v>
      </c>
      <c r="K3276" s="12">
        <v>11.408466521320419</v>
      </c>
      <c r="L3276" s="12">
        <v>10.831659568131101</v>
      </c>
      <c r="M3276" s="12">
        <v>13.459192117330462</v>
      </c>
      <c r="N3276" s="12"/>
      <c r="O3276" s="12"/>
    </row>
    <row r="3277" spans="1:15" x14ac:dyDescent="0.35">
      <c r="A3277" s="11" t="str">
        <f t="shared" si="52"/>
        <v>DISTRIBUCION VOLUMEN POR CRITERIO (kg o litros)IsotonicasANDALUCIA</v>
      </c>
      <c r="B3277" s="11" t="s">
        <v>210</v>
      </c>
      <c r="C3277" s="11" t="s">
        <v>155</v>
      </c>
      <c r="D3277" s="11" t="s">
        <v>4</v>
      </c>
      <c r="E3277" s="12">
        <v>17.771946002286455</v>
      </c>
      <c r="F3277" s="12">
        <v>18.418857984744015</v>
      </c>
      <c r="G3277" s="12">
        <v>19.634801767299553</v>
      </c>
      <c r="H3277" s="12">
        <v>17.993560867565435</v>
      </c>
      <c r="I3277" s="12">
        <v>18.91803645114334</v>
      </c>
      <c r="J3277" s="12">
        <v>18.21714029366073</v>
      </c>
      <c r="K3277" s="12">
        <v>14.214729026256325</v>
      </c>
      <c r="L3277" s="12">
        <v>15.453230613261795</v>
      </c>
      <c r="M3277" s="12">
        <v>16.570678153245801</v>
      </c>
      <c r="N3277" s="12"/>
      <c r="O3277" s="12"/>
    </row>
    <row r="3278" spans="1:15" x14ac:dyDescent="0.35">
      <c r="A3278" s="11" t="str">
        <f t="shared" si="52"/>
        <v>DISTRIBUCION VOLUMEN POR CRITERIO (kg o litros)IsotonicasMDD AM</v>
      </c>
      <c r="B3278" s="11" t="s">
        <v>210</v>
      </c>
      <c r="C3278" s="11" t="s">
        <v>155</v>
      </c>
      <c r="D3278" s="11" t="s">
        <v>5</v>
      </c>
      <c r="E3278" s="12">
        <v>17.28417828415628</v>
      </c>
      <c r="F3278" s="12">
        <v>15.535101621912272</v>
      </c>
      <c r="G3278" s="12">
        <v>12.312157025069983</v>
      </c>
      <c r="H3278" s="12">
        <v>15.200379329336988</v>
      </c>
      <c r="I3278" s="12">
        <v>11.822996275149881</v>
      </c>
      <c r="J3278" s="12">
        <v>17.314549996320196</v>
      </c>
      <c r="K3278" s="12">
        <v>18.308168729530472</v>
      </c>
      <c r="L3278" s="12">
        <v>21.060549848758853</v>
      </c>
      <c r="M3278" s="12">
        <v>19.417030906943118</v>
      </c>
      <c r="N3278" s="12"/>
      <c r="O3278" s="12"/>
    </row>
    <row r="3279" spans="1:15" x14ac:dyDescent="0.35">
      <c r="A3279" s="11" t="str">
        <f t="shared" si="52"/>
        <v>DISTRIBUCION VOLUMEN POR CRITERIO (kg o litros)IsotonicasRTO CENTRO</v>
      </c>
      <c r="B3279" s="11" t="s">
        <v>210</v>
      </c>
      <c r="C3279" s="11" t="s">
        <v>155</v>
      </c>
      <c r="D3279" s="11" t="s">
        <v>6</v>
      </c>
      <c r="E3279" s="12">
        <v>17.345547113193529</v>
      </c>
      <c r="F3279" s="12">
        <v>15.190090216901647</v>
      </c>
      <c r="G3279" s="12">
        <v>11.93498213760912</v>
      </c>
      <c r="H3279" s="12">
        <v>12.788252853907567</v>
      </c>
      <c r="I3279" s="12">
        <v>13.228923512829571</v>
      </c>
      <c r="J3279" s="12">
        <v>9.2085979282202128</v>
      </c>
      <c r="K3279" s="12">
        <v>10.578006618166928</v>
      </c>
      <c r="L3279" s="12">
        <v>12.107210140070364</v>
      </c>
      <c r="M3279" s="12">
        <v>13.047288965061687</v>
      </c>
      <c r="N3279" s="12"/>
      <c r="O3279" s="12"/>
    </row>
    <row r="3280" spans="1:15" x14ac:dyDescent="0.35">
      <c r="A3280" s="11" t="str">
        <f t="shared" si="52"/>
        <v>DISTRIBUCION VOLUMEN POR CRITERIO (kg o litros)IsotonicasNORTE-CENTRO</v>
      </c>
      <c r="B3280" s="11" t="s">
        <v>210</v>
      </c>
      <c r="C3280" s="11" t="s">
        <v>155</v>
      </c>
      <c r="D3280" s="11" t="s">
        <v>7</v>
      </c>
      <c r="E3280" s="12">
        <v>7.1374679040663063</v>
      </c>
      <c r="F3280" s="12">
        <v>6.8314212960967113</v>
      </c>
      <c r="G3280" s="12">
        <v>8.2402505061804163</v>
      </c>
      <c r="H3280" s="12">
        <v>5.2906105334096267</v>
      </c>
      <c r="I3280" s="12">
        <v>6.1822546066055262</v>
      </c>
      <c r="J3280" s="12">
        <v>5.1945521979342075</v>
      </c>
      <c r="K3280" s="12">
        <v>8.499252704572072</v>
      </c>
      <c r="L3280" s="12">
        <v>5.7760343951058157</v>
      </c>
      <c r="M3280" s="12">
        <v>6.1586663739631771</v>
      </c>
      <c r="N3280" s="12"/>
      <c r="O3280" s="12"/>
    </row>
    <row r="3281" spans="1:15" x14ac:dyDescent="0.35">
      <c r="A3281" s="11" t="str">
        <f t="shared" si="52"/>
        <v>DISTRIBUCION VOLUMEN POR CRITERIO (kg o litros)IsotonicasNOROESTE</v>
      </c>
      <c r="B3281" s="11" t="s">
        <v>210</v>
      </c>
      <c r="C3281" s="11" t="s">
        <v>155</v>
      </c>
      <c r="D3281" s="11" t="s">
        <v>8</v>
      </c>
      <c r="E3281" s="12">
        <v>7.1828751846409684</v>
      </c>
      <c r="F3281" s="12">
        <v>7.4602843208959726</v>
      </c>
      <c r="G3281" s="12">
        <v>11.449292923525764</v>
      </c>
      <c r="H3281" s="12">
        <v>9.6556216842494607</v>
      </c>
      <c r="I3281" s="12">
        <v>8.5498354716354346</v>
      </c>
      <c r="J3281" s="12">
        <v>9.4482030011657852</v>
      </c>
      <c r="K3281" s="12">
        <v>10.265923470986422</v>
      </c>
      <c r="L3281" s="12">
        <v>8.3879561138379994</v>
      </c>
      <c r="M3281" s="12">
        <v>8.9198080632138321</v>
      </c>
      <c r="N3281" s="12"/>
      <c r="O3281" s="12"/>
    </row>
    <row r="3282" spans="1:15" x14ac:dyDescent="0.35">
      <c r="A3282" s="11" t="str">
        <f t="shared" si="52"/>
        <v>DISTRIBUCION VOLUMEN POR CRITERIO (kg o litros)Isotonicas&lt;2MIL</v>
      </c>
      <c r="B3282" s="11" t="s">
        <v>210</v>
      </c>
      <c r="C3282" s="11" t="s">
        <v>155</v>
      </c>
      <c r="D3282" s="11" t="s">
        <v>9</v>
      </c>
      <c r="E3282" s="12">
        <v>7.5271943141318411</v>
      </c>
      <c r="F3282" s="12">
        <v>8.5154179125753551</v>
      </c>
      <c r="G3282" s="12">
        <v>7.9022516209212039</v>
      </c>
      <c r="H3282" s="12">
        <v>7.580411213192666</v>
      </c>
      <c r="I3282" s="12">
        <v>6.8851907168482009</v>
      </c>
      <c r="J3282" s="12">
        <v>5.0020015804716946</v>
      </c>
      <c r="K3282" s="12">
        <v>6.218418277308281</v>
      </c>
      <c r="L3282" s="12">
        <v>5.0527723562438185</v>
      </c>
      <c r="M3282" s="12">
        <v>8.9630823137857689</v>
      </c>
      <c r="N3282" s="12"/>
      <c r="O3282" s="12"/>
    </row>
    <row r="3283" spans="1:15" x14ac:dyDescent="0.35">
      <c r="A3283" s="11" t="str">
        <f t="shared" si="52"/>
        <v>DISTRIBUCION VOLUMEN POR CRITERIO (kg o litros)Isotonicas2-5MIL</v>
      </c>
      <c r="B3283" s="11" t="s">
        <v>210</v>
      </c>
      <c r="C3283" s="11" t="s">
        <v>155</v>
      </c>
      <c r="D3283" s="11" t="s">
        <v>10</v>
      </c>
      <c r="E3283" s="12">
        <v>8.2861696012246071</v>
      </c>
      <c r="F3283" s="12">
        <v>6.6173095023528612</v>
      </c>
      <c r="G3283" s="12">
        <v>5.924034949863267</v>
      </c>
      <c r="H3283" s="12">
        <v>5.1557786918242465</v>
      </c>
      <c r="I3283" s="12">
        <v>4.3233295832047638</v>
      </c>
      <c r="J3283" s="12">
        <v>4.2040559841587211</v>
      </c>
      <c r="K3283" s="12">
        <v>4.258994068893041</v>
      </c>
      <c r="L3283" s="12">
        <v>4.2795187076718113</v>
      </c>
      <c r="M3283" s="12">
        <v>7.2256617461308013</v>
      </c>
      <c r="N3283" s="12"/>
      <c r="O3283" s="12"/>
    </row>
    <row r="3284" spans="1:15" x14ac:dyDescent="0.35">
      <c r="A3284" s="11" t="str">
        <f t="shared" si="52"/>
        <v>DISTRIBUCION VOLUMEN POR CRITERIO (kg o litros)Isotonicas5-10MIL</v>
      </c>
      <c r="B3284" s="11" t="s">
        <v>210</v>
      </c>
      <c r="C3284" s="11" t="s">
        <v>155</v>
      </c>
      <c r="D3284" s="11" t="s">
        <v>11</v>
      </c>
      <c r="E3284" s="12">
        <v>5.9416131736114757</v>
      </c>
      <c r="F3284" s="12">
        <v>7.5713161214650455</v>
      </c>
      <c r="G3284" s="12">
        <v>9.5076048308472583</v>
      </c>
      <c r="H3284" s="12">
        <v>6.9385811263623918</v>
      </c>
      <c r="I3284" s="12">
        <v>10.311845997123891</v>
      </c>
      <c r="J3284" s="12">
        <v>7.677363061061671</v>
      </c>
      <c r="K3284" s="12">
        <v>8.8368967037868078</v>
      </c>
      <c r="L3284" s="12">
        <v>8.7339473423948757</v>
      </c>
      <c r="M3284" s="12">
        <v>8.0400937495352149</v>
      </c>
      <c r="N3284" s="12"/>
      <c r="O3284" s="12"/>
    </row>
    <row r="3285" spans="1:15" x14ac:dyDescent="0.35">
      <c r="A3285" s="11" t="str">
        <f t="shared" si="52"/>
        <v>DISTRIBUCION VOLUMEN POR CRITERIO (kg o litros)Isotonicas10-30MIL</v>
      </c>
      <c r="B3285" s="11" t="s">
        <v>210</v>
      </c>
      <c r="C3285" s="11" t="s">
        <v>155</v>
      </c>
      <c r="D3285" s="11" t="s">
        <v>12</v>
      </c>
      <c r="E3285" s="12">
        <v>17.536061622021784</v>
      </c>
      <c r="F3285" s="12">
        <v>15.939876160641003</v>
      </c>
      <c r="G3285" s="12">
        <v>13.695619516489399</v>
      </c>
      <c r="H3285" s="12">
        <v>16.000468615469877</v>
      </c>
      <c r="I3285" s="12">
        <v>14.107938652677877</v>
      </c>
      <c r="J3285" s="12">
        <v>16.2532416816154</v>
      </c>
      <c r="K3285" s="12">
        <v>14.333978739182749</v>
      </c>
      <c r="L3285" s="12">
        <v>15.259599874081104</v>
      </c>
      <c r="M3285" s="12">
        <v>13.765624055452196</v>
      </c>
      <c r="N3285" s="12"/>
      <c r="O3285" s="12"/>
    </row>
    <row r="3286" spans="1:15" x14ac:dyDescent="0.35">
      <c r="A3286" s="11" t="str">
        <f t="shared" si="52"/>
        <v>DISTRIBUCION VOLUMEN POR CRITERIO (kg o litros)Isotonicas30-100MIL</v>
      </c>
      <c r="B3286" s="11" t="s">
        <v>210</v>
      </c>
      <c r="C3286" s="11" t="s">
        <v>155</v>
      </c>
      <c r="D3286" s="11" t="s">
        <v>13</v>
      </c>
      <c r="E3286" s="12">
        <v>14.783943573180872</v>
      </c>
      <c r="F3286" s="12">
        <v>16.610264026299379</v>
      </c>
      <c r="G3286" s="12">
        <v>15.902141119651297</v>
      </c>
      <c r="H3286" s="12">
        <v>17.385404412242696</v>
      </c>
      <c r="I3286" s="12">
        <v>21.575196707002871</v>
      </c>
      <c r="J3286" s="12">
        <v>16.020215886195537</v>
      </c>
      <c r="K3286" s="12">
        <v>16.879672841024274</v>
      </c>
      <c r="L3286" s="12">
        <v>17.730972268207008</v>
      </c>
      <c r="M3286" s="12">
        <v>16.92180135717399</v>
      </c>
      <c r="N3286" s="12"/>
      <c r="O3286" s="12"/>
    </row>
    <row r="3287" spans="1:15" x14ac:dyDescent="0.35">
      <c r="A3287" s="11" t="str">
        <f t="shared" si="52"/>
        <v>DISTRIBUCION VOLUMEN POR CRITERIO (kg o litros)Isotonicas100-200MIL</v>
      </c>
      <c r="B3287" s="11" t="s">
        <v>210</v>
      </c>
      <c r="C3287" s="11" t="s">
        <v>155</v>
      </c>
      <c r="D3287" s="11" t="s">
        <v>14</v>
      </c>
      <c r="E3287" s="12">
        <v>10.350216036930055</v>
      </c>
      <c r="F3287" s="12">
        <v>10.638048827559665</v>
      </c>
      <c r="G3287" s="12">
        <v>11.702845421658049</v>
      </c>
      <c r="H3287" s="12">
        <v>10.76049238788017</v>
      </c>
      <c r="I3287" s="12">
        <v>12.477004307740792</v>
      </c>
      <c r="J3287" s="12">
        <v>11.341005709620767</v>
      </c>
      <c r="K3287" s="12">
        <v>11.312946885528637</v>
      </c>
      <c r="L3287" s="12">
        <v>9.4847484398828303</v>
      </c>
      <c r="M3287" s="12">
        <v>6.6745082306074996</v>
      </c>
      <c r="N3287" s="12"/>
      <c r="O3287" s="12"/>
    </row>
    <row r="3288" spans="1:15" x14ac:dyDescent="0.35">
      <c r="A3288" s="11" t="str">
        <f t="shared" si="52"/>
        <v>DISTRIBUCION VOLUMEN POR CRITERIO (kg o litros)Isotonicas200-500MIL</v>
      </c>
      <c r="B3288" s="11" t="s">
        <v>210</v>
      </c>
      <c r="C3288" s="11" t="s">
        <v>155</v>
      </c>
      <c r="D3288" s="11" t="s">
        <v>15</v>
      </c>
      <c r="E3288" s="12">
        <v>10.919800249663533</v>
      </c>
      <c r="F3288" s="12">
        <v>11.827718708148684</v>
      </c>
      <c r="G3288" s="12">
        <v>18.241843154343606</v>
      </c>
      <c r="H3288" s="12">
        <v>14.470992446138142</v>
      </c>
      <c r="I3288" s="12">
        <v>11.462095998138883</v>
      </c>
      <c r="J3288" s="12">
        <v>14.820452027456088</v>
      </c>
      <c r="K3288" s="12">
        <v>13.547636029271642</v>
      </c>
      <c r="L3288" s="12">
        <v>12.961447536984791</v>
      </c>
      <c r="M3288" s="12">
        <v>12.375587008280501</v>
      </c>
      <c r="N3288" s="12"/>
      <c r="O3288" s="12"/>
    </row>
    <row r="3289" spans="1:15" x14ac:dyDescent="0.35">
      <c r="A3289" s="11" t="str">
        <f t="shared" si="52"/>
        <v>DISTRIBUCION VOLUMEN POR CRITERIO (kg o litros)Isotonicas&gt;500MIL</v>
      </c>
      <c r="B3289" s="11" t="s">
        <v>210</v>
      </c>
      <c r="C3289" s="11" t="s">
        <v>155</v>
      </c>
      <c r="D3289" s="11" t="s">
        <v>16</v>
      </c>
      <c r="E3289" s="12">
        <v>24.654999335458701</v>
      </c>
      <c r="F3289" s="12">
        <v>22.280052533493972</v>
      </c>
      <c r="G3289" s="12">
        <v>17.123660749555604</v>
      </c>
      <c r="H3289" s="12">
        <v>21.707870402885334</v>
      </c>
      <c r="I3289" s="12">
        <v>18.857400271365915</v>
      </c>
      <c r="J3289" s="12">
        <v>24.681667948879436</v>
      </c>
      <c r="K3289" s="12">
        <v>24.611450615285928</v>
      </c>
      <c r="L3289" s="12">
        <v>26.49699173711657</v>
      </c>
      <c r="M3289" s="12">
        <v>26.033642036709349</v>
      </c>
      <c r="N3289" s="12"/>
      <c r="O3289" s="12"/>
    </row>
    <row r="3290" spans="1:15" x14ac:dyDescent="0.35">
      <c r="A3290" s="11" t="str">
        <f t="shared" si="52"/>
        <v>DISTRIBUCION VOLUMEN POR CRITERIO (kg o litros)IsotonicasDE 15 A 19 AÑOS</v>
      </c>
      <c r="B3290" s="11" t="s">
        <v>210</v>
      </c>
      <c r="C3290" s="11" t="s">
        <v>155</v>
      </c>
      <c r="D3290" s="11" t="s">
        <v>34</v>
      </c>
      <c r="E3290" s="12">
        <v>2.6121481632619004</v>
      </c>
      <c r="F3290" s="12">
        <v>2.8213895767705544</v>
      </c>
      <c r="G3290" s="12">
        <v>5.8604118556025826</v>
      </c>
      <c r="H3290" s="12">
        <v>3.6913164706496073</v>
      </c>
      <c r="I3290" s="12">
        <v>5.9712407138502721</v>
      </c>
      <c r="J3290" s="12">
        <v>2.1744520965382677</v>
      </c>
      <c r="K3290" s="12">
        <v>6.9817759096660046</v>
      </c>
      <c r="L3290" s="12">
        <v>6.5625463224563445</v>
      </c>
      <c r="M3290" s="12">
        <v>5.1060953227294235</v>
      </c>
      <c r="N3290" s="12"/>
      <c r="O3290" s="12"/>
    </row>
    <row r="3291" spans="1:15" x14ac:dyDescent="0.35">
      <c r="A3291" s="11" t="str">
        <f t="shared" si="52"/>
        <v>DISTRIBUCION VOLUMEN POR CRITERIO (kg o litros)IsotonicasDE 20 A 24 AÑOS</v>
      </c>
      <c r="B3291" s="11" t="s">
        <v>210</v>
      </c>
      <c r="C3291" s="11" t="s">
        <v>155</v>
      </c>
      <c r="D3291" s="11" t="s">
        <v>35</v>
      </c>
      <c r="E3291" s="12">
        <v>4.7566241617278617</v>
      </c>
      <c r="F3291" s="12">
        <v>5.9320420871035733</v>
      </c>
      <c r="G3291" s="12">
        <v>6.3182190754300001</v>
      </c>
      <c r="H3291" s="12">
        <v>6.4189438851139879</v>
      </c>
      <c r="I3291" s="12">
        <v>2.4873612471433653</v>
      </c>
      <c r="J3291" s="12">
        <v>7.1365917106863259</v>
      </c>
      <c r="K3291" s="12">
        <v>4.2785225792725754</v>
      </c>
      <c r="L3291" s="12">
        <v>5.9721121357935241</v>
      </c>
      <c r="M3291" s="12">
        <v>6.3811673857297562</v>
      </c>
      <c r="N3291" s="12"/>
      <c r="O3291" s="12"/>
    </row>
    <row r="3292" spans="1:15" x14ac:dyDescent="0.35">
      <c r="A3292" s="11" t="str">
        <f t="shared" si="52"/>
        <v>DISTRIBUCION VOLUMEN POR CRITERIO (kg o litros)IsotonicasDE 25 A 34 AÑOS</v>
      </c>
      <c r="B3292" s="11" t="s">
        <v>210</v>
      </c>
      <c r="C3292" s="11" t="s">
        <v>155</v>
      </c>
      <c r="D3292" s="11" t="s">
        <v>36</v>
      </c>
      <c r="E3292" s="12">
        <v>9.5347379694578933</v>
      </c>
      <c r="F3292" s="12">
        <v>9.0257212315478963</v>
      </c>
      <c r="G3292" s="12">
        <v>7.5350279267803879</v>
      </c>
      <c r="H3292" s="12">
        <v>8.1834221447924911</v>
      </c>
      <c r="I3292" s="12">
        <v>9.2573005322240025</v>
      </c>
      <c r="J3292" s="12">
        <v>8.4786208309374285</v>
      </c>
      <c r="K3292" s="12">
        <v>8.0038652229136655</v>
      </c>
      <c r="L3292" s="12">
        <v>9.3973241326320469</v>
      </c>
      <c r="M3292" s="12">
        <v>9.8063029246049904</v>
      </c>
      <c r="N3292" s="12"/>
      <c r="O3292" s="12"/>
    </row>
    <row r="3293" spans="1:15" x14ac:dyDescent="0.35">
      <c r="A3293" s="11" t="str">
        <f t="shared" si="52"/>
        <v>DISTRIBUCION VOLUMEN POR CRITERIO (kg o litros)IsotonicasDE 35 A 49 AÑOS</v>
      </c>
      <c r="B3293" s="11" t="s">
        <v>210</v>
      </c>
      <c r="C3293" s="11" t="s">
        <v>155</v>
      </c>
      <c r="D3293" s="11" t="s">
        <v>37</v>
      </c>
      <c r="E3293" s="12">
        <v>28.303407046079311</v>
      </c>
      <c r="F3293" s="12">
        <v>24.760582938980079</v>
      </c>
      <c r="G3293" s="12">
        <v>26.693536069183793</v>
      </c>
      <c r="H3293" s="12">
        <v>26.752070842209815</v>
      </c>
      <c r="I3293" s="12">
        <v>25.509828935380284</v>
      </c>
      <c r="J3293" s="12">
        <v>27.718203526247393</v>
      </c>
      <c r="K3293" s="12">
        <v>21.82341414809763</v>
      </c>
      <c r="L3293" s="12">
        <v>22.871474418730525</v>
      </c>
      <c r="M3293" s="12">
        <v>25.178275994644384</v>
      </c>
      <c r="N3293" s="12"/>
      <c r="O3293" s="12"/>
    </row>
    <row r="3294" spans="1:15" x14ac:dyDescent="0.35">
      <c r="A3294" s="11" t="str">
        <f t="shared" si="52"/>
        <v>DISTRIBUCION VOLUMEN POR CRITERIO (kg o litros)IsotonicasDE 50 A 59 AÑOS</v>
      </c>
      <c r="B3294" s="11" t="s">
        <v>210</v>
      </c>
      <c r="C3294" s="11" t="s">
        <v>155</v>
      </c>
      <c r="D3294" s="11" t="s">
        <v>38</v>
      </c>
      <c r="E3294" s="12">
        <v>29.861613178314915</v>
      </c>
      <c r="F3294" s="12">
        <v>31.586571100552518</v>
      </c>
      <c r="G3294" s="12">
        <v>25.944038080159991</v>
      </c>
      <c r="H3294" s="12">
        <v>25.179100791045308</v>
      </c>
      <c r="I3294" s="12">
        <v>28.275732532687307</v>
      </c>
      <c r="J3294" s="12">
        <v>28.424687498854318</v>
      </c>
      <c r="K3294" s="12">
        <v>27.188397673897079</v>
      </c>
      <c r="L3294" s="12">
        <v>27.145092163556296</v>
      </c>
      <c r="M3294" s="12">
        <v>25.307288132063416</v>
      </c>
      <c r="N3294" s="12"/>
      <c r="O3294" s="12"/>
    </row>
    <row r="3295" spans="1:15" x14ac:dyDescent="0.35">
      <c r="A3295" s="11" t="str">
        <f t="shared" si="52"/>
        <v>DISTRIBUCION VOLUMEN POR CRITERIO (kg o litros)IsotonicasDE 60 A 75 AÑOS</v>
      </c>
      <c r="B3295" s="11" t="s">
        <v>210</v>
      </c>
      <c r="C3295" s="11" t="s">
        <v>155</v>
      </c>
      <c r="D3295" s="11" t="s">
        <v>39</v>
      </c>
      <c r="E3295" s="12">
        <v>24.931467374667459</v>
      </c>
      <c r="F3295" s="12">
        <v>25.873695778331179</v>
      </c>
      <c r="G3295" s="12">
        <v>27.648766873697735</v>
      </c>
      <c r="H3295" s="12">
        <v>29.775148497030901</v>
      </c>
      <c r="I3295" s="12">
        <v>28.49853634078298</v>
      </c>
      <c r="J3295" s="12">
        <v>26.067444600374284</v>
      </c>
      <c r="K3295" s="12">
        <v>31.724015404898719</v>
      </c>
      <c r="L3295" s="12">
        <v>28.051444548691247</v>
      </c>
      <c r="M3295" s="12">
        <v>28.220871966703125</v>
      </c>
      <c r="N3295" s="12"/>
      <c r="O3295" s="12"/>
    </row>
    <row r="3296" spans="1:15" x14ac:dyDescent="0.35">
      <c r="A3296" s="11" t="str">
        <f t="shared" si="52"/>
        <v>DISTRIBUCION VOLUMEN POR CRITERIO (kg o litros)IsotonicasNIVEL ALTO</v>
      </c>
      <c r="B3296" s="11" t="s">
        <v>210</v>
      </c>
      <c r="C3296" s="11" t="s">
        <v>155</v>
      </c>
      <c r="D3296" s="11" t="s">
        <v>171</v>
      </c>
      <c r="E3296" s="12">
        <v>25.515730656123054</v>
      </c>
      <c r="F3296" s="12">
        <v>29.061497004757459</v>
      </c>
      <c r="G3296" s="12">
        <v>28.10881269096857</v>
      </c>
      <c r="H3296" s="12">
        <v>25.593978967777208</v>
      </c>
      <c r="I3296" s="12">
        <v>26.387976664415824</v>
      </c>
      <c r="J3296" s="12">
        <v>27.896642539318417</v>
      </c>
      <c r="K3296" s="12">
        <v>21.834711267871871</v>
      </c>
      <c r="L3296" s="12">
        <v>21.963037977889947</v>
      </c>
      <c r="M3296" s="12">
        <v>22.447797236054505</v>
      </c>
      <c r="N3296" s="12"/>
      <c r="O3296" s="12"/>
    </row>
    <row r="3297" spans="1:15" x14ac:dyDescent="0.35">
      <c r="A3297" s="11" t="str">
        <f t="shared" si="52"/>
        <v>DISTRIBUCION VOLUMEN POR CRITERIO (kg o litros)IsotonicasNIVEL MEDIO ALTO</v>
      </c>
      <c r="B3297" s="11" t="s">
        <v>210</v>
      </c>
      <c r="C3297" s="11" t="s">
        <v>155</v>
      </c>
      <c r="D3297" s="11" t="s">
        <v>172</v>
      </c>
      <c r="E3297" s="12">
        <v>15.805851976558454</v>
      </c>
      <c r="F3297" s="12">
        <v>14.703368375053961</v>
      </c>
      <c r="G3297" s="12">
        <v>13.971871389070166</v>
      </c>
      <c r="H3297" s="12">
        <v>17.393462188310629</v>
      </c>
      <c r="I3297" s="12">
        <v>20.872665283164398</v>
      </c>
      <c r="J3297" s="12">
        <v>19.287268682038579</v>
      </c>
      <c r="K3297" s="12">
        <v>18.250821990022871</v>
      </c>
      <c r="L3297" s="12">
        <v>17.877182745390634</v>
      </c>
      <c r="M3297" s="12">
        <v>19.185240773002057</v>
      </c>
      <c r="N3297" s="12"/>
      <c r="O3297" s="12"/>
    </row>
    <row r="3298" spans="1:15" x14ac:dyDescent="0.35">
      <c r="A3298" s="11" t="str">
        <f t="shared" si="52"/>
        <v>DISTRIBUCION VOLUMEN POR CRITERIO (kg o litros)IsotonicasNIVEL MEDIO</v>
      </c>
      <c r="B3298" s="11" t="s">
        <v>210</v>
      </c>
      <c r="C3298" s="11" t="s">
        <v>155</v>
      </c>
      <c r="D3298" s="11" t="s">
        <v>173</v>
      </c>
      <c r="E3298" s="12">
        <v>27.541330096565179</v>
      </c>
      <c r="F3298" s="12">
        <v>23.678575018642952</v>
      </c>
      <c r="G3298" s="12">
        <v>23.916868120467534</v>
      </c>
      <c r="H3298" s="12">
        <v>25.667001978719519</v>
      </c>
      <c r="I3298" s="12">
        <v>20.179034558373402</v>
      </c>
      <c r="J3298" s="12">
        <v>22.646770731714408</v>
      </c>
      <c r="K3298" s="12">
        <v>27.238755400038599</v>
      </c>
      <c r="L3298" s="12">
        <v>31.481655653122566</v>
      </c>
      <c r="M3298" s="12">
        <v>21.776264089282677</v>
      </c>
      <c r="N3298" s="12"/>
      <c r="O3298" s="12"/>
    </row>
    <row r="3299" spans="1:15" x14ac:dyDescent="0.35">
      <c r="A3299" s="11" t="str">
        <f t="shared" si="52"/>
        <v>DISTRIBUCION VOLUMEN POR CRITERIO (kg o litros)IsotonicasNIVEL MEDIO BAJO</v>
      </c>
      <c r="B3299" s="11" t="s">
        <v>210</v>
      </c>
      <c r="C3299" s="11" t="s">
        <v>155</v>
      </c>
      <c r="D3299" s="11" t="s">
        <v>174</v>
      </c>
      <c r="E3299" s="12">
        <v>14.741469124010765</v>
      </c>
      <c r="F3299" s="12">
        <v>12.91042741010113</v>
      </c>
      <c r="G3299" s="12">
        <v>15.195810689894554</v>
      </c>
      <c r="H3299" s="12">
        <v>11.368663661558921</v>
      </c>
      <c r="I3299" s="12">
        <v>12.464429220740287</v>
      </c>
      <c r="J3299" s="12">
        <v>10.506871399985961</v>
      </c>
      <c r="K3299" s="12">
        <v>14.459414255566644</v>
      </c>
      <c r="L3299" s="12">
        <v>12.498941784489867</v>
      </c>
      <c r="M3299" s="12">
        <v>12.17956334362264</v>
      </c>
      <c r="N3299" s="12"/>
      <c r="O3299" s="12"/>
    </row>
    <row r="3300" spans="1:15" x14ac:dyDescent="0.35">
      <c r="A3300" s="11" t="str">
        <f t="shared" si="52"/>
        <v>DISTRIBUCION VOLUMEN POR CRITERIO (kg o litros)IsotonicasNIVEL BAJO</v>
      </c>
      <c r="B3300" s="11" t="s">
        <v>210</v>
      </c>
      <c r="C3300" s="11" t="s">
        <v>155</v>
      </c>
      <c r="D3300" s="11" t="s">
        <v>190</v>
      </c>
      <c r="E3300" s="12">
        <v>16.395614419418077</v>
      </c>
      <c r="F3300" s="12">
        <v>19.646130021777854</v>
      </c>
      <c r="G3300" s="12">
        <v>18.806639930440848</v>
      </c>
      <c r="H3300" s="12">
        <v>19.976894061050491</v>
      </c>
      <c r="I3300" s="12">
        <v>20.095898224992435</v>
      </c>
      <c r="J3300" s="12">
        <v>19.662454464980826</v>
      </c>
      <c r="K3300" s="12">
        <v>18.216290631446668</v>
      </c>
      <c r="L3300" s="12">
        <v>16.179175577724468</v>
      </c>
      <c r="M3300" s="12">
        <v>24.411135077761546</v>
      </c>
      <c r="N3300" s="12"/>
      <c r="O3300" s="12"/>
    </row>
    <row r="3301" spans="1:15" x14ac:dyDescent="0.35">
      <c r="A3301" s="11" t="str">
        <f t="shared" si="52"/>
        <v>DISTRIBUCION VOLUMEN POR CRITERIO (kg o litros)IsotonicasHOMBRE</v>
      </c>
      <c r="B3301" s="11" t="s">
        <v>210</v>
      </c>
      <c r="C3301" s="11" t="s">
        <v>155</v>
      </c>
      <c r="D3301" s="11" t="s">
        <v>17</v>
      </c>
      <c r="E3301" s="12">
        <v>61.792857606062299</v>
      </c>
      <c r="F3301" s="12">
        <v>54.387007352238314</v>
      </c>
      <c r="G3301" s="12">
        <v>57.240614065281783</v>
      </c>
      <c r="H3301" s="12">
        <v>56.205449795659334</v>
      </c>
      <c r="I3301" s="12">
        <v>56.290150637751779</v>
      </c>
      <c r="J3301" s="12">
        <v>50.51078122138405</v>
      </c>
      <c r="K3301" s="12">
        <v>54.256168480517012</v>
      </c>
      <c r="L3301" s="12">
        <v>57.485481451589251</v>
      </c>
      <c r="M3301" s="12">
        <v>57.191573296363337</v>
      </c>
      <c r="N3301" s="12"/>
      <c r="O3301" s="12"/>
    </row>
    <row r="3302" spans="1:15" x14ac:dyDescent="0.35">
      <c r="A3302" s="11" t="str">
        <f t="shared" si="52"/>
        <v>DISTRIBUCION VOLUMEN POR CRITERIO (kg o litros)IsotonicasMUJER</v>
      </c>
      <c r="B3302" s="11" t="s">
        <v>210</v>
      </c>
      <c r="C3302" s="11" t="s">
        <v>155</v>
      </c>
      <c r="D3302" s="11" t="s">
        <v>18</v>
      </c>
      <c r="E3302" s="12">
        <v>38.207145773476505</v>
      </c>
      <c r="F3302" s="12">
        <v>45.612995270693915</v>
      </c>
      <c r="G3302" s="12">
        <v>42.759388326753374</v>
      </c>
      <c r="H3302" s="12">
        <v>43.794547418849376</v>
      </c>
      <c r="I3302" s="12">
        <v>43.709855058720471</v>
      </c>
      <c r="J3302" s="12">
        <v>49.489222845806133</v>
      </c>
      <c r="K3302" s="12">
        <v>45.743825678266603</v>
      </c>
      <c r="L3302" s="12">
        <v>42.514522279746522</v>
      </c>
      <c r="M3302" s="12">
        <v>42.808425092293348</v>
      </c>
      <c r="N3302" s="12"/>
      <c r="O3302" s="12"/>
    </row>
    <row r="3303" spans="1:15" x14ac:dyDescent="0.35">
      <c r="A3303" s="11" t="str">
        <f t="shared" si="52"/>
        <v>DISTRIBUCION VOLUMEN POR CRITERIO (kg o litros)EnergeticasT.ESPAÑA</v>
      </c>
      <c r="B3303" s="11" t="s">
        <v>210</v>
      </c>
      <c r="C3303" s="11" t="s">
        <v>156</v>
      </c>
      <c r="D3303" s="11" t="s">
        <v>32</v>
      </c>
      <c r="E3303" s="12">
        <v>100</v>
      </c>
      <c r="F3303" s="12">
        <v>100</v>
      </c>
      <c r="G3303" s="12">
        <v>100</v>
      </c>
      <c r="H3303" s="12">
        <v>100</v>
      </c>
      <c r="I3303" s="12">
        <v>100</v>
      </c>
      <c r="J3303" s="12">
        <v>100</v>
      </c>
      <c r="K3303" s="12">
        <v>100</v>
      </c>
      <c r="L3303" s="12">
        <v>100</v>
      </c>
      <c r="M3303" s="12">
        <v>100</v>
      </c>
      <c r="N3303" s="12"/>
      <c r="O3303" s="12"/>
    </row>
    <row r="3304" spans="1:15" x14ac:dyDescent="0.35">
      <c r="A3304" s="11" t="str">
        <f t="shared" si="52"/>
        <v>DISTRIBUCION VOLUMEN POR CRITERIO (kg o litros)EnergeticasBCN AM</v>
      </c>
      <c r="B3304" s="11" t="s">
        <v>210</v>
      </c>
      <c r="C3304" s="11" t="s">
        <v>156</v>
      </c>
      <c r="D3304" s="11" t="s">
        <v>1</v>
      </c>
      <c r="E3304" s="12">
        <v>6.4173357386955541</v>
      </c>
      <c r="F3304" s="12">
        <v>3.1654782449205427</v>
      </c>
      <c r="G3304" s="12">
        <v>4.7641707254158439</v>
      </c>
      <c r="H3304" s="12">
        <v>5.2370196924682251</v>
      </c>
      <c r="I3304" s="12">
        <v>2.9234155384454534</v>
      </c>
      <c r="J3304" s="12">
        <v>8.425322554395386</v>
      </c>
      <c r="K3304" s="12">
        <v>5.6595135204632223</v>
      </c>
      <c r="L3304" s="12">
        <v>2.1557678129887776</v>
      </c>
      <c r="M3304" s="12">
        <v>2.08938513189982</v>
      </c>
      <c r="N3304" s="12"/>
      <c r="O3304" s="12"/>
    </row>
    <row r="3305" spans="1:15" x14ac:dyDescent="0.35">
      <c r="A3305" s="11" t="str">
        <f t="shared" si="52"/>
        <v>DISTRIBUCION VOLUMEN POR CRITERIO (kg o litros)EnergeticasREST.CAT ARAGON</v>
      </c>
      <c r="B3305" s="11" t="s">
        <v>210</v>
      </c>
      <c r="C3305" s="11" t="s">
        <v>156</v>
      </c>
      <c r="D3305" s="11" t="s">
        <v>2</v>
      </c>
      <c r="E3305" s="12">
        <v>13.613403301204471</v>
      </c>
      <c r="F3305" s="12">
        <v>13.406280837339288</v>
      </c>
      <c r="G3305" s="12">
        <v>11.610531545245504</v>
      </c>
      <c r="H3305" s="12">
        <v>8.6832953032886984</v>
      </c>
      <c r="I3305" s="12">
        <v>11.58101702057724</v>
      </c>
      <c r="J3305" s="12">
        <v>11.796483337146585</v>
      </c>
      <c r="K3305" s="12">
        <v>9.428433246276029</v>
      </c>
      <c r="L3305" s="12">
        <v>6.2091564905674481</v>
      </c>
      <c r="M3305" s="12">
        <v>13.207652914948531</v>
      </c>
      <c r="N3305" s="12"/>
      <c r="O3305" s="12"/>
    </row>
    <row r="3306" spans="1:15" x14ac:dyDescent="0.35">
      <c r="A3306" s="11" t="str">
        <f t="shared" si="52"/>
        <v>DISTRIBUCION VOLUMEN POR CRITERIO (kg o litros)EnergeticasLEVANTE</v>
      </c>
      <c r="B3306" s="11" t="s">
        <v>210</v>
      </c>
      <c r="C3306" s="11" t="s">
        <v>156</v>
      </c>
      <c r="D3306" s="11" t="s">
        <v>3</v>
      </c>
      <c r="E3306" s="12">
        <v>11.372812285643137</v>
      </c>
      <c r="F3306" s="12">
        <v>8.2843735567281307</v>
      </c>
      <c r="G3306" s="12">
        <v>10.277858633534978</v>
      </c>
      <c r="H3306" s="12">
        <v>12.791159224791333</v>
      </c>
      <c r="I3306" s="12">
        <v>24.356787118371169</v>
      </c>
      <c r="J3306" s="12">
        <v>26.623329887440939</v>
      </c>
      <c r="K3306" s="12">
        <v>27.534147235640305</v>
      </c>
      <c r="L3306" s="12">
        <v>18.40487183778729</v>
      </c>
      <c r="M3306" s="12">
        <v>25.939870105118917</v>
      </c>
      <c r="N3306" s="12"/>
      <c r="O3306" s="12"/>
    </row>
    <row r="3307" spans="1:15" x14ac:dyDescent="0.35">
      <c r="A3307" s="11" t="str">
        <f t="shared" si="52"/>
        <v>DISTRIBUCION VOLUMEN POR CRITERIO (kg o litros)EnergeticasANDALUCIA</v>
      </c>
      <c r="B3307" s="11" t="s">
        <v>210</v>
      </c>
      <c r="C3307" s="11" t="s">
        <v>156</v>
      </c>
      <c r="D3307" s="11" t="s">
        <v>4</v>
      </c>
      <c r="E3307" s="12">
        <v>18.975192171763897</v>
      </c>
      <c r="F3307" s="12">
        <v>24.00864521407048</v>
      </c>
      <c r="G3307" s="12">
        <v>28.691618164157401</v>
      </c>
      <c r="H3307" s="12">
        <v>40.841062049447778</v>
      </c>
      <c r="I3307" s="12">
        <v>24.004178148003248</v>
      </c>
      <c r="J3307" s="12">
        <v>22.469847659185696</v>
      </c>
      <c r="K3307" s="12">
        <v>27.967971928643777</v>
      </c>
      <c r="L3307" s="12">
        <v>35.166877871454538</v>
      </c>
      <c r="M3307" s="12">
        <v>28.406140333448587</v>
      </c>
      <c r="N3307" s="12"/>
      <c r="O3307" s="12"/>
    </row>
    <row r="3308" spans="1:15" x14ac:dyDescent="0.35">
      <c r="A3308" s="11" t="str">
        <f t="shared" si="52"/>
        <v>DISTRIBUCION VOLUMEN POR CRITERIO (kg o litros)EnergeticasMDD AM</v>
      </c>
      <c r="B3308" s="11" t="s">
        <v>210</v>
      </c>
      <c r="C3308" s="11" t="s">
        <v>156</v>
      </c>
      <c r="D3308" s="11" t="s">
        <v>5</v>
      </c>
      <c r="E3308" s="12">
        <v>10.786319323119281</v>
      </c>
      <c r="F3308" s="12">
        <v>9.9829450948750811</v>
      </c>
      <c r="G3308" s="12">
        <v>7.5685062581301921</v>
      </c>
      <c r="H3308" s="12">
        <v>9.9864728140943502</v>
      </c>
      <c r="I3308" s="12">
        <v>8.8922703653257713</v>
      </c>
      <c r="J3308" s="12">
        <v>8.8464566314916038</v>
      </c>
      <c r="K3308" s="12">
        <v>7.5957112474522273</v>
      </c>
      <c r="L3308" s="12">
        <v>5.9272345034638327</v>
      </c>
      <c r="M3308" s="12">
        <v>7.7268416502631982</v>
      </c>
      <c r="N3308" s="12"/>
      <c r="O3308" s="12"/>
    </row>
    <row r="3309" spans="1:15" x14ac:dyDescent="0.35">
      <c r="A3309" s="11" t="str">
        <f t="shared" si="52"/>
        <v>DISTRIBUCION VOLUMEN POR CRITERIO (kg o litros)EnergeticasRTO CENTRO</v>
      </c>
      <c r="B3309" s="11" t="s">
        <v>210</v>
      </c>
      <c r="C3309" s="11" t="s">
        <v>156</v>
      </c>
      <c r="D3309" s="11" t="s">
        <v>6</v>
      </c>
      <c r="E3309" s="12">
        <v>12.180961660168732</v>
      </c>
      <c r="F3309" s="12">
        <v>8.1945287219058613</v>
      </c>
      <c r="G3309" s="12">
        <v>12.561775578886195</v>
      </c>
      <c r="H3309" s="12">
        <v>13.773487211527167</v>
      </c>
      <c r="I3309" s="12">
        <v>19.964405166265784</v>
      </c>
      <c r="J3309" s="12">
        <v>18.523964203963605</v>
      </c>
      <c r="K3309" s="12">
        <v>15.25624942197004</v>
      </c>
      <c r="L3309" s="12">
        <v>26.416035392942106</v>
      </c>
      <c r="M3309" s="12">
        <v>18.175929558294371</v>
      </c>
      <c r="N3309" s="12"/>
      <c r="O3309" s="12"/>
    </row>
    <row r="3310" spans="1:15" x14ac:dyDescent="0.35">
      <c r="A3310" s="11" t="str">
        <f t="shared" si="52"/>
        <v>DISTRIBUCION VOLUMEN POR CRITERIO (kg o litros)EnergeticasNORTE-CENTRO</v>
      </c>
      <c r="B3310" s="11" t="s">
        <v>210</v>
      </c>
      <c r="C3310" s="11" t="s">
        <v>156</v>
      </c>
      <c r="D3310" s="11" t="s">
        <v>7</v>
      </c>
      <c r="E3310" s="12">
        <v>24.134777592273572</v>
      </c>
      <c r="F3310" s="12">
        <v>25.988590904317487</v>
      </c>
      <c r="G3310" s="12">
        <v>21.233799301297211</v>
      </c>
      <c r="H3310" s="12">
        <v>5.6442083857582963</v>
      </c>
      <c r="I3310" s="12">
        <v>1.9106911305883469</v>
      </c>
      <c r="J3310" s="12">
        <v>2.363658808684391</v>
      </c>
      <c r="K3310" s="12">
        <v>5.6608406090282424</v>
      </c>
      <c r="L3310" s="12">
        <v>5.0434781971247062</v>
      </c>
      <c r="M3310" s="12">
        <v>2.6181736451413142</v>
      </c>
      <c r="N3310" s="12"/>
      <c r="O3310" s="12"/>
    </row>
    <row r="3311" spans="1:15" x14ac:dyDescent="0.35">
      <c r="A3311" s="11" t="str">
        <f t="shared" si="52"/>
        <v>DISTRIBUCION VOLUMEN POR CRITERIO (kg o litros)EnergeticasNOROESTE</v>
      </c>
      <c r="B3311" s="11" t="s">
        <v>210</v>
      </c>
      <c r="C3311" s="11" t="s">
        <v>156</v>
      </c>
      <c r="D3311" s="11" t="s">
        <v>8</v>
      </c>
      <c r="E3311" s="12">
        <v>2.5191861916042706</v>
      </c>
      <c r="F3311" s="12">
        <v>6.9691446009049045</v>
      </c>
      <c r="G3311" s="12">
        <v>3.2917484532553791</v>
      </c>
      <c r="H3311" s="12">
        <v>3.0432924450731962</v>
      </c>
      <c r="I3311" s="12">
        <v>6.3672208885881654</v>
      </c>
      <c r="J3311" s="12">
        <v>0.95092437231937765</v>
      </c>
      <c r="K3311" s="12">
        <v>0.8971288439423436</v>
      </c>
      <c r="L3311" s="12">
        <v>0.67656625551376304</v>
      </c>
      <c r="M3311" s="12">
        <v>1.8360055786289817</v>
      </c>
      <c r="N3311" s="12"/>
      <c r="O3311" s="12"/>
    </row>
    <row r="3312" spans="1:15" x14ac:dyDescent="0.35">
      <c r="A3312" s="11" t="str">
        <f t="shared" si="52"/>
        <v>DISTRIBUCION VOLUMEN POR CRITERIO (kg o litros)Energeticas&lt;2MIL</v>
      </c>
      <c r="B3312" s="11" t="s">
        <v>210</v>
      </c>
      <c r="C3312" s="11" t="s">
        <v>156</v>
      </c>
      <c r="D3312" s="11" t="s">
        <v>9</v>
      </c>
      <c r="E3312" s="12">
        <v>3.3779449176997884</v>
      </c>
      <c r="F3312" s="12">
        <v>2.8159116525958083</v>
      </c>
      <c r="G3312" s="12">
        <v>3.1608624821688349</v>
      </c>
      <c r="H3312" s="12">
        <v>0.66646737652791666</v>
      </c>
      <c r="I3312" s="12">
        <v>2.3664937453082531</v>
      </c>
      <c r="J3312" s="12">
        <v>0.63566005001990256</v>
      </c>
      <c r="K3312" s="12">
        <v>0.16004323768188985</v>
      </c>
      <c r="L3312" s="12">
        <v>0.43475905243944118</v>
      </c>
      <c r="M3312" s="12">
        <v>0.68715861216071261</v>
      </c>
      <c r="N3312" s="12"/>
      <c r="O3312" s="12"/>
    </row>
    <row r="3313" spans="1:15" x14ac:dyDescent="0.35">
      <c r="A3313" s="11" t="str">
        <f t="shared" si="52"/>
        <v>DISTRIBUCION VOLUMEN POR CRITERIO (kg o litros)Energeticas2-5MIL</v>
      </c>
      <c r="B3313" s="11" t="s">
        <v>210</v>
      </c>
      <c r="C3313" s="11" t="s">
        <v>156</v>
      </c>
      <c r="D3313" s="11" t="s">
        <v>10</v>
      </c>
      <c r="E3313" s="12">
        <v>6.5708658697842024</v>
      </c>
      <c r="F3313" s="12">
        <v>6.5241657614770867</v>
      </c>
      <c r="G3313" s="12">
        <v>7.7230155084646324</v>
      </c>
      <c r="H3313" s="12">
        <v>15.905417823109305</v>
      </c>
      <c r="I3313" s="12">
        <v>11.730269222258016</v>
      </c>
      <c r="J3313" s="12">
        <v>10.781831585988856</v>
      </c>
      <c r="K3313" s="12">
        <v>7.0812948197619523</v>
      </c>
      <c r="L3313" s="12">
        <v>16.147081164379557</v>
      </c>
      <c r="M3313" s="12">
        <v>19.566521959314709</v>
      </c>
      <c r="N3313" s="12"/>
      <c r="O3313" s="12"/>
    </row>
    <row r="3314" spans="1:15" x14ac:dyDescent="0.35">
      <c r="A3314" s="11" t="str">
        <f t="shared" si="52"/>
        <v>DISTRIBUCION VOLUMEN POR CRITERIO (kg o litros)Energeticas5-10MIL</v>
      </c>
      <c r="B3314" s="11" t="s">
        <v>210</v>
      </c>
      <c r="C3314" s="11" t="s">
        <v>156</v>
      </c>
      <c r="D3314" s="11" t="s">
        <v>11</v>
      </c>
      <c r="E3314" s="12">
        <v>11.803607667850672</v>
      </c>
      <c r="F3314" s="12">
        <v>4.47167350812233</v>
      </c>
      <c r="G3314" s="12">
        <v>5.8664506577947719</v>
      </c>
      <c r="H3314" s="12">
        <v>3.4445353328489232</v>
      </c>
      <c r="I3314" s="12">
        <v>3.0819393917110744</v>
      </c>
      <c r="J3314" s="12">
        <v>3.8587777761938105</v>
      </c>
      <c r="K3314" s="12">
        <v>2.8836944482756857</v>
      </c>
      <c r="L3314" s="12">
        <v>3.15222626904092</v>
      </c>
      <c r="M3314" s="12">
        <v>2.1468827728841822</v>
      </c>
      <c r="N3314" s="12"/>
      <c r="O3314" s="12"/>
    </row>
    <row r="3315" spans="1:15" x14ac:dyDescent="0.35">
      <c r="A3315" s="11" t="str">
        <f t="shared" si="52"/>
        <v>DISTRIBUCION VOLUMEN POR CRITERIO (kg o litros)Energeticas10-30MIL</v>
      </c>
      <c r="B3315" s="11" t="s">
        <v>210</v>
      </c>
      <c r="C3315" s="11" t="s">
        <v>156</v>
      </c>
      <c r="D3315" s="11" t="s">
        <v>12</v>
      </c>
      <c r="E3315" s="12">
        <v>15.998904282831502</v>
      </c>
      <c r="F3315" s="12">
        <v>25.616805312450904</v>
      </c>
      <c r="G3315" s="12">
        <v>24.486429401967388</v>
      </c>
      <c r="H3315" s="12">
        <v>13.49750093647094</v>
      </c>
      <c r="I3315" s="12">
        <v>17.593806380397666</v>
      </c>
      <c r="J3315" s="12">
        <v>13.864677711818384</v>
      </c>
      <c r="K3315" s="12">
        <v>21.43037105237531</v>
      </c>
      <c r="L3315" s="12">
        <v>14.716657816892283</v>
      </c>
      <c r="M3315" s="12">
        <v>11.93944652312018</v>
      </c>
      <c r="N3315" s="12"/>
      <c r="O3315" s="12"/>
    </row>
    <row r="3316" spans="1:15" x14ac:dyDescent="0.35">
      <c r="A3316" s="11" t="str">
        <f t="shared" si="52"/>
        <v>DISTRIBUCION VOLUMEN POR CRITERIO (kg o litros)Energeticas30-100MIL</v>
      </c>
      <c r="B3316" s="11" t="s">
        <v>210</v>
      </c>
      <c r="C3316" s="11" t="s">
        <v>156</v>
      </c>
      <c r="D3316" s="11" t="s">
        <v>13</v>
      </c>
      <c r="E3316" s="12">
        <v>10.717365398409385</v>
      </c>
      <c r="F3316" s="12">
        <v>12.232153275128274</v>
      </c>
      <c r="G3316" s="12">
        <v>10.792788276221653</v>
      </c>
      <c r="H3316" s="12">
        <v>19.420454596827852</v>
      </c>
      <c r="I3316" s="12">
        <v>16.544958869807868</v>
      </c>
      <c r="J3316" s="12">
        <v>18.842083471808145</v>
      </c>
      <c r="K3316" s="12">
        <v>20.717191020771203</v>
      </c>
      <c r="L3316" s="12">
        <v>22.253053555699356</v>
      </c>
      <c r="M3316" s="12">
        <v>15.895186770634165</v>
      </c>
      <c r="N3316" s="12"/>
      <c r="O3316" s="12"/>
    </row>
    <row r="3317" spans="1:15" x14ac:dyDescent="0.35">
      <c r="A3317" s="11" t="str">
        <f t="shared" si="52"/>
        <v>DISTRIBUCION VOLUMEN POR CRITERIO (kg o litros)Energeticas100-200MIL</v>
      </c>
      <c r="B3317" s="11" t="s">
        <v>210</v>
      </c>
      <c r="C3317" s="11" t="s">
        <v>156</v>
      </c>
      <c r="D3317" s="11" t="s">
        <v>14</v>
      </c>
      <c r="E3317" s="12">
        <v>26.527764381089586</v>
      </c>
      <c r="F3317" s="12">
        <v>26.49032096469292</v>
      </c>
      <c r="G3317" s="12">
        <v>23.038965247609212</v>
      </c>
      <c r="H3317" s="12">
        <v>20.772196542526537</v>
      </c>
      <c r="I3317" s="12">
        <v>10.88295262921039</v>
      </c>
      <c r="J3317" s="12">
        <v>25.907159445734017</v>
      </c>
      <c r="K3317" s="12">
        <v>27.196696605150748</v>
      </c>
      <c r="L3317" s="12">
        <v>20.169332219036495</v>
      </c>
      <c r="M3317" s="12">
        <v>24.283282050725319</v>
      </c>
      <c r="N3317" s="12"/>
      <c r="O3317" s="12"/>
    </row>
    <row r="3318" spans="1:15" x14ac:dyDescent="0.35">
      <c r="A3318" s="11" t="str">
        <f t="shared" si="52"/>
        <v>DISTRIBUCION VOLUMEN POR CRITERIO (kg o litros)Energeticas200-500MIL</v>
      </c>
      <c r="B3318" s="11" t="s">
        <v>210</v>
      </c>
      <c r="C3318" s="11" t="s">
        <v>156</v>
      </c>
      <c r="D3318" s="11" t="s">
        <v>15</v>
      </c>
      <c r="E3318" s="12">
        <v>15.80512447039459</v>
      </c>
      <c r="F3318" s="12">
        <v>14.232621312522406</v>
      </c>
      <c r="G3318" s="12">
        <v>12.955316482010218</v>
      </c>
      <c r="H3318" s="12">
        <v>16.174516200602522</v>
      </c>
      <c r="I3318" s="12">
        <v>27.593397148055665</v>
      </c>
      <c r="J3318" s="12">
        <v>16.157126733043185</v>
      </c>
      <c r="K3318" s="12">
        <v>10.951475148662324</v>
      </c>
      <c r="L3318" s="12">
        <v>16.031375902712998</v>
      </c>
      <c r="M3318" s="12">
        <v>10.353779858725844</v>
      </c>
      <c r="N3318" s="12"/>
      <c r="O3318" s="12"/>
    </row>
    <row r="3319" spans="1:15" x14ac:dyDescent="0.35">
      <c r="A3319" s="11" t="str">
        <f t="shared" si="52"/>
        <v>DISTRIBUCION VOLUMEN POR CRITERIO (kg o litros)Energeticas&gt;500MIL</v>
      </c>
      <c r="B3319" s="11" t="s">
        <v>210</v>
      </c>
      <c r="C3319" s="11" t="s">
        <v>156</v>
      </c>
      <c r="D3319" s="11" t="s">
        <v>16</v>
      </c>
      <c r="E3319" s="12">
        <v>9.1984067918701218</v>
      </c>
      <c r="F3319" s="12">
        <v>7.6163500455220561</v>
      </c>
      <c r="G3319" s="12">
        <v>11.976174473519926</v>
      </c>
      <c r="H3319" s="12">
        <v>10.118919226824318</v>
      </c>
      <c r="I3319" s="12">
        <v>10.206178833072679</v>
      </c>
      <c r="J3319" s="12">
        <v>9.9526780976161877</v>
      </c>
      <c r="K3319" s="12">
        <v>9.5792461124317292</v>
      </c>
      <c r="L3319" s="12">
        <v>7.0955018367518106</v>
      </c>
      <c r="M3319" s="12">
        <v>15.127735943848815</v>
      </c>
      <c r="N3319" s="12"/>
      <c r="O3319" s="12"/>
    </row>
    <row r="3320" spans="1:15" x14ac:dyDescent="0.35">
      <c r="A3320" s="11" t="str">
        <f t="shared" si="52"/>
        <v>DISTRIBUCION VOLUMEN POR CRITERIO (kg o litros)EnergeticasDE 15 A 19 AÑOS</v>
      </c>
      <c r="B3320" s="11" t="s">
        <v>210</v>
      </c>
      <c r="C3320" s="11" t="s">
        <v>156</v>
      </c>
      <c r="D3320" s="11" t="s">
        <v>34</v>
      </c>
      <c r="E3320" s="12">
        <v>14.430042753985822</v>
      </c>
      <c r="F3320" s="12">
        <v>11.938872428402865</v>
      </c>
      <c r="G3320" s="12">
        <v>21.65058442208943</v>
      </c>
      <c r="H3320" s="12">
        <v>20.676306271573228</v>
      </c>
      <c r="I3320" s="12">
        <v>6.9139727484364393</v>
      </c>
      <c r="J3320" s="12">
        <v>17.997816268780465</v>
      </c>
      <c r="K3320" s="12">
        <v>22.069287421782207</v>
      </c>
      <c r="L3320" s="12">
        <v>22.860918014730338</v>
      </c>
      <c r="M3320" s="12">
        <v>15.642264381434916</v>
      </c>
      <c r="N3320" s="12"/>
      <c r="O3320" s="12"/>
    </row>
    <row r="3321" spans="1:15" x14ac:dyDescent="0.35">
      <c r="A3321" s="11" t="str">
        <f t="shared" ref="A3321:A3384" si="53">B3321&amp;C3321&amp;D3321</f>
        <v>DISTRIBUCION VOLUMEN POR CRITERIO (kg o litros)EnergeticasDE 20 A 24 AÑOS</v>
      </c>
      <c r="B3321" s="11" t="s">
        <v>210</v>
      </c>
      <c r="C3321" s="11" t="s">
        <v>156</v>
      </c>
      <c r="D3321" s="11" t="s">
        <v>35</v>
      </c>
      <c r="E3321" s="12">
        <v>5.4571820159676792</v>
      </c>
      <c r="F3321" s="12">
        <v>4.6262951433202169</v>
      </c>
      <c r="G3321" s="12">
        <v>6.0532415062254197</v>
      </c>
      <c r="H3321" s="12">
        <v>6.6454471052189659</v>
      </c>
      <c r="I3321" s="12">
        <v>11.321639881855216</v>
      </c>
      <c r="J3321" s="12">
        <v>6.2582815763719779</v>
      </c>
      <c r="K3321" s="12">
        <v>5.9118785798770386</v>
      </c>
      <c r="L3321" s="12">
        <v>12.835956285141364</v>
      </c>
      <c r="M3321" s="12">
        <v>16.486433189394997</v>
      </c>
      <c r="N3321" s="12"/>
      <c r="O3321" s="12"/>
    </row>
    <row r="3322" spans="1:15" x14ac:dyDescent="0.35">
      <c r="A3322" s="11" t="str">
        <f t="shared" si="53"/>
        <v>DISTRIBUCION VOLUMEN POR CRITERIO (kg o litros)EnergeticasDE 25 A 34 AÑOS</v>
      </c>
      <c r="B3322" s="11" t="s">
        <v>210</v>
      </c>
      <c r="C3322" s="11" t="s">
        <v>156</v>
      </c>
      <c r="D3322" s="11" t="s">
        <v>36</v>
      </c>
      <c r="E3322" s="12">
        <v>16.205704434007849</v>
      </c>
      <c r="F3322" s="12">
        <v>16.671101549529912</v>
      </c>
      <c r="G3322" s="12">
        <v>12.795418838149411</v>
      </c>
      <c r="H3322" s="12">
        <v>26.972798112046153</v>
      </c>
      <c r="I3322" s="12">
        <v>31.435555806888743</v>
      </c>
      <c r="J3322" s="12">
        <v>32.942507047303089</v>
      </c>
      <c r="K3322" s="12">
        <v>27.091129730000464</v>
      </c>
      <c r="L3322" s="12">
        <v>29.381630096042233</v>
      </c>
      <c r="M3322" s="12">
        <v>28.337895855323076</v>
      </c>
      <c r="N3322" s="12"/>
      <c r="O3322" s="12"/>
    </row>
    <row r="3323" spans="1:15" x14ac:dyDescent="0.35">
      <c r="A3323" s="11" t="str">
        <f t="shared" si="53"/>
        <v>DISTRIBUCION VOLUMEN POR CRITERIO (kg o litros)EnergeticasDE 35 A 49 AÑOS</v>
      </c>
      <c r="B3323" s="11" t="s">
        <v>210</v>
      </c>
      <c r="C3323" s="11" t="s">
        <v>156</v>
      </c>
      <c r="D3323" s="11" t="s">
        <v>37</v>
      </c>
      <c r="E3323" s="12">
        <v>50.606059765461289</v>
      </c>
      <c r="F3323" s="12">
        <v>51.80135926343624</v>
      </c>
      <c r="G3323" s="12">
        <v>41.740868550502505</v>
      </c>
      <c r="H3323" s="12">
        <v>30.730219823328508</v>
      </c>
      <c r="I3323" s="12">
        <v>28.591152907599575</v>
      </c>
      <c r="J3323" s="12">
        <v>24.893196552013407</v>
      </c>
      <c r="K3323" s="12">
        <v>27.427301819787136</v>
      </c>
      <c r="L3323" s="12">
        <v>26.018896225970245</v>
      </c>
      <c r="M3323" s="12">
        <v>27.547338827470057</v>
      </c>
      <c r="N3323" s="12"/>
      <c r="O3323" s="12"/>
    </row>
    <row r="3324" spans="1:15" x14ac:dyDescent="0.35">
      <c r="A3324" s="11" t="str">
        <f t="shared" si="53"/>
        <v>DISTRIBUCION VOLUMEN POR CRITERIO (kg o litros)EnergeticasDE 50 A 59 AÑOS</v>
      </c>
      <c r="B3324" s="11" t="s">
        <v>210</v>
      </c>
      <c r="C3324" s="11" t="s">
        <v>156</v>
      </c>
      <c r="D3324" s="11" t="s">
        <v>38</v>
      </c>
      <c r="E3324" s="12">
        <v>5.8460986418055656</v>
      </c>
      <c r="F3324" s="12">
        <v>11.07429559117843</v>
      </c>
      <c r="G3324" s="12">
        <v>11.657857910348403</v>
      </c>
      <c r="H3324" s="12">
        <v>12.19041169503374</v>
      </c>
      <c r="I3324" s="12">
        <v>14.846807838555451</v>
      </c>
      <c r="J3324" s="12">
        <v>9.0797419101445751</v>
      </c>
      <c r="K3324" s="12">
        <v>11.349418429909615</v>
      </c>
      <c r="L3324" s="12">
        <v>6.7501047966277623</v>
      </c>
      <c r="M3324" s="12">
        <v>11.467081427369767</v>
      </c>
      <c r="N3324" s="12"/>
      <c r="O3324" s="12"/>
    </row>
    <row r="3325" spans="1:15" x14ac:dyDescent="0.35">
      <c r="A3325" s="11" t="str">
        <f t="shared" si="53"/>
        <v>DISTRIBUCION VOLUMEN POR CRITERIO (kg o litros)EnergeticasDE 60 A 75 AÑOS</v>
      </c>
      <c r="B3325" s="11" t="s">
        <v>210</v>
      </c>
      <c r="C3325" s="11" t="s">
        <v>156</v>
      </c>
      <c r="D3325" s="11" t="s">
        <v>39</v>
      </c>
      <c r="E3325" s="12">
        <v>7.4548992165504426</v>
      </c>
      <c r="F3325" s="12">
        <v>3.8880702819976252</v>
      </c>
      <c r="G3325" s="12">
        <v>6.1020339010914961</v>
      </c>
      <c r="H3325" s="12">
        <v>2.7848246713847153</v>
      </c>
      <c r="I3325" s="12">
        <v>6.8908677010986148</v>
      </c>
      <c r="J3325" s="12">
        <v>8.8284621954412632</v>
      </c>
      <c r="K3325" s="12">
        <v>6.1509853358902218</v>
      </c>
      <c r="L3325" s="12">
        <v>2.1524929993534641</v>
      </c>
      <c r="M3325" s="12">
        <v>0.51897382178844853</v>
      </c>
      <c r="N3325" s="12"/>
      <c r="O3325" s="12"/>
    </row>
    <row r="3326" spans="1:15" x14ac:dyDescent="0.35">
      <c r="A3326" s="11" t="str">
        <f t="shared" si="53"/>
        <v>DISTRIBUCION VOLUMEN POR CRITERIO (kg o litros)EnergeticasNIVEL ALTO</v>
      </c>
      <c r="B3326" s="11" t="s">
        <v>210</v>
      </c>
      <c r="C3326" s="11" t="s">
        <v>156</v>
      </c>
      <c r="D3326" s="11" t="s">
        <v>171</v>
      </c>
      <c r="E3326" s="12">
        <v>7.0480177645151896</v>
      </c>
      <c r="F3326" s="12">
        <v>10.396629100152856</v>
      </c>
      <c r="G3326" s="12">
        <v>7.3633418341378976</v>
      </c>
      <c r="H3326" s="12">
        <v>12.946705391197916</v>
      </c>
      <c r="I3326" s="12">
        <v>19.33792809342836</v>
      </c>
      <c r="J3326" s="12">
        <v>16.06799112170204</v>
      </c>
      <c r="K3326" s="12">
        <v>10.246166039802425</v>
      </c>
      <c r="L3326" s="12">
        <v>16.087766248715401</v>
      </c>
      <c r="M3326" s="12">
        <v>12.095270687303978</v>
      </c>
      <c r="N3326" s="12"/>
      <c r="O3326" s="12"/>
    </row>
    <row r="3327" spans="1:15" x14ac:dyDescent="0.35">
      <c r="A3327" s="11" t="str">
        <f t="shared" si="53"/>
        <v>DISTRIBUCION VOLUMEN POR CRITERIO (kg o litros)EnergeticasNIVEL MEDIO ALTO</v>
      </c>
      <c r="B3327" s="11" t="s">
        <v>210</v>
      </c>
      <c r="C3327" s="11" t="s">
        <v>156</v>
      </c>
      <c r="D3327" s="11" t="s">
        <v>172</v>
      </c>
      <c r="E3327" s="12">
        <v>10.574411460682978</v>
      </c>
      <c r="F3327" s="12">
        <v>9.3313143453317924</v>
      </c>
      <c r="G3327" s="12">
        <v>8.3880830017682779</v>
      </c>
      <c r="H3327" s="12">
        <v>8.7240570950606049</v>
      </c>
      <c r="I3327" s="12">
        <v>10.184788942080552</v>
      </c>
      <c r="J3327" s="12">
        <v>24.199217878874244</v>
      </c>
      <c r="K3327" s="12">
        <v>28.123093230522379</v>
      </c>
      <c r="L3327" s="12">
        <v>15.747203684692035</v>
      </c>
      <c r="M3327" s="12">
        <v>15.841891107778347</v>
      </c>
      <c r="N3327" s="12"/>
      <c r="O3327" s="12"/>
    </row>
    <row r="3328" spans="1:15" x14ac:dyDescent="0.35">
      <c r="A3328" s="11" t="str">
        <f t="shared" si="53"/>
        <v>DISTRIBUCION VOLUMEN POR CRITERIO (kg o litros)EnergeticasNIVEL MEDIO</v>
      </c>
      <c r="B3328" s="11" t="s">
        <v>210</v>
      </c>
      <c r="C3328" s="11" t="s">
        <v>156</v>
      </c>
      <c r="D3328" s="11" t="s">
        <v>173</v>
      </c>
      <c r="E3328" s="12">
        <v>29.074342657051822</v>
      </c>
      <c r="F3328" s="12">
        <v>24.253175250335008</v>
      </c>
      <c r="G3328" s="12">
        <v>22.162646512809697</v>
      </c>
      <c r="H3328" s="12">
        <v>38.007768075666412</v>
      </c>
      <c r="I3328" s="12">
        <v>31.573464417110429</v>
      </c>
      <c r="J3328" s="12">
        <v>32.134405062102097</v>
      </c>
      <c r="K3328" s="12">
        <v>33.194755429003706</v>
      </c>
      <c r="L3328" s="12">
        <v>41.081893350724279</v>
      </c>
      <c r="M3328" s="12">
        <v>33.558313556133214</v>
      </c>
      <c r="N3328" s="12"/>
      <c r="O3328" s="12"/>
    </row>
    <row r="3329" spans="1:15" x14ac:dyDescent="0.35">
      <c r="A3329" s="11" t="str">
        <f t="shared" si="53"/>
        <v>DISTRIBUCION VOLUMEN POR CRITERIO (kg o litros)EnergeticasNIVEL MEDIO BAJO</v>
      </c>
      <c r="B3329" s="11" t="s">
        <v>210</v>
      </c>
      <c r="C3329" s="11" t="s">
        <v>156</v>
      </c>
      <c r="D3329" s="11" t="s">
        <v>174</v>
      </c>
      <c r="E3329" s="12">
        <v>12.675711424645481</v>
      </c>
      <c r="F3329" s="12">
        <v>11.528306884860907</v>
      </c>
      <c r="G3329" s="12">
        <v>8.2792443370732496</v>
      </c>
      <c r="H3329" s="12">
        <v>7.0967884804134513</v>
      </c>
      <c r="I3329" s="12">
        <v>16.648145378697997</v>
      </c>
      <c r="J3329" s="12">
        <v>7.9493127218013919</v>
      </c>
      <c r="K3329" s="12">
        <v>7.4706219571256689</v>
      </c>
      <c r="L3329" s="12">
        <v>13.972106306621921</v>
      </c>
      <c r="M3329" s="12">
        <v>7.7641386898864146</v>
      </c>
      <c r="N3329" s="12"/>
      <c r="O3329" s="12"/>
    </row>
    <row r="3330" spans="1:15" x14ac:dyDescent="0.35">
      <c r="A3330" s="11" t="str">
        <f t="shared" si="53"/>
        <v>DISTRIBUCION VOLUMEN POR CRITERIO (kg o litros)EnergeticasNIVEL BAJO</v>
      </c>
      <c r="B3330" s="11" t="s">
        <v>210</v>
      </c>
      <c r="C3330" s="11" t="s">
        <v>156</v>
      </c>
      <c r="D3330" s="11" t="s">
        <v>190</v>
      </c>
      <c r="E3330" s="12">
        <v>40.62749897829184</v>
      </c>
      <c r="F3330" s="12">
        <v>44.490576892417053</v>
      </c>
      <c r="G3330" s="12">
        <v>53.806686384580949</v>
      </c>
      <c r="H3330" s="12">
        <v>33.224696290749932</v>
      </c>
      <c r="I3330" s="12">
        <v>22.255665673149412</v>
      </c>
      <c r="J3330" s="12">
        <v>19.64907342315448</v>
      </c>
      <c r="K3330" s="12">
        <v>20.965377491143013</v>
      </c>
      <c r="L3330" s="12">
        <v>13.111021771035894</v>
      </c>
      <c r="M3330" s="12">
        <v>30.74038234243503</v>
      </c>
      <c r="N3330" s="12"/>
      <c r="O3330" s="12"/>
    </row>
    <row r="3331" spans="1:15" x14ac:dyDescent="0.35">
      <c r="A3331" s="11" t="str">
        <f t="shared" si="53"/>
        <v>DISTRIBUCION VOLUMEN POR CRITERIO (kg o litros)EnergeticasHOMBRE</v>
      </c>
      <c r="B3331" s="11" t="s">
        <v>210</v>
      </c>
      <c r="C3331" s="11" t="s">
        <v>156</v>
      </c>
      <c r="D3331" s="11" t="s">
        <v>17</v>
      </c>
      <c r="E3331" s="12">
        <v>46.63561611197067</v>
      </c>
      <c r="F3331" s="12">
        <v>55.608466000492619</v>
      </c>
      <c r="G3331" s="12">
        <v>61.135209633793643</v>
      </c>
      <c r="H3331" s="12">
        <v>58.808718160115006</v>
      </c>
      <c r="I3331" s="12">
        <v>74.607535474903912</v>
      </c>
      <c r="J3331" s="12">
        <v>64.317799414809372</v>
      </c>
      <c r="K3331" s="12">
        <v>62.396094310804031</v>
      </c>
      <c r="L3331" s="12">
        <v>70.014914180523917</v>
      </c>
      <c r="M3331" s="12">
        <v>64.288395124355617</v>
      </c>
      <c r="N3331" s="12"/>
      <c r="O3331" s="12"/>
    </row>
    <row r="3332" spans="1:15" x14ac:dyDescent="0.35">
      <c r="A3332" s="11" t="str">
        <f t="shared" si="53"/>
        <v>DISTRIBUCION VOLUMEN POR CRITERIO (kg o litros)EnergeticasMUJER</v>
      </c>
      <c r="B3332" s="11" t="s">
        <v>210</v>
      </c>
      <c r="C3332" s="11" t="s">
        <v>156</v>
      </c>
      <c r="D3332" s="11" t="s">
        <v>18</v>
      </c>
      <c r="E3332" s="12">
        <v>53.364363918168188</v>
      </c>
      <c r="F3332" s="12">
        <v>44.391529660844</v>
      </c>
      <c r="G3332" s="12">
        <v>38.864791272816575</v>
      </c>
      <c r="H3332" s="12">
        <v>41.191302718028659</v>
      </c>
      <c r="I3332" s="12">
        <v>25.392452848865016</v>
      </c>
      <c r="J3332" s="12">
        <v>35.682184988967258</v>
      </c>
      <c r="K3332" s="12">
        <v>37.603913939690813</v>
      </c>
      <c r="L3332" s="12">
        <v>29.985071513069961</v>
      </c>
      <c r="M3332" s="12">
        <v>35.711606875707332</v>
      </c>
      <c r="N3332" s="12"/>
      <c r="O3332" s="12"/>
    </row>
    <row r="3333" spans="1:15" x14ac:dyDescent="0.35">
      <c r="A3333" s="11" t="str">
        <f t="shared" si="53"/>
        <v>DISTRIBUCION VOLUMEN POR CRITERIO (kg o litros)GaseosasT.ESPAÑA</v>
      </c>
      <c r="B3333" s="11" t="s">
        <v>210</v>
      </c>
      <c r="C3333" s="11" t="s">
        <v>142</v>
      </c>
      <c r="D3333" s="11" t="s">
        <v>32</v>
      </c>
      <c r="E3333" s="12">
        <v>100</v>
      </c>
      <c r="F3333" s="12">
        <v>100</v>
      </c>
      <c r="G3333" s="12">
        <v>100</v>
      </c>
      <c r="H3333" s="12">
        <v>100</v>
      </c>
      <c r="I3333" s="12">
        <v>100</v>
      </c>
      <c r="J3333" s="12">
        <v>100</v>
      </c>
      <c r="K3333" s="12">
        <v>100</v>
      </c>
      <c r="L3333" s="12">
        <v>100</v>
      </c>
      <c r="M3333" s="12">
        <v>100</v>
      </c>
      <c r="N3333" s="12"/>
      <c r="O3333" s="12"/>
    </row>
    <row r="3334" spans="1:15" x14ac:dyDescent="0.35">
      <c r="A3334" s="11" t="str">
        <f t="shared" si="53"/>
        <v>DISTRIBUCION VOLUMEN POR CRITERIO (kg o litros)GaseosasBCN AM</v>
      </c>
      <c r="B3334" s="11" t="s">
        <v>210</v>
      </c>
      <c r="C3334" s="11" t="s">
        <v>142</v>
      </c>
      <c r="D3334" s="11" t="s">
        <v>1</v>
      </c>
      <c r="E3334" s="12">
        <v>0.70372883631242167</v>
      </c>
      <c r="F3334" s="12">
        <v>3.6003237320070305</v>
      </c>
      <c r="G3334" s="12">
        <v>4.0164871856122888</v>
      </c>
      <c r="H3334" s="12">
        <v>5.2937067907727506</v>
      </c>
      <c r="I3334" s="12">
        <v>1.7129823356623441</v>
      </c>
      <c r="J3334" s="12">
        <v>1.1949690654344096</v>
      </c>
      <c r="K3334" s="12">
        <v>6.0920388897433906</v>
      </c>
      <c r="L3334" s="12">
        <v>5.0280822125106397</v>
      </c>
      <c r="M3334" s="12">
        <v>6.5242818392334385</v>
      </c>
      <c r="N3334" s="12"/>
      <c r="O3334" s="12"/>
    </row>
    <row r="3335" spans="1:15" x14ac:dyDescent="0.35">
      <c r="A3335" s="11" t="str">
        <f t="shared" si="53"/>
        <v>DISTRIBUCION VOLUMEN POR CRITERIO (kg o litros)GaseosasREST.CAT ARAGON</v>
      </c>
      <c r="B3335" s="11" t="s">
        <v>210</v>
      </c>
      <c r="C3335" s="11" t="s">
        <v>142</v>
      </c>
      <c r="D3335" s="11" t="s">
        <v>2</v>
      </c>
      <c r="E3335" s="12">
        <v>9.8771824354691589</v>
      </c>
      <c r="F3335" s="12">
        <v>10.98555575380272</v>
      </c>
      <c r="G3335" s="12">
        <v>18.909126556141505</v>
      </c>
      <c r="H3335" s="12">
        <v>12.504082239115538</v>
      </c>
      <c r="I3335" s="12">
        <v>14.687882684776282</v>
      </c>
      <c r="J3335" s="12">
        <v>13.409646420216962</v>
      </c>
      <c r="K3335" s="12">
        <v>18.881330206186931</v>
      </c>
      <c r="L3335" s="12">
        <v>24.449639153512905</v>
      </c>
      <c r="M3335" s="12">
        <v>7.7904855925019652</v>
      </c>
      <c r="N3335" s="12"/>
      <c r="O3335" s="12"/>
    </row>
    <row r="3336" spans="1:15" x14ac:dyDescent="0.35">
      <c r="A3336" s="11" t="str">
        <f t="shared" si="53"/>
        <v>DISTRIBUCION VOLUMEN POR CRITERIO (kg o litros)GaseosasLEVANTE</v>
      </c>
      <c r="B3336" s="11" t="s">
        <v>210</v>
      </c>
      <c r="C3336" s="11" t="s">
        <v>142</v>
      </c>
      <c r="D3336" s="11" t="s">
        <v>3</v>
      </c>
      <c r="E3336" s="12">
        <v>43.593790742450331</v>
      </c>
      <c r="F3336" s="12">
        <v>37.930526725840835</v>
      </c>
      <c r="G3336" s="12">
        <v>29.677335252698366</v>
      </c>
      <c r="H3336" s="12">
        <v>22.236249100262494</v>
      </c>
      <c r="I3336" s="12">
        <v>18.218981659643397</v>
      </c>
      <c r="J3336" s="12">
        <v>14.344292448994638</v>
      </c>
      <c r="K3336" s="12">
        <v>29.378984897630687</v>
      </c>
      <c r="L3336" s="12">
        <v>17.993530892800365</v>
      </c>
      <c r="M3336" s="12">
        <v>32.738069228206811</v>
      </c>
      <c r="N3336" s="12"/>
      <c r="O3336" s="12"/>
    </row>
    <row r="3337" spans="1:15" x14ac:dyDescent="0.35">
      <c r="A3337" s="11" t="str">
        <f t="shared" si="53"/>
        <v>DISTRIBUCION VOLUMEN POR CRITERIO (kg o litros)GaseosasANDALUCIA</v>
      </c>
      <c r="B3337" s="11" t="s">
        <v>210</v>
      </c>
      <c r="C3337" s="11" t="s">
        <v>142</v>
      </c>
      <c r="D3337" s="11" t="s">
        <v>4</v>
      </c>
      <c r="E3337" s="12">
        <v>5.5947779561547772</v>
      </c>
      <c r="F3337" s="12">
        <v>3.9664479738972638</v>
      </c>
      <c r="G3337" s="12">
        <v>13.214783173532471</v>
      </c>
      <c r="H3337" s="12">
        <v>12.904644883390961</v>
      </c>
      <c r="I3337" s="12">
        <v>22.315584367860204</v>
      </c>
      <c r="J3337" s="12">
        <v>25.178497048173792</v>
      </c>
      <c r="K3337" s="12">
        <v>17.901361115209031</v>
      </c>
      <c r="L3337" s="12">
        <v>13.915025074246277</v>
      </c>
      <c r="M3337" s="12">
        <v>12.396900723542801</v>
      </c>
      <c r="N3337" s="12"/>
      <c r="O3337" s="12"/>
    </row>
    <row r="3338" spans="1:15" x14ac:dyDescent="0.35">
      <c r="A3338" s="11" t="str">
        <f t="shared" si="53"/>
        <v>DISTRIBUCION VOLUMEN POR CRITERIO (kg o litros)GaseosasMDD AM</v>
      </c>
      <c r="B3338" s="11" t="s">
        <v>210</v>
      </c>
      <c r="C3338" s="11" t="s">
        <v>142</v>
      </c>
      <c r="D3338" s="11" t="s">
        <v>5</v>
      </c>
      <c r="E3338" s="12">
        <v>20.331333665394531</v>
      </c>
      <c r="F3338" s="12">
        <v>22.969633993761786</v>
      </c>
      <c r="G3338" s="12">
        <v>18.567237898968131</v>
      </c>
      <c r="H3338" s="12">
        <v>23.706151790981796</v>
      </c>
      <c r="I3338" s="12">
        <v>19.885330948429758</v>
      </c>
      <c r="J3338" s="12">
        <v>11.293636083701269</v>
      </c>
      <c r="K3338" s="12">
        <v>11.48163026405062</v>
      </c>
      <c r="L3338" s="12">
        <v>12.679123817144774</v>
      </c>
      <c r="M3338" s="12">
        <v>11.666366122307721</v>
      </c>
      <c r="N3338" s="12"/>
      <c r="O3338" s="12"/>
    </row>
    <row r="3339" spans="1:15" x14ac:dyDescent="0.35">
      <c r="A3339" s="11" t="str">
        <f t="shared" si="53"/>
        <v>DISTRIBUCION VOLUMEN POR CRITERIO (kg o litros)GaseosasRTO CENTRO</v>
      </c>
      <c r="B3339" s="11" t="s">
        <v>210</v>
      </c>
      <c r="C3339" s="11" t="s">
        <v>142</v>
      </c>
      <c r="D3339" s="11" t="s">
        <v>6</v>
      </c>
      <c r="E3339" s="12">
        <v>4.229991852401441</v>
      </c>
      <c r="F3339" s="12">
        <v>11.100993174191002</v>
      </c>
      <c r="G3339" s="12">
        <v>4.1331213718389259</v>
      </c>
      <c r="H3339" s="12">
        <v>3.6639944972215401</v>
      </c>
      <c r="I3339" s="12">
        <v>6.9090994936903769</v>
      </c>
      <c r="J3339" s="12">
        <v>21.738001642370865</v>
      </c>
      <c r="K3339" s="12">
        <v>6.4638266548149792</v>
      </c>
      <c r="L3339" s="12">
        <v>16.204336155315087</v>
      </c>
      <c r="M3339" s="12">
        <v>17.808359380496032</v>
      </c>
      <c r="N3339" s="12"/>
      <c r="O3339" s="12"/>
    </row>
    <row r="3340" spans="1:15" x14ac:dyDescent="0.35">
      <c r="A3340" s="11" t="str">
        <f t="shared" si="53"/>
        <v>DISTRIBUCION VOLUMEN POR CRITERIO (kg o litros)GaseosasNORTE-CENTRO</v>
      </c>
      <c r="B3340" s="11" t="s">
        <v>210</v>
      </c>
      <c r="C3340" s="11" t="s">
        <v>142</v>
      </c>
      <c r="D3340" s="11" t="s">
        <v>7</v>
      </c>
      <c r="E3340" s="12">
        <v>3.3917447994919669</v>
      </c>
      <c r="F3340" s="12">
        <v>3.6000963340843803</v>
      </c>
      <c r="G3340" s="12">
        <v>4.4204170309601221</v>
      </c>
      <c r="H3340" s="12">
        <v>12.402079291412086</v>
      </c>
      <c r="I3340" s="12">
        <v>5.3213555846681544</v>
      </c>
      <c r="J3340" s="12">
        <v>3.2336539709813157</v>
      </c>
      <c r="K3340" s="12">
        <v>5.2530536421373615</v>
      </c>
      <c r="L3340" s="12">
        <v>1.4511533050579881</v>
      </c>
      <c r="M3340" s="12">
        <v>3.7712801045852347</v>
      </c>
      <c r="N3340" s="12"/>
      <c r="O3340" s="12"/>
    </row>
    <row r="3341" spans="1:15" x14ac:dyDescent="0.35">
      <c r="A3341" s="11" t="str">
        <f t="shared" si="53"/>
        <v>DISTRIBUCION VOLUMEN POR CRITERIO (kg o litros)GaseosasNOROESTE</v>
      </c>
      <c r="B3341" s="11" t="s">
        <v>210</v>
      </c>
      <c r="C3341" s="11" t="s">
        <v>142</v>
      </c>
      <c r="D3341" s="11" t="s">
        <v>8</v>
      </c>
      <c r="E3341" s="12">
        <v>12.277459991317647</v>
      </c>
      <c r="F3341" s="12">
        <v>5.8464192080481769</v>
      </c>
      <c r="G3341" s="12">
        <v>7.0614922819173813</v>
      </c>
      <c r="H3341" s="12">
        <v>7.2890916322828003</v>
      </c>
      <c r="I3341" s="12">
        <v>10.948776594339545</v>
      </c>
      <c r="J3341" s="12">
        <v>9.6073044332853339</v>
      </c>
      <c r="K3341" s="12">
        <v>4.5477641505958601</v>
      </c>
      <c r="L3341" s="12">
        <v>8.2791043339303894</v>
      </c>
      <c r="M3341" s="12">
        <v>7.3042672915570188</v>
      </c>
      <c r="N3341" s="12"/>
      <c r="O3341" s="12"/>
    </row>
    <row r="3342" spans="1:15" x14ac:dyDescent="0.35">
      <c r="A3342" s="11" t="str">
        <f t="shared" si="53"/>
        <v>DISTRIBUCION VOLUMEN POR CRITERIO (kg o litros)Gaseosas&lt;2MIL</v>
      </c>
      <c r="B3342" s="11" t="s">
        <v>210</v>
      </c>
      <c r="C3342" s="11" t="s">
        <v>142</v>
      </c>
      <c r="D3342" s="11" t="s">
        <v>9</v>
      </c>
      <c r="E3342" s="12">
        <v>2.4582095176665151</v>
      </c>
      <c r="F3342" s="12">
        <v>1.6175645035077995</v>
      </c>
      <c r="G3342" s="12">
        <v>3.9952388472191265</v>
      </c>
      <c r="H3342" s="12">
        <v>3.0460258836291461</v>
      </c>
      <c r="I3342" s="12">
        <v>5.806354878113039</v>
      </c>
      <c r="J3342" s="12">
        <v>3.7867901236325099</v>
      </c>
      <c r="K3342" s="12">
        <v>3.8205173886037875</v>
      </c>
      <c r="L3342" s="12">
        <v>2.4555510815512602</v>
      </c>
      <c r="M3342" s="12">
        <v>3.7508924747329844</v>
      </c>
      <c r="N3342" s="12"/>
      <c r="O3342" s="12"/>
    </row>
    <row r="3343" spans="1:15" x14ac:dyDescent="0.35">
      <c r="A3343" s="11" t="str">
        <f t="shared" si="53"/>
        <v>DISTRIBUCION VOLUMEN POR CRITERIO (kg o litros)Gaseosas2-5MIL</v>
      </c>
      <c r="B3343" s="11" t="s">
        <v>210</v>
      </c>
      <c r="C3343" s="11" t="s">
        <v>142</v>
      </c>
      <c r="D3343" s="11" t="s">
        <v>10</v>
      </c>
      <c r="E3343" s="12">
        <v>1.1692178518576599</v>
      </c>
      <c r="F3343" s="12">
        <v>3.1144969984671111</v>
      </c>
      <c r="G3343" s="12">
        <v>2.50263682720631</v>
      </c>
      <c r="H3343" s="12">
        <v>5.5555532152489215</v>
      </c>
      <c r="I3343" s="12">
        <v>0.83364497338056209</v>
      </c>
      <c r="J3343" s="12">
        <v>1.4003632924266356</v>
      </c>
      <c r="K3343" s="12">
        <v>2.1446027269041328</v>
      </c>
      <c r="L3343" s="12">
        <v>1.1954690807428952</v>
      </c>
      <c r="M3343" s="12">
        <v>1.0298530290173895</v>
      </c>
      <c r="N3343" s="12"/>
      <c r="O3343" s="12"/>
    </row>
    <row r="3344" spans="1:15" x14ac:dyDescent="0.35">
      <c r="A3344" s="11" t="str">
        <f t="shared" si="53"/>
        <v>DISTRIBUCION VOLUMEN POR CRITERIO (kg o litros)Gaseosas5-10MIL</v>
      </c>
      <c r="B3344" s="11" t="s">
        <v>210</v>
      </c>
      <c r="C3344" s="11" t="s">
        <v>142</v>
      </c>
      <c r="D3344" s="11" t="s">
        <v>11</v>
      </c>
      <c r="E3344" s="12">
        <v>9.2586839089726176</v>
      </c>
      <c r="F3344" s="12">
        <v>6.4277271897341279</v>
      </c>
      <c r="G3344" s="12">
        <v>5.9608082769379154</v>
      </c>
      <c r="H3344" s="12">
        <v>11.15749589423972</v>
      </c>
      <c r="I3344" s="12">
        <v>6.2488412390280015</v>
      </c>
      <c r="J3344" s="12">
        <v>14.168340613857872</v>
      </c>
      <c r="K3344" s="12">
        <v>14.233508822645605</v>
      </c>
      <c r="L3344" s="12">
        <v>13.244761918196875</v>
      </c>
      <c r="M3344" s="12">
        <v>20.225573619577371</v>
      </c>
      <c r="N3344" s="12"/>
      <c r="O3344" s="12"/>
    </row>
    <row r="3345" spans="1:15" x14ac:dyDescent="0.35">
      <c r="A3345" s="11" t="str">
        <f t="shared" si="53"/>
        <v>DISTRIBUCION VOLUMEN POR CRITERIO (kg o litros)Gaseosas10-30MIL</v>
      </c>
      <c r="B3345" s="11" t="s">
        <v>210</v>
      </c>
      <c r="C3345" s="11" t="s">
        <v>142</v>
      </c>
      <c r="D3345" s="11" t="s">
        <v>12</v>
      </c>
      <c r="E3345" s="12">
        <v>14.536322403818117</v>
      </c>
      <c r="F3345" s="12">
        <v>21.642945546082192</v>
      </c>
      <c r="G3345" s="12">
        <v>14.647999511732998</v>
      </c>
      <c r="H3345" s="12">
        <v>14.121481138079867</v>
      </c>
      <c r="I3345" s="12">
        <v>17.56657083721797</v>
      </c>
      <c r="J3345" s="12">
        <v>32.062969623489685</v>
      </c>
      <c r="K3345" s="12">
        <v>34.955591338989372</v>
      </c>
      <c r="L3345" s="12">
        <v>34.040680805018418</v>
      </c>
      <c r="M3345" s="12">
        <v>14.480813958122695</v>
      </c>
      <c r="N3345" s="12"/>
      <c r="O3345" s="12"/>
    </row>
    <row r="3346" spans="1:15" x14ac:dyDescent="0.35">
      <c r="A3346" s="11" t="str">
        <f t="shared" si="53"/>
        <v>DISTRIBUCION VOLUMEN POR CRITERIO (kg o litros)Gaseosas30-100MIL</v>
      </c>
      <c r="B3346" s="11" t="s">
        <v>210</v>
      </c>
      <c r="C3346" s="11" t="s">
        <v>142</v>
      </c>
      <c r="D3346" s="11" t="s">
        <v>13</v>
      </c>
      <c r="E3346" s="12">
        <v>11.001336311403067</v>
      </c>
      <c r="F3346" s="12">
        <v>23.842532641751447</v>
      </c>
      <c r="G3346" s="12">
        <v>20.071732853839176</v>
      </c>
      <c r="H3346" s="12">
        <v>27.627506579826061</v>
      </c>
      <c r="I3346" s="12">
        <v>33.9228137601527</v>
      </c>
      <c r="J3346" s="12">
        <v>20.879382897157559</v>
      </c>
      <c r="K3346" s="12">
        <v>13.034419601496008</v>
      </c>
      <c r="L3346" s="12">
        <v>19.400158687542167</v>
      </c>
      <c r="M3346" s="12">
        <v>15.669069626373295</v>
      </c>
      <c r="N3346" s="12"/>
      <c r="O3346" s="12"/>
    </row>
    <row r="3347" spans="1:15" x14ac:dyDescent="0.35">
      <c r="A3347" s="11" t="str">
        <f t="shared" si="53"/>
        <v>DISTRIBUCION VOLUMEN POR CRITERIO (kg o litros)Gaseosas100-200MIL</v>
      </c>
      <c r="B3347" s="11" t="s">
        <v>210</v>
      </c>
      <c r="C3347" s="11" t="s">
        <v>142</v>
      </c>
      <c r="D3347" s="11" t="s">
        <v>14</v>
      </c>
      <c r="E3347" s="12">
        <v>2.5210946920226558</v>
      </c>
      <c r="F3347" s="12">
        <v>1.1676007634214032</v>
      </c>
      <c r="G3347" s="12">
        <v>5.3335013495588344</v>
      </c>
      <c r="H3347" s="12">
        <v>3.2161851712400513</v>
      </c>
      <c r="I3347" s="12">
        <v>1.09022914501982</v>
      </c>
      <c r="J3347" s="12">
        <v>2.5946395396532327</v>
      </c>
      <c r="K3347" s="12">
        <v>5.5470359946169294</v>
      </c>
      <c r="L3347" s="12">
        <v>10.442477909277709</v>
      </c>
      <c r="M3347" s="12">
        <v>23.105220801087988</v>
      </c>
      <c r="N3347" s="12"/>
      <c r="O3347" s="12"/>
    </row>
    <row r="3348" spans="1:15" x14ac:dyDescent="0.35">
      <c r="A3348" s="11" t="str">
        <f t="shared" si="53"/>
        <v>DISTRIBUCION VOLUMEN POR CRITERIO (kg o litros)Gaseosas200-500MIL</v>
      </c>
      <c r="B3348" s="11" t="s">
        <v>210</v>
      </c>
      <c r="C3348" s="11" t="s">
        <v>142</v>
      </c>
      <c r="D3348" s="11" t="s">
        <v>15</v>
      </c>
      <c r="E3348" s="12">
        <v>7.6571049417888783</v>
      </c>
      <c r="F3348" s="12">
        <v>5.428230764218112</v>
      </c>
      <c r="G3348" s="12">
        <v>9.741220489816433</v>
      </c>
      <c r="H3348" s="12">
        <v>12.671345979916957</v>
      </c>
      <c r="I3348" s="12">
        <v>11.048269483204798</v>
      </c>
      <c r="J3348" s="12">
        <v>13.942140883497936</v>
      </c>
      <c r="K3348" s="12">
        <v>11.374082950539293</v>
      </c>
      <c r="L3348" s="12">
        <v>8.3516176570597196</v>
      </c>
      <c r="M3348" s="12">
        <v>13.441176664255785</v>
      </c>
      <c r="N3348" s="12"/>
      <c r="O3348" s="12"/>
    </row>
    <row r="3349" spans="1:15" x14ac:dyDescent="0.35">
      <c r="A3349" s="11" t="str">
        <f t="shared" si="53"/>
        <v>DISTRIBUCION VOLUMEN POR CRITERIO (kg o litros)Gaseosas&gt;500MIL</v>
      </c>
      <c r="B3349" s="11" t="s">
        <v>210</v>
      </c>
      <c r="C3349" s="11" t="s">
        <v>142</v>
      </c>
      <c r="D3349" s="11" t="s">
        <v>16</v>
      </c>
      <c r="E3349" s="12">
        <v>51.398043778340444</v>
      </c>
      <c r="F3349" s="12">
        <v>36.758899368648201</v>
      </c>
      <c r="G3349" s="12">
        <v>37.746853587944805</v>
      </c>
      <c r="H3349" s="12">
        <v>22.604404601017343</v>
      </c>
      <c r="I3349" s="12">
        <v>23.483269788139026</v>
      </c>
      <c r="J3349" s="12">
        <v>11.165367031701997</v>
      </c>
      <c r="K3349" s="12">
        <v>14.890232424992844</v>
      </c>
      <c r="L3349" s="12">
        <v>10.869280401207899</v>
      </c>
      <c r="M3349" s="12">
        <v>8.2974093478999276</v>
      </c>
      <c r="N3349" s="12"/>
      <c r="O3349" s="12"/>
    </row>
    <row r="3350" spans="1:15" x14ac:dyDescent="0.35">
      <c r="A3350" s="11" t="str">
        <f t="shared" si="53"/>
        <v>DISTRIBUCION VOLUMEN POR CRITERIO (kg o litros)GaseosasDE 15 A 19 AÑOS</v>
      </c>
      <c r="B3350" s="11" t="s">
        <v>210</v>
      </c>
      <c r="C3350" s="11" t="s">
        <v>142</v>
      </c>
      <c r="D3350" s="11" t="s">
        <v>34</v>
      </c>
      <c r="E3350" s="12" t="s">
        <v>222</v>
      </c>
      <c r="F3350" s="12" t="s">
        <v>222</v>
      </c>
      <c r="G3350" s="12" t="s">
        <v>222</v>
      </c>
      <c r="H3350" s="12">
        <v>2.2368906420446413</v>
      </c>
      <c r="I3350" s="12" t="s">
        <v>222</v>
      </c>
      <c r="J3350" s="12" t="s">
        <v>222</v>
      </c>
      <c r="K3350" s="12" t="s">
        <v>222</v>
      </c>
      <c r="L3350" s="12">
        <v>1.5000611514676929</v>
      </c>
      <c r="M3350" s="12">
        <v>0.96447130468976761</v>
      </c>
      <c r="N3350" s="12"/>
      <c r="O3350" s="12"/>
    </row>
    <row r="3351" spans="1:15" x14ac:dyDescent="0.35">
      <c r="A3351" s="11" t="str">
        <f t="shared" si="53"/>
        <v>DISTRIBUCION VOLUMEN POR CRITERIO (kg o litros)GaseosasDE 20 A 24 AÑOS</v>
      </c>
      <c r="B3351" s="11" t="s">
        <v>210</v>
      </c>
      <c r="C3351" s="11" t="s">
        <v>142</v>
      </c>
      <c r="D3351" s="11" t="s">
        <v>35</v>
      </c>
      <c r="E3351" s="12">
        <v>1.834681385156145</v>
      </c>
      <c r="F3351" s="12" t="s">
        <v>222</v>
      </c>
      <c r="G3351" s="12" t="s">
        <v>222</v>
      </c>
      <c r="H3351" s="12" t="s">
        <v>222</v>
      </c>
      <c r="I3351" s="12" t="s">
        <v>222</v>
      </c>
      <c r="J3351" s="12" t="s">
        <v>222</v>
      </c>
      <c r="K3351" s="12" t="s">
        <v>222</v>
      </c>
      <c r="L3351" s="12" t="s">
        <v>222</v>
      </c>
      <c r="M3351" s="12" t="s">
        <v>222</v>
      </c>
      <c r="N3351" s="12"/>
      <c r="O3351" s="12"/>
    </row>
    <row r="3352" spans="1:15" x14ac:dyDescent="0.35">
      <c r="A3352" s="11" t="str">
        <f t="shared" si="53"/>
        <v>DISTRIBUCION VOLUMEN POR CRITERIO (kg o litros)GaseosasDE 25 A 34 AÑOS</v>
      </c>
      <c r="B3352" s="11" t="s">
        <v>210</v>
      </c>
      <c r="C3352" s="11" t="s">
        <v>142</v>
      </c>
      <c r="D3352" s="11" t="s">
        <v>36</v>
      </c>
      <c r="E3352" s="12">
        <v>0.91712413048399466</v>
      </c>
      <c r="F3352" s="12">
        <v>1.1013218871097934</v>
      </c>
      <c r="G3352" s="12">
        <v>1.5868842000627121</v>
      </c>
      <c r="H3352" s="12">
        <v>2.0108090955268438</v>
      </c>
      <c r="I3352" s="12">
        <v>0.9341671973079585</v>
      </c>
      <c r="J3352" s="12">
        <v>1.6866183663682734</v>
      </c>
      <c r="K3352" s="12">
        <v>0.74858096086780246</v>
      </c>
      <c r="L3352" s="12">
        <v>2.4219288374808601</v>
      </c>
      <c r="M3352" s="12">
        <v>7.1700234781947927</v>
      </c>
      <c r="N3352" s="12"/>
      <c r="O3352" s="12"/>
    </row>
    <row r="3353" spans="1:15" x14ac:dyDescent="0.35">
      <c r="A3353" s="11" t="str">
        <f t="shared" si="53"/>
        <v>DISTRIBUCION VOLUMEN POR CRITERIO (kg o litros)GaseosasDE 35 A 49 AÑOS</v>
      </c>
      <c r="B3353" s="11" t="s">
        <v>210</v>
      </c>
      <c r="C3353" s="11" t="s">
        <v>142</v>
      </c>
      <c r="D3353" s="11" t="s">
        <v>37</v>
      </c>
      <c r="E3353" s="12">
        <v>3.4114107903077255</v>
      </c>
      <c r="F3353" s="12">
        <v>7.3306040769824428</v>
      </c>
      <c r="G3353" s="12">
        <v>8.2933902540451196</v>
      </c>
      <c r="H3353" s="12">
        <v>9.0080611708481051</v>
      </c>
      <c r="I3353" s="12">
        <v>28.596472982306011</v>
      </c>
      <c r="J3353" s="12">
        <v>17.582332079407511</v>
      </c>
      <c r="K3353" s="12">
        <v>7.9293289076914188</v>
      </c>
      <c r="L3353" s="12">
        <v>8.2129565477577771</v>
      </c>
      <c r="M3353" s="12">
        <v>5.9563029755614725</v>
      </c>
      <c r="N3353" s="12"/>
      <c r="O3353" s="12"/>
    </row>
    <row r="3354" spans="1:15" x14ac:dyDescent="0.35">
      <c r="A3354" s="11" t="str">
        <f t="shared" si="53"/>
        <v>DISTRIBUCION VOLUMEN POR CRITERIO (kg o litros)GaseosasDE 50 A 59 AÑOS</v>
      </c>
      <c r="B3354" s="11" t="s">
        <v>210</v>
      </c>
      <c r="C3354" s="11" t="s">
        <v>142</v>
      </c>
      <c r="D3354" s="11" t="s">
        <v>38</v>
      </c>
      <c r="E3354" s="12">
        <v>14.784286664362648</v>
      </c>
      <c r="F3354" s="12">
        <v>17.640344323129312</v>
      </c>
      <c r="G3354" s="12">
        <v>18.535504612280452</v>
      </c>
      <c r="H3354" s="12">
        <v>24.355588869308065</v>
      </c>
      <c r="I3354" s="12">
        <v>15.053418677736987</v>
      </c>
      <c r="J3354" s="12">
        <v>13.714373943509214</v>
      </c>
      <c r="K3354" s="12">
        <v>27.872342758593245</v>
      </c>
      <c r="L3354" s="12">
        <v>15.140328088470618</v>
      </c>
      <c r="M3354" s="12">
        <v>16.709087788989457</v>
      </c>
      <c r="N3354" s="12"/>
      <c r="O3354" s="12"/>
    </row>
    <row r="3355" spans="1:15" x14ac:dyDescent="0.35">
      <c r="A3355" s="11" t="str">
        <f t="shared" si="53"/>
        <v>DISTRIBUCION VOLUMEN POR CRITERIO (kg o litros)GaseosasDE 60 A 75 AÑOS</v>
      </c>
      <c r="B3355" s="11" t="s">
        <v>210</v>
      </c>
      <c r="C3355" s="11" t="s">
        <v>142</v>
      </c>
      <c r="D3355" s="11" t="s">
        <v>39</v>
      </c>
      <c r="E3355" s="12">
        <v>79.052507484150496</v>
      </c>
      <c r="F3355" s="12">
        <v>73.927733294976363</v>
      </c>
      <c r="G3355" s="12">
        <v>71.584220174883185</v>
      </c>
      <c r="H3355" s="12">
        <v>62.3886489196422</v>
      </c>
      <c r="I3355" s="12">
        <v>55.415928756390223</v>
      </c>
      <c r="J3355" s="12">
        <v>67.016673431967163</v>
      </c>
      <c r="K3355" s="12">
        <v>63.449743521188992</v>
      </c>
      <c r="L3355" s="12">
        <v>72.724724015619657</v>
      </c>
      <c r="M3355" s="12">
        <v>69.200134161116026</v>
      </c>
      <c r="N3355" s="12"/>
      <c r="O3355" s="12"/>
    </row>
    <row r="3356" spans="1:15" x14ac:dyDescent="0.35">
      <c r="A3356" s="11" t="str">
        <f t="shared" si="53"/>
        <v>DISTRIBUCION VOLUMEN POR CRITERIO (kg o litros)GaseosasNIVEL ALTO</v>
      </c>
      <c r="B3356" s="11" t="s">
        <v>210</v>
      </c>
      <c r="C3356" s="11" t="s">
        <v>142</v>
      </c>
      <c r="D3356" s="11" t="s">
        <v>171</v>
      </c>
      <c r="E3356" s="12">
        <v>12.166325544777362</v>
      </c>
      <c r="F3356" s="12">
        <v>26.329160474516712</v>
      </c>
      <c r="G3356" s="12">
        <v>22.022147211431385</v>
      </c>
      <c r="H3356" s="12">
        <v>17.114526795489034</v>
      </c>
      <c r="I3356" s="12">
        <v>10.966184481247659</v>
      </c>
      <c r="J3356" s="12">
        <v>6.6969234447867718</v>
      </c>
      <c r="K3356" s="12">
        <v>12.622297457485832</v>
      </c>
      <c r="L3356" s="12">
        <v>15.046975551489899</v>
      </c>
      <c r="M3356" s="12">
        <v>9.2256185364404395</v>
      </c>
      <c r="N3356" s="12"/>
      <c r="O3356" s="12"/>
    </row>
    <row r="3357" spans="1:15" x14ac:dyDescent="0.35">
      <c r="A3357" s="11" t="str">
        <f t="shared" si="53"/>
        <v>DISTRIBUCION VOLUMEN POR CRITERIO (kg o litros)GaseosasNIVEL MEDIO ALTO</v>
      </c>
      <c r="B3357" s="11" t="s">
        <v>210</v>
      </c>
      <c r="C3357" s="11" t="s">
        <v>142</v>
      </c>
      <c r="D3357" s="11" t="s">
        <v>172</v>
      </c>
      <c r="E3357" s="12">
        <v>5.0796484405568414</v>
      </c>
      <c r="F3357" s="12">
        <v>5.2567325223814434</v>
      </c>
      <c r="G3357" s="12">
        <v>6.3853633645451087</v>
      </c>
      <c r="H3357" s="12">
        <v>5.5769075632866381</v>
      </c>
      <c r="I3357" s="12">
        <v>5.8119565166031313</v>
      </c>
      <c r="J3357" s="12">
        <v>5.1559128187064145</v>
      </c>
      <c r="K3357" s="12">
        <v>8.2160037832909794</v>
      </c>
      <c r="L3357" s="12">
        <v>7.869013310639156</v>
      </c>
      <c r="M3357" s="12">
        <v>14.590753959486147</v>
      </c>
      <c r="N3357" s="12"/>
      <c r="O3357" s="12"/>
    </row>
    <row r="3358" spans="1:15" x14ac:dyDescent="0.35">
      <c r="A3358" s="11" t="str">
        <f t="shared" si="53"/>
        <v>DISTRIBUCION VOLUMEN POR CRITERIO (kg o litros)GaseosasNIVEL MEDIO</v>
      </c>
      <c r="B3358" s="11" t="s">
        <v>210</v>
      </c>
      <c r="C3358" s="11" t="s">
        <v>142</v>
      </c>
      <c r="D3358" s="11" t="s">
        <v>173</v>
      </c>
      <c r="E3358" s="12">
        <v>15.954680919593439</v>
      </c>
      <c r="F3358" s="12">
        <v>19.080474676341943</v>
      </c>
      <c r="G3358" s="12">
        <v>17.926561068841931</v>
      </c>
      <c r="H3358" s="12">
        <v>22.454767317286237</v>
      </c>
      <c r="I3358" s="12">
        <v>21.986047236189851</v>
      </c>
      <c r="J3358" s="12">
        <v>33.887286787756729</v>
      </c>
      <c r="K3358" s="12">
        <v>18.077958322170623</v>
      </c>
      <c r="L3358" s="12">
        <v>34.589139145038736</v>
      </c>
      <c r="M3358" s="12">
        <v>27.836324814859342</v>
      </c>
      <c r="N3358" s="12"/>
      <c r="O3358" s="12"/>
    </row>
    <row r="3359" spans="1:15" x14ac:dyDescent="0.35">
      <c r="A3359" s="11" t="str">
        <f t="shared" si="53"/>
        <v>DISTRIBUCION VOLUMEN POR CRITERIO (kg o litros)GaseosasNIVEL MEDIO BAJO</v>
      </c>
      <c r="B3359" s="11" t="s">
        <v>210</v>
      </c>
      <c r="C3359" s="11" t="s">
        <v>142</v>
      </c>
      <c r="D3359" s="11" t="s">
        <v>174</v>
      </c>
      <c r="E3359" s="12">
        <v>53.123378491088801</v>
      </c>
      <c r="F3359" s="12">
        <v>31.305719123019564</v>
      </c>
      <c r="G3359" s="12">
        <v>31.82228672371134</v>
      </c>
      <c r="H3359" s="12">
        <v>18.905985271886625</v>
      </c>
      <c r="I3359" s="12">
        <v>38.624065417275993</v>
      </c>
      <c r="J3359" s="12">
        <v>27.81727457045125</v>
      </c>
      <c r="K3359" s="12">
        <v>22.170038024116163</v>
      </c>
      <c r="L3359" s="12">
        <v>16.569065758191055</v>
      </c>
      <c r="M3359" s="12">
        <v>7.269195169131927</v>
      </c>
      <c r="N3359" s="12"/>
      <c r="O3359" s="12"/>
    </row>
    <row r="3360" spans="1:15" x14ac:dyDescent="0.35">
      <c r="A3360" s="11" t="str">
        <f t="shared" si="53"/>
        <v>DISTRIBUCION VOLUMEN POR CRITERIO (kg o litros)GaseosasNIVEL BAJO</v>
      </c>
      <c r="B3360" s="11" t="s">
        <v>210</v>
      </c>
      <c r="C3360" s="11" t="s">
        <v>142</v>
      </c>
      <c r="D3360" s="11" t="s">
        <v>190</v>
      </c>
      <c r="E3360" s="12">
        <v>13.675978539711963</v>
      </c>
      <c r="F3360" s="12">
        <v>18.027909096835749</v>
      </c>
      <c r="G3360" s="12">
        <v>21.843646149107958</v>
      </c>
      <c r="H3360" s="12">
        <v>35.947813614857559</v>
      </c>
      <c r="I3360" s="12">
        <v>22.611735447652404</v>
      </c>
      <c r="J3360" s="12">
        <v>26.442600234653053</v>
      </c>
      <c r="K3360" s="12">
        <v>38.91369385226777</v>
      </c>
      <c r="L3360" s="12">
        <v>25.925805109522788</v>
      </c>
      <c r="M3360" s="12">
        <v>41.078118651736226</v>
      </c>
      <c r="N3360" s="12"/>
      <c r="O3360" s="12"/>
    </row>
    <row r="3361" spans="1:15" x14ac:dyDescent="0.35">
      <c r="A3361" s="11" t="str">
        <f t="shared" si="53"/>
        <v>DISTRIBUCION VOLUMEN POR CRITERIO (kg o litros)GaseosasHOMBRE</v>
      </c>
      <c r="B3361" s="11" t="s">
        <v>210</v>
      </c>
      <c r="C3361" s="11" t="s">
        <v>142</v>
      </c>
      <c r="D3361" s="11" t="s">
        <v>17</v>
      </c>
      <c r="E3361" s="12">
        <v>70.481107262989497</v>
      </c>
      <c r="F3361" s="12">
        <v>63.652819461540425</v>
      </c>
      <c r="G3361" s="12">
        <v>67.708292221769923</v>
      </c>
      <c r="H3361" s="12">
        <v>57.937598376275901</v>
      </c>
      <c r="I3361" s="12">
        <v>62.27146273798774</v>
      </c>
      <c r="J3361" s="12">
        <v>74.131442463822665</v>
      </c>
      <c r="K3361" s="12">
        <v>58.105622417822964</v>
      </c>
      <c r="L3361" s="12">
        <v>63.310294725234087</v>
      </c>
      <c r="M3361" s="12">
        <v>72.020968478651895</v>
      </c>
      <c r="N3361" s="12"/>
      <c r="O3361" s="12"/>
    </row>
    <row r="3362" spans="1:15" x14ac:dyDescent="0.35">
      <c r="A3362" s="11" t="str">
        <f t="shared" si="53"/>
        <v>DISTRIBUCION VOLUMEN POR CRITERIO (kg o litros)GaseosasMUJER</v>
      </c>
      <c r="B3362" s="11" t="s">
        <v>210</v>
      </c>
      <c r="C3362" s="11" t="s">
        <v>142</v>
      </c>
      <c r="D3362" s="11" t="s">
        <v>18</v>
      </c>
      <c r="E3362" s="12">
        <v>29.518912761389714</v>
      </c>
      <c r="F3362" s="12">
        <v>36.347173677220077</v>
      </c>
      <c r="G3362" s="12">
        <v>32.291708207047265</v>
      </c>
      <c r="H3362" s="12">
        <v>42.062397090317127</v>
      </c>
      <c r="I3362" s="12">
        <v>37.72852112366192</v>
      </c>
      <c r="J3362" s="12">
        <v>25.868550975120343</v>
      </c>
      <c r="K3362" s="12">
        <v>41.894371239951198</v>
      </c>
      <c r="L3362" s="12">
        <v>36.689706527498402</v>
      </c>
      <c r="M3362" s="12">
        <v>27.979050312802578</v>
      </c>
      <c r="N3362" s="12"/>
      <c r="O3362" s="12"/>
    </row>
    <row r="3363" spans="1:15" x14ac:dyDescent="0.35">
      <c r="A3363" s="11" t="str">
        <f t="shared" si="53"/>
        <v>DISTRIBUCION VOLUMEN POR CRITERIO (kg o litros)Bebidas Zumo+LecheT.ESPAÑA</v>
      </c>
      <c r="B3363" s="11" t="s">
        <v>210</v>
      </c>
      <c r="C3363" s="11" t="s">
        <v>143</v>
      </c>
      <c r="D3363" s="11" t="s">
        <v>32</v>
      </c>
      <c r="E3363" s="12">
        <v>100</v>
      </c>
      <c r="F3363" s="12">
        <v>100</v>
      </c>
      <c r="G3363" s="12">
        <v>100</v>
      </c>
      <c r="H3363" s="12">
        <v>100</v>
      </c>
      <c r="I3363" s="12">
        <v>100</v>
      </c>
      <c r="J3363" s="12">
        <v>100</v>
      </c>
      <c r="K3363" s="12">
        <v>100</v>
      </c>
      <c r="L3363" s="12">
        <v>100</v>
      </c>
      <c r="M3363" s="12">
        <v>100</v>
      </c>
      <c r="N3363" s="12"/>
      <c r="O3363" s="12"/>
    </row>
    <row r="3364" spans="1:15" x14ac:dyDescent="0.35">
      <c r="A3364" s="11" t="str">
        <f t="shared" si="53"/>
        <v>DISTRIBUCION VOLUMEN POR CRITERIO (kg o litros)Bebidas Zumo+LecheBCN AM</v>
      </c>
      <c r="B3364" s="11" t="s">
        <v>210</v>
      </c>
      <c r="C3364" s="11" t="s">
        <v>143</v>
      </c>
      <c r="D3364" s="11" t="s">
        <v>1</v>
      </c>
      <c r="E3364" s="12">
        <v>8.403971612293045</v>
      </c>
      <c r="F3364" s="12">
        <v>8.1687995312142512</v>
      </c>
      <c r="G3364" s="12">
        <v>3.8866983590820254</v>
      </c>
      <c r="H3364" s="12">
        <v>10.073687803469367</v>
      </c>
      <c r="I3364" s="12">
        <v>9.254151076449336</v>
      </c>
      <c r="J3364" s="12">
        <v>3.0101211014631208</v>
      </c>
      <c r="K3364" s="12">
        <v>7.0067079751064814</v>
      </c>
      <c r="L3364" s="12">
        <v>17.480289543999337</v>
      </c>
      <c r="M3364" s="12">
        <v>12.156971623311561</v>
      </c>
      <c r="N3364" s="12"/>
      <c r="O3364" s="12"/>
    </row>
    <row r="3365" spans="1:15" x14ac:dyDescent="0.35">
      <c r="A3365" s="11" t="str">
        <f t="shared" si="53"/>
        <v>DISTRIBUCION VOLUMEN POR CRITERIO (kg o litros)Bebidas Zumo+LecheREST.CAT ARAGON</v>
      </c>
      <c r="B3365" s="11" t="s">
        <v>210</v>
      </c>
      <c r="C3365" s="11" t="s">
        <v>143</v>
      </c>
      <c r="D3365" s="11" t="s">
        <v>2</v>
      </c>
      <c r="E3365" s="12">
        <v>8.5943948153917038</v>
      </c>
      <c r="F3365" s="12">
        <v>2.3144750054312673</v>
      </c>
      <c r="G3365" s="12">
        <v>9.1429426234106437</v>
      </c>
      <c r="H3365" s="12">
        <v>2.1077069119623539</v>
      </c>
      <c r="I3365" s="12">
        <v>3.1865706851758291</v>
      </c>
      <c r="J3365" s="12">
        <v>17.213690207218367</v>
      </c>
      <c r="K3365" s="12">
        <v>5.1348961406244564</v>
      </c>
      <c r="L3365" s="12">
        <v>5.9163612826552932</v>
      </c>
      <c r="M3365" s="12">
        <v>4.6004755582443924</v>
      </c>
      <c r="N3365" s="12"/>
      <c r="O3365" s="12"/>
    </row>
    <row r="3366" spans="1:15" x14ac:dyDescent="0.35">
      <c r="A3366" s="11" t="str">
        <f t="shared" si="53"/>
        <v>DISTRIBUCION VOLUMEN POR CRITERIO (kg o litros)Bebidas Zumo+LecheLEVANTE</v>
      </c>
      <c r="B3366" s="11" t="s">
        <v>210</v>
      </c>
      <c r="C3366" s="11" t="s">
        <v>143</v>
      </c>
      <c r="D3366" s="11" t="s">
        <v>3</v>
      </c>
      <c r="E3366" s="12">
        <v>11.371312419621992</v>
      </c>
      <c r="F3366" s="12">
        <v>8.4237878740334011</v>
      </c>
      <c r="G3366" s="12">
        <v>11.000405166614042</v>
      </c>
      <c r="H3366" s="12">
        <v>1.1336184963495359</v>
      </c>
      <c r="I3366" s="12">
        <v>29.488101024642948</v>
      </c>
      <c r="J3366" s="12">
        <v>9.219981727915977</v>
      </c>
      <c r="K3366" s="12">
        <v>7.7228689800479744</v>
      </c>
      <c r="L3366" s="12">
        <v>3.5277186867155397</v>
      </c>
      <c r="M3366" s="12">
        <v>19.316534920749856</v>
      </c>
      <c r="N3366" s="12"/>
      <c r="O3366" s="12"/>
    </row>
    <row r="3367" spans="1:15" x14ac:dyDescent="0.35">
      <c r="A3367" s="11" t="str">
        <f t="shared" si="53"/>
        <v>DISTRIBUCION VOLUMEN POR CRITERIO (kg o litros)Bebidas Zumo+LecheANDALUCIA</v>
      </c>
      <c r="B3367" s="11" t="s">
        <v>210</v>
      </c>
      <c r="C3367" s="11" t="s">
        <v>143</v>
      </c>
      <c r="D3367" s="11" t="s">
        <v>4</v>
      </c>
      <c r="E3367" s="12">
        <v>11.124758088802727</v>
      </c>
      <c r="F3367" s="12">
        <v>12.551100683439387</v>
      </c>
      <c r="G3367" s="12">
        <v>17.529779446432496</v>
      </c>
      <c r="H3367" s="12">
        <v>9.1418066651108258</v>
      </c>
      <c r="I3367" s="12">
        <v>14.100343104450936</v>
      </c>
      <c r="J3367" s="12">
        <v>13.491667899330997</v>
      </c>
      <c r="K3367" s="12">
        <v>12.403885013886304</v>
      </c>
      <c r="L3367" s="12">
        <v>11.772147920190708</v>
      </c>
      <c r="M3367" s="12">
        <v>19.449203595937384</v>
      </c>
      <c r="N3367" s="12"/>
      <c r="O3367" s="12"/>
    </row>
    <row r="3368" spans="1:15" x14ac:dyDescent="0.35">
      <c r="A3368" s="11" t="str">
        <f t="shared" si="53"/>
        <v>DISTRIBUCION VOLUMEN POR CRITERIO (kg o litros)Bebidas Zumo+LecheMDD AM</v>
      </c>
      <c r="B3368" s="11" t="s">
        <v>210</v>
      </c>
      <c r="C3368" s="11" t="s">
        <v>143</v>
      </c>
      <c r="D3368" s="11" t="s">
        <v>5</v>
      </c>
      <c r="E3368" s="12">
        <v>34.745122435948581</v>
      </c>
      <c r="F3368" s="12">
        <v>35.794630974920473</v>
      </c>
      <c r="G3368" s="12">
        <v>32.256183893930974</v>
      </c>
      <c r="H3368" s="12">
        <v>32.240077771738648</v>
      </c>
      <c r="I3368" s="12">
        <v>5.1423070500642138</v>
      </c>
      <c r="J3368" s="12">
        <v>3.2708742948566552</v>
      </c>
      <c r="K3368" s="12">
        <v>6.3280890774199516</v>
      </c>
      <c r="L3368" s="12">
        <v>10.357097075513245</v>
      </c>
      <c r="M3368" s="12">
        <v>6.7677786427254336</v>
      </c>
      <c r="N3368" s="12"/>
      <c r="O3368" s="12"/>
    </row>
    <row r="3369" spans="1:15" x14ac:dyDescent="0.35">
      <c r="A3369" s="11" t="str">
        <f t="shared" si="53"/>
        <v>DISTRIBUCION VOLUMEN POR CRITERIO (kg o litros)Bebidas Zumo+LecheRTO CENTRO</v>
      </c>
      <c r="B3369" s="11" t="s">
        <v>210</v>
      </c>
      <c r="C3369" s="11" t="s">
        <v>143</v>
      </c>
      <c r="D3369" s="11" t="s">
        <v>6</v>
      </c>
      <c r="E3369" s="12">
        <v>13.481099366411996</v>
      </c>
      <c r="F3369" s="12">
        <v>5.3639129178392828</v>
      </c>
      <c r="G3369" s="12">
        <v>6.0578506868801512</v>
      </c>
      <c r="H3369" s="12">
        <v>14.010878686863157</v>
      </c>
      <c r="I3369" s="12">
        <v>22.775357038256924</v>
      </c>
      <c r="J3369" s="12">
        <v>18.824617661964798</v>
      </c>
      <c r="K3369" s="12">
        <v>7.7447207281432187</v>
      </c>
      <c r="L3369" s="12">
        <v>16.002532525964973</v>
      </c>
      <c r="M3369" s="12">
        <v>7.703258287705923</v>
      </c>
      <c r="N3369" s="12"/>
      <c r="O3369" s="12"/>
    </row>
    <row r="3370" spans="1:15" x14ac:dyDescent="0.35">
      <c r="A3370" s="11" t="str">
        <f t="shared" si="53"/>
        <v>DISTRIBUCION VOLUMEN POR CRITERIO (kg o litros)Bebidas Zumo+LecheNORTE-CENTRO</v>
      </c>
      <c r="B3370" s="11" t="s">
        <v>210</v>
      </c>
      <c r="C3370" s="11" t="s">
        <v>143</v>
      </c>
      <c r="D3370" s="11" t="s">
        <v>7</v>
      </c>
      <c r="E3370" s="12">
        <v>3.9439570973781075</v>
      </c>
      <c r="F3370" s="12">
        <v>11.858811941828982</v>
      </c>
      <c r="G3370" s="12">
        <v>14.801348615506363</v>
      </c>
      <c r="H3370" s="12">
        <v>12.287274635071075</v>
      </c>
      <c r="I3370" s="12">
        <v>7.780109069296576</v>
      </c>
      <c r="J3370" s="12">
        <v>17.749295403911315</v>
      </c>
      <c r="K3370" s="12">
        <v>25.024091573111001</v>
      </c>
      <c r="L3370" s="12">
        <v>14.377729705290898</v>
      </c>
      <c r="M3370" s="12">
        <v>16.771734857927488</v>
      </c>
      <c r="N3370" s="12"/>
      <c r="O3370" s="12"/>
    </row>
    <row r="3371" spans="1:15" x14ac:dyDescent="0.35">
      <c r="A3371" s="11" t="str">
        <f t="shared" si="53"/>
        <v>DISTRIBUCION VOLUMEN POR CRITERIO (kg o litros)Bebidas Zumo+LecheNOROESTE</v>
      </c>
      <c r="B3371" s="11" t="s">
        <v>210</v>
      </c>
      <c r="C3371" s="11" t="s">
        <v>143</v>
      </c>
      <c r="D3371" s="11" t="s">
        <v>8</v>
      </c>
      <c r="E3371" s="12">
        <v>8.3353811004103484</v>
      </c>
      <c r="F3371" s="12">
        <v>15.524467558997939</v>
      </c>
      <c r="G3371" s="12">
        <v>5.324793137118915</v>
      </c>
      <c r="H3371" s="12">
        <v>19.004942235245711</v>
      </c>
      <c r="I3371" s="12">
        <v>8.2730621279239802</v>
      </c>
      <c r="J3371" s="12">
        <v>17.219732846712091</v>
      </c>
      <c r="K3371" s="12">
        <v>28.634735210269461</v>
      </c>
      <c r="L3371" s="12">
        <v>20.566124604084639</v>
      </c>
      <c r="M3371" s="12">
        <v>13.234024071558528</v>
      </c>
      <c r="N3371" s="12"/>
      <c r="O3371" s="12"/>
    </row>
    <row r="3372" spans="1:15" x14ac:dyDescent="0.35">
      <c r="A3372" s="11" t="str">
        <f t="shared" si="53"/>
        <v>DISTRIBUCION VOLUMEN POR CRITERIO (kg o litros)Bebidas Zumo+Leche&lt;2MIL</v>
      </c>
      <c r="B3372" s="11" t="s">
        <v>210</v>
      </c>
      <c r="C3372" s="11" t="s">
        <v>143</v>
      </c>
      <c r="D3372" s="11" t="s">
        <v>9</v>
      </c>
      <c r="E3372" s="12">
        <v>0.85178768590565301</v>
      </c>
      <c r="F3372" s="12">
        <v>0.61868133571355821</v>
      </c>
      <c r="G3372" s="12">
        <v>4.6837360955392189</v>
      </c>
      <c r="H3372" s="12">
        <v>0.72954444182051614</v>
      </c>
      <c r="I3372" s="12">
        <v>2.3629209183764477</v>
      </c>
      <c r="J3372" s="12">
        <v>20.284751827164619</v>
      </c>
      <c r="K3372" s="12">
        <v>11.190972762609418</v>
      </c>
      <c r="L3372" s="12">
        <v>1.8405656333165679</v>
      </c>
      <c r="M3372" s="12">
        <v>17.292532811251498</v>
      </c>
      <c r="N3372" s="12"/>
      <c r="O3372" s="12"/>
    </row>
    <row r="3373" spans="1:15" x14ac:dyDescent="0.35">
      <c r="A3373" s="11" t="str">
        <f t="shared" si="53"/>
        <v>DISTRIBUCION VOLUMEN POR CRITERIO (kg o litros)Bebidas Zumo+Leche2-5MIL</v>
      </c>
      <c r="B3373" s="11" t="s">
        <v>210</v>
      </c>
      <c r="C3373" s="11" t="s">
        <v>143</v>
      </c>
      <c r="D3373" s="11" t="s">
        <v>10</v>
      </c>
      <c r="E3373" s="12">
        <v>1.9285779995357684</v>
      </c>
      <c r="F3373" s="12">
        <v>2.9814460893597432</v>
      </c>
      <c r="G3373" s="12">
        <v>2.3050835890792625</v>
      </c>
      <c r="H3373" s="12">
        <v>0.91776995142340179</v>
      </c>
      <c r="I3373" s="12">
        <v>8.2532126378977821</v>
      </c>
      <c r="J3373" s="12">
        <v>1.0783300696915528</v>
      </c>
      <c r="K3373" s="12">
        <v>0.80454444348118848</v>
      </c>
      <c r="L3373" s="12">
        <v>1.0183254743472754</v>
      </c>
      <c r="M3373" s="12">
        <v>0.63122917456303107</v>
      </c>
      <c r="N3373" s="12"/>
      <c r="O3373" s="12"/>
    </row>
    <row r="3374" spans="1:15" x14ac:dyDescent="0.35">
      <c r="A3374" s="11" t="str">
        <f t="shared" si="53"/>
        <v>DISTRIBUCION VOLUMEN POR CRITERIO (kg o litros)Bebidas Zumo+Leche5-10MIL</v>
      </c>
      <c r="B3374" s="11" t="s">
        <v>210</v>
      </c>
      <c r="C3374" s="11" t="s">
        <v>143</v>
      </c>
      <c r="D3374" s="11" t="s">
        <v>11</v>
      </c>
      <c r="E3374" s="12">
        <v>5.5860589555483831</v>
      </c>
      <c r="F3374" s="12">
        <v>9.9278676611186452</v>
      </c>
      <c r="G3374" s="12">
        <v>12.493767460737105</v>
      </c>
      <c r="H3374" s="12">
        <v>11.35672217962475</v>
      </c>
      <c r="I3374" s="12">
        <v>5.2008396284930782</v>
      </c>
      <c r="J3374" s="12">
        <v>9.0840645783698388</v>
      </c>
      <c r="K3374" s="12">
        <v>13.020427437608834</v>
      </c>
      <c r="L3374" s="12">
        <v>14.267105658832405</v>
      </c>
      <c r="M3374" s="12">
        <v>11.833764906920292</v>
      </c>
      <c r="N3374" s="12"/>
      <c r="O3374" s="12"/>
    </row>
    <row r="3375" spans="1:15" x14ac:dyDescent="0.35">
      <c r="A3375" s="11" t="str">
        <f t="shared" si="53"/>
        <v>DISTRIBUCION VOLUMEN POR CRITERIO (kg o litros)Bebidas Zumo+Leche10-30MIL</v>
      </c>
      <c r="B3375" s="11" t="s">
        <v>210</v>
      </c>
      <c r="C3375" s="11" t="s">
        <v>143</v>
      </c>
      <c r="D3375" s="11" t="s">
        <v>12</v>
      </c>
      <c r="E3375" s="12">
        <v>9.7136989647818606</v>
      </c>
      <c r="F3375" s="12">
        <v>14.257228044512171</v>
      </c>
      <c r="G3375" s="12">
        <v>13.411194254137468</v>
      </c>
      <c r="H3375" s="12">
        <v>16.902871491625383</v>
      </c>
      <c r="I3375" s="12">
        <v>5.8798438432819182</v>
      </c>
      <c r="J3375" s="12">
        <v>11.709304940617878</v>
      </c>
      <c r="K3375" s="12">
        <v>6.9382317280175521</v>
      </c>
      <c r="L3375" s="12">
        <v>17.957941349242397</v>
      </c>
      <c r="M3375" s="12">
        <v>7.0916056087691732</v>
      </c>
      <c r="N3375" s="12"/>
      <c r="O3375" s="12"/>
    </row>
    <row r="3376" spans="1:15" x14ac:dyDescent="0.35">
      <c r="A3376" s="11" t="str">
        <f t="shared" si="53"/>
        <v>DISTRIBUCION VOLUMEN POR CRITERIO (kg o litros)Bebidas Zumo+Leche30-100MIL</v>
      </c>
      <c r="B3376" s="11" t="s">
        <v>210</v>
      </c>
      <c r="C3376" s="11" t="s">
        <v>143</v>
      </c>
      <c r="D3376" s="11" t="s">
        <v>13</v>
      </c>
      <c r="E3376" s="12">
        <v>28.465142221804314</v>
      </c>
      <c r="F3376" s="12">
        <v>7.0577463676850085</v>
      </c>
      <c r="G3376" s="12">
        <v>10.807741589414329</v>
      </c>
      <c r="H3376" s="12">
        <v>8.73406704980016</v>
      </c>
      <c r="I3376" s="12">
        <v>30.331406683359734</v>
      </c>
      <c r="J3376" s="12">
        <v>14.118536688264266</v>
      </c>
      <c r="K3376" s="12">
        <v>14.875533683782816</v>
      </c>
      <c r="L3376" s="12">
        <v>22.214439905904911</v>
      </c>
      <c r="M3376" s="12">
        <v>23.364153640021787</v>
      </c>
      <c r="N3376" s="12"/>
      <c r="O3376" s="12"/>
    </row>
    <row r="3377" spans="1:15" x14ac:dyDescent="0.35">
      <c r="A3377" s="11" t="str">
        <f t="shared" si="53"/>
        <v>DISTRIBUCION VOLUMEN POR CRITERIO (kg o litros)Bebidas Zumo+Leche100-200MIL</v>
      </c>
      <c r="B3377" s="11" t="s">
        <v>210</v>
      </c>
      <c r="C3377" s="11" t="s">
        <v>143</v>
      </c>
      <c r="D3377" s="11" t="s">
        <v>14</v>
      </c>
      <c r="E3377" s="12">
        <v>6.3345423065982898</v>
      </c>
      <c r="F3377" s="12">
        <v>3.5807285758133958</v>
      </c>
      <c r="G3377" s="12">
        <v>6.6915959409666979</v>
      </c>
      <c r="H3377" s="12">
        <v>4.8013846427782534</v>
      </c>
      <c r="I3377" s="12">
        <v>5.4417831602951958</v>
      </c>
      <c r="J3377" s="12">
        <v>5.2798865256109515</v>
      </c>
      <c r="K3377" s="12">
        <v>9.4530669065179129</v>
      </c>
      <c r="L3377" s="12">
        <v>2.4020627210963594</v>
      </c>
      <c r="M3377" s="12">
        <v>6.2684843964159676</v>
      </c>
      <c r="N3377" s="12"/>
      <c r="O3377" s="12"/>
    </row>
    <row r="3378" spans="1:15" x14ac:dyDescent="0.35">
      <c r="A3378" s="11" t="str">
        <f t="shared" si="53"/>
        <v>DISTRIBUCION VOLUMEN POR CRITERIO (kg o litros)Bebidas Zumo+Leche200-500MIL</v>
      </c>
      <c r="B3378" s="11" t="s">
        <v>210</v>
      </c>
      <c r="C3378" s="11" t="s">
        <v>143</v>
      </c>
      <c r="D3378" s="11" t="s">
        <v>15</v>
      </c>
      <c r="E3378" s="12">
        <v>17.739102395698396</v>
      </c>
      <c r="F3378" s="12">
        <v>16.590933111392861</v>
      </c>
      <c r="G3378" s="12">
        <v>17.428113669737417</v>
      </c>
      <c r="H3378" s="12">
        <v>25.944396285675609</v>
      </c>
      <c r="I3378" s="12">
        <v>34.427597892204489</v>
      </c>
      <c r="J3378" s="12">
        <v>31.044851229916858</v>
      </c>
      <c r="K3378" s="12">
        <v>31.6690586900345</v>
      </c>
      <c r="L3378" s="12">
        <v>27.905851867298498</v>
      </c>
      <c r="M3378" s="12">
        <v>15.593090559551731</v>
      </c>
      <c r="N3378" s="12"/>
      <c r="O3378" s="12"/>
    </row>
    <row r="3379" spans="1:15" x14ac:dyDescent="0.35">
      <c r="A3379" s="11" t="str">
        <f t="shared" si="53"/>
        <v>DISTRIBUCION VOLUMEN POR CRITERIO (kg o litros)Bebidas Zumo+Leche&gt;500MIL</v>
      </c>
      <c r="B3379" s="11" t="s">
        <v>210</v>
      </c>
      <c r="C3379" s="11" t="s">
        <v>143</v>
      </c>
      <c r="D3379" s="11" t="s">
        <v>16</v>
      </c>
      <c r="E3379" s="12">
        <v>29.381086639496601</v>
      </c>
      <c r="F3379" s="12">
        <v>44.985344812699374</v>
      </c>
      <c r="G3379" s="12">
        <v>32.178771105765378</v>
      </c>
      <c r="H3379" s="12">
        <v>30.613242897572629</v>
      </c>
      <c r="I3379" s="12">
        <v>8.102390366177934</v>
      </c>
      <c r="J3379" s="12">
        <v>7.4002612962594982</v>
      </c>
      <c r="K3379" s="12">
        <v>12.048156200882005</v>
      </c>
      <c r="L3379" s="12">
        <v>12.393708652065119</v>
      </c>
      <c r="M3379" s="12">
        <v>17.925135150489808</v>
      </c>
      <c r="N3379" s="12"/>
      <c r="O3379" s="12"/>
    </row>
    <row r="3380" spans="1:15" x14ac:dyDescent="0.35">
      <c r="A3380" s="11" t="str">
        <f t="shared" si="53"/>
        <v>DISTRIBUCION VOLUMEN POR CRITERIO (kg o litros)Bebidas Zumo+LecheDE 15 A 19 AÑOS</v>
      </c>
      <c r="B3380" s="11" t="s">
        <v>210</v>
      </c>
      <c r="C3380" s="11" t="s">
        <v>143</v>
      </c>
      <c r="D3380" s="11" t="s">
        <v>34</v>
      </c>
      <c r="E3380" s="12">
        <v>18.439459502876744</v>
      </c>
      <c r="F3380" s="12" t="s">
        <v>222</v>
      </c>
      <c r="G3380" s="12">
        <v>14.105895736852201</v>
      </c>
      <c r="H3380" s="12">
        <v>8.7587560282339041</v>
      </c>
      <c r="I3380" s="12">
        <v>17.338677907452098</v>
      </c>
      <c r="J3380" s="12" t="s">
        <v>222</v>
      </c>
      <c r="K3380" s="12">
        <v>10.1614060529031</v>
      </c>
      <c r="L3380" s="12">
        <v>3.8568473285464804</v>
      </c>
      <c r="M3380" s="12">
        <v>7.158160656828338</v>
      </c>
      <c r="N3380" s="12"/>
      <c r="O3380" s="12"/>
    </row>
    <row r="3381" spans="1:15" x14ac:dyDescent="0.35">
      <c r="A3381" s="11" t="str">
        <f t="shared" si="53"/>
        <v>DISTRIBUCION VOLUMEN POR CRITERIO (kg o litros)Bebidas Zumo+LecheDE 20 A 24 AÑOS</v>
      </c>
      <c r="B3381" s="11" t="s">
        <v>210</v>
      </c>
      <c r="C3381" s="11" t="s">
        <v>143</v>
      </c>
      <c r="D3381" s="11" t="s">
        <v>35</v>
      </c>
      <c r="E3381" s="12">
        <v>4.2040005292173861</v>
      </c>
      <c r="F3381" s="12">
        <v>11.618984504859824</v>
      </c>
      <c r="G3381" s="12">
        <v>2.3937561566130938</v>
      </c>
      <c r="H3381" s="12">
        <v>12.53967621506516</v>
      </c>
      <c r="I3381" s="12">
        <v>2.9061926172403432</v>
      </c>
      <c r="J3381" s="12">
        <v>11.193526692446182</v>
      </c>
      <c r="K3381" s="12">
        <v>7.202644154982031</v>
      </c>
      <c r="L3381" s="12">
        <v>1.8405656333165679</v>
      </c>
      <c r="M3381" s="12">
        <v>6.3422779970105383</v>
      </c>
      <c r="N3381" s="12"/>
      <c r="O3381" s="12"/>
    </row>
    <row r="3382" spans="1:15" x14ac:dyDescent="0.35">
      <c r="A3382" s="11" t="str">
        <f t="shared" si="53"/>
        <v>DISTRIBUCION VOLUMEN POR CRITERIO (kg o litros)Bebidas Zumo+LecheDE 25 A 34 AÑOS</v>
      </c>
      <c r="B3382" s="11" t="s">
        <v>210</v>
      </c>
      <c r="C3382" s="11" t="s">
        <v>143</v>
      </c>
      <c r="D3382" s="11" t="s">
        <v>36</v>
      </c>
      <c r="E3382" s="12">
        <v>7.1386836437765524</v>
      </c>
      <c r="F3382" s="12">
        <v>5.469063118908581</v>
      </c>
      <c r="G3382" s="12">
        <v>6.0135528845419017</v>
      </c>
      <c r="H3382" s="12">
        <v>10.701377821618747</v>
      </c>
      <c r="I3382" s="12">
        <v>8.8242085460690589</v>
      </c>
      <c r="J3382" s="12">
        <v>17.552926138383508</v>
      </c>
      <c r="K3382" s="12">
        <v>10.753107534034816</v>
      </c>
      <c r="L3382" s="12">
        <v>24.428079775358086</v>
      </c>
      <c r="M3382" s="12">
        <v>12.007948210836632</v>
      </c>
      <c r="N3382" s="12"/>
      <c r="O3382" s="12"/>
    </row>
    <row r="3383" spans="1:15" x14ac:dyDescent="0.35">
      <c r="A3383" s="11" t="str">
        <f t="shared" si="53"/>
        <v>DISTRIBUCION VOLUMEN POR CRITERIO (kg o litros)Bebidas Zumo+LecheDE 35 A 49 AÑOS</v>
      </c>
      <c r="B3383" s="11" t="s">
        <v>210</v>
      </c>
      <c r="C3383" s="11" t="s">
        <v>143</v>
      </c>
      <c r="D3383" s="11" t="s">
        <v>37</v>
      </c>
      <c r="E3383" s="12">
        <v>31.335758512069269</v>
      </c>
      <c r="F3383" s="12">
        <v>52.164826146650789</v>
      </c>
      <c r="G3383" s="12">
        <v>38.607262827476646</v>
      </c>
      <c r="H3383" s="12">
        <v>43.055713697176927</v>
      </c>
      <c r="I3383" s="12">
        <v>19.477356457760472</v>
      </c>
      <c r="J3383" s="12">
        <v>25.999172825804862</v>
      </c>
      <c r="K3383" s="12">
        <v>23.596901322601767</v>
      </c>
      <c r="L3383" s="12">
        <v>20.894792687875903</v>
      </c>
      <c r="M3383" s="12">
        <v>37.2394142589133</v>
      </c>
      <c r="N3383" s="12"/>
      <c r="O3383" s="12"/>
    </row>
    <row r="3384" spans="1:15" x14ac:dyDescent="0.35">
      <c r="A3384" s="11" t="str">
        <f t="shared" si="53"/>
        <v>DISTRIBUCION VOLUMEN POR CRITERIO (kg o litros)Bebidas Zumo+LecheDE 50 A 59 AÑOS</v>
      </c>
      <c r="B3384" s="11" t="s">
        <v>210</v>
      </c>
      <c r="C3384" s="11" t="s">
        <v>143</v>
      </c>
      <c r="D3384" s="11" t="s">
        <v>38</v>
      </c>
      <c r="E3384" s="12">
        <v>13.548456415966697</v>
      </c>
      <c r="F3384" s="12">
        <v>7.3604902746712622</v>
      </c>
      <c r="G3384" s="12">
        <v>14.580744099071536</v>
      </c>
      <c r="H3384" s="12">
        <v>6.7674803985486003</v>
      </c>
      <c r="I3384" s="12">
        <v>13.463019321800617</v>
      </c>
      <c r="J3384" s="12">
        <v>25.434416856712961</v>
      </c>
      <c r="K3384" s="12">
        <v>30.101612809094867</v>
      </c>
      <c r="L3384" s="12">
        <v>23.242955096554169</v>
      </c>
      <c r="M3384" s="12">
        <v>17.923367753144351</v>
      </c>
      <c r="N3384" s="12"/>
      <c r="O3384" s="12"/>
    </row>
    <row r="3385" spans="1:15" x14ac:dyDescent="0.35">
      <c r="A3385" s="11" t="str">
        <f t="shared" ref="A3385:A3448" si="54">B3385&amp;C3385&amp;D3385</f>
        <v>DISTRIBUCION VOLUMEN POR CRITERIO (kg o litros)Bebidas Zumo+LecheDE 60 A 75 AÑOS</v>
      </c>
      <c r="B3385" s="11" t="s">
        <v>210</v>
      </c>
      <c r="C3385" s="11" t="s">
        <v>143</v>
      </c>
      <c r="D3385" s="11" t="s">
        <v>39</v>
      </c>
      <c r="E3385" s="12">
        <v>25.333632824277451</v>
      </c>
      <c r="F3385" s="12">
        <v>23.38661237640817</v>
      </c>
      <c r="G3385" s="12">
        <v>24.298795161290016</v>
      </c>
      <c r="H3385" s="12">
        <v>18.176981761306706</v>
      </c>
      <c r="I3385" s="12">
        <v>37.990545399061318</v>
      </c>
      <c r="J3385" s="12">
        <v>19.81994519162842</v>
      </c>
      <c r="K3385" s="12">
        <v>18.18431920577331</v>
      </c>
      <c r="L3385" s="12">
        <v>25.736767654584696</v>
      </c>
      <c r="M3385" s="12">
        <v>19.328822963160892</v>
      </c>
      <c r="N3385" s="12"/>
      <c r="O3385" s="12"/>
    </row>
    <row r="3386" spans="1:15" x14ac:dyDescent="0.35">
      <c r="A3386" s="11" t="str">
        <f t="shared" si="54"/>
        <v>DISTRIBUCION VOLUMEN POR CRITERIO (kg o litros)Bebidas Zumo+LecheNIVEL ALTO</v>
      </c>
      <c r="B3386" s="11" t="s">
        <v>210</v>
      </c>
      <c r="C3386" s="11" t="s">
        <v>143</v>
      </c>
      <c r="D3386" s="11" t="s">
        <v>171</v>
      </c>
      <c r="E3386" s="12">
        <v>19.232642329571423</v>
      </c>
      <c r="F3386" s="12">
        <v>17.246664313639709</v>
      </c>
      <c r="G3386" s="12">
        <v>18.507246270436006</v>
      </c>
      <c r="H3386" s="12">
        <v>9.5593670018301591</v>
      </c>
      <c r="I3386" s="12">
        <v>8.6914203188402297</v>
      </c>
      <c r="J3386" s="12">
        <v>19.294067402066229</v>
      </c>
      <c r="K3386" s="12">
        <v>27.829166014251477</v>
      </c>
      <c r="L3386" s="12">
        <v>13.141668105716194</v>
      </c>
      <c r="M3386" s="12">
        <v>8.2256361273010015</v>
      </c>
      <c r="N3386" s="12"/>
      <c r="O3386" s="12"/>
    </row>
    <row r="3387" spans="1:15" x14ac:dyDescent="0.35">
      <c r="A3387" s="11" t="str">
        <f t="shared" si="54"/>
        <v>DISTRIBUCION VOLUMEN POR CRITERIO (kg o litros)Bebidas Zumo+LecheNIVEL MEDIO ALTO</v>
      </c>
      <c r="B3387" s="11" t="s">
        <v>210</v>
      </c>
      <c r="C3387" s="11" t="s">
        <v>143</v>
      </c>
      <c r="D3387" s="11" t="s">
        <v>172</v>
      </c>
      <c r="E3387" s="12">
        <v>36.122660924444276</v>
      </c>
      <c r="F3387" s="12">
        <v>35.822946739815023</v>
      </c>
      <c r="G3387" s="12">
        <v>31.053095244342227</v>
      </c>
      <c r="H3387" s="12">
        <v>32.403641873697488</v>
      </c>
      <c r="I3387" s="12">
        <v>12.204268276146038</v>
      </c>
      <c r="J3387" s="12">
        <v>16.749991838584911</v>
      </c>
      <c r="K3387" s="12">
        <v>14.192770831366655</v>
      </c>
      <c r="L3387" s="12">
        <v>17.603319697740581</v>
      </c>
      <c r="M3387" s="12">
        <v>13.703604956750597</v>
      </c>
      <c r="N3387" s="12"/>
      <c r="O3387" s="12"/>
    </row>
    <row r="3388" spans="1:15" x14ac:dyDescent="0.35">
      <c r="A3388" s="11" t="str">
        <f t="shared" si="54"/>
        <v>DISTRIBUCION VOLUMEN POR CRITERIO (kg o litros)Bebidas Zumo+LecheNIVEL MEDIO</v>
      </c>
      <c r="B3388" s="11" t="s">
        <v>210</v>
      </c>
      <c r="C3388" s="11" t="s">
        <v>143</v>
      </c>
      <c r="D3388" s="11" t="s">
        <v>173</v>
      </c>
      <c r="E3388" s="12">
        <v>19.774239828888067</v>
      </c>
      <c r="F3388" s="12">
        <v>23.757986670702365</v>
      </c>
      <c r="G3388" s="12">
        <v>21.362235163977502</v>
      </c>
      <c r="H3388" s="12">
        <v>18.344707036440244</v>
      </c>
      <c r="I3388" s="12">
        <v>49.481103520165313</v>
      </c>
      <c r="J3388" s="12">
        <v>15.738240090400312</v>
      </c>
      <c r="K3388" s="12">
        <v>16.825407712789058</v>
      </c>
      <c r="L3388" s="12">
        <v>19.379024047333189</v>
      </c>
      <c r="M3388" s="12">
        <v>26.3707060761616</v>
      </c>
      <c r="N3388" s="12"/>
      <c r="O3388" s="12"/>
    </row>
    <row r="3389" spans="1:15" x14ac:dyDescent="0.35">
      <c r="A3389" s="11" t="str">
        <f t="shared" si="54"/>
        <v>DISTRIBUCION VOLUMEN POR CRITERIO (kg o litros)Bebidas Zumo+LecheNIVEL MEDIO BAJO</v>
      </c>
      <c r="B3389" s="11" t="s">
        <v>210</v>
      </c>
      <c r="C3389" s="11" t="s">
        <v>143</v>
      </c>
      <c r="D3389" s="11" t="s">
        <v>174</v>
      </c>
      <c r="E3389" s="12">
        <v>8.0812897523706564</v>
      </c>
      <c r="F3389" s="12">
        <v>8.9025501807792917</v>
      </c>
      <c r="G3389" s="12">
        <v>8.7108467361037949</v>
      </c>
      <c r="H3389" s="12">
        <v>14.556108593173029</v>
      </c>
      <c r="I3389" s="12">
        <v>7.2718633464331246</v>
      </c>
      <c r="J3389" s="12">
        <v>6.6713234623675071</v>
      </c>
      <c r="K3389" s="12">
        <v>8.0281725789182534</v>
      </c>
      <c r="L3389" s="12">
        <v>5.3508925059757786</v>
      </c>
      <c r="M3389" s="12">
        <v>9.5099861116139319</v>
      </c>
      <c r="N3389" s="12"/>
      <c r="O3389" s="12"/>
    </row>
    <row r="3390" spans="1:15" x14ac:dyDescent="0.35">
      <c r="A3390" s="11" t="str">
        <f t="shared" si="54"/>
        <v>DISTRIBUCION VOLUMEN POR CRITERIO (kg o litros)Bebidas Zumo+LecheNIVEL BAJO</v>
      </c>
      <c r="B3390" s="11" t="s">
        <v>210</v>
      </c>
      <c r="C3390" s="11" t="s">
        <v>143</v>
      </c>
      <c r="D3390" s="11" t="s">
        <v>190</v>
      </c>
      <c r="E3390" s="12">
        <v>16.789173811712573</v>
      </c>
      <c r="F3390" s="12">
        <v>14.269834743704903</v>
      </c>
      <c r="G3390" s="12">
        <v>20.36659058928543</v>
      </c>
      <c r="H3390" s="12">
        <v>25.136171621482571</v>
      </c>
      <c r="I3390" s="12">
        <v>22.351354430643426</v>
      </c>
      <c r="J3390" s="12">
        <v>41.546375513734993</v>
      </c>
      <c r="K3390" s="12">
        <v>33.12447171191193</v>
      </c>
      <c r="L3390" s="12">
        <v>44.525098606433851</v>
      </c>
      <c r="M3390" s="12">
        <v>42.19005032635993</v>
      </c>
      <c r="N3390" s="12"/>
      <c r="O3390" s="12"/>
    </row>
    <row r="3391" spans="1:15" x14ac:dyDescent="0.35">
      <c r="A3391" s="11" t="str">
        <f t="shared" si="54"/>
        <v>DISTRIBUCION VOLUMEN POR CRITERIO (kg o litros)Bebidas Zumo+LecheHOMBRE</v>
      </c>
      <c r="B3391" s="11" t="s">
        <v>210</v>
      </c>
      <c r="C3391" s="11" t="s">
        <v>143</v>
      </c>
      <c r="D3391" s="11" t="s">
        <v>17</v>
      </c>
      <c r="E3391" s="12">
        <v>42.166097769609898</v>
      </c>
      <c r="F3391" s="12">
        <v>28.973004536465378</v>
      </c>
      <c r="G3391" s="12">
        <v>31.127213625520834</v>
      </c>
      <c r="H3391" s="12">
        <v>21.867795370241609</v>
      </c>
      <c r="I3391" s="12">
        <v>21.670186824357096</v>
      </c>
      <c r="J3391" s="12">
        <v>55.412717799237086</v>
      </c>
      <c r="K3391" s="12">
        <v>68.534750871292559</v>
      </c>
      <c r="L3391" s="12">
        <v>38.818294880957751</v>
      </c>
      <c r="M3391" s="12">
        <v>43.995153562936522</v>
      </c>
      <c r="N3391" s="12"/>
      <c r="O3391" s="12"/>
    </row>
    <row r="3392" spans="1:15" x14ac:dyDescent="0.35">
      <c r="A3392" s="11" t="str">
        <f t="shared" si="54"/>
        <v>DISTRIBUCION VOLUMEN POR CRITERIO (kg o litros)Bebidas Zumo+LecheMUJER</v>
      </c>
      <c r="B3392" s="11" t="s">
        <v>210</v>
      </c>
      <c r="C3392" s="11" t="s">
        <v>143</v>
      </c>
      <c r="D3392" s="11" t="s">
        <v>18</v>
      </c>
      <c r="E3392" s="12">
        <v>57.833900898328558</v>
      </c>
      <c r="F3392" s="12">
        <v>71.026993851329394</v>
      </c>
      <c r="G3392" s="12">
        <v>68.872792368471167</v>
      </c>
      <c r="H3392" s="12">
        <v>78.132199465256363</v>
      </c>
      <c r="I3392" s="12">
        <v>78.329812205816623</v>
      </c>
      <c r="J3392" s="12">
        <v>44.587273171034539</v>
      </c>
      <c r="K3392" s="12">
        <v>31.465246567217971</v>
      </c>
      <c r="L3392" s="12">
        <v>61.181705942153243</v>
      </c>
      <c r="M3392" s="12">
        <v>56.004846110659223</v>
      </c>
      <c r="N3392" s="12"/>
      <c r="O3392" s="12"/>
    </row>
    <row r="3393" spans="1:15" x14ac:dyDescent="0.35">
      <c r="A3393" s="11" t="str">
        <f t="shared" si="54"/>
        <v>DISTRIBUCION VOLUMEN POR CRITERIO (kg o litros)RestoT.ESPAÑA</v>
      </c>
      <c r="B3393" s="11" t="s">
        <v>210</v>
      </c>
      <c r="C3393" s="11" t="s">
        <v>72</v>
      </c>
      <c r="D3393" s="11" t="s">
        <v>32</v>
      </c>
      <c r="E3393" s="12">
        <v>100</v>
      </c>
      <c r="F3393" s="12">
        <v>100</v>
      </c>
      <c r="G3393" s="12">
        <v>100</v>
      </c>
      <c r="H3393" s="12">
        <v>100</v>
      </c>
      <c r="I3393" s="12">
        <v>100</v>
      </c>
      <c r="J3393" s="12">
        <v>100</v>
      </c>
      <c r="K3393" s="12">
        <v>100</v>
      </c>
      <c r="L3393" s="12">
        <v>100</v>
      </c>
      <c r="M3393" s="12">
        <v>100</v>
      </c>
      <c r="N3393" s="12"/>
      <c r="O3393" s="12"/>
    </row>
    <row r="3394" spans="1:15" x14ac:dyDescent="0.35">
      <c r="A3394" s="11" t="str">
        <f t="shared" si="54"/>
        <v>DISTRIBUCION VOLUMEN POR CRITERIO (kg o litros)RestoBCN AM</v>
      </c>
      <c r="B3394" s="11" t="s">
        <v>210</v>
      </c>
      <c r="C3394" s="11" t="s">
        <v>72</v>
      </c>
      <c r="D3394" s="11" t="s">
        <v>1</v>
      </c>
      <c r="E3394" s="12">
        <v>10.400682679741529</v>
      </c>
      <c r="F3394" s="12">
        <v>6.885597197279278</v>
      </c>
      <c r="G3394" s="12">
        <v>6.2033837009285495</v>
      </c>
      <c r="H3394" s="12">
        <v>4.9311402302838019</v>
      </c>
      <c r="I3394" s="12">
        <v>6.7309189686450308</v>
      </c>
      <c r="J3394" s="12">
        <v>2.017798124041303</v>
      </c>
      <c r="K3394" s="12">
        <v>3.7689796908549225</v>
      </c>
      <c r="L3394" s="12">
        <v>7.4683023314647556</v>
      </c>
      <c r="M3394" s="12">
        <v>6.0348860530539774</v>
      </c>
      <c r="N3394" s="12"/>
      <c r="O3394" s="12"/>
    </row>
    <row r="3395" spans="1:15" x14ac:dyDescent="0.35">
      <c r="A3395" s="11" t="str">
        <f t="shared" si="54"/>
        <v>DISTRIBUCION VOLUMEN POR CRITERIO (kg o litros)RestoREST.CAT ARAGON</v>
      </c>
      <c r="B3395" s="11" t="s">
        <v>210</v>
      </c>
      <c r="C3395" s="11" t="s">
        <v>72</v>
      </c>
      <c r="D3395" s="11" t="s">
        <v>2</v>
      </c>
      <c r="E3395" s="12">
        <v>14.28626332757309</v>
      </c>
      <c r="F3395" s="12">
        <v>10.296289038801143</v>
      </c>
      <c r="G3395" s="12">
        <v>8.702864989746649</v>
      </c>
      <c r="H3395" s="12">
        <v>7.0471774308261832</v>
      </c>
      <c r="I3395" s="12">
        <v>7.8976669245962849</v>
      </c>
      <c r="J3395" s="12">
        <v>7.468383697439231</v>
      </c>
      <c r="K3395" s="12">
        <v>4.8603497387241061</v>
      </c>
      <c r="L3395" s="12">
        <v>8.9525280607644824</v>
      </c>
      <c r="M3395" s="12">
        <v>4.5832294953903165</v>
      </c>
      <c r="N3395" s="12"/>
      <c r="O3395" s="12"/>
    </row>
    <row r="3396" spans="1:15" x14ac:dyDescent="0.35">
      <c r="A3396" s="11" t="str">
        <f t="shared" si="54"/>
        <v>DISTRIBUCION VOLUMEN POR CRITERIO (kg o litros)RestoLEVANTE</v>
      </c>
      <c r="B3396" s="11" t="s">
        <v>210</v>
      </c>
      <c r="C3396" s="11" t="s">
        <v>72</v>
      </c>
      <c r="D3396" s="11" t="s">
        <v>3</v>
      </c>
      <c r="E3396" s="12">
        <v>10.218821300477893</v>
      </c>
      <c r="F3396" s="12">
        <v>15.116677308453626</v>
      </c>
      <c r="G3396" s="12">
        <v>10.462267419838557</v>
      </c>
      <c r="H3396" s="12">
        <v>4.0139325095036584</v>
      </c>
      <c r="I3396" s="12">
        <v>6.1167440063484104</v>
      </c>
      <c r="J3396" s="12">
        <v>8.5072163128450295</v>
      </c>
      <c r="K3396" s="12">
        <v>9.9017976533010401</v>
      </c>
      <c r="L3396" s="12">
        <v>9.5479386737942118</v>
      </c>
      <c r="M3396" s="12">
        <v>10.501997179148132</v>
      </c>
      <c r="N3396" s="12"/>
      <c r="O3396" s="12"/>
    </row>
    <row r="3397" spans="1:15" x14ac:dyDescent="0.35">
      <c r="A3397" s="11" t="str">
        <f t="shared" si="54"/>
        <v>DISTRIBUCION VOLUMEN POR CRITERIO (kg o litros)RestoANDALUCIA</v>
      </c>
      <c r="B3397" s="11" t="s">
        <v>210</v>
      </c>
      <c r="C3397" s="11" t="s">
        <v>72</v>
      </c>
      <c r="D3397" s="11" t="s">
        <v>4</v>
      </c>
      <c r="E3397" s="12">
        <v>31.300437033205498</v>
      </c>
      <c r="F3397" s="12">
        <v>32.076012800683309</v>
      </c>
      <c r="G3397" s="12">
        <v>39.407296143819501</v>
      </c>
      <c r="H3397" s="12">
        <v>41.39491869609116</v>
      </c>
      <c r="I3397" s="12">
        <v>47.29721869764672</v>
      </c>
      <c r="J3397" s="12">
        <v>36.602026693420989</v>
      </c>
      <c r="K3397" s="12">
        <v>37.978509792546191</v>
      </c>
      <c r="L3397" s="12">
        <v>44.093246376411777</v>
      </c>
      <c r="M3397" s="12">
        <v>37.030847529137162</v>
      </c>
      <c r="N3397" s="12"/>
      <c r="O3397" s="12"/>
    </row>
    <row r="3398" spans="1:15" x14ac:dyDescent="0.35">
      <c r="A3398" s="11" t="str">
        <f t="shared" si="54"/>
        <v>DISTRIBUCION VOLUMEN POR CRITERIO (kg o litros)RestoMDD AM</v>
      </c>
      <c r="B3398" s="11" t="s">
        <v>210</v>
      </c>
      <c r="C3398" s="11" t="s">
        <v>72</v>
      </c>
      <c r="D3398" s="11" t="s">
        <v>5</v>
      </c>
      <c r="E3398" s="12">
        <v>13.576248897928037</v>
      </c>
      <c r="F3398" s="12">
        <v>13.116048253867499</v>
      </c>
      <c r="G3398" s="12">
        <v>10.897010229297457</v>
      </c>
      <c r="H3398" s="12">
        <v>16.28613907089937</v>
      </c>
      <c r="I3398" s="12">
        <v>15.683828249063358</v>
      </c>
      <c r="J3398" s="12">
        <v>25.490414698303667</v>
      </c>
      <c r="K3398" s="12">
        <v>13.633254228681913</v>
      </c>
      <c r="L3398" s="12">
        <v>12.630372684469087</v>
      </c>
      <c r="M3398" s="12">
        <v>17.735393181562685</v>
      </c>
      <c r="N3398" s="12"/>
      <c r="O3398" s="12"/>
    </row>
    <row r="3399" spans="1:15" x14ac:dyDescent="0.35">
      <c r="A3399" s="11" t="str">
        <f t="shared" si="54"/>
        <v>DISTRIBUCION VOLUMEN POR CRITERIO (kg o litros)RestoRTO CENTRO</v>
      </c>
      <c r="B3399" s="11" t="s">
        <v>210</v>
      </c>
      <c r="C3399" s="11" t="s">
        <v>72</v>
      </c>
      <c r="D3399" s="11" t="s">
        <v>6</v>
      </c>
      <c r="E3399" s="12">
        <v>9.3573060093824409</v>
      </c>
      <c r="F3399" s="12">
        <v>7.4293795561200344</v>
      </c>
      <c r="G3399" s="12">
        <v>9.2907281388948668</v>
      </c>
      <c r="H3399" s="12">
        <v>11.383632018144425</v>
      </c>
      <c r="I3399" s="12">
        <v>6.9182941449204822</v>
      </c>
      <c r="J3399" s="12">
        <v>7.2167524134097052</v>
      </c>
      <c r="K3399" s="12">
        <v>19.553056884437588</v>
      </c>
      <c r="L3399" s="12">
        <v>3.5567599183579235</v>
      </c>
      <c r="M3399" s="12">
        <v>11.970852074860106</v>
      </c>
      <c r="N3399" s="12"/>
      <c r="O3399" s="12"/>
    </row>
    <row r="3400" spans="1:15" x14ac:dyDescent="0.35">
      <c r="A3400" s="11" t="str">
        <f t="shared" si="54"/>
        <v>DISTRIBUCION VOLUMEN POR CRITERIO (kg o litros)RestoNORTE-CENTRO</v>
      </c>
      <c r="B3400" s="11" t="s">
        <v>210</v>
      </c>
      <c r="C3400" s="11" t="s">
        <v>72</v>
      </c>
      <c r="D3400" s="11" t="s">
        <v>7</v>
      </c>
      <c r="E3400" s="12">
        <v>4.1606230828513615</v>
      </c>
      <c r="F3400" s="12">
        <v>5.0527696913645714</v>
      </c>
      <c r="G3400" s="12">
        <v>6.13457970749075</v>
      </c>
      <c r="H3400" s="12">
        <v>5.7859433041821422</v>
      </c>
      <c r="I3400" s="12">
        <v>4.555191228513265</v>
      </c>
      <c r="J3400" s="12">
        <v>10.318154705853274</v>
      </c>
      <c r="K3400" s="12">
        <v>4.7113149889099288</v>
      </c>
      <c r="L3400" s="12">
        <v>6.6427974916864017</v>
      </c>
      <c r="M3400" s="12">
        <v>4.0654351261933463</v>
      </c>
      <c r="N3400" s="12"/>
      <c r="O3400" s="12"/>
    </row>
    <row r="3401" spans="1:15" x14ac:dyDescent="0.35">
      <c r="A3401" s="11" t="str">
        <f t="shared" si="54"/>
        <v>DISTRIBUCION VOLUMEN POR CRITERIO (kg o litros)RestoNOROESTE</v>
      </c>
      <c r="B3401" s="11" t="s">
        <v>210</v>
      </c>
      <c r="C3401" s="11" t="s">
        <v>72</v>
      </c>
      <c r="D3401" s="11" t="s">
        <v>8</v>
      </c>
      <c r="E3401" s="12">
        <v>6.6996223020309733</v>
      </c>
      <c r="F3401" s="12">
        <v>10.027222416774009</v>
      </c>
      <c r="G3401" s="12">
        <v>8.9018702574149629</v>
      </c>
      <c r="H3401" s="12">
        <v>9.1571183754683698</v>
      </c>
      <c r="I3401" s="12">
        <v>4.8001296534353628</v>
      </c>
      <c r="J3401" s="12">
        <v>2.3792595898292013</v>
      </c>
      <c r="K3401" s="12">
        <v>5.5927322621351339</v>
      </c>
      <c r="L3401" s="12">
        <v>7.108042576264169</v>
      </c>
      <c r="M3401" s="12">
        <v>8.0773501799787404</v>
      </c>
      <c r="N3401" s="12"/>
      <c r="O3401" s="12"/>
    </row>
    <row r="3402" spans="1:15" x14ac:dyDescent="0.35">
      <c r="A3402" s="11" t="str">
        <f t="shared" si="54"/>
        <v>DISTRIBUCION VOLUMEN POR CRITERIO (kg o litros)Resto&lt;2MIL</v>
      </c>
      <c r="B3402" s="11" t="s">
        <v>210</v>
      </c>
      <c r="C3402" s="11" t="s">
        <v>72</v>
      </c>
      <c r="D3402" s="11" t="s">
        <v>9</v>
      </c>
      <c r="E3402" s="12">
        <v>5.113690215441574</v>
      </c>
      <c r="F3402" s="12">
        <v>2.0686180940402821</v>
      </c>
      <c r="G3402" s="12">
        <v>3.8931744773466184</v>
      </c>
      <c r="H3402" s="12">
        <v>3.8843707338037805</v>
      </c>
      <c r="I3402" s="12">
        <v>5.0158063679356113</v>
      </c>
      <c r="J3402" s="12">
        <v>5.3808412778623884</v>
      </c>
      <c r="K3402" s="12">
        <v>2.467214713472242</v>
      </c>
      <c r="L3402" s="12">
        <v>0.68456860097961947</v>
      </c>
      <c r="M3402" s="12">
        <v>5.5453591006168717</v>
      </c>
      <c r="N3402" s="12"/>
      <c r="O3402" s="12"/>
    </row>
    <row r="3403" spans="1:15" x14ac:dyDescent="0.35">
      <c r="A3403" s="11" t="str">
        <f t="shared" si="54"/>
        <v>DISTRIBUCION VOLUMEN POR CRITERIO (kg o litros)Resto2-5MIL</v>
      </c>
      <c r="B3403" s="11" t="s">
        <v>210</v>
      </c>
      <c r="C3403" s="11" t="s">
        <v>72</v>
      </c>
      <c r="D3403" s="11" t="s">
        <v>10</v>
      </c>
      <c r="E3403" s="12">
        <v>6.3956701103895428</v>
      </c>
      <c r="F3403" s="12">
        <v>3.464978607876442</v>
      </c>
      <c r="G3403" s="12">
        <v>4.2686364806874124</v>
      </c>
      <c r="H3403" s="12">
        <v>6.6803525886374864</v>
      </c>
      <c r="I3403" s="12">
        <v>10.838234494827056</v>
      </c>
      <c r="J3403" s="12">
        <v>5.2048030082686445</v>
      </c>
      <c r="K3403" s="12">
        <v>2.5736903809999272</v>
      </c>
      <c r="L3403" s="12">
        <v>5.2622265169223956</v>
      </c>
      <c r="M3403" s="12">
        <v>9.9541433585215877</v>
      </c>
      <c r="N3403" s="12"/>
      <c r="O3403" s="12"/>
    </row>
    <row r="3404" spans="1:15" x14ac:dyDescent="0.35">
      <c r="A3404" s="11" t="str">
        <f t="shared" si="54"/>
        <v>DISTRIBUCION VOLUMEN POR CRITERIO (kg o litros)Resto5-10MIL</v>
      </c>
      <c r="B3404" s="11" t="s">
        <v>210</v>
      </c>
      <c r="C3404" s="11" t="s">
        <v>72</v>
      </c>
      <c r="D3404" s="11" t="s">
        <v>11</v>
      </c>
      <c r="E3404" s="12">
        <v>11.400070967410409</v>
      </c>
      <c r="F3404" s="12">
        <v>8.7292846077509498</v>
      </c>
      <c r="G3404" s="12">
        <v>19.650073715916079</v>
      </c>
      <c r="H3404" s="12">
        <v>6.185215232481597</v>
      </c>
      <c r="I3404" s="12">
        <v>9.6340741978272302</v>
      </c>
      <c r="J3404" s="12">
        <v>19.585145793536977</v>
      </c>
      <c r="K3404" s="12">
        <v>7.88146701179061</v>
      </c>
      <c r="L3404" s="12">
        <v>14.680160890742922</v>
      </c>
      <c r="M3404" s="12">
        <v>3.6123343047215992</v>
      </c>
      <c r="N3404" s="12"/>
      <c r="O3404" s="12"/>
    </row>
    <row r="3405" spans="1:15" x14ac:dyDescent="0.35">
      <c r="A3405" s="11" t="str">
        <f t="shared" si="54"/>
        <v>DISTRIBUCION VOLUMEN POR CRITERIO (kg o litros)Resto10-30MIL</v>
      </c>
      <c r="B3405" s="11" t="s">
        <v>210</v>
      </c>
      <c r="C3405" s="11" t="s">
        <v>72</v>
      </c>
      <c r="D3405" s="11" t="s">
        <v>12</v>
      </c>
      <c r="E3405" s="12">
        <v>22.883388584580207</v>
      </c>
      <c r="F3405" s="12">
        <v>28.018583996689227</v>
      </c>
      <c r="G3405" s="12">
        <v>23.318745644810594</v>
      </c>
      <c r="H3405" s="12">
        <v>22.062791092589794</v>
      </c>
      <c r="I3405" s="12">
        <v>10.593205843646308</v>
      </c>
      <c r="J3405" s="12">
        <v>12.58018858129315</v>
      </c>
      <c r="K3405" s="12">
        <v>31.334963386720393</v>
      </c>
      <c r="L3405" s="12">
        <v>34.682980057089608</v>
      </c>
      <c r="M3405" s="12">
        <v>23.079765248853199</v>
      </c>
      <c r="N3405" s="12"/>
      <c r="O3405" s="12"/>
    </row>
    <row r="3406" spans="1:15" x14ac:dyDescent="0.35">
      <c r="A3406" s="11" t="str">
        <f t="shared" si="54"/>
        <v>DISTRIBUCION VOLUMEN POR CRITERIO (kg o litros)Resto30-100MIL</v>
      </c>
      <c r="B3406" s="11" t="s">
        <v>210</v>
      </c>
      <c r="C3406" s="11" t="s">
        <v>72</v>
      </c>
      <c r="D3406" s="11" t="s">
        <v>13</v>
      </c>
      <c r="E3406" s="12">
        <v>22.621550421048596</v>
      </c>
      <c r="F3406" s="12">
        <v>22.728895152120078</v>
      </c>
      <c r="G3406" s="12">
        <v>19.164971983104593</v>
      </c>
      <c r="H3406" s="12">
        <v>28.039807437103658</v>
      </c>
      <c r="I3406" s="12">
        <v>37.380814797311295</v>
      </c>
      <c r="J3406" s="12">
        <v>24.124645136416181</v>
      </c>
      <c r="K3406" s="12">
        <v>26.748720856415641</v>
      </c>
      <c r="L3406" s="12">
        <v>16.011214688533716</v>
      </c>
      <c r="M3406" s="12">
        <v>27.186935403296115</v>
      </c>
      <c r="N3406" s="12"/>
      <c r="O3406" s="12"/>
    </row>
    <row r="3407" spans="1:15" x14ac:dyDescent="0.35">
      <c r="A3407" s="11" t="str">
        <f t="shared" si="54"/>
        <v>DISTRIBUCION VOLUMEN POR CRITERIO (kg o litros)Resto100-200MIL</v>
      </c>
      <c r="B3407" s="11" t="s">
        <v>210</v>
      </c>
      <c r="C3407" s="11" t="s">
        <v>72</v>
      </c>
      <c r="D3407" s="11" t="s">
        <v>14</v>
      </c>
      <c r="E3407" s="12">
        <v>4.7419268572335431</v>
      </c>
      <c r="F3407" s="12">
        <v>7.3454374065794932</v>
      </c>
      <c r="G3407" s="12">
        <v>7.7638842053117223</v>
      </c>
      <c r="H3407" s="12">
        <v>5.7731091034279824</v>
      </c>
      <c r="I3407" s="12">
        <v>10.098803947875288</v>
      </c>
      <c r="J3407" s="12">
        <v>7.801395591861791</v>
      </c>
      <c r="K3407" s="12">
        <v>10.726015507661927</v>
      </c>
      <c r="L3407" s="12">
        <v>11.272601673000056</v>
      </c>
      <c r="M3407" s="12">
        <v>13.926393273239846</v>
      </c>
      <c r="N3407" s="12"/>
      <c r="O3407" s="12"/>
    </row>
    <row r="3408" spans="1:15" x14ac:dyDescent="0.35">
      <c r="A3408" s="11" t="str">
        <f t="shared" si="54"/>
        <v>DISTRIBUCION VOLUMEN POR CRITERIO (kg o litros)Resto200-500MIL</v>
      </c>
      <c r="B3408" s="11" t="s">
        <v>210</v>
      </c>
      <c r="C3408" s="11" t="s">
        <v>72</v>
      </c>
      <c r="D3408" s="11" t="s">
        <v>15</v>
      </c>
      <c r="E3408" s="12">
        <v>9.4970170717932287</v>
      </c>
      <c r="F3408" s="12">
        <v>16.051919987340526</v>
      </c>
      <c r="G3408" s="12">
        <v>11.503765444499832</v>
      </c>
      <c r="H3408" s="12">
        <v>9.7659273344290209</v>
      </c>
      <c r="I3408" s="12">
        <v>7.0192629525949446</v>
      </c>
      <c r="J3408" s="12">
        <v>3.2713900837292456</v>
      </c>
      <c r="K3408" s="12">
        <v>8.1294475382450404</v>
      </c>
      <c r="L3408" s="12">
        <v>6.7333975372254136</v>
      </c>
      <c r="M3408" s="12">
        <v>7.3347639908700728</v>
      </c>
      <c r="N3408" s="12"/>
      <c r="O3408" s="12"/>
    </row>
    <row r="3409" spans="1:15" x14ac:dyDescent="0.35">
      <c r="A3409" s="11" t="str">
        <f t="shared" si="54"/>
        <v>DISTRIBUCION VOLUMEN POR CRITERIO (kg o litros)Resto&gt;500MIL</v>
      </c>
      <c r="B3409" s="11" t="s">
        <v>210</v>
      </c>
      <c r="C3409" s="11" t="s">
        <v>72</v>
      </c>
      <c r="D3409" s="11" t="s">
        <v>16</v>
      </c>
      <c r="E3409" s="12">
        <v>17.346687572424948</v>
      </c>
      <c r="F3409" s="12">
        <v>11.592275600638704</v>
      </c>
      <c r="G3409" s="12">
        <v>10.436748233717646</v>
      </c>
      <c r="H3409" s="12">
        <v>17.608427880859498</v>
      </c>
      <c r="I3409" s="12">
        <v>9.4197938406493282</v>
      </c>
      <c r="J3409" s="12">
        <v>22.051586449268338</v>
      </c>
      <c r="K3409" s="12">
        <v>10.13846808353223</v>
      </c>
      <c r="L3409" s="12">
        <v>10.672838507807111</v>
      </c>
      <c r="M3409" s="12">
        <v>9.3602985187428409</v>
      </c>
      <c r="N3409" s="12"/>
      <c r="O3409" s="12"/>
    </row>
    <row r="3410" spans="1:15" x14ac:dyDescent="0.35">
      <c r="A3410" s="11" t="str">
        <f t="shared" si="54"/>
        <v>DISTRIBUCION VOLUMEN POR CRITERIO (kg o litros)RestoDE 15 A 19 AÑOS</v>
      </c>
      <c r="B3410" s="11" t="s">
        <v>210</v>
      </c>
      <c r="C3410" s="11" t="s">
        <v>72</v>
      </c>
      <c r="D3410" s="11" t="s">
        <v>34</v>
      </c>
      <c r="E3410" s="12">
        <v>9.5671933420063553</v>
      </c>
      <c r="F3410" s="12">
        <v>4.8997430588259583</v>
      </c>
      <c r="G3410" s="12">
        <v>10.756081887776512</v>
      </c>
      <c r="H3410" s="12">
        <v>6.389554565707245</v>
      </c>
      <c r="I3410" s="12">
        <v>6.7807499329948575</v>
      </c>
      <c r="J3410" s="12" t="s">
        <v>222</v>
      </c>
      <c r="K3410" s="12">
        <v>0.72573957708682835</v>
      </c>
      <c r="L3410" s="12">
        <v>7.7401170805571979</v>
      </c>
      <c r="M3410" s="12">
        <v>2.8672884506619583</v>
      </c>
      <c r="N3410" s="12"/>
      <c r="O3410" s="12"/>
    </row>
    <row r="3411" spans="1:15" x14ac:dyDescent="0.35">
      <c r="A3411" s="11" t="str">
        <f t="shared" si="54"/>
        <v>DISTRIBUCION VOLUMEN POR CRITERIO (kg o litros)RestoDE 20 A 24 AÑOS</v>
      </c>
      <c r="B3411" s="11" t="s">
        <v>210</v>
      </c>
      <c r="C3411" s="11" t="s">
        <v>72</v>
      </c>
      <c r="D3411" s="11" t="s">
        <v>35</v>
      </c>
      <c r="E3411" s="12">
        <v>6.3852429625198255</v>
      </c>
      <c r="F3411" s="12">
        <v>6.7200470794059513</v>
      </c>
      <c r="G3411" s="12">
        <v>6.8043142879878697</v>
      </c>
      <c r="H3411" s="12">
        <v>2.6282273271808712</v>
      </c>
      <c r="I3411" s="12">
        <v>11.098288549259754</v>
      </c>
      <c r="J3411" s="12">
        <v>13.563332371512113</v>
      </c>
      <c r="K3411" s="12">
        <v>10.587545224277079</v>
      </c>
      <c r="L3411" s="12">
        <v>11.375312268813275</v>
      </c>
      <c r="M3411" s="12">
        <v>4.6503555274886725</v>
      </c>
      <c r="N3411" s="12"/>
      <c r="O3411" s="12"/>
    </row>
    <row r="3412" spans="1:15" x14ac:dyDescent="0.35">
      <c r="A3412" s="11" t="str">
        <f t="shared" si="54"/>
        <v>DISTRIBUCION VOLUMEN POR CRITERIO (kg o litros)RestoDE 25 A 34 AÑOS</v>
      </c>
      <c r="B3412" s="11" t="s">
        <v>210</v>
      </c>
      <c r="C3412" s="11" t="s">
        <v>72</v>
      </c>
      <c r="D3412" s="11" t="s">
        <v>36</v>
      </c>
      <c r="E3412" s="12">
        <v>18.378345001973027</v>
      </c>
      <c r="F3412" s="12">
        <v>14.285354210237317</v>
      </c>
      <c r="G3412" s="12">
        <v>11.227099613371989</v>
      </c>
      <c r="H3412" s="12">
        <v>18.411329045449765</v>
      </c>
      <c r="I3412" s="12">
        <v>19.719000877116105</v>
      </c>
      <c r="J3412" s="12">
        <v>16.447644350726964</v>
      </c>
      <c r="K3412" s="12">
        <v>15.567283291252215</v>
      </c>
      <c r="L3412" s="12">
        <v>19.802040412864905</v>
      </c>
      <c r="M3412" s="12">
        <v>27.090525714819947</v>
      </c>
      <c r="N3412" s="12"/>
      <c r="O3412" s="12"/>
    </row>
    <row r="3413" spans="1:15" x14ac:dyDescent="0.35">
      <c r="A3413" s="11" t="str">
        <f t="shared" si="54"/>
        <v>DISTRIBUCION VOLUMEN POR CRITERIO (kg o litros)RestoDE 35 A 49 AÑOS</v>
      </c>
      <c r="B3413" s="11" t="s">
        <v>210</v>
      </c>
      <c r="C3413" s="11" t="s">
        <v>72</v>
      </c>
      <c r="D3413" s="11" t="s">
        <v>37</v>
      </c>
      <c r="E3413" s="12">
        <v>28.32082457540956</v>
      </c>
      <c r="F3413" s="12">
        <v>35.058289673654627</v>
      </c>
      <c r="G3413" s="12">
        <v>31.121498254633483</v>
      </c>
      <c r="H3413" s="12">
        <v>32.626888007217332</v>
      </c>
      <c r="I3413" s="12">
        <v>28.128621291952832</v>
      </c>
      <c r="J3413" s="12">
        <v>36.821558094668404</v>
      </c>
      <c r="K3413" s="12">
        <v>32.754986913722831</v>
      </c>
      <c r="L3413" s="12">
        <v>32.460017426986923</v>
      </c>
      <c r="M3413" s="12">
        <v>30.707783316159205</v>
      </c>
      <c r="N3413" s="12"/>
      <c r="O3413" s="12"/>
    </row>
    <row r="3414" spans="1:15" x14ac:dyDescent="0.35">
      <c r="A3414" s="11" t="str">
        <f t="shared" si="54"/>
        <v>DISTRIBUCION VOLUMEN POR CRITERIO (kg o litros)RestoDE 50 A 59 AÑOS</v>
      </c>
      <c r="B3414" s="11" t="s">
        <v>210</v>
      </c>
      <c r="C3414" s="11" t="s">
        <v>72</v>
      </c>
      <c r="D3414" s="11" t="s">
        <v>38</v>
      </c>
      <c r="E3414" s="12">
        <v>17.418583989633625</v>
      </c>
      <c r="F3414" s="12">
        <v>17.561550999248336</v>
      </c>
      <c r="G3414" s="12">
        <v>20.384126886254215</v>
      </c>
      <c r="H3414" s="12">
        <v>22.793072750351502</v>
      </c>
      <c r="I3414" s="12">
        <v>11.129849152767823</v>
      </c>
      <c r="J3414" s="12">
        <v>15.548370444457433</v>
      </c>
      <c r="K3414" s="12">
        <v>17.743546554634239</v>
      </c>
      <c r="L3414" s="12">
        <v>12.087271437054103</v>
      </c>
      <c r="M3414" s="12">
        <v>21.327717277287274</v>
      </c>
      <c r="N3414" s="12"/>
      <c r="O3414" s="12"/>
    </row>
    <row r="3415" spans="1:15" x14ac:dyDescent="0.35">
      <c r="A3415" s="11" t="str">
        <f t="shared" si="54"/>
        <v>DISTRIBUCION VOLUMEN POR CRITERIO (kg o litros)RestoDE 60 A 75 AÑOS</v>
      </c>
      <c r="B3415" s="11" t="s">
        <v>210</v>
      </c>
      <c r="C3415" s="11" t="s">
        <v>72</v>
      </c>
      <c r="D3415" s="11" t="s">
        <v>39</v>
      </c>
      <c r="E3415" s="12">
        <v>19.929816275826568</v>
      </c>
      <c r="F3415" s="12">
        <v>21.475008586947414</v>
      </c>
      <c r="G3415" s="12">
        <v>19.706874680186466</v>
      </c>
      <c r="H3415" s="12">
        <v>17.150928957695459</v>
      </c>
      <c r="I3415" s="12">
        <v>23.143487061022185</v>
      </c>
      <c r="J3415" s="12">
        <v>17.619089307977944</v>
      </c>
      <c r="K3415" s="12">
        <v>22.620887517585643</v>
      </c>
      <c r="L3415" s="12">
        <v>16.535230478142317</v>
      </c>
      <c r="M3415" s="12">
        <v>13.356320497254298</v>
      </c>
      <c r="N3415" s="12"/>
      <c r="O3415" s="12"/>
    </row>
    <row r="3416" spans="1:15" x14ac:dyDescent="0.35">
      <c r="A3416" s="11" t="str">
        <f t="shared" si="54"/>
        <v>DISTRIBUCION VOLUMEN POR CRITERIO (kg o litros)RestoNIVEL ALTO</v>
      </c>
      <c r="B3416" s="11" t="s">
        <v>210</v>
      </c>
      <c r="C3416" s="11" t="s">
        <v>72</v>
      </c>
      <c r="D3416" s="11" t="s">
        <v>171</v>
      </c>
      <c r="E3416" s="12">
        <v>17.979560117980792</v>
      </c>
      <c r="F3416" s="12">
        <v>22.388676872213605</v>
      </c>
      <c r="G3416" s="12">
        <v>28.608015705632877</v>
      </c>
      <c r="H3416" s="12">
        <v>27.654034280377111</v>
      </c>
      <c r="I3416" s="12">
        <v>19.838096938496701</v>
      </c>
      <c r="J3416" s="12">
        <v>28.376151351839241</v>
      </c>
      <c r="K3416" s="12">
        <v>24.834475345604417</v>
      </c>
      <c r="L3416" s="12">
        <v>19.764743288038485</v>
      </c>
      <c r="M3416" s="12">
        <v>18.560262384572724</v>
      </c>
      <c r="N3416" s="12"/>
      <c r="O3416" s="12"/>
    </row>
    <row r="3417" spans="1:15" x14ac:dyDescent="0.35">
      <c r="A3417" s="11" t="str">
        <f t="shared" si="54"/>
        <v>DISTRIBUCION VOLUMEN POR CRITERIO (kg o litros)RestoNIVEL MEDIO ALTO</v>
      </c>
      <c r="B3417" s="11" t="s">
        <v>210</v>
      </c>
      <c r="C3417" s="11" t="s">
        <v>72</v>
      </c>
      <c r="D3417" s="11" t="s">
        <v>172</v>
      </c>
      <c r="E3417" s="12">
        <v>15.588417803780516</v>
      </c>
      <c r="F3417" s="12">
        <v>13.480311011933413</v>
      </c>
      <c r="G3417" s="12">
        <v>9.0809724613232632</v>
      </c>
      <c r="H3417" s="12">
        <v>9.3340584735923073</v>
      </c>
      <c r="I3417" s="12">
        <v>6.8709760012039132</v>
      </c>
      <c r="J3417" s="12">
        <v>9.1978959934350257</v>
      </c>
      <c r="K3417" s="12">
        <v>9.5792643497248111</v>
      </c>
      <c r="L3417" s="12">
        <v>18.275102123923574</v>
      </c>
      <c r="M3417" s="12">
        <v>15.790815303708843</v>
      </c>
      <c r="N3417" s="12"/>
      <c r="O3417" s="12"/>
    </row>
    <row r="3418" spans="1:15" x14ac:dyDescent="0.35">
      <c r="A3418" s="11" t="str">
        <f t="shared" si="54"/>
        <v>DISTRIBUCION VOLUMEN POR CRITERIO (kg o litros)RestoNIVEL MEDIO</v>
      </c>
      <c r="B3418" s="11" t="s">
        <v>210</v>
      </c>
      <c r="C3418" s="11" t="s">
        <v>72</v>
      </c>
      <c r="D3418" s="11" t="s">
        <v>173</v>
      </c>
      <c r="E3418" s="12">
        <v>29.368760887804648</v>
      </c>
      <c r="F3418" s="12">
        <v>22.405725640816033</v>
      </c>
      <c r="G3418" s="12">
        <v>22.357559752687088</v>
      </c>
      <c r="H3418" s="12">
        <v>24.727119715904355</v>
      </c>
      <c r="I3418" s="12">
        <v>36.543156858611574</v>
      </c>
      <c r="J3418" s="12">
        <v>20.925804873407099</v>
      </c>
      <c r="K3418" s="12">
        <v>35.598767365105857</v>
      </c>
      <c r="L3418" s="12">
        <v>21.070563763240003</v>
      </c>
      <c r="M3418" s="12">
        <v>24.364236049745593</v>
      </c>
      <c r="N3418" s="12"/>
      <c r="O3418" s="12"/>
    </row>
    <row r="3419" spans="1:15" x14ac:dyDescent="0.35">
      <c r="A3419" s="11" t="str">
        <f t="shared" si="54"/>
        <v>DISTRIBUCION VOLUMEN POR CRITERIO (kg o litros)RestoNIVEL MEDIO BAJO</v>
      </c>
      <c r="B3419" s="11" t="s">
        <v>210</v>
      </c>
      <c r="C3419" s="11" t="s">
        <v>72</v>
      </c>
      <c r="D3419" s="11" t="s">
        <v>174</v>
      </c>
      <c r="E3419" s="12">
        <v>18.637277617942242</v>
      </c>
      <c r="F3419" s="12">
        <v>13.795698938156505</v>
      </c>
      <c r="G3419" s="12">
        <v>17.084842580048026</v>
      </c>
      <c r="H3419" s="12">
        <v>12.121244424560063</v>
      </c>
      <c r="I3419" s="12">
        <v>13.373578307577331</v>
      </c>
      <c r="J3419" s="12">
        <v>15.490541904864063</v>
      </c>
      <c r="K3419" s="12">
        <v>14.19184781967688</v>
      </c>
      <c r="L3419" s="12">
        <v>15.572108299662041</v>
      </c>
      <c r="M3419" s="12">
        <v>12.682254797261406</v>
      </c>
      <c r="N3419" s="12"/>
      <c r="O3419" s="12"/>
    </row>
    <row r="3420" spans="1:15" x14ac:dyDescent="0.35">
      <c r="A3420" s="11" t="str">
        <f t="shared" si="54"/>
        <v>DISTRIBUCION VOLUMEN POR CRITERIO (kg o litros)RestoNIVEL BAJO</v>
      </c>
      <c r="B3420" s="11" t="s">
        <v>210</v>
      </c>
      <c r="C3420" s="11" t="s">
        <v>72</v>
      </c>
      <c r="D3420" s="11" t="s">
        <v>190</v>
      </c>
      <c r="E3420" s="12">
        <v>18.425984486474277</v>
      </c>
      <c r="F3420" s="12">
        <v>27.929586532622015</v>
      </c>
      <c r="G3420" s="12">
        <v>22.868611625418996</v>
      </c>
      <c r="H3420" s="12">
        <v>26.163544770840147</v>
      </c>
      <c r="I3420" s="12">
        <v>23.37418812520206</v>
      </c>
      <c r="J3420" s="12">
        <v>26.009603611454562</v>
      </c>
      <c r="K3420" s="12">
        <v>15.795639509113018</v>
      </c>
      <c r="L3420" s="12">
        <v>25.317472086994869</v>
      </c>
      <c r="M3420" s="12">
        <v>28.602426730224455</v>
      </c>
      <c r="N3420" s="12"/>
      <c r="O3420" s="12"/>
    </row>
    <row r="3421" spans="1:15" x14ac:dyDescent="0.35">
      <c r="A3421" s="11" t="str">
        <f t="shared" si="54"/>
        <v>DISTRIBUCION VOLUMEN POR CRITERIO (kg o litros)RestoHOMBRE</v>
      </c>
      <c r="B3421" s="11" t="s">
        <v>210</v>
      </c>
      <c r="C3421" s="11" t="s">
        <v>72</v>
      </c>
      <c r="D3421" s="11" t="s">
        <v>17</v>
      </c>
      <c r="E3421" s="12">
        <v>45.455480969774342</v>
      </c>
      <c r="F3421" s="12">
        <v>41.245156090243626</v>
      </c>
      <c r="G3421" s="12">
        <v>35.009576210187362</v>
      </c>
      <c r="H3421" s="12">
        <v>49.844888536456821</v>
      </c>
      <c r="I3421" s="12">
        <v>48.174558882370235</v>
      </c>
      <c r="J3421" s="12">
        <v>46.624216311377474</v>
      </c>
      <c r="K3421" s="12">
        <v>53.066736593357945</v>
      </c>
      <c r="L3421" s="12">
        <v>51.087297393176854</v>
      </c>
      <c r="M3421" s="12">
        <v>47.816784675584472</v>
      </c>
      <c r="N3421" s="12"/>
      <c r="O3421" s="12"/>
    </row>
    <row r="3422" spans="1:15" x14ac:dyDescent="0.35">
      <c r="A3422" s="11" t="str">
        <f t="shared" si="54"/>
        <v>DISTRIBUCION VOLUMEN POR CRITERIO (kg o litros)RestoMUJER</v>
      </c>
      <c r="B3422" s="11" t="s">
        <v>210</v>
      </c>
      <c r="C3422" s="11" t="s">
        <v>72</v>
      </c>
      <c r="D3422" s="11" t="s">
        <v>18</v>
      </c>
      <c r="E3422" s="12">
        <v>54.544521498437589</v>
      </c>
      <c r="F3422" s="12">
        <v>58.754839939150337</v>
      </c>
      <c r="G3422" s="12">
        <v>64.990423885675696</v>
      </c>
      <c r="H3422" s="12">
        <v>50.155103737529608</v>
      </c>
      <c r="I3422" s="12">
        <v>51.825434961354645</v>
      </c>
      <c r="J3422" s="12">
        <v>53.375794256078358</v>
      </c>
      <c r="K3422" s="12">
        <v>46.933261818959991</v>
      </c>
      <c r="L3422" s="12">
        <v>48.912694298110019</v>
      </c>
      <c r="M3422" s="12">
        <v>52.183207775791786</v>
      </c>
      <c r="N3422" s="12"/>
      <c r="O3422" s="12"/>
    </row>
    <row r="3423" spans="1:15" x14ac:dyDescent="0.35">
      <c r="A3423" s="11" t="str">
        <f t="shared" si="54"/>
        <v>CONSUMO PER CAPITA (kg o litros por individuo)TOTAL BEBIDAST.ESPAÑA</v>
      </c>
      <c r="B3423" s="11" t="s">
        <v>208</v>
      </c>
      <c r="C3423" s="11" t="s">
        <v>96</v>
      </c>
      <c r="D3423" s="11" t="s">
        <v>32</v>
      </c>
      <c r="E3423" s="12">
        <v>12.50561425568435</v>
      </c>
      <c r="F3423" s="12">
        <v>14.059937332349724</v>
      </c>
      <c r="G3423" s="12">
        <v>21.610219946852936</v>
      </c>
      <c r="H3423" s="12">
        <v>12.94399256296855</v>
      </c>
      <c r="I3423" s="12">
        <v>12.306123601800159</v>
      </c>
      <c r="J3423" s="12">
        <v>13.674213952870483</v>
      </c>
      <c r="K3423" s="12">
        <v>19.989407878200939</v>
      </c>
      <c r="L3423" s="12">
        <v>12.326801476049972</v>
      </c>
      <c r="M3423" s="12">
        <v>11.722552663139972</v>
      </c>
      <c r="N3423" s="12"/>
      <c r="O3423" s="12"/>
    </row>
    <row r="3424" spans="1:15" x14ac:dyDescent="0.35">
      <c r="A3424" s="11" t="str">
        <f t="shared" si="54"/>
        <v>CONSUMO PER CAPITA (kg o litros por individuo)TOTAL BEBIDASBCN AM</v>
      </c>
      <c r="B3424" s="11" t="s">
        <v>208</v>
      </c>
      <c r="C3424" s="11" t="s">
        <v>96</v>
      </c>
      <c r="D3424" s="11" t="s">
        <v>1</v>
      </c>
      <c r="E3424" s="12">
        <v>13.484732726920308</v>
      </c>
      <c r="F3424" s="12">
        <v>14.145774597116203</v>
      </c>
      <c r="G3424" s="12">
        <v>20.620004317007474</v>
      </c>
      <c r="H3424" s="12">
        <v>12.743019100887425</v>
      </c>
      <c r="I3424" s="12">
        <v>11.636987479538453</v>
      </c>
      <c r="J3424" s="12">
        <v>13.411894263653314</v>
      </c>
      <c r="K3424" s="12">
        <v>20.088713027385388</v>
      </c>
      <c r="L3424" s="12">
        <v>12.131389324938427</v>
      </c>
      <c r="M3424" s="12">
        <v>11.866652301728477</v>
      </c>
      <c r="N3424" s="12"/>
      <c r="O3424" s="12"/>
    </row>
    <row r="3425" spans="1:15" x14ac:dyDescent="0.35">
      <c r="A3425" s="11" t="str">
        <f t="shared" si="54"/>
        <v>CONSUMO PER CAPITA (kg o litros por individuo)TOTAL BEBIDASREST.CAT ARAGON</v>
      </c>
      <c r="B3425" s="11" t="s">
        <v>208</v>
      </c>
      <c r="C3425" s="11" t="s">
        <v>96</v>
      </c>
      <c r="D3425" s="11" t="s">
        <v>2</v>
      </c>
      <c r="E3425" s="12">
        <v>12.740403610228151</v>
      </c>
      <c r="F3425" s="12">
        <v>15.237379318389142</v>
      </c>
      <c r="G3425" s="12">
        <v>26.159252145176374</v>
      </c>
      <c r="H3425" s="12">
        <v>16.079600280856802</v>
      </c>
      <c r="I3425" s="12">
        <v>15.811407791782191</v>
      </c>
      <c r="J3425" s="12">
        <v>16.912324910750847</v>
      </c>
      <c r="K3425" s="12">
        <v>26.623308010398382</v>
      </c>
      <c r="L3425" s="12">
        <v>15.636104568075876</v>
      </c>
      <c r="M3425" s="12">
        <v>15.517719487351984</v>
      </c>
      <c r="N3425" s="12"/>
      <c r="O3425" s="12"/>
    </row>
    <row r="3426" spans="1:15" x14ac:dyDescent="0.35">
      <c r="A3426" s="11" t="str">
        <f t="shared" si="54"/>
        <v>CONSUMO PER CAPITA (kg o litros por individuo)TOTAL BEBIDASLEVANTE</v>
      </c>
      <c r="B3426" s="11" t="s">
        <v>208</v>
      </c>
      <c r="C3426" s="11" t="s">
        <v>96</v>
      </c>
      <c r="D3426" s="11" t="s">
        <v>3</v>
      </c>
      <c r="E3426" s="12">
        <v>11.473158586598403</v>
      </c>
      <c r="F3426" s="12">
        <v>12.009232944863546</v>
      </c>
      <c r="G3426" s="12">
        <v>18.557334950859364</v>
      </c>
      <c r="H3426" s="12">
        <v>11.093898177345229</v>
      </c>
      <c r="I3426" s="12">
        <v>11.05233437477613</v>
      </c>
      <c r="J3426" s="12">
        <v>11.698764186187702</v>
      </c>
      <c r="K3426" s="12">
        <v>17.126505964486949</v>
      </c>
      <c r="L3426" s="12">
        <v>11.212088194237722</v>
      </c>
      <c r="M3426" s="12">
        <v>10.371656468547933</v>
      </c>
      <c r="N3426" s="12"/>
      <c r="O3426" s="12"/>
    </row>
    <row r="3427" spans="1:15" x14ac:dyDescent="0.35">
      <c r="A3427" s="11" t="str">
        <f t="shared" si="54"/>
        <v>CONSUMO PER CAPITA (kg o litros por individuo)TOTAL BEBIDASANDALUCIA</v>
      </c>
      <c r="B3427" s="11" t="s">
        <v>208</v>
      </c>
      <c r="C3427" s="11" t="s">
        <v>96</v>
      </c>
      <c r="D3427" s="11" t="s">
        <v>4</v>
      </c>
      <c r="E3427" s="12">
        <v>11.80217532457989</v>
      </c>
      <c r="F3427" s="12">
        <v>14.045495498593443</v>
      </c>
      <c r="G3427" s="12">
        <v>20.820990044623887</v>
      </c>
      <c r="H3427" s="12">
        <v>12.420074388285416</v>
      </c>
      <c r="I3427" s="12">
        <v>11.319422203681578</v>
      </c>
      <c r="J3427" s="12">
        <v>12.861476738624926</v>
      </c>
      <c r="K3427" s="12">
        <v>18.339971949188456</v>
      </c>
      <c r="L3427" s="12">
        <v>11.540070117335109</v>
      </c>
      <c r="M3427" s="12">
        <v>11.129307442457534</v>
      </c>
      <c r="N3427" s="12"/>
      <c r="O3427" s="12"/>
    </row>
    <row r="3428" spans="1:15" x14ac:dyDescent="0.35">
      <c r="A3428" s="11" t="str">
        <f t="shared" si="54"/>
        <v>CONSUMO PER CAPITA (kg o litros por individuo)TOTAL BEBIDASMDD AM</v>
      </c>
      <c r="B3428" s="11" t="s">
        <v>208</v>
      </c>
      <c r="C3428" s="11" t="s">
        <v>96</v>
      </c>
      <c r="D3428" s="11" t="s">
        <v>5</v>
      </c>
      <c r="E3428" s="12">
        <v>12.048846171215184</v>
      </c>
      <c r="F3428" s="12">
        <v>13.293137438535629</v>
      </c>
      <c r="G3428" s="12">
        <v>20.542370888970147</v>
      </c>
      <c r="H3428" s="12">
        <v>11.91281431999675</v>
      </c>
      <c r="I3428" s="12">
        <v>10.483459464296589</v>
      </c>
      <c r="J3428" s="12">
        <v>12.905847066530036</v>
      </c>
      <c r="K3428" s="12">
        <v>17.843699783862043</v>
      </c>
      <c r="L3428" s="12">
        <v>10.329986589747199</v>
      </c>
      <c r="M3428" s="12">
        <v>9.2027583414695631</v>
      </c>
      <c r="N3428" s="12"/>
      <c r="O3428" s="12"/>
    </row>
    <row r="3429" spans="1:15" x14ac:dyDescent="0.35">
      <c r="A3429" s="11" t="str">
        <f t="shared" si="54"/>
        <v>CONSUMO PER CAPITA (kg o litros por individuo)TOTAL BEBIDASRTO CENTRO</v>
      </c>
      <c r="B3429" s="11" t="s">
        <v>208</v>
      </c>
      <c r="C3429" s="11" t="s">
        <v>96</v>
      </c>
      <c r="D3429" s="11" t="s">
        <v>6</v>
      </c>
      <c r="E3429" s="12">
        <v>11.131021363101906</v>
      </c>
      <c r="F3429" s="12">
        <v>13.137758095398905</v>
      </c>
      <c r="G3429" s="12">
        <v>19.685565443119184</v>
      </c>
      <c r="H3429" s="12">
        <v>11.949742388444747</v>
      </c>
      <c r="I3429" s="12">
        <v>12.101049623556863</v>
      </c>
      <c r="J3429" s="12">
        <v>12.686498515440043</v>
      </c>
      <c r="K3429" s="12">
        <v>18.626410816062872</v>
      </c>
      <c r="L3429" s="12">
        <v>12.36619477035825</v>
      </c>
      <c r="M3429" s="12">
        <v>11.833290297939632</v>
      </c>
      <c r="N3429" s="12"/>
      <c r="O3429" s="12"/>
    </row>
    <row r="3430" spans="1:15" x14ac:dyDescent="0.35">
      <c r="A3430" s="11" t="str">
        <f t="shared" si="54"/>
        <v>CONSUMO PER CAPITA (kg o litros por individuo)TOTAL BEBIDASNORTE-CENTRO</v>
      </c>
      <c r="B3430" s="11" t="s">
        <v>208</v>
      </c>
      <c r="C3430" s="11" t="s">
        <v>96</v>
      </c>
      <c r="D3430" s="11" t="s">
        <v>7</v>
      </c>
      <c r="E3430" s="12">
        <v>12.882510857864046</v>
      </c>
      <c r="F3430" s="12">
        <v>14.175185443844343</v>
      </c>
      <c r="G3430" s="12">
        <v>23.376768046082123</v>
      </c>
      <c r="H3430" s="12">
        <v>13.707477504431232</v>
      </c>
      <c r="I3430" s="12">
        <v>12.475615307904352</v>
      </c>
      <c r="J3430" s="12">
        <v>14.35738106150604</v>
      </c>
      <c r="K3430" s="12">
        <v>20.198498761535465</v>
      </c>
      <c r="L3430" s="12">
        <v>12.256102193399492</v>
      </c>
      <c r="M3430" s="12">
        <v>11.705131350487214</v>
      </c>
      <c r="N3430" s="12"/>
      <c r="O3430" s="12"/>
    </row>
    <row r="3431" spans="1:15" x14ac:dyDescent="0.35">
      <c r="A3431" s="11" t="str">
        <f t="shared" si="54"/>
        <v>CONSUMO PER CAPITA (kg o litros por individuo)TOTAL BEBIDASNOROESTE</v>
      </c>
      <c r="B3431" s="11" t="s">
        <v>208</v>
      </c>
      <c r="C3431" s="11" t="s">
        <v>96</v>
      </c>
      <c r="D3431" s="11" t="s">
        <v>8</v>
      </c>
      <c r="E3431" s="12">
        <v>16.328018915096226</v>
      </c>
      <c r="F3431" s="12">
        <v>17.896602773530915</v>
      </c>
      <c r="G3431" s="12">
        <v>24.915149765514265</v>
      </c>
      <c r="H3431" s="12">
        <v>14.768890867060485</v>
      </c>
      <c r="I3431" s="12">
        <v>15.126966813930856</v>
      </c>
      <c r="J3431" s="12">
        <v>16.038050134767847</v>
      </c>
      <c r="K3431" s="12">
        <v>23.404084867079604</v>
      </c>
      <c r="L3431" s="12">
        <v>14.480006804869349</v>
      </c>
      <c r="M3431" s="12">
        <v>13.450437385856061</v>
      </c>
      <c r="N3431" s="12"/>
      <c r="O3431" s="12"/>
    </row>
    <row r="3432" spans="1:15" x14ac:dyDescent="0.35">
      <c r="A3432" s="11" t="str">
        <f t="shared" si="54"/>
        <v>CONSUMO PER CAPITA (kg o litros por individuo)TOTAL BEBIDAS&lt;2MIL</v>
      </c>
      <c r="B3432" s="11" t="s">
        <v>208</v>
      </c>
      <c r="C3432" s="11" t="s">
        <v>96</v>
      </c>
      <c r="D3432" s="11" t="s">
        <v>9</v>
      </c>
      <c r="E3432" s="12">
        <v>11.665207527067688</v>
      </c>
      <c r="F3432" s="12">
        <v>13.923554503982254</v>
      </c>
      <c r="G3432" s="12">
        <v>21.24598204216403</v>
      </c>
      <c r="H3432" s="12">
        <v>11.41008066785267</v>
      </c>
      <c r="I3432" s="12">
        <v>13.099376232490828</v>
      </c>
      <c r="J3432" s="12">
        <v>13.136352367453155</v>
      </c>
      <c r="K3432" s="12">
        <v>20.221673307133258</v>
      </c>
      <c r="L3432" s="12">
        <v>11.886205436254679</v>
      </c>
      <c r="M3432" s="12">
        <v>13.696493474042255</v>
      </c>
      <c r="N3432" s="12"/>
      <c r="O3432" s="12"/>
    </row>
    <row r="3433" spans="1:15" x14ac:dyDescent="0.35">
      <c r="A3433" s="11" t="str">
        <f t="shared" si="54"/>
        <v>CONSUMO PER CAPITA (kg o litros por individuo)TOTAL BEBIDAS2-5MIL</v>
      </c>
      <c r="B3433" s="11" t="s">
        <v>208</v>
      </c>
      <c r="C3433" s="11" t="s">
        <v>96</v>
      </c>
      <c r="D3433" s="11" t="s">
        <v>10</v>
      </c>
      <c r="E3433" s="12">
        <v>9.3329336224405655</v>
      </c>
      <c r="F3433" s="12">
        <v>9.9859403161471221</v>
      </c>
      <c r="G3433" s="12">
        <v>15.627133559246275</v>
      </c>
      <c r="H3433" s="12">
        <v>8.4326040477307291</v>
      </c>
      <c r="I3433" s="12">
        <v>7.4373382288287111</v>
      </c>
      <c r="J3433" s="12">
        <v>9.1600205681213822</v>
      </c>
      <c r="K3433" s="12">
        <v>12.610522211006957</v>
      </c>
      <c r="L3433" s="12">
        <v>8.3803002247338707</v>
      </c>
      <c r="M3433" s="12">
        <v>9.26225079753263</v>
      </c>
      <c r="N3433" s="12"/>
      <c r="O3433" s="12"/>
    </row>
    <row r="3434" spans="1:15" x14ac:dyDescent="0.35">
      <c r="A3434" s="11" t="str">
        <f t="shared" si="54"/>
        <v>CONSUMO PER CAPITA (kg o litros por individuo)TOTAL BEBIDAS5-10MIL</v>
      </c>
      <c r="B3434" s="11" t="s">
        <v>208</v>
      </c>
      <c r="C3434" s="11" t="s">
        <v>96</v>
      </c>
      <c r="D3434" s="11" t="s">
        <v>11</v>
      </c>
      <c r="E3434" s="12">
        <v>11.335506931607762</v>
      </c>
      <c r="F3434" s="12">
        <v>13.358830091169127</v>
      </c>
      <c r="G3434" s="12">
        <v>20.190334705282439</v>
      </c>
      <c r="H3434" s="12">
        <v>12.907538562537363</v>
      </c>
      <c r="I3434" s="12">
        <v>11.031081445857875</v>
      </c>
      <c r="J3434" s="12">
        <v>13.652070994913153</v>
      </c>
      <c r="K3434" s="12">
        <v>19.399385893835337</v>
      </c>
      <c r="L3434" s="12">
        <v>12.137462042064577</v>
      </c>
      <c r="M3434" s="12">
        <v>11.558231898015041</v>
      </c>
      <c r="N3434" s="12"/>
      <c r="O3434" s="12"/>
    </row>
    <row r="3435" spans="1:15" x14ac:dyDescent="0.35">
      <c r="A3435" s="11" t="str">
        <f t="shared" si="54"/>
        <v>CONSUMO PER CAPITA (kg o litros por individuo)TOTAL BEBIDAS10-30MIL</v>
      </c>
      <c r="B3435" s="11" t="s">
        <v>208</v>
      </c>
      <c r="C3435" s="11" t="s">
        <v>96</v>
      </c>
      <c r="D3435" s="11" t="s">
        <v>12</v>
      </c>
      <c r="E3435" s="12">
        <v>12.346506641482346</v>
      </c>
      <c r="F3435" s="12">
        <v>14.283429430070244</v>
      </c>
      <c r="G3435" s="12">
        <v>20.989226170661347</v>
      </c>
      <c r="H3435" s="12">
        <v>12.343377059623805</v>
      </c>
      <c r="I3435" s="12">
        <v>11.66179699087416</v>
      </c>
      <c r="J3435" s="12">
        <v>13.191722182712985</v>
      </c>
      <c r="K3435" s="12">
        <v>19.739869633420081</v>
      </c>
      <c r="L3435" s="12">
        <v>11.883448076484502</v>
      </c>
      <c r="M3435" s="12">
        <v>11.377099983947165</v>
      </c>
      <c r="N3435" s="12"/>
      <c r="O3435" s="12"/>
    </row>
    <row r="3436" spans="1:15" x14ac:dyDescent="0.35">
      <c r="A3436" s="11" t="str">
        <f t="shared" si="54"/>
        <v>CONSUMO PER CAPITA (kg o litros por individuo)TOTAL BEBIDAS30-100MIL</v>
      </c>
      <c r="B3436" s="11" t="s">
        <v>208</v>
      </c>
      <c r="C3436" s="11" t="s">
        <v>96</v>
      </c>
      <c r="D3436" s="11" t="s">
        <v>13</v>
      </c>
      <c r="E3436" s="12">
        <v>11.817405126260308</v>
      </c>
      <c r="F3436" s="12">
        <v>13.36109392830625</v>
      </c>
      <c r="G3436" s="12">
        <v>22.963428746120936</v>
      </c>
      <c r="H3436" s="12">
        <v>14.164414972890009</v>
      </c>
      <c r="I3436" s="12">
        <v>14.070155493483933</v>
      </c>
      <c r="J3436" s="12">
        <v>15.186310071996196</v>
      </c>
      <c r="K3436" s="12">
        <v>21.661771767866895</v>
      </c>
      <c r="L3436" s="12">
        <v>13.720518942694325</v>
      </c>
      <c r="M3436" s="12">
        <v>12.460098033781057</v>
      </c>
      <c r="N3436" s="12"/>
      <c r="O3436" s="12"/>
    </row>
    <row r="3437" spans="1:15" x14ac:dyDescent="0.35">
      <c r="A3437" s="11" t="str">
        <f t="shared" si="54"/>
        <v>CONSUMO PER CAPITA (kg o litros por individuo)TOTAL BEBIDAS100-200MIL</v>
      </c>
      <c r="B3437" s="11" t="s">
        <v>208</v>
      </c>
      <c r="C3437" s="11" t="s">
        <v>96</v>
      </c>
      <c r="D3437" s="11" t="s">
        <v>14</v>
      </c>
      <c r="E3437" s="12">
        <v>12.498822658395566</v>
      </c>
      <c r="F3437" s="12">
        <v>13.888199430561558</v>
      </c>
      <c r="G3437" s="12">
        <v>21.890023208207197</v>
      </c>
      <c r="H3437" s="12">
        <v>12.652662711476985</v>
      </c>
      <c r="I3437" s="12">
        <v>11.798690646726861</v>
      </c>
      <c r="J3437" s="12">
        <v>13.038970341603052</v>
      </c>
      <c r="K3437" s="12">
        <v>19.152067290920616</v>
      </c>
      <c r="L3437" s="12">
        <v>11.781149350612569</v>
      </c>
      <c r="M3437" s="12">
        <v>10.909920982740354</v>
      </c>
      <c r="N3437" s="12"/>
      <c r="O3437" s="12"/>
    </row>
    <row r="3438" spans="1:15" x14ac:dyDescent="0.35">
      <c r="A3438" s="11" t="str">
        <f t="shared" si="54"/>
        <v>CONSUMO PER CAPITA (kg o litros por individuo)TOTAL BEBIDAS200-500MIL</v>
      </c>
      <c r="B3438" s="11" t="s">
        <v>208</v>
      </c>
      <c r="C3438" s="11" t="s">
        <v>96</v>
      </c>
      <c r="D3438" s="11" t="s">
        <v>15</v>
      </c>
      <c r="E3438" s="12">
        <v>13.677140596661559</v>
      </c>
      <c r="F3438" s="12">
        <v>15.34364708098782</v>
      </c>
      <c r="G3438" s="12">
        <v>22.847004683186103</v>
      </c>
      <c r="H3438" s="12">
        <v>13.617559364299044</v>
      </c>
      <c r="I3438" s="12">
        <v>12.711863630495843</v>
      </c>
      <c r="J3438" s="12">
        <v>13.252970136996689</v>
      </c>
      <c r="K3438" s="12">
        <v>20.85435474552553</v>
      </c>
      <c r="L3438" s="12">
        <v>12.976568274599309</v>
      </c>
      <c r="M3438" s="12">
        <v>12.079608818107717</v>
      </c>
      <c r="N3438" s="12"/>
      <c r="O3438" s="12"/>
    </row>
    <row r="3439" spans="1:15" x14ac:dyDescent="0.35">
      <c r="A3439" s="11" t="str">
        <f t="shared" si="54"/>
        <v>CONSUMO PER CAPITA (kg o litros por individuo)TOTAL BEBIDAS&gt;500MIL</v>
      </c>
      <c r="B3439" s="11" t="s">
        <v>208</v>
      </c>
      <c r="C3439" s="11" t="s">
        <v>96</v>
      </c>
      <c r="D3439" s="11" t="s">
        <v>16</v>
      </c>
      <c r="E3439" s="12">
        <v>14.755161086999351</v>
      </c>
      <c r="F3439" s="12">
        <v>15.80136296845504</v>
      </c>
      <c r="G3439" s="12">
        <v>22.658906220120745</v>
      </c>
      <c r="H3439" s="12">
        <v>14.074719126643085</v>
      </c>
      <c r="I3439" s="12">
        <v>13.029114224416654</v>
      </c>
      <c r="J3439" s="12">
        <v>14.962849390956023</v>
      </c>
      <c r="K3439" s="12">
        <v>21.07118296412435</v>
      </c>
      <c r="L3439" s="12">
        <v>12.674881363525429</v>
      </c>
      <c r="M3439" s="12">
        <v>11.699890259018494</v>
      </c>
      <c r="N3439" s="12"/>
      <c r="O3439" s="12"/>
    </row>
    <row r="3440" spans="1:15" x14ac:dyDescent="0.35">
      <c r="A3440" s="11" t="str">
        <f t="shared" si="54"/>
        <v>CONSUMO PER CAPITA (kg o litros por individuo)TOTAL BEBIDASDE 15 A 19 AÑOS</v>
      </c>
      <c r="B3440" s="11" t="s">
        <v>208</v>
      </c>
      <c r="C3440" s="11" t="s">
        <v>96</v>
      </c>
      <c r="D3440" s="11" t="s">
        <v>34</v>
      </c>
      <c r="E3440" s="12">
        <v>2.2908774269845504</v>
      </c>
      <c r="F3440" s="12">
        <v>2.6300853979337169</v>
      </c>
      <c r="G3440" s="12">
        <v>6.2206553357991821</v>
      </c>
      <c r="H3440" s="12">
        <v>3.1102293141096937</v>
      </c>
      <c r="I3440" s="12">
        <v>2.0000856797326945</v>
      </c>
      <c r="J3440" s="12">
        <v>1.996236292347352</v>
      </c>
      <c r="K3440" s="12">
        <v>4.1506570799772966</v>
      </c>
      <c r="L3440" s="12">
        <v>2.9275250718664187</v>
      </c>
      <c r="M3440" s="12">
        <v>2.7074903331026423</v>
      </c>
      <c r="N3440" s="12"/>
      <c r="O3440" s="12"/>
    </row>
    <row r="3441" spans="1:15" x14ac:dyDescent="0.35">
      <c r="A3441" s="11" t="str">
        <f t="shared" si="54"/>
        <v>CONSUMO PER CAPITA (kg o litros por individuo)TOTAL BEBIDASDE 20 A 24 AÑOS</v>
      </c>
      <c r="B3441" s="11" t="s">
        <v>208</v>
      </c>
      <c r="C3441" s="11" t="s">
        <v>96</v>
      </c>
      <c r="D3441" s="11" t="s">
        <v>35</v>
      </c>
      <c r="E3441" s="12">
        <v>3.8939824869924413</v>
      </c>
      <c r="F3441" s="12">
        <v>4.9363564759417047</v>
      </c>
      <c r="G3441" s="12">
        <v>6.5054675169457363</v>
      </c>
      <c r="H3441" s="12">
        <v>4.0653463935358864</v>
      </c>
      <c r="I3441" s="12">
        <v>3.97089260031195</v>
      </c>
      <c r="J3441" s="12">
        <v>4.7214428901042682</v>
      </c>
      <c r="K3441" s="12">
        <v>7.2807468715886845</v>
      </c>
      <c r="L3441" s="12">
        <v>5.1385385408391544</v>
      </c>
      <c r="M3441" s="12">
        <v>5.7526278119645875</v>
      </c>
      <c r="N3441" s="12"/>
      <c r="O3441" s="12"/>
    </row>
    <row r="3442" spans="1:15" x14ac:dyDescent="0.35">
      <c r="A3442" s="11" t="str">
        <f t="shared" si="54"/>
        <v>CONSUMO PER CAPITA (kg o litros por individuo)TOTAL BEBIDASDE 25 A 34 AÑOS</v>
      </c>
      <c r="B3442" s="11" t="s">
        <v>208</v>
      </c>
      <c r="C3442" s="11" t="s">
        <v>96</v>
      </c>
      <c r="D3442" s="11" t="s">
        <v>36</v>
      </c>
      <c r="E3442" s="12">
        <v>5.7029252576768394</v>
      </c>
      <c r="F3442" s="12">
        <v>6.0625445691963789</v>
      </c>
      <c r="G3442" s="12">
        <v>9.2081092987283739</v>
      </c>
      <c r="H3442" s="12">
        <v>5.9288134104518475</v>
      </c>
      <c r="I3442" s="12">
        <v>5.5919934385440184</v>
      </c>
      <c r="J3442" s="12">
        <v>5.992563850403112</v>
      </c>
      <c r="K3442" s="12">
        <v>8.6269454875146074</v>
      </c>
      <c r="L3442" s="12">
        <v>5.7837495196059763</v>
      </c>
      <c r="M3442" s="12">
        <v>5.2134912341294974</v>
      </c>
      <c r="N3442" s="12"/>
      <c r="O3442" s="12"/>
    </row>
    <row r="3443" spans="1:15" x14ac:dyDescent="0.35">
      <c r="A3443" s="11" t="str">
        <f t="shared" si="54"/>
        <v>CONSUMO PER CAPITA (kg o litros por individuo)TOTAL BEBIDASDE 35 A 49 AÑOS</v>
      </c>
      <c r="B3443" s="11" t="s">
        <v>208</v>
      </c>
      <c r="C3443" s="11" t="s">
        <v>96</v>
      </c>
      <c r="D3443" s="11" t="s">
        <v>37</v>
      </c>
      <c r="E3443" s="12">
        <v>10.033168746441818</v>
      </c>
      <c r="F3443" s="12">
        <v>11.377545985486023</v>
      </c>
      <c r="G3443" s="12">
        <v>16.937821223940542</v>
      </c>
      <c r="H3443" s="12">
        <v>10.094054507051565</v>
      </c>
      <c r="I3443" s="12">
        <v>9.4632014312568131</v>
      </c>
      <c r="J3443" s="12">
        <v>10.788323170464809</v>
      </c>
      <c r="K3443" s="12">
        <v>15.190687724457671</v>
      </c>
      <c r="L3443" s="12">
        <v>9.7248300209404874</v>
      </c>
      <c r="M3443" s="12">
        <v>8.8862568958264756</v>
      </c>
      <c r="N3443" s="12"/>
      <c r="O3443" s="12"/>
    </row>
    <row r="3444" spans="1:15" x14ac:dyDescent="0.35">
      <c r="A3444" s="11" t="str">
        <f t="shared" si="54"/>
        <v>CONSUMO PER CAPITA (kg o litros por individuo)TOTAL BEBIDASDE 50 A 59 AÑOS</v>
      </c>
      <c r="B3444" s="11" t="s">
        <v>208</v>
      </c>
      <c r="C3444" s="11" t="s">
        <v>96</v>
      </c>
      <c r="D3444" s="11" t="s">
        <v>38</v>
      </c>
      <c r="E3444" s="12">
        <v>16.623713365855004</v>
      </c>
      <c r="F3444" s="12">
        <v>18.841463140772635</v>
      </c>
      <c r="G3444" s="12">
        <v>28.553138973425376</v>
      </c>
      <c r="H3444" s="12">
        <v>16.633155123091186</v>
      </c>
      <c r="I3444" s="12">
        <v>15.517192832211101</v>
      </c>
      <c r="J3444" s="12">
        <v>17.47824665542128</v>
      </c>
      <c r="K3444" s="12">
        <v>25.320724530115758</v>
      </c>
      <c r="L3444" s="12">
        <v>15.180606869087095</v>
      </c>
      <c r="M3444" s="12">
        <v>14.492006902368647</v>
      </c>
      <c r="N3444" s="12"/>
      <c r="O3444" s="12"/>
    </row>
    <row r="3445" spans="1:15" x14ac:dyDescent="0.35">
      <c r="A3445" s="11" t="str">
        <f t="shared" si="54"/>
        <v>CONSUMO PER CAPITA (kg o litros por individuo)TOTAL BEBIDASDE 60 A 75 AÑOS</v>
      </c>
      <c r="B3445" s="11" t="s">
        <v>208</v>
      </c>
      <c r="C3445" s="11" t="s">
        <v>96</v>
      </c>
      <c r="D3445" s="11" t="s">
        <v>39</v>
      </c>
      <c r="E3445" s="12">
        <v>21.949836620131276</v>
      </c>
      <c r="F3445" s="12">
        <v>24.484261082340101</v>
      </c>
      <c r="G3445" s="12">
        <v>38.401630045565057</v>
      </c>
      <c r="H3445" s="12">
        <v>23.348696632154766</v>
      </c>
      <c r="I3445" s="12">
        <v>22.776864868906191</v>
      </c>
      <c r="J3445" s="12">
        <v>24.906967023288932</v>
      </c>
      <c r="K3445" s="12">
        <v>36.901847751794016</v>
      </c>
      <c r="L3445" s="12">
        <v>22.129565526768719</v>
      </c>
      <c r="M3445" s="12">
        <v>21.193247022301218</v>
      </c>
      <c r="N3445" s="12"/>
      <c r="O3445" s="12"/>
    </row>
    <row r="3446" spans="1:15" x14ac:dyDescent="0.35">
      <c r="A3446" s="11" t="str">
        <f t="shared" si="54"/>
        <v>CONSUMO PER CAPITA (kg o litros por individuo)TOTAL BEBIDASNIVEL ALTO</v>
      </c>
      <c r="B3446" s="11" t="s">
        <v>208</v>
      </c>
      <c r="C3446" s="11" t="s">
        <v>96</v>
      </c>
      <c r="D3446" s="11" t="s">
        <v>171</v>
      </c>
      <c r="E3446" s="12">
        <v>13.123769054391042</v>
      </c>
      <c r="F3446" s="12">
        <v>15.295920672659674</v>
      </c>
      <c r="G3446" s="12">
        <v>23.026250568401693</v>
      </c>
      <c r="H3446" s="12">
        <v>13.111877031126626</v>
      </c>
      <c r="I3446" s="12">
        <v>11.805122389703135</v>
      </c>
      <c r="J3446" s="12">
        <v>12.364003952452284</v>
      </c>
      <c r="K3446" s="12">
        <v>19.382838921489068</v>
      </c>
      <c r="L3446" s="12">
        <v>11.988941908968783</v>
      </c>
      <c r="M3446" s="12">
        <v>10.949646608549859</v>
      </c>
      <c r="N3446" s="12"/>
      <c r="O3446" s="12"/>
    </row>
    <row r="3447" spans="1:15" x14ac:dyDescent="0.35">
      <c r="A3447" s="11" t="str">
        <f t="shared" si="54"/>
        <v>CONSUMO PER CAPITA (kg o litros por individuo)TOTAL BEBIDASNIVEL MEDIO ALTO</v>
      </c>
      <c r="B3447" s="11" t="s">
        <v>208</v>
      </c>
      <c r="C3447" s="11" t="s">
        <v>96</v>
      </c>
      <c r="D3447" s="11" t="s">
        <v>172</v>
      </c>
      <c r="E3447" s="12">
        <v>12.003165342129876</v>
      </c>
      <c r="F3447" s="12">
        <v>12.559587639817037</v>
      </c>
      <c r="G3447" s="12">
        <v>19.325392937660727</v>
      </c>
      <c r="H3447" s="12">
        <v>11.734856109127952</v>
      </c>
      <c r="I3447" s="12">
        <v>11.759061720904892</v>
      </c>
      <c r="J3447" s="12">
        <v>12.946920253089623</v>
      </c>
      <c r="K3447" s="12">
        <v>18.080225783333415</v>
      </c>
      <c r="L3447" s="12">
        <v>11.142188490048413</v>
      </c>
      <c r="M3447" s="12">
        <v>11.381625163100303</v>
      </c>
      <c r="N3447" s="12"/>
      <c r="O3447" s="12"/>
    </row>
    <row r="3448" spans="1:15" x14ac:dyDescent="0.35">
      <c r="A3448" s="11" t="str">
        <f t="shared" si="54"/>
        <v>CONSUMO PER CAPITA (kg o litros por individuo)TOTAL BEBIDASNIVEL MEDIO</v>
      </c>
      <c r="B3448" s="11" t="s">
        <v>208</v>
      </c>
      <c r="C3448" s="11" t="s">
        <v>96</v>
      </c>
      <c r="D3448" s="11" t="s">
        <v>173</v>
      </c>
      <c r="E3448" s="12">
        <v>12.271954455859069</v>
      </c>
      <c r="F3448" s="12">
        <v>13.639788003772868</v>
      </c>
      <c r="G3448" s="12">
        <v>22.397026308253199</v>
      </c>
      <c r="H3448" s="12">
        <v>13.439374981442835</v>
      </c>
      <c r="I3448" s="12">
        <v>11.922214277447384</v>
      </c>
      <c r="J3448" s="12">
        <v>13.386471517348824</v>
      </c>
      <c r="K3448" s="12">
        <v>19.981665762460725</v>
      </c>
      <c r="L3448" s="12">
        <v>12.276503059305361</v>
      </c>
      <c r="M3448" s="12">
        <v>11.520654546496889</v>
      </c>
      <c r="N3448" s="12"/>
      <c r="O3448" s="12"/>
    </row>
    <row r="3449" spans="1:15" x14ac:dyDescent="0.35">
      <c r="A3449" s="11" t="str">
        <f t="shared" ref="A3449:A3512" si="55">B3449&amp;C3449&amp;D3449</f>
        <v>CONSUMO PER CAPITA (kg o litros por individuo)TOTAL BEBIDASNIVEL MEDIO BAJO</v>
      </c>
      <c r="B3449" s="11" t="s">
        <v>208</v>
      </c>
      <c r="C3449" s="11" t="s">
        <v>96</v>
      </c>
      <c r="D3449" s="11" t="s">
        <v>174</v>
      </c>
      <c r="E3449" s="12">
        <v>12.755902114318259</v>
      </c>
      <c r="F3449" s="12">
        <v>13.73511307703532</v>
      </c>
      <c r="G3449" s="12">
        <v>21.564031037346027</v>
      </c>
      <c r="H3449" s="12">
        <v>13.257860923367593</v>
      </c>
      <c r="I3449" s="12">
        <v>16.146187815180674</v>
      </c>
      <c r="J3449" s="12">
        <v>17.433999082715147</v>
      </c>
      <c r="K3449" s="12">
        <v>23.439401280305894</v>
      </c>
      <c r="L3449" s="12">
        <v>15.062151622994291</v>
      </c>
      <c r="M3449" s="12">
        <v>14.04402620350041</v>
      </c>
      <c r="N3449" s="12"/>
      <c r="O3449" s="12"/>
    </row>
    <row r="3450" spans="1:15" x14ac:dyDescent="0.35">
      <c r="A3450" s="11" t="str">
        <f t="shared" si="55"/>
        <v>CONSUMO PER CAPITA (kg o litros por individuo)TOTAL BEBIDASNIVEL BAJO</v>
      </c>
      <c r="B3450" s="11" t="s">
        <v>208</v>
      </c>
      <c r="C3450" s="11" t="s">
        <v>96</v>
      </c>
      <c r="D3450" s="11" t="s">
        <v>190</v>
      </c>
      <c r="E3450" s="12">
        <v>12.315851074937886</v>
      </c>
      <c r="F3450" s="12">
        <v>14.536927308915699</v>
      </c>
      <c r="G3450" s="12">
        <v>20.876110891429875</v>
      </c>
      <c r="H3450" s="12">
        <v>12.821852922269581</v>
      </c>
      <c r="I3450" s="12">
        <v>10.998587399928002</v>
      </c>
      <c r="J3450" s="12">
        <v>13.2817267288887</v>
      </c>
      <c r="K3450" s="12">
        <v>19.559324895052587</v>
      </c>
      <c r="L3450" s="12">
        <v>11.686980605892005</v>
      </c>
      <c r="M3450" s="12">
        <v>11.378210438933001</v>
      </c>
      <c r="N3450" s="12"/>
      <c r="O3450" s="12"/>
    </row>
    <row r="3451" spans="1:15" x14ac:dyDescent="0.35">
      <c r="A3451" s="11" t="str">
        <f t="shared" si="55"/>
        <v>CONSUMO PER CAPITA (kg o litros por individuo)TOTAL BEBIDASHOMBRE</v>
      </c>
      <c r="B3451" s="11" t="s">
        <v>208</v>
      </c>
      <c r="C3451" s="11" t="s">
        <v>96</v>
      </c>
      <c r="D3451" s="11" t="s">
        <v>17</v>
      </c>
      <c r="E3451" s="12">
        <v>14.93392752701177</v>
      </c>
      <c r="F3451" s="12">
        <v>16.494397455563146</v>
      </c>
      <c r="G3451" s="12">
        <v>25.636469501634352</v>
      </c>
      <c r="H3451" s="12">
        <v>15.693174543654223</v>
      </c>
      <c r="I3451" s="12">
        <v>14.887998936320541</v>
      </c>
      <c r="J3451" s="12">
        <v>16.535583680027067</v>
      </c>
      <c r="K3451" s="12">
        <v>23.806678387453662</v>
      </c>
      <c r="L3451" s="12">
        <v>14.876245433489478</v>
      </c>
      <c r="M3451" s="12">
        <v>14.387782452926217</v>
      </c>
      <c r="N3451" s="12"/>
      <c r="O3451" s="12"/>
    </row>
    <row r="3452" spans="1:15" x14ac:dyDescent="0.35">
      <c r="A3452" s="11" t="str">
        <f t="shared" si="55"/>
        <v>CONSUMO PER CAPITA (kg o litros por individuo)TOTAL BEBIDASMUJER</v>
      </c>
      <c r="B3452" s="11" t="s">
        <v>208</v>
      </c>
      <c r="C3452" s="11" t="s">
        <v>96</v>
      </c>
      <c r="D3452" s="11" t="s">
        <v>18</v>
      </c>
      <c r="E3452" s="12">
        <v>10.108173715992956</v>
      </c>
      <c r="F3452" s="12">
        <v>11.656389945541006</v>
      </c>
      <c r="G3452" s="12">
        <v>17.634218763669452</v>
      </c>
      <c r="H3452" s="12">
        <v>10.230317036000582</v>
      </c>
      <c r="I3452" s="12">
        <v>9.7509385235021533</v>
      </c>
      <c r="J3452" s="12">
        <v>10.84246663785928</v>
      </c>
      <c r="K3452" s="12">
        <v>16.211523324886254</v>
      </c>
      <c r="L3452" s="12">
        <v>9.8037145179933738</v>
      </c>
      <c r="M3452" s="12">
        <v>9.0785140121931214</v>
      </c>
      <c r="N3452" s="12"/>
      <c r="O3452" s="12"/>
    </row>
    <row r="3453" spans="1:15" x14ac:dyDescent="0.35">
      <c r="A3453" s="11" t="str">
        <f t="shared" si="55"/>
        <v>CONSUMO PER CAPITA (kg o litros por individuo).Total Bebidas CalienteT.ESPAÑA</v>
      </c>
      <c r="B3453" s="11" t="s">
        <v>208</v>
      </c>
      <c r="C3453" s="11" t="s">
        <v>97</v>
      </c>
      <c r="D3453" s="11" t="s">
        <v>32</v>
      </c>
      <c r="E3453" s="12">
        <v>1.9419692519896641</v>
      </c>
      <c r="F3453" s="12">
        <v>1.8039872823425107</v>
      </c>
      <c r="G3453" s="12">
        <v>2.2104595387939634</v>
      </c>
      <c r="H3453" s="12">
        <v>1.8086193218529585</v>
      </c>
      <c r="I3453" s="12">
        <v>1.80606395458319</v>
      </c>
      <c r="J3453" s="12">
        <v>1.6748364686618116</v>
      </c>
      <c r="K3453" s="12">
        <v>2.0595214377625584</v>
      </c>
      <c r="L3453" s="12">
        <v>1.8581358846318232</v>
      </c>
      <c r="M3453" s="12">
        <v>1.8603022878074298</v>
      </c>
      <c r="N3453" s="12"/>
      <c r="O3453" s="12"/>
    </row>
    <row r="3454" spans="1:15" x14ac:dyDescent="0.35">
      <c r="A3454" s="11" t="str">
        <f t="shared" si="55"/>
        <v>CONSUMO PER CAPITA (kg o litros por individuo).Total Bebidas CalienteBCN AM</v>
      </c>
      <c r="B3454" s="11" t="s">
        <v>208</v>
      </c>
      <c r="C3454" s="11" t="s">
        <v>97</v>
      </c>
      <c r="D3454" s="11" t="s">
        <v>1</v>
      </c>
      <c r="E3454" s="12">
        <v>1.8281020813720512</v>
      </c>
      <c r="F3454" s="12">
        <v>1.8042117023012127</v>
      </c>
      <c r="G3454" s="12">
        <v>2.2182391468490414</v>
      </c>
      <c r="H3454" s="12">
        <v>1.9876775547592538</v>
      </c>
      <c r="I3454" s="12">
        <v>1.8047752969477566</v>
      </c>
      <c r="J3454" s="12">
        <v>1.7908399267421815</v>
      </c>
      <c r="K3454" s="12">
        <v>2.2212047072317671</v>
      </c>
      <c r="L3454" s="12">
        <v>1.9639266459181608</v>
      </c>
      <c r="M3454" s="12">
        <v>2.140229884194194</v>
      </c>
      <c r="N3454" s="12"/>
      <c r="O3454" s="12"/>
    </row>
    <row r="3455" spans="1:15" x14ac:dyDescent="0.35">
      <c r="A3455" s="11" t="str">
        <f t="shared" si="55"/>
        <v>CONSUMO PER CAPITA (kg o litros por individuo).Total Bebidas CalienteREST.CAT ARAGON</v>
      </c>
      <c r="B3455" s="11" t="s">
        <v>208</v>
      </c>
      <c r="C3455" s="11" t="s">
        <v>97</v>
      </c>
      <c r="D3455" s="11" t="s">
        <v>2</v>
      </c>
      <c r="E3455" s="12">
        <v>2.1463034364803133</v>
      </c>
      <c r="F3455" s="12">
        <v>1.9047676740790971</v>
      </c>
      <c r="G3455" s="12">
        <v>2.1772365115597023</v>
      </c>
      <c r="H3455" s="12">
        <v>1.9765099248636664</v>
      </c>
      <c r="I3455" s="12">
        <v>1.9249629659792471</v>
      </c>
      <c r="J3455" s="12">
        <v>1.8276866815977817</v>
      </c>
      <c r="K3455" s="12">
        <v>2.2145587534797855</v>
      </c>
      <c r="L3455" s="12">
        <v>1.9569505438717816</v>
      </c>
      <c r="M3455" s="12">
        <v>2.0101771637451371</v>
      </c>
      <c r="N3455" s="12"/>
      <c r="O3455" s="12"/>
    </row>
    <row r="3456" spans="1:15" x14ac:dyDescent="0.35">
      <c r="A3456" s="11" t="str">
        <f t="shared" si="55"/>
        <v>CONSUMO PER CAPITA (kg o litros por individuo).Total Bebidas CalienteLEVANTE</v>
      </c>
      <c r="B3456" s="11" t="s">
        <v>208</v>
      </c>
      <c r="C3456" s="11" t="s">
        <v>97</v>
      </c>
      <c r="D3456" s="11" t="s">
        <v>3</v>
      </c>
      <c r="E3456" s="12">
        <v>1.6872600932958621</v>
      </c>
      <c r="F3456" s="12">
        <v>1.5179972452363084</v>
      </c>
      <c r="G3456" s="12">
        <v>1.8218838274528402</v>
      </c>
      <c r="H3456" s="12">
        <v>1.5255542779914602</v>
      </c>
      <c r="I3456" s="12">
        <v>1.5460664013604764</v>
      </c>
      <c r="J3456" s="12">
        <v>1.4582154039487327</v>
      </c>
      <c r="K3456" s="12">
        <v>1.7215050982082449</v>
      </c>
      <c r="L3456" s="12">
        <v>1.5716476797789756</v>
      </c>
      <c r="M3456" s="12">
        <v>1.4832993275877833</v>
      </c>
      <c r="N3456" s="12"/>
      <c r="O3456" s="12"/>
    </row>
    <row r="3457" spans="1:15" x14ac:dyDescent="0.35">
      <c r="A3457" s="11" t="str">
        <f t="shared" si="55"/>
        <v>CONSUMO PER CAPITA (kg o litros por individuo).Total Bebidas CalienteANDALUCIA</v>
      </c>
      <c r="B3457" s="11" t="s">
        <v>208</v>
      </c>
      <c r="C3457" s="11" t="s">
        <v>97</v>
      </c>
      <c r="D3457" s="11" t="s">
        <v>4</v>
      </c>
      <c r="E3457" s="12">
        <v>1.7989440083266619</v>
      </c>
      <c r="F3457" s="12">
        <v>1.5758614596782865</v>
      </c>
      <c r="G3457" s="12">
        <v>2.0816257987478504</v>
      </c>
      <c r="H3457" s="12">
        <v>1.5010946904048925</v>
      </c>
      <c r="I3457" s="12">
        <v>1.5531660000009235</v>
      </c>
      <c r="J3457" s="12">
        <v>1.4598120114922513</v>
      </c>
      <c r="K3457" s="12">
        <v>1.8119271521323401</v>
      </c>
      <c r="L3457" s="12">
        <v>1.6537673402833271</v>
      </c>
      <c r="M3457" s="12">
        <v>1.6863523964864089</v>
      </c>
      <c r="N3457" s="12"/>
      <c r="O3457" s="12"/>
    </row>
    <row r="3458" spans="1:15" x14ac:dyDescent="0.35">
      <c r="A3458" s="11" t="str">
        <f t="shared" si="55"/>
        <v>CONSUMO PER CAPITA (kg o litros por individuo).Total Bebidas CalienteMDD AM</v>
      </c>
      <c r="B3458" s="11" t="s">
        <v>208</v>
      </c>
      <c r="C3458" s="11" t="s">
        <v>97</v>
      </c>
      <c r="D3458" s="11" t="s">
        <v>5</v>
      </c>
      <c r="E3458" s="12">
        <v>1.6873384962841647</v>
      </c>
      <c r="F3458" s="12">
        <v>1.5891707835240771</v>
      </c>
      <c r="G3458" s="12">
        <v>1.8768757369236904</v>
      </c>
      <c r="H3458" s="12">
        <v>1.5845973555108392</v>
      </c>
      <c r="I3458" s="12">
        <v>1.4758522880849125</v>
      </c>
      <c r="J3458" s="12">
        <v>1.4031361057176275</v>
      </c>
      <c r="K3458" s="12">
        <v>1.6774377513809424</v>
      </c>
      <c r="L3458" s="12">
        <v>1.5208071278591409</v>
      </c>
      <c r="M3458" s="12">
        <v>1.4444976624617616</v>
      </c>
      <c r="N3458" s="12"/>
      <c r="O3458" s="12"/>
    </row>
    <row r="3459" spans="1:15" x14ac:dyDescent="0.35">
      <c r="A3459" s="11" t="str">
        <f t="shared" si="55"/>
        <v>CONSUMO PER CAPITA (kg o litros por individuo).Total Bebidas CalienteRTO CENTRO</v>
      </c>
      <c r="B3459" s="11" t="s">
        <v>208</v>
      </c>
      <c r="C3459" s="11" t="s">
        <v>97</v>
      </c>
      <c r="D3459" s="11" t="s">
        <v>6</v>
      </c>
      <c r="E3459" s="12">
        <v>1.5404754123240201</v>
      </c>
      <c r="F3459" s="12">
        <v>1.4841977651634848</v>
      </c>
      <c r="G3459" s="12">
        <v>1.8197461238889756</v>
      </c>
      <c r="H3459" s="12">
        <v>1.5185236662233681</v>
      </c>
      <c r="I3459" s="12">
        <v>1.5858228508620333</v>
      </c>
      <c r="J3459" s="12">
        <v>1.2945875119944414</v>
      </c>
      <c r="K3459" s="12">
        <v>1.6209007085204992</v>
      </c>
      <c r="L3459" s="12">
        <v>1.5367631363877003</v>
      </c>
      <c r="M3459" s="12">
        <v>1.6570014703729994</v>
      </c>
      <c r="N3459" s="12"/>
      <c r="O3459" s="12"/>
    </row>
    <row r="3460" spans="1:15" x14ac:dyDescent="0.35">
      <c r="A3460" s="11" t="str">
        <f t="shared" si="55"/>
        <v>CONSUMO PER CAPITA (kg o litros por individuo).Total Bebidas CalienteNORTE-CENTRO</v>
      </c>
      <c r="B3460" s="11" t="s">
        <v>208</v>
      </c>
      <c r="C3460" s="11" t="s">
        <v>97</v>
      </c>
      <c r="D3460" s="11" t="s">
        <v>7</v>
      </c>
      <c r="E3460" s="12">
        <v>2.3750657886420403</v>
      </c>
      <c r="F3460" s="12">
        <v>2.3921561623328671</v>
      </c>
      <c r="G3460" s="12">
        <v>2.8661082377072638</v>
      </c>
      <c r="H3460" s="12">
        <v>2.3042303350075795</v>
      </c>
      <c r="I3460" s="12">
        <v>2.2365317185368121</v>
      </c>
      <c r="J3460" s="12">
        <v>2.0873920596564566</v>
      </c>
      <c r="K3460" s="12">
        <v>2.6601366612905037</v>
      </c>
      <c r="L3460" s="12">
        <v>2.2935344013011862</v>
      </c>
      <c r="M3460" s="12">
        <v>2.3308509838805485</v>
      </c>
      <c r="N3460" s="12"/>
      <c r="O3460" s="12"/>
    </row>
    <row r="3461" spans="1:15" x14ac:dyDescent="0.35">
      <c r="A3461" s="11" t="str">
        <f t="shared" si="55"/>
        <v>CONSUMO PER CAPITA (kg o litros por individuo).Total Bebidas CalienteNOROESTE</v>
      </c>
      <c r="B3461" s="11" t="s">
        <v>208</v>
      </c>
      <c r="C3461" s="11" t="s">
        <v>97</v>
      </c>
      <c r="D3461" s="11" t="s">
        <v>8</v>
      </c>
      <c r="E3461" s="12">
        <v>2.897304785118882</v>
      </c>
      <c r="F3461" s="12">
        <v>2.7314261728231104</v>
      </c>
      <c r="G3461" s="12">
        <v>3.4680730577693337</v>
      </c>
      <c r="H3461" s="12">
        <v>2.7006106333273547</v>
      </c>
      <c r="I3461" s="12">
        <v>2.9657797148093183</v>
      </c>
      <c r="J3461" s="12">
        <v>2.5944985018141908</v>
      </c>
      <c r="K3461" s="12">
        <v>3.2535097477448987</v>
      </c>
      <c r="L3461" s="12">
        <v>2.9837086200181151</v>
      </c>
      <c r="M3461" s="12">
        <v>2.7827754511797487</v>
      </c>
      <c r="N3461" s="12"/>
      <c r="O3461" s="12"/>
    </row>
    <row r="3462" spans="1:15" x14ac:dyDescent="0.35">
      <c r="A3462" s="11" t="str">
        <f t="shared" si="55"/>
        <v>CONSUMO PER CAPITA (kg o litros por individuo).Total Bebidas Caliente&lt;2MIL</v>
      </c>
      <c r="B3462" s="11" t="s">
        <v>208</v>
      </c>
      <c r="C3462" s="11" t="s">
        <v>97</v>
      </c>
      <c r="D3462" s="11" t="s">
        <v>9</v>
      </c>
      <c r="E3462" s="12">
        <v>1.8910289723339793</v>
      </c>
      <c r="F3462" s="12">
        <v>1.8931244294296983</v>
      </c>
      <c r="G3462" s="12">
        <v>2.1389367147628739</v>
      </c>
      <c r="H3462" s="12">
        <v>1.7328189014792732</v>
      </c>
      <c r="I3462" s="12">
        <v>1.6882065359849256</v>
      </c>
      <c r="J3462" s="12">
        <v>1.5578150895667442</v>
      </c>
      <c r="K3462" s="12">
        <v>2.0479668794030492</v>
      </c>
      <c r="L3462" s="12">
        <v>1.743969985461816</v>
      </c>
      <c r="M3462" s="12">
        <v>1.8937489026998597</v>
      </c>
      <c r="N3462" s="12"/>
      <c r="O3462" s="12"/>
    </row>
    <row r="3463" spans="1:15" x14ac:dyDescent="0.35">
      <c r="A3463" s="11" t="str">
        <f t="shared" si="55"/>
        <v>CONSUMO PER CAPITA (kg o litros por individuo).Total Bebidas Caliente2-5MIL</v>
      </c>
      <c r="B3463" s="11" t="s">
        <v>208</v>
      </c>
      <c r="C3463" s="11" t="s">
        <v>97</v>
      </c>
      <c r="D3463" s="11" t="s">
        <v>10</v>
      </c>
      <c r="E3463" s="12">
        <v>1.4036544533649886</v>
      </c>
      <c r="F3463" s="12">
        <v>1.3167714003041884</v>
      </c>
      <c r="G3463" s="12">
        <v>1.4238966372871875</v>
      </c>
      <c r="H3463" s="12">
        <v>1.1581346046181544</v>
      </c>
      <c r="I3463" s="12">
        <v>1.2112266432631293</v>
      </c>
      <c r="J3463" s="12">
        <v>1.1823323230486413</v>
      </c>
      <c r="K3463" s="12">
        <v>1.4339133002986288</v>
      </c>
      <c r="L3463" s="12">
        <v>1.3900013267417271</v>
      </c>
      <c r="M3463" s="12">
        <v>1.5288294938429272</v>
      </c>
      <c r="N3463" s="12"/>
      <c r="O3463" s="12"/>
    </row>
    <row r="3464" spans="1:15" x14ac:dyDescent="0.35">
      <c r="A3464" s="11" t="str">
        <f t="shared" si="55"/>
        <v>CONSUMO PER CAPITA (kg o litros por individuo).Total Bebidas Caliente5-10MIL</v>
      </c>
      <c r="B3464" s="11" t="s">
        <v>208</v>
      </c>
      <c r="C3464" s="11" t="s">
        <v>97</v>
      </c>
      <c r="D3464" s="11" t="s">
        <v>11</v>
      </c>
      <c r="E3464" s="12">
        <v>1.6704144411175903</v>
      </c>
      <c r="F3464" s="12">
        <v>1.5546354419276038</v>
      </c>
      <c r="G3464" s="12">
        <v>1.8987462365291503</v>
      </c>
      <c r="H3464" s="12">
        <v>1.4754459872603025</v>
      </c>
      <c r="I3464" s="12">
        <v>1.5813996517114415</v>
      </c>
      <c r="J3464" s="12">
        <v>1.5508744203003084</v>
      </c>
      <c r="K3464" s="12">
        <v>1.8358192410821976</v>
      </c>
      <c r="L3464" s="12">
        <v>1.6566558510709228</v>
      </c>
      <c r="M3464" s="12">
        <v>1.7206731820801211</v>
      </c>
      <c r="N3464" s="12"/>
      <c r="O3464" s="12"/>
    </row>
    <row r="3465" spans="1:15" x14ac:dyDescent="0.35">
      <c r="A3465" s="11" t="str">
        <f t="shared" si="55"/>
        <v>CONSUMO PER CAPITA (kg o litros por individuo).Total Bebidas Caliente10-30MIL</v>
      </c>
      <c r="B3465" s="11" t="s">
        <v>208</v>
      </c>
      <c r="C3465" s="11" t="s">
        <v>97</v>
      </c>
      <c r="D3465" s="11" t="s">
        <v>12</v>
      </c>
      <c r="E3465" s="12">
        <v>1.8824149681402458</v>
      </c>
      <c r="F3465" s="12">
        <v>1.8030777846891155</v>
      </c>
      <c r="G3465" s="12">
        <v>2.1741295388232049</v>
      </c>
      <c r="H3465" s="12">
        <v>1.7834778728981227</v>
      </c>
      <c r="I3465" s="12">
        <v>1.7520411665170004</v>
      </c>
      <c r="J3465" s="12">
        <v>1.6333968528854039</v>
      </c>
      <c r="K3465" s="12">
        <v>2.0455947985653928</v>
      </c>
      <c r="L3465" s="12">
        <v>1.8085386583703917</v>
      </c>
      <c r="M3465" s="12">
        <v>1.88967894085149</v>
      </c>
      <c r="N3465" s="12"/>
      <c r="O3465" s="12"/>
    </row>
    <row r="3466" spans="1:15" x14ac:dyDescent="0.35">
      <c r="A3466" s="11" t="str">
        <f t="shared" si="55"/>
        <v>CONSUMO PER CAPITA (kg o litros por individuo).Total Bebidas Caliente30-100MIL</v>
      </c>
      <c r="B3466" s="11" t="s">
        <v>208</v>
      </c>
      <c r="C3466" s="11" t="s">
        <v>97</v>
      </c>
      <c r="D3466" s="11" t="s">
        <v>13</v>
      </c>
      <c r="E3466" s="12">
        <v>2.0748027178805657</v>
      </c>
      <c r="F3466" s="12">
        <v>1.8354796849264725</v>
      </c>
      <c r="G3466" s="12">
        <v>2.3562073136271753</v>
      </c>
      <c r="H3466" s="12">
        <v>1.8370170515983457</v>
      </c>
      <c r="I3466" s="12">
        <v>1.9363888343799622</v>
      </c>
      <c r="J3466" s="12">
        <v>1.7646361814338252</v>
      </c>
      <c r="K3466" s="12">
        <v>2.1451059293707244</v>
      </c>
      <c r="L3466" s="12">
        <v>1.9503516085777</v>
      </c>
      <c r="M3466" s="12">
        <v>1.8690458959673806</v>
      </c>
      <c r="N3466" s="12"/>
      <c r="O3466" s="12"/>
    </row>
    <row r="3467" spans="1:15" x14ac:dyDescent="0.35">
      <c r="A3467" s="11" t="str">
        <f t="shared" si="55"/>
        <v>CONSUMO PER CAPITA (kg o litros por individuo).Total Bebidas Caliente100-200MIL</v>
      </c>
      <c r="B3467" s="11" t="s">
        <v>208</v>
      </c>
      <c r="C3467" s="11" t="s">
        <v>97</v>
      </c>
      <c r="D3467" s="11" t="s">
        <v>14</v>
      </c>
      <c r="E3467" s="12">
        <v>2.1802688305973938</v>
      </c>
      <c r="F3467" s="12">
        <v>2.0313516868886921</v>
      </c>
      <c r="G3467" s="12">
        <v>2.5627364399635697</v>
      </c>
      <c r="H3467" s="12">
        <v>2.0019941734846802</v>
      </c>
      <c r="I3467" s="12">
        <v>1.9103307000503551</v>
      </c>
      <c r="J3467" s="12">
        <v>1.6692823383292357</v>
      </c>
      <c r="K3467" s="12">
        <v>2.2035898885162801</v>
      </c>
      <c r="L3467" s="12">
        <v>1.9700815352060761</v>
      </c>
      <c r="M3467" s="12">
        <v>1.9460046958568986</v>
      </c>
      <c r="N3467" s="12"/>
      <c r="O3467" s="12"/>
    </row>
    <row r="3468" spans="1:15" x14ac:dyDescent="0.35">
      <c r="A3468" s="11" t="str">
        <f t="shared" si="55"/>
        <v>CONSUMO PER CAPITA (kg o litros por individuo).Total Bebidas Caliente200-500MIL</v>
      </c>
      <c r="B3468" s="11" t="s">
        <v>208</v>
      </c>
      <c r="C3468" s="11" t="s">
        <v>97</v>
      </c>
      <c r="D3468" s="11" t="s">
        <v>15</v>
      </c>
      <c r="E3468" s="12">
        <v>1.8923820645913172</v>
      </c>
      <c r="F3468" s="12">
        <v>1.8547692766433439</v>
      </c>
      <c r="G3468" s="12">
        <v>2.2802951165122365</v>
      </c>
      <c r="H3468" s="12">
        <v>2.0027342893902271</v>
      </c>
      <c r="I3468" s="12">
        <v>1.9741523715678158</v>
      </c>
      <c r="J3468" s="12">
        <v>1.7141990283302544</v>
      </c>
      <c r="K3468" s="12">
        <v>2.1000174219264953</v>
      </c>
      <c r="L3468" s="12">
        <v>1.9817819108911536</v>
      </c>
      <c r="M3468" s="12">
        <v>1.9167976447865562</v>
      </c>
      <c r="N3468" s="12"/>
      <c r="O3468" s="12"/>
    </row>
    <row r="3469" spans="1:15" x14ac:dyDescent="0.35">
      <c r="A3469" s="11" t="str">
        <f t="shared" si="55"/>
        <v>CONSUMO PER CAPITA (kg o litros por individuo).Total Bebidas Caliente&gt;500MIL</v>
      </c>
      <c r="B3469" s="11" t="s">
        <v>208</v>
      </c>
      <c r="C3469" s="11" t="s">
        <v>97</v>
      </c>
      <c r="D3469" s="11" t="s">
        <v>16</v>
      </c>
      <c r="E3469" s="12">
        <v>2.0916562155261134</v>
      </c>
      <c r="F3469" s="12">
        <v>1.8675330554743528</v>
      </c>
      <c r="G3469" s="12">
        <v>2.2802546508101571</v>
      </c>
      <c r="H3469" s="12">
        <v>1.977130696452434</v>
      </c>
      <c r="I3469" s="12">
        <v>1.8866011310424886</v>
      </c>
      <c r="J3469" s="12">
        <v>1.8690974774040332</v>
      </c>
      <c r="K3469" s="12">
        <v>2.2004381114844329</v>
      </c>
      <c r="L3469" s="12">
        <v>1.9493188584373282</v>
      </c>
      <c r="M3469" s="12">
        <v>1.9025235944570007</v>
      </c>
      <c r="N3469" s="12"/>
      <c r="O3469" s="12"/>
    </row>
    <row r="3470" spans="1:15" x14ac:dyDescent="0.35">
      <c r="A3470" s="11" t="str">
        <f t="shared" si="55"/>
        <v>CONSUMO PER CAPITA (kg o litros por individuo).Total Bebidas CalienteDE 15 A 19 AÑOS</v>
      </c>
      <c r="B3470" s="11" t="s">
        <v>208</v>
      </c>
      <c r="C3470" s="11" t="s">
        <v>97</v>
      </c>
      <c r="D3470" s="11" t="s">
        <v>34</v>
      </c>
      <c r="E3470" s="12">
        <v>0.11453723991394461</v>
      </c>
      <c r="F3470" s="12">
        <v>0.10253742538000137</v>
      </c>
      <c r="G3470" s="12">
        <v>0.25642382645766054</v>
      </c>
      <c r="H3470" s="12">
        <v>0.32163306592749985</v>
      </c>
      <c r="I3470" s="12">
        <v>0.16254857363315331</v>
      </c>
      <c r="J3470" s="12">
        <v>0.16473889920125381</v>
      </c>
      <c r="K3470" s="12">
        <v>0.2454770697968047</v>
      </c>
      <c r="L3470" s="12">
        <v>0.19064581971093145</v>
      </c>
      <c r="M3470" s="12">
        <v>0.15932559789318146</v>
      </c>
      <c r="N3470" s="12"/>
      <c r="O3470" s="12"/>
    </row>
    <row r="3471" spans="1:15" x14ac:dyDescent="0.35">
      <c r="A3471" s="11" t="str">
        <f t="shared" si="55"/>
        <v>CONSUMO PER CAPITA (kg o litros por individuo).Total Bebidas CalienteDE 20 A 24 AÑOS</v>
      </c>
      <c r="B3471" s="11" t="s">
        <v>208</v>
      </c>
      <c r="C3471" s="11" t="s">
        <v>97</v>
      </c>
      <c r="D3471" s="11" t="s">
        <v>35</v>
      </c>
      <c r="E3471" s="12">
        <v>0.44968468210353435</v>
      </c>
      <c r="F3471" s="12">
        <v>0.40556428441134468</v>
      </c>
      <c r="G3471" s="12">
        <v>0.43704941603576997</v>
      </c>
      <c r="H3471" s="12">
        <v>0.50762163944124317</v>
      </c>
      <c r="I3471" s="12">
        <v>0.4103802942409166</v>
      </c>
      <c r="J3471" s="12">
        <v>0.39903828893458088</v>
      </c>
      <c r="K3471" s="12">
        <v>0.4596867125209303</v>
      </c>
      <c r="L3471" s="12">
        <v>0.52749944134940296</v>
      </c>
      <c r="M3471" s="12">
        <v>0.44637689268128372</v>
      </c>
      <c r="N3471" s="12"/>
      <c r="O3471" s="12"/>
    </row>
    <row r="3472" spans="1:15" x14ac:dyDescent="0.35">
      <c r="A3472" s="11" t="str">
        <f t="shared" si="55"/>
        <v>CONSUMO PER CAPITA (kg o litros por individuo).Total Bebidas CalienteDE 25 A 34 AÑOS</v>
      </c>
      <c r="B3472" s="11" t="s">
        <v>208</v>
      </c>
      <c r="C3472" s="11" t="s">
        <v>97</v>
      </c>
      <c r="D3472" s="11" t="s">
        <v>36</v>
      </c>
      <c r="E3472" s="12">
        <v>0.75212468056581616</v>
      </c>
      <c r="F3472" s="12">
        <v>0.64104949556980895</v>
      </c>
      <c r="G3472" s="12">
        <v>0.7890113341261723</v>
      </c>
      <c r="H3472" s="12">
        <v>0.64227015104710983</v>
      </c>
      <c r="I3472" s="12">
        <v>0.63206603610533341</v>
      </c>
      <c r="J3472" s="12">
        <v>0.56974253289596533</v>
      </c>
      <c r="K3472" s="12">
        <v>0.67908264040871158</v>
      </c>
      <c r="L3472" s="12">
        <v>0.67165238500885038</v>
      </c>
      <c r="M3472" s="12">
        <v>0.67181938960445542</v>
      </c>
      <c r="N3472" s="12"/>
      <c r="O3472" s="12"/>
    </row>
    <row r="3473" spans="1:15" x14ac:dyDescent="0.35">
      <c r="A3473" s="11" t="str">
        <f t="shared" si="55"/>
        <v>CONSUMO PER CAPITA (kg o litros por individuo).Total Bebidas CalienteDE 35 A 49 AÑOS</v>
      </c>
      <c r="B3473" s="11" t="s">
        <v>208</v>
      </c>
      <c r="C3473" s="11" t="s">
        <v>97</v>
      </c>
      <c r="D3473" s="11" t="s">
        <v>37</v>
      </c>
      <c r="E3473" s="12">
        <v>1.7041279655569341</v>
      </c>
      <c r="F3473" s="12">
        <v>1.4656693912553249</v>
      </c>
      <c r="G3473" s="12">
        <v>1.7960244933388081</v>
      </c>
      <c r="H3473" s="12">
        <v>1.5499678333050018</v>
      </c>
      <c r="I3473" s="12">
        <v>1.4681949837720982</v>
      </c>
      <c r="J3473" s="12">
        <v>1.3554505098633289</v>
      </c>
      <c r="K3473" s="12">
        <v>1.6737846322677468</v>
      </c>
      <c r="L3473" s="12">
        <v>1.5816950911935435</v>
      </c>
      <c r="M3473" s="12">
        <v>1.4812181198417249</v>
      </c>
      <c r="N3473" s="12"/>
      <c r="O3473" s="12"/>
    </row>
    <row r="3474" spans="1:15" x14ac:dyDescent="0.35">
      <c r="A3474" s="11" t="str">
        <f t="shared" si="55"/>
        <v>CONSUMO PER CAPITA (kg o litros por individuo).Total Bebidas CalienteDE 50 A 59 AÑOS</v>
      </c>
      <c r="B3474" s="11" t="s">
        <v>208</v>
      </c>
      <c r="C3474" s="11" t="s">
        <v>97</v>
      </c>
      <c r="D3474" s="11" t="s">
        <v>38</v>
      </c>
      <c r="E3474" s="12">
        <v>2.6765823805205549</v>
      </c>
      <c r="F3474" s="12">
        <v>2.5109178861906756</v>
      </c>
      <c r="G3474" s="12">
        <v>3.0515407873785199</v>
      </c>
      <c r="H3474" s="12">
        <v>2.4599388715131241</v>
      </c>
      <c r="I3474" s="12">
        <v>2.5270413429606373</v>
      </c>
      <c r="J3474" s="12">
        <v>2.3380416748155879</v>
      </c>
      <c r="K3474" s="12">
        <v>2.8016275249353977</v>
      </c>
      <c r="L3474" s="12">
        <v>2.5819404241600474</v>
      </c>
      <c r="M3474" s="12">
        <v>2.659252198728522</v>
      </c>
      <c r="N3474" s="12"/>
      <c r="O3474" s="12"/>
    </row>
    <row r="3475" spans="1:15" x14ac:dyDescent="0.35">
      <c r="A3475" s="11" t="str">
        <f t="shared" si="55"/>
        <v>CONSUMO PER CAPITA (kg o litros por individuo).Total Bebidas CalienteDE 60 A 75 AÑOS</v>
      </c>
      <c r="B3475" s="11" t="s">
        <v>208</v>
      </c>
      <c r="C3475" s="11" t="s">
        <v>97</v>
      </c>
      <c r="D3475" s="11" t="s">
        <v>39</v>
      </c>
      <c r="E3475" s="12">
        <v>3.3444149426592245</v>
      </c>
      <c r="F3475" s="12">
        <v>3.2777250436629859</v>
      </c>
      <c r="G3475" s="12">
        <v>4.0133261309708281</v>
      </c>
      <c r="H3475" s="12">
        <v>3.138203661889917</v>
      </c>
      <c r="I3475" s="12">
        <v>3.240773351620474</v>
      </c>
      <c r="J3475" s="12">
        <v>3.0200774106547241</v>
      </c>
      <c r="K3475" s="12">
        <v>3.7769836510843864</v>
      </c>
      <c r="L3475" s="12">
        <v>3.2181059264558556</v>
      </c>
      <c r="M3475" s="12">
        <v>3.2914842107378735</v>
      </c>
      <c r="N3475" s="12"/>
      <c r="O3475" s="12"/>
    </row>
    <row r="3476" spans="1:15" x14ac:dyDescent="0.35">
      <c r="A3476" s="11" t="str">
        <f t="shared" si="55"/>
        <v>CONSUMO PER CAPITA (kg o litros por individuo).Total Bebidas CalienteNIVEL ALTO</v>
      </c>
      <c r="B3476" s="11" t="s">
        <v>208</v>
      </c>
      <c r="C3476" s="11" t="s">
        <v>97</v>
      </c>
      <c r="D3476" s="11" t="s">
        <v>171</v>
      </c>
      <c r="E3476" s="12">
        <v>2.0580582952206075</v>
      </c>
      <c r="F3476" s="12">
        <v>1.9165763705682839</v>
      </c>
      <c r="G3476" s="12">
        <v>2.3885991609184369</v>
      </c>
      <c r="H3476" s="12">
        <v>1.9913444703588266</v>
      </c>
      <c r="I3476" s="12">
        <v>1.8683820175157153</v>
      </c>
      <c r="J3476" s="12">
        <v>1.7652008617380703</v>
      </c>
      <c r="K3476" s="12">
        <v>2.2014526072579454</v>
      </c>
      <c r="L3476" s="12">
        <v>2.0012184544230953</v>
      </c>
      <c r="M3476" s="12">
        <v>1.9441714942770358</v>
      </c>
      <c r="N3476" s="12"/>
      <c r="O3476" s="12"/>
    </row>
    <row r="3477" spans="1:15" x14ac:dyDescent="0.35">
      <c r="A3477" s="11" t="str">
        <f t="shared" si="55"/>
        <v>CONSUMO PER CAPITA (kg o litros por individuo).Total Bebidas CalienteNIVEL MEDIO ALTO</v>
      </c>
      <c r="B3477" s="11" t="s">
        <v>208</v>
      </c>
      <c r="C3477" s="11" t="s">
        <v>97</v>
      </c>
      <c r="D3477" s="11" t="s">
        <v>172</v>
      </c>
      <c r="E3477" s="12">
        <v>1.7020863324456641</v>
      </c>
      <c r="F3477" s="12">
        <v>1.5708421949286326</v>
      </c>
      <c r="G3477" s="12">
        <v>1.8156351365114149</v>
      </c>
      <c r="H3477" s="12">
        <v>1.5524273170155527</v>
      </c>
      <c r="I3477" s="12">
        <v>1.6275401781838124</v>
      </c>
      <c r="J3477" s="12">
        <v>1.4529103919427762</v>
      </c>
      <c r="K3477" s="12">
        <v>1.6679595962481983</v>
      </c>
      <c r="L3477" s="12">
        <v>1.6409204497022156</v>
      </c>
      <c r="M3477" s="12">
        <v>1.6699493746182226</v>
      </c>
      <c r="N3477" s="12"/>
      <c r="O3477" s="12"/>
    </row>
    <row r="3478" spans="1:15" x14ac:dyDescent="0.35">
      <c r="A3478" s="11" t="str">
        <f t="shared" si="55"/>
        <v>CONSUMO PER CAPITA (kg o litros por individuo).Total Bebidas CalienteNIVEL MEDIO</v>
      </c>
      <c r="B3478" s="11" t="s">
        <v>208</v>
      </c>
      <c r="C3478" s="11" t="s">
        <v>97</v>
      </c>
      <c r="D3478" s="11" t="s">
        <v>173</v>
      </c>
      <c r="E3478" s="12">
        <v>1.8708546147530123</v>
      </c>
      <c r="F3478" s="12">
        <v>1.696919397308337</v>
      </c>
      <c r="G3478" s="12">
        <v>2.1148408047139475</v>
      </c>
      <c r="H3478" s="12">
        <v>1.7410870322690652</v>
      </c>
      <c r="I3478" s="12">
        <v>1.8456645658020217</v>
      </c>
      <c r="J3478" s="12">
        <v>1.6502183513967721</v>
      </c>
      <c r="K3478" s="12">
        <v>2.1203515448159815</v>
      </c>
      <c r="L3478" s="12">
        <v>1.8372476968766835</v>
      </c>
      <c r="M3478" s="12">
        <v>1.8209940233306183</v>
      </c>
      <c r="N3478" s="12"/>
      <c r="O3478" s="12"/>
    </row>
    <row r="3479" spans="1:15" x14ac:dyDescent="0.35">
      <c r="A3479" s="11" t="str">
        <f t="shared" si="55"/>
        <v>CONSUMO PER CAPITA (kg o litros por individuo).Total Bebidas CalienteNIVEL MEDIO BAJO</v>
      </c>
      <c r="B3479" s="11" t="s">
        <v>208</v>
      </c>
      <c r="C3479" s="11" t="s">
        <v>97</v>
      </c>
      <c r="D3479" s="11" t="s">
        <v>174</v>
      </c>
      <c r="E3479" s="12">
        <v>2.0260782570542788</v>
      </c>
      <c r="F3479" s="12">
        <v>1.8852476430067355</v>
      </c>
      <c r="G3479" s="12">
        <v>2.3858643589590041</v>
      </c>
      <c r="H3479" s="12">
        <v>1.8905895661169303</v>
      </c>
      <c r="I3479" s="12">
        <v>1.9432274539419956</v>
      </c>
      <c r="J3479" s="12">
        <v>1.8759595985390656</v>
      </c>
      <c r="K3479" s="12">
        <v>2.1898281499609085</v>
      </c>
      <c r="L3479" s="12">
        <v>1.8475022104955949</v>
      </c>
      <c r="M3479" s="12">
        <v>1.9053810994450286</v>
      </c>
      <c r="N3479" s="12"/>
      <c r="O3479" s="12"/>
    </row>
    <row r="3480" spans="1:15" x14ac:dyDescent="0.35">
      <c r="A3480" s="11" t="str">
        <f t="shared" si="55"/>
        <v>CONSUMO PER CAPITA (kg o litros por individuo).Total Bebidas CalienteNIVEL BAJO</v>
      </c>
      <c r="B3480" s="11" t="s">
        <v>208</v>
      </c>
      <c r="C3480" s="11" t="s">
        <v>97</v>
      </c>
      <c r="D3480" s="11" t="s">
        <v>190</v>
      </c>
      <c r="E3480" s="12">
        <v>2.0085691105484025</v>
      </c>
      <c r="F3480" s="12">
        <v>1.9159972524724342</v>
      </c>
      <c r="G3480" s="12">
        <v>2.2841457830517293</v>
      </c>
      <c r="H3480" s="12">
        <v>1.8167257472086342</v>
      </c>
      <c r="I3480" s="12">
        <v>1.7251969427336593</v>
      </c>
      <c r="J3480" s="12">
        <v>1.6262597312039013</v>
      </c>
      <c r="K3480" s="12">
        <v>2.0219462760073648</v>
      </c>
      <c r="L3480" s="12">
        <v>1.8916766792557074</v>
      </c>
      <c r="M3480" s="12">
        <v>1.9193146146574678</v>
      </c>
      <c r="N3480" s="12"/>
      <c r="O3480" s="12"/>
    </row>
    <row r="3481" spans="1:15" x14ac:dyDescent="0.35">
      <c r="A3481" s="11" t="str">
        <f t="shared" si="55"/>
        <v>CONSUMO PER CAPITA (kg o litros por individuo).Total Bebidas CalienteHOMBRE</v>
      </c>
      <c r="B3481" s="11" t="s">
        <v>208</v>
      </c>
      <c r="C3481" s="11" t="s">
        <v>97</v>
      </c>
      <c r="D3481" s="11" t="s">
        <v>17</v>
      </c>
      <c r="E3481" s="12">
        <v>2.2789752357122817</v>
      </c>
      <c r="F3481" s="12">
        <v>2.1660985020848251</v>
      </c>
      <c r="G3481" s="12">
        <v>2.6792345147629284</v>
      </c>
      <c r="H3481" s="12">
        <v>2.1235974509792577</v>
      </c>
      <c r="I3481" s="12">
        <v>2.1467377032505706</v>
      </c>
      <c r="J3481" s="12">
        <v>2.0122318518667401</v>
      </c>
      <c r="K3481" s="12">
        <v>2.5339247019600264</v>
      </c>
      <c r="L3481" s="12">
        <v>2.2096774452314327</v>
      </c>
      <c r="M3481" s="12">
        <v>2.267075010099953</v>
      </c>
      <c r="N3481" s="12"/>
      <c r="O3481" s="12"/>
    </row>
    <row r="3482" spans="1:15" x14ac:dyDescent="0.35">
      <c r="A3482" s="11" t="str">
        <f t="shared" si="55"/>
        <v>CONSUMO PER CAPITA (kg o litros por individuo).Total Bebidas CalienteMUJER</v>
      </c>
      <c r="B3482" s="11" t="s">
        <v>208</v>
      </c>
      <c r="C3482" s="11" t="s">
        <v>97</v>
      </c>
      <c r="D3482" s="11" t="s">
        <v>18</v>
      </c>
      <c r="E3482" s="12">
        <v>1.6092492648897385</v>
      </c>
      <c r="F3482" s="12">
        <v>1.4464755115006469</v>
      </c>
      <c r="G3482" s="12">
        <v>1.7475337713469472</v>
      </c>
      <c r="H3482" s="12">
        <v>1.497707878020861</v>
      </c>
      <c r="I3482" s="12">
        <v>1.4689118428249504</v>
      </c>
      <c r="J3482" s="12">
        <v>1.3409340690977374</v>
      </c>
      <c r="K3482" s="12">
        <v>1.5900140561718394</v>
      </c>
      <c r="L3482" s="12">
        <v>1.5102303261271821</v>
      </c>
      <c r="M3482" s="12">
        <v>1.4567640885909343</v>
      </c>
      <c r="N3482" s="12"/>
      <c r="O3482" s="12"/>
    </row>
    <row r="3483" spans="1:15" x14ac:dyDescent="0.35">
      <c r="A3483" s="11" t="str">
        <f t="shared" si="55"/>
        <v>CONSUMO PER CAPITA (kg o litros por individuo)CafeT.ESPAÑA</v>
      </c>
      <c r="B3483" s="11" t="s">
        <v>208</v>
      </c>
      <c r="C3483" s="11" t="s">
        <v>98</v>
      </c>
      <c r="D3483" s="11" t="s">
        <v>32</v>
      </c>
      <c r="E3483" s="12">
        <v>0.46073460411586559</v>
      </c>
      <c r="F3483" s="12">
        <v>0.44268030566718081</v>
      </c>
      <c r="G3483" s="12">
        <v>0.56897193208411512</v>
      </c>
      <c r="H3483" s="12">
        <v>0.42011803602452946</v>
      </c>
      <c r="I3483" s="12">
        <v>0.42721298986777223</v>
      </c>
      <c r="J3483" s="12">
        <v>0.42199238147545565</v>
      </c>
      <c r="K3483" s="12">
        <v>0.55155318042889223</v>
      </c>
      <c r="L3483" s="12">
        <v>0.43204334677353912</v>
      </c>
      <c r="M3483" s="12">
        <v>0.41099877370027066</v>
      </c>
      <c r="N3483" s="12"/>
      <c r="O3483" s="12"/>
    </row>
    <row r="3484" spans="1:15" x14ac:dyDescent="0.35">
      <c r="A3484" s="11" t="str">
        <f t="shared" si="55"/>
        <v>CONSUMO PER CAPITA (kg o litros por individuo)CafeBCN AM</v>
      </c>
      <c r="B3484" s="11" t="s">
        <v>208</v>
      </c>
      <c r="C3484" s="11" t="s">
        <v>98</v>
      </c>
      <c r="D3484" s="11" t="s">
        <v>1</v>
      </c>
      <c r="E3484" s="12">
        <v>0.54873110905924083</v>
      </c>
      <c r="F3484" s="12">
        <v>0.54744865174001145</v>
      </c>
      <c r="G3484" s="12">
        <v>0.69121468086390569</v>
      </c>
      <c r="H3484" s="12">
        <v>0.51468518781666339</v>
      </c>
      <c r="I3484" s="12">
        <v>0.50799227370101674</v>
      </c>
      <c r="J3484" s="12">
        <v>0.53653567314125783</v>
      </c>
      <c r="K3484" s="12">
        <v>0.67811081245647442</v>
      </c>
      <c r="L3484" s="12">
        <v>0.51449189110226079</v>
      </c>
      <c r="M3484" s="12">
        <v>0.54319497205286726</v>
      </c>
      <c r="N3484" s="12"/>
      <c r="O3484" s="12"/>
    </row>
    <row r="3485" spans="1:15" x14ac:dyDescent="0.35">
      <c r="A3485" s="11" t="str">
        <f t="shared" si="55"/>
        <v>CONSUMO PER CAPITA (kg o litros por individuo)CafeREST.CAT ARAGON</v>
      </c>
      <c r="B3485" s="11" t="s">
        <v>208</v>
      </c>
      <c r="C3485" s="11" t="s">
        <v>98</v>
      </c>
      <c r="D3485" s="11" t="s">
        <v>2</v>
      </c>
      <c r="E3485" s="12">
        <v>0.80164329055873862</v>
      </c>
      <c r="F3485" s="12">
        <v>0.74877012746894589</v>
      </c>
      <c r="G3485" s="12">
        <v>0.94505772575458558</v>
      </c>
      <c r="H3485" s="12">
        <v>0.73720527296955685</v>
      </c>
      <c r="I3485" s="12">
        <v>0.72554063092948329</v>
      </c>
      <c r="J3485" s="12">
        <v>0.74802588201267928</v>
      </c>
      <c r="K3485" s="12">
        <v>0.96892054176195286</v>
      </c>
      <c r="L3485" s="12">
        <v>0.71578365262115284</v>
      </c>
      <c r="M3485" s="12">
        <v>0.67130276127146715</v>
      </c>
      <c r="N3485" s="12"/>
      <c r="O3485" s="12"/>
    </row>
    <row r="3486" spans="1:15" x14ac:dyDescent="0.35">
      <c r="A3486" s="11" t="str">
        <f t="shared" si="55"/>
        <v>CONSUMO PER CAPITA (kg o litros por individuo)CafeLEVANTE</v>
      </c>
      <c r="B3486" s="11" t="s">
        <v>208</v>
      </c>
      <c r="C3486" s="11" t="s">
        <v>98</v>
      </c>
      <c r="D3486" s="11" t="s">
        <v>3</v>
      </c>
      <c r="E3486" s="12">
        <v>0.62530903624485923</v>
      </c>
      <c r="F3486" s="12">
        <v>0.57608811723201658</v>
      </c>
      <c r="G3486" s="12">
        <v>0.70919208243668352</v>
      </c>
      <c r="H3486" s="12">
        <v>0.54349227327708205</v>
      </c>
      <c r="I3486" s="12">
        <v>0.55860768933569538</v>
      </c>
      <c r="J3486" s="12">
        <v>0.58701624604114955</v>
      </c>
      <c r="K3486" s="12">
        <v>0.73925678079662105</v>
      </c>
      <c r="L3486" s="12">
        <v>0.64796094172667917</v>
      </c>
      <c r="M3486" s="12">
        <v>0.55863954968224538</v>
      </c>
      <c r="N3486" s="12"/>
      <c r="O3486" s="12"/>
    </row>
    <row r="3487" spans="1:15" x14ac:dyDescent="0.35">
      <c r="A3487" s="11" t="str">
        <f t="shared" si="55"/>
        <v>CONSUMO PER CAPITA (kg o litros por individuo)CafeANDALUCIA</v>
      </c>
      <c r="B3487" s="11" t="s">
        <v>208</v>
      </c>
      <c r="C3487" s="11" t="s">
        <v>98</v>
      </c>
      <c r="D3487" s="11" t="s">
        <v>4</v>
      </c>
      <c r="E3487" s="12">
        <v>0.31216430828590724</v>
      </c>
      <c r="F3487" s="12">
        <v>0.28604784768262381</v>
      </c>
      <c r="G3487" s="12">
        <v>0.39276140014658706</v>
      </c>
      <c r="H3487" s="12">
        <v>0.27844500949769219</v>
      </c>
      <c r="I3487" s="12">
        <v>0.27748809640846644</v>
      </c>
      <c r="J3487" s="12">
        <v>0.26451219017521344</v>
      </c>
      <c r="K3487" s="12">
        <v>0.34306071965753232</v>
      </c>
      <c r="L3487" s="12">
        <v>0.28323939552784583</v>
      </c>
      <c r="M3487" s="12">
        <v>0.27904119391292753</v>
      </c>
      <c r="N3487" s="12"/>
      <c r="O3487" s="12"/>
    </row>
    <row r="3488" spans="1:15" x14ac:dyDescent="0.35">
      <c r="A3488" s="11" t="str">
        <f t="shared" si="55"/>
        <v>CONSUMO PER CAPITA (kg o litros por individuo)CafeMDD AM</v>
      </c>
      <c r="B3488" s="11" t="s">
        <v>208</v>
      </c>
      <c r="C3488" s="11" t="s">
        <v>98</v>
      </c>
      <c r="D3488" s="11" t="s">
        <v>5</v>
      </c>
      <c r="E3488" s="12">
        <v>0.20567211031619592</v>
      </c>
      <c r="F3488" s="12">
        <v>0.20730166535710359</v>
      </c>
      <c r="G3488" s="12">
        <v>0.27325620610459295</v>
      </c>
      <c r="H3488" s="12">
        <v>0.16990049611783056</v>
      </c>
      <c r="I3488" s="12">
        <v>0.17061064787423252</v>
      </c>
      <c r="J3488" s="12">
        <v>0.16498271977644235</v>
      </c>
      <c r="K3488" s="12">
        <v>0.23340758435768372</v>
      </c>
      <c r="L3488" s="12">
        <v>0.15788137415589618</v>
      </c>
      <c r="M3488" s="12">
        <v>0.14615081357022683</v>
      </c>
      <c r="N3488" s="12"/>
      <c r="O3488" s="12"/>
    </row>
    <row r="3489" spans="1:15" x14ac:dyDescent="0.35">
      <c r="A3489" s="11" t="str">
        <f t="shared" si="55"/>
        <v>CONSUMO PER CAPITA (kg o litros por individuo)CafeRTO CENTRO</v>
      </c>
      <c r="B3489" s="11" t="s">
        <v>208</v>
      </c>
      <c r="C3489" s="11" t="s">
        <v>98</v>
      </c>
      <c r="D3489" s="11" t="s">
        <v>6</v>
      </c>
      <c r="E3489" s="12">
        <v>0.27915984075527028</v>
      </c>
      <c r="F3489" s="12">
        <v>0.29495666531185322</v>
      </c>
      <c r="G3489" s="12">
        <v>0.42348184081426671</v>
      </c>
      <c r="H3489" s="12">
        <v>0.28396411221465429</v>
      </c>
      <c r="I3489" s="12">
        <v>0.29679929345205525</v>
      </c>
      <c r="J3489" s="12">
        <v>0.27130297883027638</v>
      </c>
      <c r="K3489" s="12">
        <v>0.35325907373444093</v>
      </c>
      <c r="L3489" s="12">
        <v>0.28077178398504815</v>
      </c>
      <c r="M3489" s="12">
        <v>0.2904999861629326</v>
      </c>
      <c r="N3489" s="12"/>
      <c r="O3489" s="12"/>
    </row>
    <row r="3490" spans="1:15" x14ac:dyDescent="0.35">
      <c r="A3490" s="11" t="str">
        <f t="shared" si="55"/>
        <v>CONSUMO PER CAPITA (kg o litros por individuo)CafeNORTE-CENTRO</v>
      </c>
      <c r="B3490" s="11" t="s">
        <v>208</v>
      </c>
      <c r="C3490" s="11" t="s">
        <v>98</v>
      </c>
      <c r="D3490" s="11" t="s">
        <v>7</v>
      </c>
      <c r="E3490" s="12">
        <v>0.52665456480450989</v>
      </c>
      <c r="F3490" s="12">
        <v>0.53650217182963655</v>
      </c>
      <c r="G3490" s="12">
        <v>0.69420333249686361</v>
      </c>
      <c r="H3490" s="12">
        <v>0.49502334482038463</v>
      </c>
      <c r="I3490" s="12">
        <v>0.54027364228597186</v>
      </c>
      <c r="J3490" s="12">
        <v>0.45578550196459072</v>
      </c>
      <c r="K3490" s="12">
        <v>0.63472955430876998</v>
      </c>
      <c r="L3490" s="12">
        <v>0.50051214532770316</v>
      </c>
      <c r="M3490" s="12">
        <v>0.49711648541394571</v>
      </c>
      <c r="N3490" s="12"/>
      <c r="O3490" s="12"/>
    </row>
    <row r="3491" spans="1:15" x14ac:dyDescent="0.35">
      <c r="A3491" s="11" t="str">
        <f t="shared" si="55"/>
        <v>CONSUMO PER CAPITA (kg o litros por individuo)CafeNOROESTE</v>
      </c>
      <c r="B3491" s="11" t="s">
        <v>208</v>
      </c>
      <c r="C3491" s="11" t="s">
        <v>98</v>
      </c>
      <c r="D3491" s="11" t="s">
        <v>8</v>
      </c>
      <c r="E3491" s="12">
        <v>0.41555038085690427</v>
      </c>
      <c r="F3491" s="12">
        <v>0.40966420511373258</v>
      </c>
      <c r="G3491" s="12">
        <v>0.50027662756081059</v>
      </c>
      <c r="H3491" s="12">
        <v>0.39451250325207127</v>
      </c>
      <c r="I3491" s="12">
        <v>0.41647826936432725</v>
      </c>
      <c r="J3491" s="12">
        <v>0.39660622403435214</v>
      </c>
      <c r="K3491" s="12">
        <v>0.54590046954246518</v>
      </c>
      <c r="L3491" s="12">
        <v>0.38397855398468073</v>
      </c>
      <c r="M3491" s="12">
        <v>0.3591242801648285</v>
      </c>
      <c r="N3491" s="12"/>
      <c r="O3491" s="12"/>
    </row>
    <row r="3492" spans="1:15" x14ac:dyDescent="0.35">
      <c r="A3492" s="11" t="str">
        <f t="shared" si="55"/>
        <v>CONSUMO PER CAPITA (kg o litros por individuo)Cafe&lt;2MIL</v>
      </c>
      <c r="B3492" s="11" t="s">
        <v>208</v>
      </c>
      <c r="C3492" s="11" t="s">
        <v>98</v>
      </c>
      <c r="D3492" s="11" t="s">
        <v>9</v>
      </c>
      <c r="E3492" s="12">
        <v>0.57999333326473879</v>
      </c>
      <c r="F3492" s="12">
        <v>0.52962363299945903</v>
      </c>
      <c r="G3492" s="12">
        <v>0.63319607721791615</v>
      </c>
      <c r="H3492" s="12">
        <v>0.51623403627884779</v>
      </c>
      <c r="I3492" s="12">
        <v>0.45622731832152269</v>
      </c>
      <c r="J3492" s="12">
        <v>0.41074443316946047</v>
      </c>
      <c r="K3492" s="12">
        <v>0.59772085954752474</v>
      </c>
      <c r="L3492" s="12">
        <v>0.46387938186309846</v>
      </c>
      <c r="M3492" s="12">
        <v>0.4647453551910341</v>
      </c>
      <c r="N3492" s="12"/>
      <c r="O3492" s="12"/>
    </row>
    <row r="3493" spans="1:15" x14ac:dyDescent="0.35">
      <c r="A3493" s="11" t="str">
        <f t="shared" si="55"/>
        <v>CONSUMO PER CAPITA (kg o litros por individuo)Cafe2-5MIL</v>
      </c>
      <c r="B3493" s="11" t="s">
        <v>208</v>
      </c>
      <c r="C3493" s="11" t="s">
        <v>98</v>
      </c>
      <c r="D3493" s="11" t="s">
        <v>10</v>
      </c>
      <c r="E3493" s="12">
        <v>0.37392030674743093</v>
      </c>
      <c r="F3493" s="12">
        <v>0.36749569813291116</v>
      </c>
      <c r="G3493" s="12">
        <v>0.41356140698350652</v>
      </c>
      <c r="H3493" s="12">
        <v>0.28783987513265336</v>
      </c>
      <c r="I3493" s="12">
        <v>0.28338737088469901</v>
      </c>
      <c r="J3493" s="12">
        <v>0.29462254556701228</v>
      </c>
      <c r="K3493" s="12">
        <v>0.37800567892222758</v>
      </c>
      <c r="L3493" s="12">
        <v>0.28780821613059948</v>
      </c>
      <c r="M3493" s="12">
        <v>0.32758292700654562</v>
      </c>
      <c r="N3493" s="12"/>
      <c r="O3493" s="12"/>
    </row>
    <row r="3494" spans="1:15" x14ac:dyDescent="0.35">
      <c r="A3494" s="11" t="str">
        <f t="shared" si="55"/>
        <v>CONSUMO PER CAPITA (kg o litros por individuo)Cafe5-10MIL</v>
      </c>
      <c r="B3494" s="11" t="s">
        <v>208</v>
      </c>
      <c r="C3494" s="11" t="s">
        <v>98</v>
      </c>
      <c r="D3494" s="11" t="s">
        <v>11</v>
      </c>
      <c r="E3494" s="12">
        <v>0.45134662034453327</v>
      </c>
      <c r="F3494" s="12">
        <v>0.43790160275748513</v>
      </c>
      <c r="G3494" s="12">
        <v>0.60755071930387083</v>
      </c>
      <c r="H3494" s="12">
        <v>0.40351860816071605</v>
      </c>
      <c r="I3494" s="12">
        <v>0.44796545239930591</v>
      </c>
      <c r="J3494" s="12">
        <v>0.51632740777127373</v>
      </c>
      <c r="K3494" s="12">
        <v>0.57595164826305978</v>
      </c>
      <c r="L3494" s="12">
        <v>0.4946063591088245</v>
      </c>
      <c r="M3494" s="12">
        <v>0.4103986000071666</v>
      </c>
      <c r="N3494" s="12"/>
      <c r="O3494" s="12"/>
    </row>
    <row r="3495" spans="1:15" x14ac:dyDescent="0.35">
      <c r="A3495" s="11" t="str">
        <f t="shared" si="55"/>
        <v>CONSUMO PER CAPITA (kg o litros por individuo)Cafe10-30MIL</v>
      </c>
      <c r="B3495" s="11" t="s">
        <v>208</v>
      </c>
      <c r="C3495" s="11" t="s">
        <v>98</v>
      </c>
      <c r="D3495" s="11" t="s">
        <v>12</v>
      </c>
      <c r="E3495" s="12">
        <v>0.46591105729967314</v>
      </c>
      <c r="F3495" s="12">
        <v>0.48529249307673428</v>
      </c>
      <c r="G3495" s="12">
        <v>0.59625550901392166</v>
      </c>
      <c r="H3495" s="12">
        <v>0.45498828260763963</v>
      </c>
      <c r="I3495" s="12">
        <v>0.47834395402663482</v>
      </c>
      <c r="J3495" s="12">
        <v>0.46040979715306296</v>
      </c>
      <c r="K3495" s="12">
        <v>0.64019846518334778</v>
      </c>
      <c r="L3495" s="12">
        <v>0.47243969677132658</v>
      </c>
      <c r="M3495" s="12">
        <v>0.48767599256803001</v>
      </c>
      <c r="N3495" s="12"/>
      <c r="O3495" s="12"/>
    </row>
    <row r="3496" spans="1:15" x14ac:dyDescent="0.35">
      <c r="A3496" s="11" t="str">
        <f t="shared" si="55"/>
        <v>CONSUMO PER CAPITA (kg o litros por individuo)Cafe30-100MIL</v>
      </c>
      <c r="B3496" s="11" t="s">
        <v>208</v>
      </c>
      <c r="C3496" s="11" t="s">
        <v>98</v>
      </c>
      <c r="D3496" s="11" t="s">
        <v>13</v>
      </c>
      <c r="E3496" s="12">
        <v>0.46900848069209955</v>
      </c>
      <c r="F3496" s="12">
        <v>0.41561443603307829</v>
      </c>
      <c r="G3496" s="12">
        <v>0.54709318099739934</v>
      </c>
      <c r="H3496" s="12">
        <v>0.42505615332878049</v>
      </c>
      <c r="I3496" s="12">
        <v>0.46024221166203771</v>
      </c>
      <c r="J3496" s="12">
        <v>0.42814233809295804</v>
      </c>
      <c r="K3496" s="12">
        <v>0.54504596443146835</v>
      </c>
      <c r="L3496" s="12">
        <v>0.45296120857820654</v>
      </c>
      <c r="M3496" s="12">
        <v>0.37757436157445357</v>
      </c>
      <c r="N3496" s="12"/>
      <c r="O3496" s="12"/>
    </row>
    <row r="3497" spans="1:15" x14ac:dyDescent="0.35">
      <c r="A3497" s="11" t="str">
        <f t="shared" si="55"/>
        <v>CONSUMO PER CAPITA (kg o litros por individuo)Cafe100-200MIL</v>
      </c>
      <c r="B3497" s="11" t="s">
        <v>208</v>
      </c>
      <c r="C3497" s="11" t="s">
        <v>98</v>
      </c>
      <c r="D3497" s="11" t="s">
        <v>14</v>
      </c>
      <c r="E3497" s="12">
        <v>0.46283013053602712</v>
      </c>
      <c r="F3497" s="12">
        <v>0.43058880306442893</v>
      </c>
      <c r="G3497" s="12">
        <v>0.59295632524706243</v>
      </c>
      <c r="H3497" s="12">
        <v>0.4104718357433525</v>
      </c>
      <c r="I3497" s="12">
        <v>0.36839544051672257</v>
      </c>
      <c r="J3497" s="12">
        <v>0.35099322715948128</v>
      </c>
      <c r="K3497" s="12">
        <v>0.51145821790844226</v>
      </c>
      <c r="L3497" s="12">
        <v>0.42604035168424048</v>
      </c>
      <c r="M3497" s="12">
        <v>0.40941682616996133</v>
      </c>
      <c r="N3497" s="12"/>
      <c r="O3497" s="12"/>
    </row>
    <row r="3498" spans="1:15" x14ac:dyDescent="0.35">
      <c r="A3498" s="11" t="str">
        <f t="shared" si="55"/>
        <v>CONSUMO PER CAPITA (kg o litros por individuo)Cafe200-500MIL</v>
      </c>
      <c r="B3498" s="11" t="s">
        <v>208</v>
      </c>
      <c r="C3498" s="11" t="s">
        <v>98</v>
      </c>
      <c r="D3498" s="11" t="s">
        <v>15</v>
      </c>
      <c r="E3498" s="12">
        <v>0.42320214512734294</v>
      </c>
      <c r="F3498" s="12">
        <v>0.4277752573117421</v>
      </c>
      <c r="G3498" s="12">
        <v>0.53945335004476058</v>
      </c>
      <c r="H3498" s="12">
        <v>0.4159707112967348</v>
      </c>
      <c r="I3498" s="12">
        <v>0.4225552865091638</v>
      </c>
      <c r="J3498" s="12">
        <v>0.43003535436678991</v>
      </c>
      <c r="K3498" s="12">
        <v>0.56499779546788387</v>
      </c>
      <c r="L3498" s="12">
        <v>0.41851217006884178</v>
      </c>
      <c r="M3498" s="12">
        <v>0.43292101551636264</v>
      </c>
      <c r="N3498" s="12"/>
      <c r="O3498" s="12"/>
    </row>
    <row r="3499" spans="1:15" x14ac:dyDescent="0.35">
      <c r="A3499" s="11" t="str">
        <f t="shared" si="55"/>
        <v>CONSUMO PER CAPITA (kg o litros por individuo)Cafe&gt;500MIL</v>
      </c>
      <c r="B3499" s="11" t="s">
        <v>208</v>
      </c>
      <c r="C3499" s="11" t="s">
        <v>98</v>
      </c>
      <c r="D3499" s="11" t="s">
        <v>16</v>
      </c>
      <c r="E3499" s="12">
        <v>0.4684983238360732</v>
      </c>
      <c r="F3499" s="12">
        <v>0.44960580003295419</v>
      </c>
      <c r="G3499" s="12">
        <v>0.59204395089284556</v>
      </c>
      <c r="H3499" s="12">
        <v>0.41116487214515746</v>
      </c>
      <c r="I3499" s="12">
        <v>0.40641965092479881</v>
      </c>
      <c r="J3499" s="12">
        <v>0.41745923468091856</v>
      </c>
      <c r="K3499" s="12">
        <v>0.51755271827122507</v>
      </c>
      <c r="L3499" s="12">
        <v>0.39140580068089792</v>
      </c>
      <c r="M3499" s="12">
        <v>0.36956484857880278</v>
      </c>
      <c r="N3499" s="12"/>
      <c r="O3499" s="12"/>
    </row>
    <row r="3500" spans="1:15" x14ac:dyDescent="0.35">
      <c r="A3500" s="11" t="str">
        <f t="shared" si="55"/>
        <v>CONSUMO PER CAPITA (kg o litros por individuo)CafeDE 15 A 19 AÑOS</v>
      </c>
      <c r="B3500" s="11" t="s">
        <v>208</v>
      </c>
      <c r="C3500" s="11" t="s">
        <v>98</v>
      </c>
      <c r="D3500" s="11" t="s">
        <v>34</v>
      </c>
      <c r="E3500" s="12">
        <v>3.1711171476546979E-2</v>
      </c>
      <c r="F3500" s="12">
        <v>2.1868343937420875E-2</v>
      </c>
      <c r="G3500" s="12">
        <v>5.1110993567387963E-2</v>
      </c>
      <c r="H3500" s="12">
        <v>3.4233539970109098E-2</v>
      </c>
      <c r="I3500" s="12">
        <v>2.8712481656025583E-2</v>
      </c>
      <c r="J3500" s="12">
        <v>1.964591175159594E-2</v>
      </c>
      <c r="K3500" s="12">
        <v>6.3973274694067037E-2</v>
      </c>
      <c r="L3500" s="12">
        <v>4.1673012585179865E-2</v>
      </c>
      <c r="M3500" s="12">
        <v>5.9252149018004935E-2</v>
      </c>
      <c r="N3500" s="12"/>
      <c r="O3500" s="12"/>
    </row>
    <row r="3501" spans="1:15" x14ac:dyDescent="0.35">
      <c r="A3501" s="11" t="str">
        <f t="shared" si="55"/>
        <v>CONSUMO PER CAPITA (kg o litros por individuo)CafeDE 20 A 24 AÑOS</v>
      </c>
      <c r="B3501" s="11" t="s">
        <v>208</v>
      </c>
      <c r="C3501" s="11" t="s">
        <v>98</v>
      </c>
      <c r="D3501" s="11" t="s">
        <v>35</v>
      </c>
      <c r="E3501" s="12">
        <v>7.446201865255396E-2</v>
      </c>
      <c r="F3501" s="12">
        <v>6.2402176697566779E-2</v>
      </c>
      <c r="G3501" s="12">
        <v>7.9778132216622499E-2</v>
      </c>
      <c r="H3501" s="12">
        <v>5.7993339939861784E-2</v>
      </c>
      <c r="I3501" s="12">
        <v>7.92867971261981E-2</v>
      </c>
      <c r="J3501" s="12">
        <v>6.0015830080950364E-2</v>
      </c>
      <c r="K3501" s="12">
        <v>7.7989726391201386E-2</v>
      </c>
      <c r="L3501" s="12">
        <v>0.11331117905715435</v>
      </c>
      <c r="M3501" s="12">
        <v>0.1293096606891494</v>
      </c>
      <c r="N3501" s="12"/>
      <c r="O3501" s="12"/>
    </row>
    <row r="3502" spans="1:15" x14ac:dyDescent="0.35">
      <c r="A3502" s="11" t="str">
        <f t="shared" si="55"/>
        <v>CONSUMO PER CAPITA (kg o litros por individuo)CafeDE 25 A 34 AÑOS</v>
      </c>
      <c r="B3502" s="11" t="s">
        <v>208</v>
      </c>
      <c r="C3502" s="11" t="s">
        <v>98</v>
      </c>
      <c r="D3502" s="11" t="s">
        <v>36</v>
      </c>
      <c r="E3502" s="12">
        <v>0.11414511258798607</v>
      </c>
      <c r="F3502" s="12">
        <v>0.10783911380727512</v>
      </c>
      <c r="G3502" s="12">
        <v>0.16405611314529683</v>
      </c>
      <c r="H3502" s="12">
        <v>0.10052860217350779</v>
      </c>
      <c r="I3502" s="12">
        <v>9.201987629196301E-2</v>
      </c>
      <c r="J3502" s="12">
        <v>7.9843529160182433E-2</v>
      </c>
      <c r="K3502" s="12">
        <v>9.6583165953717229E-2</v>
      </c>
      <c r="L3502" s="12">
        <v>8.5406260452640853E-2</v>
      </c>
      <c r="M3502" s="12">
        <v>8.736174508014781E-2</v>
      </c>
      <c r="N3502" s="12"/>
      <c r="O3502" s="12"/>
    </row>
    <row r="3503" spans="1:15" x14ac:dyDescent="0.35">
      <c r="A3503" s="11" t="str">
        <f t="shared" si="55"/>
        <v>CONSUMO PER CAPITA (kg o litros por individuo)CafeDE 35 A 49 AÑOS</v>
      </c>
      <c r="B3503" s="11" t="s">
        <v>208</v>
      </c>
      <c r="C3503" s="11" t="s">
        <v>98</v>
      </c>
      <c r="D3503" s="11" t="s">
        <v>37</v>
      </c>
      <c r="E3503" s="12">
        <v>0.39222448666802479</v>
      </c>
      <c r="F3503" s="12">
        <v>0.33275050248100352</v>
      </c>
      <c r="G3503" s="12">
        <v>0.42123847987906449</v>
      </c>
      <c r="H3503" s="12">
        <v>0.32683108844840014</v>
      </c>
      <c r="I3503" s="12">
        <v>0.31927525747504171</v>
      </c>
      <c r="J3503" s="12">
        <v>0.30016961440118173</v>
      </c>
      <c r="K3503" s="12">
        <v>0.4041756372268529</v>
      </c>
      <c r="L3503" s="12">
        <v>0.32372817180902619</v>
      </c>
      <c r="M3503" s="12">
        <v>0.28835870852541218</v>
      </c>
      <c r="N3503" s="12"/>
      <c r="O3503" s="12"/>
    </row>
    <row r="3504" spans="1:15" x14ac:dyDescent="0.35">
      <c r="A3504" s="11" t="str">
        <f t="shared" si="55"/>
        <v>CONSUMO PER CAPITA (kg o litros por individuo)CafeDE 50 A 59 AÑOS</v>
      </c>
      <c r="B3504" s="11" t="s">
        <v>208</v>
      </c>
      <c r="C3504" s="11" t="s">
        <v>98</v>
      </c>
      <c r="D3504" s="11" t="s">
        <v>38</v>
      </c>
      <c r="E3504" s="12">
        <v>0.62000573434179129</v>
      </c>
      <c r="F3504" s="12">
        <v>0.62981525519679682</v>
      </c>
      <c r="G3504" s="12">
        <v>0.81923247536365118</v>
      </c>
      <c r="H3504" s="12">
        <v>0.61659937500951312</v>
      </c>
      <c r="I3504" s="12">
        <v>0.62537115883362471</v>
      </c>
      <c r="J3504" s="12">
        <v>0.59881831451855949</v>
      </c>
      <c r="K3504" s="12">
        <v>0.77056776857678944</v>
      </c>
      <c r="L3504" s="12">
        <v>0.60686038947681131</v>
      </c>
      <c r="M3504" s="12">
        <v>0.56605134854583727</v>
      </c>
      <c r="N3504" s="12"/>
      <c r="O3504" s="12"/>
    </row>
    <row r="3505" spans="1:15" x14ac:dyDescent="0.35">
      <c r="A3505" s="11" t="str">
        <f t="shared" si="55"/>
        <v>CONSUMO PER CAPITA (kg o litros por individuo)CafeDE 60 A 75 AÑOS</v>
      </c>
      <c r="B3505" s="11" t="s">
        <v>208</v>
      </c>
      <c r="C3505" s="11" t="s">
        <v>98</v>
      </c>
      <c r="D3505" s="11" t="s">
        <v>39</v>
      </c>
      <c r="E3505" s="12">
        <v>0.87011603961443229</v>
      </c>
      <c r="F3505" s="12">
        <v>0.8694287181187188</v>
      </c>
      <c r="G3505" s="12">
        <v>1.0942729371781796</v>
      </c>
      <c r="H3505" s="12">
        <v>0.79228231005507854</v>
      </c>
      <c r="I3505" s="12">
        <v>0.82113773023772196</v>
      </c>
      <c r="J3505" s="12">
        <v>0.86145563055086261</v>
      </c>
      <c r="K3505" s="12">
        <v>1.1150097669107779</v>
      </c>
      <c r="L3505" s="12">
        <v>0.84396724917585353</v>
      </c>
      <c r="M3505" s="12">
        <v>0.81274838019625606</v>
      </c>
      <c r="N3505" s="12"/>
      <c r="O3505" s="12"/>
    </row>
    <row r="3506" spans="1:15" x14ac:dyDescent="0.35">
      <c r="A3506" s="11" t="str">
        <f t="shared" si="55"/>
        <v>CONSUMO PER CAPITA (kg o litros por individuo)CafeNIVEL ALTO</v>
      </c>
      <c r="B3506" s="11" t="s">
        <v>208</v>
      </c>
      <c r="C3506" s="11" t="s">
        <v>98</v>
      </c>
      <c r="D3506" s="11" t="s">
        <v>171</v>
      </c>
      <c r="E3506" s="12">
        <v>0.48821474600374221</v>
      </c>
      <c r="F3506" s="12">
        <v>0.46184362581261629</v>
      </c>
      <c r="G3506" s="12">
        <v>0.59748507649539706</v>
      </c>
      <c r="H3506" s="12">
        <v>0.44327717333702915</v>
      </c>
      <c r="I3506" s="12">
        <v>0.39766490408192251</v>
      </c>
      <c r="J3506" s="12">
        <v>0.4006468747619959</v>
      </c>
      <c r="K3506" s="12">
        <v>0.54248672997914182</v>
      </c>
      <c r="L3506" s="12">
        <v>0.4171177965545228</v>
      </c>
      <c r="M3506" s="12">
        <v>0.4029594468536225</v>
      </c>
      <c r="N3506" s="12"/>
      <c r="O3506" s="12"/>
    </row>
    <row r="3507" spans="1:15" x14ac:dyDescent="0.35">
      <c r="A3507" s="11" t="str">
        <f t="shared" si="55"/>
        <v>CONSUMO PER CAPITA (kg o litros por individuo)CafeNIVEL MEDIO ALTO</v>
      </c>
      <c r="B3507" s="11" t="s">
        <v>208</v>
      </c>
      <c r="C3507" s="11" t="s">
        <v>98</v>
      </c>
      <c r="D3507" s="11" t="s">
        <v>172</v>
      </c>
      <c r="E3507" s="12">
        <v>0.38656665764553166</v>
      </c>
      <c r="F3507" s="12">
        <v>0.42870645468821017</v>
      </c>
      <c r="G3507" s="12">
        <v>0.54221349771672389</v>
      </c>
      <c r="H3507" s="12">
        <v>0.41493862975087414</v>
      </c>
      <c r="I3507" s="12">
        <v>0.42837260165502633</v>
      </c>
      <c r="J3507" s="12">
        <v>0.36097497392604033</v>
      </c>
      <c r="K3507" s="12">
        <v>0.461916478957625</v>
      </c>
      <c r="L3507" s="12">
        <v>0.38732956561883697</v>
      </c>
      <c r="M3507" s="12">
        <v>0.39530658087212239</v>
      </c>
      <c r="N3507" s="12"/>
      <c r="O3507" s="12"/>
    </row>
    <row r="3508" spans="1:15" x14ac:dyDescent="0.35">
      <c r="A3508" s="11" t="str">
        <f t="shared" si="55"/>
        <v>CONSUMO PER CAPITA (kg o litros por individuo)CafeNIVEL MEDIO</v>
      </c>
      <c r="B3508" s="11" t="s">
        <v>208</v>
      </c>
      <c r="C3508" s="11" t="s">
        <v>98</v>
      </c>
      <c r="D3508" s="11" t="s">
        <v>173</v>
      </c>
      <c r="E3508" s="12">
        <v>0.53374293303196207</v>
      </c>
      <c r="F3508" s="12">
        <v>0.47167828660177658</v>
      </c>
      <c r="G3508" s="12">
        <v>0.58830440893922598</v>
      </c>
      <c r="H3508" s="12">
        <v>0.45599806743686805</v>
      </c>
      <c r="I3508" s="12">
        <v>0.47327838951866014</v>
      </c>
      <c r="J3508" s="12">
        <v>0.47521214556026214</v>
      </c>
      <c r="K3508" s="12">
        <v>0.63024783929321215</v>
      </c>
      <c r="L3508" s="12">
        <v>0.481010153757503</v>
      </c>
      <c r="M3508" s="12">
        <v>0.43263595523871667</v>
      </c>
      <c r="N3508" s="12"/>
      <c r="O3508" s="12"/>
    </row>
    <row r="3509" spans="1:15" x14ac:dyDescent="0.35">
      <c r="A3509" s="11" t="str">
        <f t="shared" si="55"/>
        <v>CONSUMO PER CAPITA (kg o litros por individuo)CafeNIVEL MEDIO BAJO</v>
      </c>
      <c r="B3509" s="11" t="s">
        <v>208</v>
      </c>
      <c r="C3509" s="11" t="s">
        <v>98</v>
      </c>
      <c r="D3509" s="11" t="s">
        <v>174</v>
      </c>
      <c r="E3509" s="12">
        <v>0.41058908260130805</v>
      </c>
      <c r="F3509" s="12">
        <v>0.39933186378930047</v>
      </c>
      <c r="G3509" s="12">
        <v>0.57337911415227816</v>
      </c>
      <c r="H3509" s="12">
        <v>0.37857659896962309</v>
      </c>
      <c r="I3509" s="12">
        <v>0.4349031993643579</v>
      </c>
      <c r="J3509" s="12">
        <v>0.48993392982391931</v>
      </c>
      <c r="K3509" s="12">
        <v>0.57644834429472314</v>
      </c>
      <c r="L3509" s="12">
        <v>0.4248726072095878</v>
      </c>
      <c r="M3509" s="12">
        <v>0.42034906619141194</v>
      </c>
      <c r="N3509" s="12"/>
      <c r="O3509" s="12"/>
    </row>
    <row r="3510" spans="1:15" x14ac:dyDescent="0.35">
      <c r="A3510" s="11" t="str">
        <f t="shared" si="55"/>
        <v>CONSUMO PER CAPITA (kg o litros por individuo)CafeNIVEL BAJO</v>
      </c>
      <c r="B3510" s="11" t="s">
        <v>208</v>
      </c>
      <c r="C3510" s="11" t="s">
        <v>98</v>
      </c>
      <c r="D3510" s="11" t="s">
        <v>190</v>
      </c>
      <c r="E3510" s="12">
        <v>0.43609471126442895</v>
      </c>
      <c r="F3510" s="12">
        <v>0.42955608909440196</v>
      </c>
      <c r="G3510" s="12">
        <v>0.53369371778926855</v>
      </c>
      <c r="H3510" s="12">
        <v>0.38846610818541522</v>
      </c>
      <c r="I3510" s="12">
        <v>0.39867866209515351</v>
      </c>
      <c r="J3510" s="12">
        <v>0.37990779041558426</v>
      </c>
      <c r="K3510" s="12">
        <v>0.51573950913417943</v>
      </c>
      <c r="L3510" s="12">
        <v>0.42653064594855078</v>
      </c>
      <c r="M3510" s="12">
        <v>0.39891228262847922</v>
      </c>
      <c r="N3510" s="12"/>
      <c r="O3510" s="12"/>
    </row>
    <row r="3511" spans="1:15" x14ac:dyDescent="0.35">
      <c r="A3511" s="11" t="str">
        <f t="shared" si="55"/>
        <v>CONSUMO PER CAPITA (kg o litros por individuo)CafeHOMBRE</v>
      </c>
      <c r="B3511" s="11" t="s">
        <v>208</v>
      </c>
      <c r="C3511" s="11" t="s">
        <v>98</v>
      </c>
      <c r="D3511" s="11" t="s">
        <v>17</v>
      </c>
      <c r="E3511" s="12">
        <v>0.6240838495129295</v>
      </c>
      <c r="F3511" s="12">
        <v>0.6033899739271863</v>
      </c>
      <c r="G3511" s="12">
        <v>0.76511156956963433</v>
      </c>
      <c r="H3511" s="12">
        <v>0.56852583955056202</v>
      </c>
      <c r="I3511" s="12">
        <v>0.58599596263203302</v>
      </c>
      <c r="J3511" s="12">
        <v>0.5745800406200936</v>
      </c>
      <c r="K3511" s="12">
        <v>0.74164285386164008</v>
      </c>
      <c r="L3511" s="12">
        <v>0.58476900941816656</v>
      </c>
      <c r="M3511" s="12">
        <v>0.56321730855407992</v>
      </c>
      <c r="N3511" s="12"/>
      <c r="O3511" s="12"/>
    </row>
    <row r="3512" spans="1:15" x14ac:dyDescent="0.35">
      <c r="A3512" s="11" t="str">
        <f t="shared" si="55"/>
        <v>CONSUMO PER CAPITA (kg o litros por individuo)CafeMUJER</v>
      </c>
      <c r="B3512" s="11" t="s">
        <v>208</v>
      </c>
      <c r="C3512" s="11" t="s">
        <v>98</v>
      </c>
      <c r="D3512" s="11" t="s">
        <v>18</v>
      </c>
      <c r="E3512" s="12">
        <v>0.29946203319059911</v>
      </c>
      <c r="F3512" s="12">
        <v>0.28401120701112653</v>
      </c>
      <c r="G3512" s="12">
        <v>0.37528037616438242</v>
      </c>
      <c r="H3512" s="12">
        <v>0.27362664584576502</v>
      </c>
      <c r="I3512" s="12">
        <v>0.27007140377581346</v>
      </c>
      <c r="J3512" s="12">
        <v>0.27098416242196349</v>
      </c>
      <c r="K3512" s="12">
        <v>0.36342468229203601</v>
      </c>
      <c r="L3512" s="12">
        <v>0.28089649024210861</v>
      </c>
      <c r="M3512" s="12">
        <v>0.25999037667354952</v>
      </c>
      <c r="N3512" s="12"/>
      <c r="O3512" s="12"/>
    </row>
    <row r="3513" spans="1:15" x14ac:dyDescent="0.35">
      <c r="A3513" s="11" t="str">
        <f t="shared" ref="A3513:A3576" si="56">B3513&amp;C3513&amp;D3513</f>
        <v>CONSUMO PER CAPITA (kg o litros por individuo)Leche+bebidas vegetalesT.ESPAÑA</v>
      </c>
      <c r="B3513" s="11" t="s">
        <v>208</v>
      </c>
      <c r="C3513" s="11" t="s">
        <v>149</v>
      </c>
      <c r="D3513" s="11" t="s">
        <v>32</v>
      </c>
      <c r="E3513" s="12">
        <v>1.2975973304549595</v>
      </c>
      <c r="F3513" s="12">
        <v>1.238501367154649</v>
      </c>
      <c r="G3513" s="12">
        <v>1.4998101177593752</v>
      </c>
      <c r="H3513" s="12">
        <v>1.2183315838514894</v>
      </c>
      <c r="I3513" s="12">
        <v>1.2032958060573498</v>
      </c>
      <c r="J3513" s="12">
        <v>1.127863573532093</v>
      </c>
      <c r="K3513" s="12">
        <v>1.377098271628912</v>
      </c>
      <c r="L3513" s="12">
        <v>1.2619887965763181</v>
      </c>
      <c r="M3513" s="12">
        <v>1.2757264808421307</v>
      </c>
      <c r="N3513" s="12"/>
      <c r="O3513" s="12"/>
    </row>
    <row r="3514" spans="1:15" x14ac:dyDescent="0.35">
      <c r="A3514" s="11" t="str">
        <f t="shared" si="56"/>
        <v>CONSUMO PER CAPITA (kg o litros por individuo)Leche+bebidas vegetalesBCN AM</v>
      </c>
      <c r="B3514" s="11" t="s">
        <v>208</v>
      </c>
      <c r="C3514" s="11" t="s">
        <v>149</v>
      </c>
      <c r="D3514" s="11" t="s">
        <v>1</v>
      </c>
      <c r="E3514" s="12">
        <v>1.1002681662243476</v>
      </c>
      <c r="F3514" s="12">
        <v>1.1322045957757174</v>
      </c>
      <c r="G3514" s="12">
        <v>1.3794427426888951</v>
      </c>
      <c r="H3514" s="12">
        <v>1.28518830037391</v>
      </c>
      <c r="I3514" s="12">
        <v>1.1586100435740327</v>
      </c>
      <c r="J3514" s="12">
        <v>1.1466481103084423</v>
      </c>
      <c r="K3514" s="12">
        <v>1.4121753896238842</v>
      </c>
      <c r="L3514" s="12">
        <v>1.3057046032769564</v>
      </c>
      <c r="M3514" s="12">
        <v>1.4216137672399749</v>
      </c>
      <c r="N3514" s="12"/>
      <c r="O3514" s="12"/>
    </row>
    <row r="3515" spans="1:15" x14ac:dyDescent="0.35">
      <c r="A3515" s="11" t="str">
        <f t="shared" si="56"/>
        <v>CONSUMO PER CAPITA (kg o litros por individuo)Leche+bebidas vegetalesREST.CAT ARAGON</v>
      </c>
      <c r="B3515" s="11" t="s">
        <v>208</v>
      </c>
      <c r="C3515" s="11" t="s">
        <v>149</v>
      </c>
      <c r="D3515" s="11" t="s">
        <v>2</v>
      </c>
      <c r="E3515" s="12">
        <v>1.1182348268173172</v>
      </c>
      <c r="F3515" s="12">
        <v>1.0149436072485849</v>
      </c>
      <c r="G3515" s="12">
        <v>1.1113715590735531</v>
      </c>
      <c r="H3515" s="12">
        <v>1.0286705555879223</v>
      </c>
      <c r="I3515" s="12">
        <v>0.99904925845428671</v>
      </c>
      <c r="J3515" s="12">
        <v>0.92057823539135497</v>
      </c>
      <c r="K3515" s="12">
        <v>1.1011460260601911</v>
      </c>
      <c r="L3515" s="12">
        <v>1.0629436477981316</v>
      </c>
      <c r="M3515" s="12">
        <v>1.1358832576292146</v>
      </c>
      <c r="N3515" s="12"/>
      <c r="O3515" s="12"/>
    </row>
    <row r="3516" spans="1:15" x14ac:dyDescent="0.35">
      <c r="A3516" s="11" t="str">
        <f t="shared" si="56"/>
        <v>CONSUMO PER CAPITA (kg o litros por individuo)Leche+bebidas vegetalesLEVANTE</v>
      </c>
      <c r="B3516" s="11" t="s">
        <v>208</v>
      </c>
      <c r="C3516" s="11" t="s">
        <v>149</v>
      </c>
      <c r="D3516" s="11" t="s">
        <v>3</v>
      </c>
      <c r="E3516" s="12">
        <v>0.86200283704580472</v>
      </c>
      <c r="F3516" s="12">
        <v>0.83261551381722421</v>
      </c>
      <c r="G3516" s="12">
        <v>0.98417441031092479</v>
      </c>
      <c r="H3516" s="12">
        <v>0.81355203120876662</v>
      </c>
      <c r="I3516" s="12">
        <v>0.80434147789231525</v>
      </c>
      <c r="J3516" s="12">
        <v>0.71770940313993903</v>
      </c>
      <c r="K3516" s="12">
        <v>0.84299588666123804</v>
      </c>
      <c r="L3516" s="12">
        <v>0.76219341962542397</v>
      </c>
      <c r="M3516" s="12">
        <v>0.75099372345252868</v>
      </c>
      <c r="N3516" s="12"/>
      <c r="O3516" s="12"/>
    </row>
    <row r="3517" spans="1:15" x14ac:dyDescent="0.35">
      <c r="A3517" s="11" t="str">
        <f t="shared" si="56"/>
        <v>CONSUMO PER CAPITA (kg o litros por individuo)Leche+bebidas vegetalesANDALUCIA</v>
      </c>
      <c r="B3517" s="11" t="s">
        <v>208</v>
      </c>
      <c r="C3517" s="11" t="s">
        <v>149</v>
      </c>
      <c r="D3517" s="11" t="s">
        <v>4</v>
      </c>
      <c r="E3517" s="12">
        <v>1.3105927584216257</v>
      </c>
      <c r="F3517" s="12">
        <v>1.1812833398273146</v>
      </c>
      <c r="G3517" s="12">
        <v>1.5441840129730326</v>
      </c>
      <c r="H3517" s="12">
        <v>1.0725304935295858</v>
      </c>
      <c r="I3517" s="12">
        <v>1.118337602842872</v>
      </c>
      <c r="J3517" s="12">
        <v>1.0877027941268005</v>
      </c>
      <c r="K3517" s="12">
        <v>1.3419070482663495</v>
      </c>
      <c r="L3517" s="12">
        <v>1.2206890280180096</v>
      </c>
      <c r="M3517" s="12">
        <v>1.2402146402118992</v>
      </c>
      <c r="N3517" s="12"/>
      <c r="O3517" s="12"/>
    </row>
    <row r="3518" spans="1:15" x14ac:dyDescent="0.35">
      <c r="A3518" s="11" t="str">
        <f t="shared" si="56"/>
        <v>CONSUMO PER CAPITA (kg o litros por individuo)Leche+bebidas vegetalesMDD AM</v>
      </c>
      <c r="B3518" s="11" t="s">
        <v>208</v>
      </c>
      <c r="C3518" s="11" t="s">
        <v>149</v>
      </c>
      <c r="D3518" s="11" t="s">
        <v>5</v>
      </c>
      <c r="E3518" s="12">
        <v>1.3365682421907865</v>
      </c>
      <c r="F3518" s="12">
        <v>1.2683434935283859</v>
      </c>
      <c r="G3518" s="12">
        <v>1.476350857204479</v>
      </c>
      <c r="H3518" s="12">
        <v>1.264064287577533</v>
      </c>
      <c r="I3518" s="12">
        <v>1.1438006106634142</v>
      </c>
      <c r="J3518" s="12">
        <v>1.1309611245822697</v>
      </c>
      <c r="K3518" s="12">
        <v>1.3442907997477889</v>
      </c>
      <c r="L3518" s="12">
        <v>1.1927839829863578</v>
      </c>
      <c r="M3518" s="12">
        <v>1.1725428394521582</v>
      </c>
      <c r="N3518" s="12"/>
      <c r="O3518" s="12"/>
    </row>
    <row r="3519" spans="1:15" x14ac:dyDescent="0.35">
      <c r="A3519" s="11" t="str">
        <f t="shared" si="56"/>
        <v>CONSUMO PER CAPITA (kg o litros por individuo)Leche+bebidas vegetalesRTO CENTRO</v>
      </c>
      <c r="B3519" s="11" t="s">
        <v>208</v>
      </c>
      <c r="C3519" s="11" t="s">
        <v>149</v>
      </c>
      <c r="D3519" s="11" t="s">
        <v>6</v>
      </c>
      <c r="E3519" s="12">
        <v>1.1279779371316376</v>
      </c>
      <c r="F3519" s="12">
        <v>1.0991525456234494</v>
      </c>
      <c r="G3519" s="12">
        <v>1.2821300961915132</v>
      </c>
      <c r="H3519" s="12">
        <v>1.127913508186396</v>
      </c>
      <c r="I3519" s="12">
        <v>1.1584123262245596</v>
      </c>
      <c r="J3519" s="12">
        <v>0.93704111081033015</v>
      </c>
      <c r="K3519" s="12">
        <v>1.1830707091203316</v>
      </c>
      <c r="L3519" s="12">
        <v>1.141257405416338</v>
      </c>
      <c r="M3519" s="12">
        <v>1.2344688497321401</v>
      </c>
      <c r="N3519" s="12"/>
      <c r="O3519" s="12"/>
    </row>
    <row r="3520" spans="1:15" x14ac:dyDescent="0.35">
      <c r="A3520" s="11" t="str">
        <f t="shared" si="56"/>
        <v>CONSUMO PER CAPITA (kg o litros por individuo)Leche+bebidas vegetalesNORTE-CENTRO</v>
      </c>
      <c r="B3520" s="11" t="s">
        <v>208</v>
      </c>
      <c r="C3520" s="11" t="s">
        <v>149</v>
      </c>
      <c r="D3520" s="11" t="s">
        <v>7</v>
      </c>
      <c r="E3520" s="12">
        <v>1.6906022158648639</v>
      </c>
      <c r="F3520" s="12">
        <v>1.7368063630748618</v>
      </c>
      <c r="G3520" s="12">
        <v>2.0118105955620624</v>
      </c>
      <c r="H3520" s="12">
        <v>1.6361459474072626</v>
      </c>
      <c r="I3520" s="12">
        <v>1.5060403106232032</v>
      </c>
      <c r="J3520" s="12">
        <v>1.5200399386923675</v>
      </c>
      <c r="K3520" s="12">
        <v>1.9029235389570207</v>
      </c>
      <c r="L3520" s="12">
        <v>1.6240196720775633</v>
      </c>
      <c r="M3520" s="12">
        <v>1.660693484402602</v>
      </c>
      <c r="N3520" s="12"/>
      <c r="O3520" s="12"/>
    </row>
    <row r="3521" spans="1:15" x14ac:dyDescent="0.35">
      <c r="A3521" s="11" t="str">
        <f t="shared" si="56"/>
        <v>CONSUMO PER CAPITA (kg o litros por individuo)Leche+bebidas vegetalesNOROESTE</v>
      </c>
      <c r="B3521" s="11" t="s">
        <v>208</v>
      </c>
      <c r="C3521" s="11" t="s">
        <v>149</v>
      </c>
      <c r="D3521" s="11" t="s">
        <v>8</v>
      </c>
      <c r="E3521" s="12">
        <v>2.2297901731942473</v>
      </c>
      <c r="F3521" s="12">
        <v>2.1180324671939865</v>
      </c>
      <c r="G3521" s="12">
        <v>2.7526906507613176</v>
      </c>
      <c r="H3521" s="12">
        <v>2.0710082358881063</v>
      </c>
      <c r="I3521" s="12">
        <v>2.2878343110145094</v>
      </c>
      <c r="J3521" s="12">
        <v>2.0334860419414054</v>
      </c>
      <c r="K3521" s="12">
        <v>2.4968178046394347</v>
      </c>
      <c r="L3521" s="12">
        <v>2.3587317746937102</v>
      </c>
      <c r="M3521" s="12">
        <v>2.1620285549912301</v>
      </c>
      <c r="N3521" s="12"/>
      <c r="O3521" s="12"/>
    </row>
    <row r="3522" spans="1:15" x14ac:dyDescent="0.35">
      <c r="A3522" s="11" t="str">
        <f t="shared" si="56"/>
        <v>CONSUMO PER CAPITA (kg o litros por individuo)Leche+bebidas vegetales&lt;2MIL</v>
      </c>
      <c r="B3522" s="11" t="s">
        <v>208</v>
      </c>
      <c r="C3522" s="11" t="s">
        <v>149</v>
      </c>
      <c r="D3522" s="11" t="s">
        <v>9</v>
      </c>
      <c r="E3522" s="12">
        <v>1.171758110818387</v>
      </c>
      <c r="F3522" s="12">
        <v>1.245786137439878</v>
      </c>
      <c r="G3522" s="12">
        <v>1.340551577249937</v>
      </c>
      <c r="H3522" s="12">
        <v>1.0778380878750511</v>
      </c>
      <c r="I3522" s="12">
        <v>1.0172569965140397</v>
      </c>
      <c r="J3522" s="12">
        <v>0.98396307682905659</v>
      </c>
      <c r="K3522" s="12">
        <v>1.2845396351620355</v>
      </c>
      <c r="L3522" s="12">
        <v>1.1028914318996179</v>
      </c>
      <c r="M3522" s="12">
        <v>1.2209017837372984</v>
      </c>
      <c r="N3522" s="12"/>
      <c r="O3522" s="12"/>
    </row>
    <row r="3523" spans="1:15" x14ac:dyDescent="0.35">
      <c r="A3523" s="11" t="str">
        <f t="shared" si="56"/>
        <v>CONSUMO PER CAPITA (kg o litros por individuo)Leche+bebidas vegetales2-5MIL</v>
      </c>
      <c r="B3523" s="11" t="s">
        <v>208</v>
      </c>
      <c r="C3523" s="11" t="s">
        <v>149</v>
      </c>
      <c r="D3523" s="11" t="s">
        <v>10</v>
      </c>
      <c r="E3523" s="12">
        <v>0.91418888093329975</v>
      </c>
      <c r="F3523" s="12">
        <v>0.87469481741682309</v>
      </c>
      <c r="G3523" s="12">
        <v>0.93184242922539673</v>
      </c>
      <c r="H3523" s="12">
        <v>0.78517549857561875</v>
      </c>
      <c r="I3523" s="12">
        <v>0.83106285950648373</v>
      </c>
      <c r="J3523" s="12">
        <v>0.81933879058510717</v>
      </c>
      <c r="K3523" s="12">
        <v>0.96285586722266603</v>
      </c>
      <c r="L3523" s="12">
        <v>0.99416058551570818</v>
      </c>
      <c r="M3523" s="12">
        <v>1.0796371852291562</v>
      </c>
      <c r="N3523" s="12"/>
      <c r="O3523" s="12"/>
    </row>
    <row r="3524" spans="1:15" x14ac:dyDescent="0.35">
      <c r="A3524" s="11" t="str">
        <f t="shared" si="56"/>
        <v>CONSUMO PER CAPITA (kg o litros por individuo)Leche+bebidas vegetales5-10MIL</v>
      </c>
      <c r="B3524" s="11" t="s">
        <v>208</v>
      </c>
      <c r="C3524" s="11" t="s">
        <v>149</v>
      </c>
      <c r="D3524" s="11" t="s">
        <v>11</v>
      </c>
      <c r="E3524" s="12">
        <v>1.0997112831844651</v>
      </c>
      <c r="F3524" s="12">
        <v>1.0272192274406859</v>
      </c>
      <c r="G3524" s="12">
        <v>1.2075107674266072</v>
      </c>
      <c r="H3524" s="12">
        <v>0.96959218702959682</v>
      </c>
      <c r="I3524" s="12">
        <v>1.0206530722445439</v>
      </c>
      <c r="J3524" s="12">
        <v>0.94661012179760051</v>
      </c>
      <c r="K3524" s="12">
        <v>1.1582458452731788</v>
      </c>
      <c r="L3524" s="12">
        <v>1.0526383602752496</v>
      </c>
      <c r="M3524" s="12">
        <v>1.1529196014192877</v>
      </c>
      <c r="N3524" s="12"/>
      <c r="O3524" s="12"/>
    </row>
    <row r="3525" spans="1:15" x14ac:dyDescent="0.35">
      <c r="A3525" s="11" t="str">
        <f t="shared" si="56"/>
        <v>CONSUMO PER CAPITA (kg o litros por individuo)Leche+bebidas vegetales10-30MIL</v>
      </c>
      <c r="B3525" s="11" t="s">
        <v>208</v>
      </c>
      <c r="C3525" s="11" t="s">
        <v>149</v>
      </c>
      <c r="D3525" s="11" t="s">
        <v>12</v>
      </c>
      <c r="E3525" s="12">
        <v>1.198745559057758</v>
      </c>
      <c r="F3525" s="12">
        <v>1.1839168360232344</v>
      </c>
      <c r="G3525" s="12">
        <v>1.4308815592988813</v>
      </c>
      <c r="H3525" s="12">
        <v>1.1615115997200351</v>
      </c>
      <c r="I3525" s="12">
        <v>1.0925029704130922</v>
      </c>
      <c r="J3525" s="12">
        <v>1.027595817105643</v>
      </c>
      <c r="K3525" s="12">
        <v>1.2674978009407658</v>
      </c>
      <c r="L3525" s="12">
        <v>1.1842468326423372</v>
      </c>
      <c r="M3525" s="12">
        <v>1.213325133819201</v>
      </c>
      <c r="N3525" s="12"/>
      <c r="O3525" s="12"/>
    </row>
    <row r="3526" spans="1:15" x14ac:dyDescent="0.35">
      <c r="A3526" s="11" t="str">
        <f t="shared" si="56"/>
        <v>CONSUMO PER CAPITA (kg o litros por individuo)Leche+bebidas vegetales30-100MIL</v>
      </c>
      <c r="B3526" s="11" t="s">
        <v>208</v>
      </c>
      <c r="C3526" s="11" t="s">
        <v>149</v>
      </c>
      <c r="D3526" s="11" t="s">
        <v>13</v>
      </c>
      <c r="E3526" s="12">
        <v>1.3935334457262427</v>
      </c>
      <c r="F3526" s="12">
        <v>1.2970238816730002</v>
      </c>
      <c r="G3526" s="12">
        <v>1.6504610483507782</v>
      </c>
      <c r="H3526" s="12">
        <v>1.2191051935205675</v>
      </c>
      <c r="I3526" s="12">
        <v>1.2743254073064012</v>
      </c>
      <c r="J3526" s="12">
        <v>1.1969915658760935</v>
      </c>
      <c r="K3526" s="12">
        <v>1.4583572275690637</v>
      </c>
      <c r="L3526" s="12">
        <v>1.3157285825162977</v>
      </c>
      <c r="M3526" s="12">
        <v>1.3140661677299197</v>
      </c>
      <c r="N3526" s="12"/>
      <c r="O3526" s="12"/>
    </row>
    <row r="3527" spans="1:15" x14ac:dyDescent="0.35">
      <c r="A3527" s="11" t="str">
        <f t="shared" si="56"/>
        <v>CONSUMO PER CAPITA (kg o litros por individuo)Leche+bebidas vegetales100-200MIL</v>
      </c>
      <c r="B3527" s="11" t="s">
        <v>208</v>
      </c>
      <c r="C3527" s="11" t="s">
        <v>149</v>
      </c>
      <c r="D3527" s="11" t="s">
        <v>14</v>
      </c>
      <c r="E3527" s="12">
        <v>1.5649737972601456</v>
      </c>
      <c r="F3527" s="12">
        <v>1.4823425190022776</v>
      </c>
      <c r="G3527" s="12">
        <v>1.8166392037027537</v>
      </c>
      <c r="H3527" s="12">
        <v>1.4233006089314784</v>
      </c>
      <c r="I3527" s="12">
        <v>1.3820247230869041</v>
      </c>
      <c r="J3527" s="12">
        <v>1.2212037982936645</v>
      </c>
      <c r="K3527" s="12">
        <v>1.5509138729089644</v>
      </c>
      <c r="L3527" s="12">
        <v>1.383625255094761</v>
      </c>
      <c r="M3527" s="12">
        <v>1.3672398564252719</v>
      </c>
      <c r="N3527" s="12"/>
      <c r="O3527" s="12"/>
    </row>
    <row r="3528" spans="1:15" x14ac:dyDescent="0.35">
      <c r="A3528" s="11" t="str">
        <f t="shared" si="56"/>
        <v>CONSUMO PER CAPITA (kg o litros por individuo)Leche+bebidas vegetales200-500MIL</v>
      </c>
      <c r="B3528" s="11" t="s">
        <v>208</v>
      </c>
      <c r="C3528" s="11" t="s">
        <v>149</v>
      </c>
      <c r="D3528" s="11" t="s">
        <v>15</v>
      </c>
      <c r="E3528" s="12">
        <v>1.2914037395681444</v>
      </c>
      <c r="F3528" s="12">
        <v>1.2813705298828992</v>
      </c>
      <c r="G3528" s="12">
        <v>1.5772072581487473</v>
      </c>
      <c r="H3528" s="12">
        <v>1.3805131531632002</v>
      </c>
      <c r="I3528" s="12">
        <v>1.3509141480162805</v>
      </c>
      <c r="J3528" s="12">
        <v>1.1606569471658119</v>
      </c>
      <c r="K3528" s="12">
        <v>1.3930181925356919</v>
      </c>
      <c r="L3528" s="12">
        <v>1.3749950997699167</v>
      </c>
      <c r="M3528" s="12">
        <v>1.3056279484316098</v>
      </c>
      <c r="N3528" s="12"/>
      <c r="O3528" s="12"/>
    </row>
    <row r="3529" spans="1:15" x14ac:dyDescent="0.35">
      <c r="A3529" s="11" t="str">
        <f t="shared" si="56"/>
        <v>CONSUMO PER CAPITA (kg o litros por individuo)Leche+bebidas vegetales&gt;500MIL</v>
      </c>
      <c r="B3529" s="11" t="s">
        <v>208</v>
      </c>
      <c r="C3529" s="11" t="s">
        <v>149</v>
      </c>
      <c r="D3529" s="11" t="s">
        <v>16</v>
      </c>
      <c r="E3529" s="12">
        <v>1.4145756365771238</v>
      </c>
      <c r="F3529" s="12">
        <v>1.2845073135033078</v>
      </c>
      <c r="G3529" s="12">
        <v>1.5520173400471418</v>
      </c>
      <c r="H3529" s="12">
        <v>1.3687892124524583</v>
      </c>
      <c r="I3529" s="12">
        <v>1.3058802875706552</v>
      </c>
      <c r="J3529" s="12">
        <v>1.322028991359276</v>
      </c>
      <c r="K3529" s="12">
        <v>1.5710605702489657</v>
      </c>
      <c r="L3529" s="12">
        <v>1.3754004827686221</v>
      </c>
      <c r="M3529" s="12">
        <v>1.3656632399205471</v>
      </c>
      <c r="N3529" s="12"/>
      <c r="O3529" s="12"/>
    </row>
    <row r="3530" spans="1:15" x14ac:dyDescent="0.35">
      <c r="A3530" s="11" t="str">
        <f t="shared" si="56"/>
        <v>CONSUMO PER CAPITA (kg o litros por individuo)Leche+bebidas vegetalesDE 15 A 19 AÑOS</v>
      </c>
      <c r="B3530" s="11" t="s">
        <v>208</v>
      </c>
      <c r="C3530" s="11" t="s">
        <v>149</v>
      </c>
      <c r="D3530" s="11" t="s">
        <v>34</v>
      </c>
      <c r="E3530" s="12">
        <v>4.7257915019152961E-2</v>
      </c>
      <c r="F3530" s="12">
        <v>7.8073161215710341E-2</v>
      </c>
      <c r="G3530" s="12">
        <v>0.18837701615879493</v>
      </c>
      <c r="H3530" s="12">
        <v>0.22603972778238848</v>
      </c>
      <c r="I3530" s="12">
        <v>0.11647179320323672</v>
      </c>
      <c r="J3530" s="12">
        <v>0.12592571386683121</v>
      </c>
      <c r="K3530" s="12">
        <v>0.16509760929234027</v>
      </c>
      <c r="L3530" s="12">
        <v>0.11743549090114409</v>
      </c>
      <c r="M3530" s="12">
        <v>8.9726224304257987E-2</v>
      </c>
      <c r="N3530" s="12"/>
      <c r="O3530" s="12"/>
    </row>
    <row r="3531" spans="1:15" x14ac:dyDescent="0.35">
      <c r="A3531" s="11" t="str">
        <f t="shared" si="56"/>
        <v>CONSUMO PER CAPITA (kg o litros por individuo)Leche+bebidas vegetalesDE 20 A 24 AÑOS</v>
      </c>
      <c r="B3531" s="11" t="s">
        <v>208</v>
      </c>
      <c r="C3531" s="11" t="s">
        <v>149</v>
      </c>
      <c r="D3531" s="11" t="s">
        <v>35</v>
      </c>
      <c r="E3531" s="12">
        <v>0.3142126256525693</v>
      </c>
      <c r="F3531" s="12">
        <v>0.29769666031730052</v>
      </c>
      <c r="G3531" s="12">
        <v>0.31994455333604516</v>
      </c>
      <c r="H3531" s="12">
        <v>0.38034983359802477</v>
      </c>
      <c r="I3531" s="12">
        <v>0.30191205657191394</v>
      </c>
      <c r="J3531" s="12">
        <v>0.3103242034872013</v>
      </c>
      <c r="K3531" s="12">
        <v>0.34296041242614517</v>
      </c>
      <c r="L3531" s="12">
        <v>0.36571690523056882</v>
      </c>
      <c r="M3531" s="12">
        <v>0.28977689580948812</v>
      </c>
      <c r="N3531" s="12"/>
      <c r="O3531" s="12"/>
    </row>
    <row r="3532" spans="1:15" x14ac:dyDescent="0.35">
      <c r="A3532" s="11" t="str">
        <f t="shared" si="56"/>
        <v>CONSUMO PER CAPITA (kg o litros por individuo)Leche+bebidas vegetalesDE 25 A 34 AÑOS</v>
      </c>
      <c r="B3532" s="11" t="s">
        <v>208</v>
      </c>
      <c r="C3532" s="11" t="s">
        <v>149</v>
      </c>
      <c r="D3532" s="11" t="s">
        <v>36</v>
      </c>
      <c r="E3532" s="12">
        <v>0.55372121029721166</v>
      </c>
      <c r="F3532" s="12">
        <v>0.48888820295443253</v>
      </c>
      <c r="G3532" s="12">
        <v>0.57064074053664371</v>
      </c>
      <c r="H3532" s="12">
        <v>0.47727103927625103</v>
      </c>
      <c r="I3532" s="12">
        <v>0.46636515710471266</v>
      </c>
      <c r="J3532" s="12">
        <v>0.44604094941709244</v>
      </c>
      <c r="K3532" s="12">
        <v>0.53722498830515442</v>
      </c>
      <c r="L3532" s="12">
        <v>0.5035991768822613</v>
      </c>
      <c r="M3532" s="12">
        <v>0.50220604080727793</v>
      </c>
      <c r="N3532" s="12"/>
      <c r="O3532" s="12"/>
    </row>
    <row r="3533" spans="1:15" x14ac:dyDescent="0.35">
      <c r="A3533" s="11" t="str">
        <f t="shared" si="56"/>
        <v>CONSUMO PER CAPITA (kg o litros por individuo)Leche+bebidas vegetalesDE 35 A 49 AÑOS</v>
      </c>
      <c r="B3533" s="11" t="s">
        <v>208</v>
      </c>
      <c r="C3533" s="11" t="s">
        <v>149</v>
      </c>
      <c r="D3533" s="11" t="s">
        <v>37</v>
      </c>
      <c r="E3533" s="12">
        <v>1.1625828027722853</v>
      </c>
      <c r="F3533" s="12">
        <v>1.0259349919621141</v>
      </c>
      <c r="G3533" s="12">
        <v>1.2543996768735421</v>
      </c>
      <c r="H3533" s="12">
        <v>1.061976929652656</v>
      </c>
      <c r="I3533" s="12">
        <v>1.0120444191840763</v>
      </c>
      <c r="J3533" s="12">
        <v>0.95169952352792309</v>
      </c>
      <c r="K3533" s="12">
        <v>1.1567692833732597</v>
      </c>
      <c r="L3533" s="12">
        <v>1.1155064236652545</v>
      </c>
      <c r="M3533" s="12">
        <v>1.0484755319875816</v>
      </c>
      <c r="N3533" s="12"/>
      <c r="O3533" s="12"/>
    </row>
    <row r="3534" spans="1:15" x14ac:dyDescent="0.35">
      <c r="A3534" s="11" t="str">
        <f t="shared" si="56"/>
        <v>CONSUMO PER CAPITA (kg o litros por individuo)Leche+bebidas vegetalesDE 50 A 59 AÑOS</v>
      </c>
      <c r="B3534" s="11" t="s">
        <v>208</v>
      </c>
      <c r="C3534" s="11" t="s">
        <v>149</v>
      </c>
      <c r="D3534" s="11" t="s">
        <v>38</v>
      </c>
      <c r="E3534" s="12">
        <v>1.829131289426261</v>
      </c>
      <c r="F3534" s="12">
        <v>1.7217136235022652</v>
      </c>
      <c r="G3534" s="12">
        <v>2.0529753990022921</v>
      </c>
      <c r="H3534" s="12">
        <v>1.6323801664802768</v>
      </c>
      <c r="I3534" s="12">
        <v>1.661425429727063</v>
      </c>
      <c r="J3534" s="12">
        <v>1.5633827152210633</v>
      </c>
      <c r="K3534" s="12">
        <v>1.84365595814782</v>
      </c>
      <c r="L3534" s="12">
        <v>1.7376018012489434</v>
      </c>
      <c r="M3534" s="12">
        <v>1.8403283891151396</v>
      </c>
      <c r="N3534" s="12"/>
      <c r="O3534" s="12"/>
    </row>
    <row r="3535" spans="1:15" x14ac:dyDescent="0.35">
      <c r="A3535" s="11" t="str">
        <f t="shared" si="56"/>
        <v>CONSUMO PER CAPITA (kg o litros por individuo)Leche+bebidas vegetalesDE 60 A 75 AÑOS</v>
      </c>
      <c r="B3535" s="11" t="s">
        <v>208</v>
      </c>
      <c r="C3535" s="11" t="s">
        <v>149</v>
      </c>
      <c r="D3535" s="11" t="s">
        <v>39</v>
      </c>
      <c r="E3535" s="12">
        <v>2.1421429699765917</v>
      </c>
      <c r="F3535" s="12">
        <v>2.1886734519487265</v>
      </c>
      <c r="G3535" s="12">
        <v>2.6596953319616179</v>
      </c>
      <c r="H3535" s="12">
        <v>2.070580613899073</v>
      </c>
      <c r="I3535" s="12">
        <v>2.0977965318018494</v>
      </c>
      <c r="J3535" s="12">
        <v>1.9399710871913023</v>
      </c>
      <c r="K3535" s="12">
        <v>2.4422980717505118</v>
      </c>
      <c r="L3535" s="12">
        <v>2.1209411903768238</v>
      </c>
      <c r="M3535" s="12">
        <v>2.1894135975805544</v>
      </c>
      <c r="N3535" s="12"/>
      <c r="O3535" s="12"/>
    </row>
    <row r="3536" spans="1:15" x14ac:dyDescent="0.35">
      <c r="A3536" s="11" t="str">
        <f t="shared" si="56"/>
        <v>CONSUMO PER CAPITA (kg o litros por individuo)Leche+bebidas vegetalesNIVEL ALTO</v>
      </c>
      <c r="B3536" s="11" t="s">
        <v>208</v>
      </c>
      <c r="C3536" s="11" t="s">
        <v>149</v>
      </c>
      <c r="D3536" s="11" t="s">
        <v>171</v>
      </c>
      <c r="E3536" s="12">
        <v>1.3791809552132344</v>
      </c>
      <c r="F3536" s="12">
        <v>1.3180139729483589</v>
      </c>
      <c r="G3536" s="12">
        <v>1.6329445278960917</v>
      </c>
      <c r="H3536" s="12">
        <v>1.3347945873376563</v>
      </c>
      <c r="I3536" s="12">
        <v>1.2736645656871848</v>
      </c>
      <c r="J3536" s="12">
        <v>1.2121256970992207</v>
      </c>
      <c r="K3536" s="12">
        <v>1.5254642528028739</v>
      </c>
      <c r="L3536" s="12">
        <v>1.4016341547404139</v>
      </c>
      <c r="M3536" s="12">
        <v>1.3619545914729621</v>
      </c>
      <c r="N3536" s="12"/>
      <c r="O3536" s="12"/>
    </row>
    <row r="3537" spans="1:15" x14ac:dyDescent="0.35">
      <c r="A3537" s="11" t="str">
        <f t="shared" si="56"/>
        <v>CONSUMO PER CAPITA (kg o litros por individuo)Leche+bebidas vegetalesNIVEL MEDIO ALTO</v>
      </c>
      <c r="B3537" s="11" t="s">
        <v>208</v>
      </c>
      <c r="C3537" s="11" t="s">
        <v>149</v>
      </c>
      <c r="D3537" s="11" t="s">
        <v>172</v>
      </c>
      <c r="E3537" s="12">
        <v>1.1544946190315724</v>
      </c>
      <c r="F3537" s="12">
        <v>1.0359996068195536</v>
      </c>
      <c r="G3537" s="12">
        <v>1.1519969738044615</v>
      </c>
      <c r="H3537" s="12">
        <v>0.98756243957360956</v>
      </c>
      <c r="I3537" s="12">
        <v>1.0324836531795138</v>
      </c>
      <c r="J3537" s="12">
        <v>0.97926698495314513</v>
      </c>
      <c r="K3537" s="12">
        <v>1.0990177087152295</v>
      </c>
      <c r="L3537" s="12">
        <v>1.0866750793564552</v>
      </c>
      <c r="M3537" s="12">
        <v>1.0930782061298019</v>
      </c>
      <c r="N3537" s="12"/>
      <c r="O3537" s="12"/>
    </row>
    <row r="3538" spans="1:15" x14ac:dyDescent="0.35">
      <c r="A3538" s="11" t="str">
        <f t="shared" si="56"/>
        <v>CONSUMO PER CAPITA (kg o litros por individuo)Leche+bebidas vegetalesNIVEL MEDIO</v>
      </c>
      <c r="B3538" s="11" t="s">
        <v>208</v>
      </c>
      <c r="C3538" s="11" t="s">
        <v>149</v>
      </c>
      <c r="D3538" s="11" t="s">
        <v>173</v>
      </c>
      <c r="E3538" s="12">
        <v>1.1318823988416449</v>
      </c>
      <c r="F3538" s="12">
        <v>1.1155316924659491</v>
      </c>
      <c r="G3538" s="12">
        <v>1.4067574972671337</v>
      </c>
      <c r="H3538" s="12">
        <v>1.1353445008255179</v>
      </c>
      <c r="I3538" s="12">
        <v>1.209871223213937</v>
      </c>
      <c r="J3538" s="12">
        <v>1.0708999763797209</v>
      </c>
      <c r="K3538" s="12">
        <v>1.3682486157450626</v>
      </c>
      <c r="L3538" s="12">
        <v>1.1992394572837881</v>
      </c>
      <c r="M3538" s="12">
        <v>1.2343021457874328</v>
      </c>
      <c r="N3538" s="12"/>
      <c r="O3538" s="12"/>
    </row>
    <row r="3539" spans="1:15" x14ac:dyDescent="0.35">
      <c r="A3539" s="11" t="str">
        <f t="shared" si="56"/>
        <v>CONSUMO PER CAPITA (kg o litros por individuo)Leche+bebidas vegetalesNIVEL MEDIO BAJO</v>
      </c>
      <c r="B3539" s="11" t="s">
        <v>208</v>
      </c>
      <c r="C3539" s="11" t="s">
        <v>149</v>
      </c>
      <c r="D3539" s="11" t="s">
        <v>174</v>
      </c>
      <c r="E3539" s="12">
        <v>1.4354329041782499</v>
      </c>
      <c r="F3539" s="12">
        <v>1.3729478031354783</v>
      </c>
      <c r="G3539" s="12">
        <v>1.6832064466084846</v>
      </c>
      <c r="H3539" s="12">
        <v>1.3797552214180009</v>
      </c>
      <c r="I3539" s="12">
        <v>1.3590567999332359</v>
      </c>
      <c r="J3539" s="12">
        <v>1.2806239981328458</v>
      </c>
      <c r="K3539" s="12">
        <v>1.4965281743734984</v>
      </c>
      <c r="L3539" s="12">
        <v>1.2742043934692835</v>
      </c>
      <c r="M3539" s="12">
        <v>1.3355465840605725</v>
      </c>
      <c r="N3539" s="12"/>
      <c r="O3539" s="12"/>
    </row>
    <row r="3540" spans="1:15" x14ac:dyDescent="0.35">
      <c r="A3540" s="11" t="str">
        <f t="shared" si="56"/>
        <v>CONSUMO PER CAPITA (kg o litros por individuo)Leche+bebidas vegetalesNIVEL BAJO</v>
      </c>
      <c r="B3540" s="11" t="s">
        <v>208</v>
      </c>
      <c r="C3540" s="11" t="s">
        <v>149</v>
      </c>
      <c r="D3540" s="11" t="s">
        <v>190</v>
      </c>
      <c r="E3540" s="12">
        <v>1.4021401123048063</v>
      </c>
      <c r="F3540" s="12">
        <v>1.3448104401360002</v>
      </c>
      <c r="G3540" s="12">
        <v>1.5790066549280799</v>
      </c>
      <c r="H3540" s="12">
        <v>1.2393020627713811</v>
      </c>
      <c r="I3540" s="12">
        <v>1.1339321835751921</v>
      </c>
      <c r="J3540" s="12">
        <v>1.1043744023031334</v>
      </c>
      <c r="K3540" s="12">
        <v>1.3428304227431034</v>
      </c>
      <c r="L3540" s="12">
        <v>1.3028166073153895</v>
      </c>
      <c r="M3540" s="12">
        <v>1.3197441586128753</v>
      </c>
      <c r="N3540" s="12"/>
      <c r="O3540" s="12"/>
    </row>
    <row r="3541" spans="1:15" x14ac:dyDescent="0.35">
      <c r="A3541" s="11" t="str">
        <f t="shared" si="56"/>
        <v>CONSUMO PER CAPITA (kg o litros por individuo)Leche+bebidas vegetalesHOMBRE</v>
      </c>
      <c r="B3541" s="11" t="s">
        <v>208</v>
      </c>
      <c r="C3541" s="11" t="s">
        <v>149</v>
      </c>
      <c r="D3541" s="11" t="s">
        <v>17</v>
      </c>
      <c r="E3541" s="12">
        <v>1.4907906269103999</v>
      </c>
      <c r="F3541" s="12">
        <v>1.4458045891907543</v>
      </c>
      <c r="G3541" s="12">
        <v>1.7846824863467283</v>
      </c>
      <c r="H3541" s="12">
        <v>1.4010075502863024</v>
      </c>
      <c r="I3541" s="12">
        <v>1.3984597229399192</v>
      </c>
      <c r="J3541" s="12">
        <v>1.3170790816752176</v>
      </c>
      <c r="K3541" s="12">
        <v>1.6578144653165261</v>
      </c>
      <c r="L3541" s="12">
        <v>1.4751891565195334</v>
      </c>
      <c r="M3541" s="12">
        <v>1.5356767438609311</v>
      </c>
      <c r="N3541" s="12"/>
      <c r="O3541" s="12"/>
    </row>
    <row r="3542" spans="1:15" x14ac:dyDescent="0.35">
      <c r="A3542" s="11" t="str">
        <f t="shared" si="56"/>
        <v>CONSUMO PER CAPITA (kg o litros por individuo)Leche+bebidas vegetalesMUJER</v>
      </c>
      <c r="B3542" s="11" t="s">
        <v>208</v>
      </c>
      <c r="C3542" s="11" t="s">
        <v>149</v>
      </c>
      <c r="D3542" s="11" t="s">
        <v>18</v>
      </c>
      <c r="E3542" s="12">
        <v>1.1068604094069625</v>
      </c>
      <c r="F3542" s="12">
        <v>1.0338314713670347</v>
      </c>
      <c r="G3542" s="12">
        <v>1.2184931121338538</v>
      </c>
      <c r="H3542" s="12">
        <v>1.0380142759584592</v>
      </c>
      <c r="I3542" s="12">
        <v>1.0101501191680027</v>
      </c>
      <c r="J3542" s="12">
        <v>0.9406065466190322</v>
      </c>
      <c r="K3542" s="12">
        <v>1.0992783688789893</v>
      </c>
      <c r="L3542" s="12">
        <v>1.0509933709654466</v>
      </c>
      <c r="M3542" s="12">
        <v>1.0178419244455694</v>
      </c>
      <c r="N3542" s="12"/>
      <c r="O3542" s="12"/>
    </row>
    <row r="3543" spans="1:15" x14ac:dyDescent="0.35">
      <c r="A3543" s="11" t="str">
        <f t="shared" si="56"/>
        <v>CONSUMO PER CAPITA (kg o litros por individuo)LecheT.ESPAÑA</v>
      </c>
      <c r="B3543" s="11" t="s">
        <v>208</v>
      </c>
      <c r="C3543" s="11" t="s">
        <v>99</v>
      </c>
      <c r="D3543" s="11" t="s">
        <v>32</v>
      </c>
      <c r="E3543" s="12">
        <v>1.2082049238201078</v>
      </c>
      <c r="F3543" s="12">
        <v>1.1472804922051916</v>
      </c>
      <c r="G3543" s="12">
        <v>1.3945437734324357</v>
      </c>
      <c r="H3543" s="12">
        <v>1.122485232654906</v>
      </c>
      <c r="I3543" s="12">
        <v>1.1052182682861882</v>
      </c>
      <c r="J3543" s="12">
        <v>1.0389856995331366</v>
      </c>
      <c r="K3543" s="12">
        <v>1.273860464624645</v>
      </c>
      <c r="L3543" s="12">
        <v>1.1653458110479431</v>
      </c>
      <c r="M3543" s="12">
        <v>1.1617420891639263</v>
      </c>
      <c r="N3543" s="12"/>
      <c r="O3543" s="12"/>
    </row>
    <row r="3544" spans="1:15" x14ac:dyDescent="0.35">
      <c r="A3544" s="11" t="str">
        <f t="shared" si="56"/>
        <v>CONSUMO PER CAPITA (kg o litros por individuo)LecheBCN AM</v>
      </c>
      <c r="B3544" s="11" t="s">
        <v>208</v>
      </c>
      <c r="C3544" s="11" t="s">
        <v>99</v>
      </c>
      <c r="D3544" s="11" t="s">
        <v>1</v>
      </c>
      <c r="E3544" s="12">
        <v>0.96469576505706967</v>
      </c>
      <c r="F3544" s="12">
        <v>1.0124293138527607</v>
      </c>
      <c r="G3544" s="12">
        <v>1.2558965335985031</v>
      </c>
      <c r="H3544" s="12">
        <v>1.1675271836696657</v>
      </c>
      <c r="I3544" s="12">
        <v>1.0410306844485835</v>
      </c>
      <c r="J3544" s="12">
        <v>1.0501806285550794</v>
      </c>
      <c r="K3544" s="12">
        <v>1.2710477854874225</v>
      </c>
      <c r="L3544" s="12">
        <v>1.1948152655747837</v>
      </c>
      <c r="M3544" s="12">
        <v>1.1559636368695159</v>
      </c>
      <c r="N3544" s="12"/>
      <c r="O3544" s="12"/>
    </row>
    <row r="3545" spans="1:15" x14ac:dyDescent="0.35">
      <c r="A3545" s="11" t="str">
        <f t="shared" si="56"/>
        <v>CONSUMO PER CAPITA (kg o litros por individuo)LecheREST.CAT ARAGON</v>
      </c>
      <c r="B3545" s="11" t="s">
        <v>208</v>
      </c>
      <c r="C3545" s="11" t="s">
        <v>99</v>
      </c>
      <c r="D3545" s="11" t="s">
        <v>2</v>
      </c>
      <c r="E3545" s="12">
        <v>0.86746961578343595</v>
      </c>
      <c r="F3545" s="12">
        <v>0.75297940171981015</v>
      </c>
      <c r="G3545" s="12">
        <v>0.89159733829190002</v>
      </c>
      <c r="H3545" s="12">
        <v>0.81409379033691287</v>
      </c>
      <c r="I3545" s="12">
        <v>0.81197714125216547</v>
      </c>
      <c r="J3545" s="12">
        <v>0.73757304958814318</v>
      </c>
      <c r="K3545" s="12">
        <v>0.87092687366801191</v>
      </c>
      <c r="L3545" s="12">
        <v>0.8433700902027903</v>
      </c>
      <c r="M3545" s="12">
        <v>0.91081123830927291</v>
      </c>
      <c r="N3545" s="12"/>
      <c r="O3545" s="12"/>
    </row>
    <row r="3546" spans="1:15" x14ac:dyDescent="0.35">
      <c r="A3546" s="11" t="str">
        <f t="shared" si="56"/>
        <v>CONSUMO PER CAPITA (kg o litros por individuo)LecheLEVANTE</v>
      </c>
      <c r="B3546" s="11" t="s">
        <v>208</v>
      </c>
      <c r="C3546" s="11" t="s">
        <v>99</v>
      </c>
      <c r="D3546" s="11" t="s">
        <v>3</v>
      </c>
      <c r="E3546" s="12">
        <v>0.78970115770945426</v>
      </c>
      <c r="F3546" s="12">
        <v>0.75424248224889046</v>
      </c>
      <c r="G3546" s="12">
        <v>0.89720573337364751</v>
      </c>
      <c r="H3546" s="12">
        <v>0.73215720473509316</v>
      </c>
      <c r="I3546" s="12">
        <v>0.73118946548308661</v>
      </c>
      <c r="J3546" s="12">
        <v>0.63500035994817006</v>
      </c>
      <c r="K3546" s="12">
        <v>0.75046174674319688</v>
      </c>
      <c r="L3546" s="12">
        <v>0.67218662681922547</v>
      </c>
      <c r="M3546" s="12">
        <v>0.67212139504735757</v>
      </c>
      <c r="N3546" s="12"/>
      <c r="O3546" s="12"/>
    </row>
    <row r="3547" spans="1:15" x14ac:dyDescent="0.35">
      <c r="A3547" s="11" t="str">
        <f t="shared" si="56"/>
        <v>CONSUMO PER CAPITA (kg o litros por individuo)LecheANDALUCIA</v>
      </c>
      <c r="B3547" s="11" t="s">
        <v>208</v>
      </c>
      <c r="C3547" s="11" t="s">
        <v>99</v>
      </c>
      <c r="D3547" s="11" t="s">
        <v>4</v>
      </c>
      <c r="E3547" s="12">
        <v>1.2866500960137957</v>
      </c>
      <c r="F3547" s="12">
        <v>1.1613061489058114</v>
      </c>
      <c r="G3547" s="12">
        <v>1.4887643528895429</v>
      </c>
      <c r="H3547" s="12">
        <v>1.0314800275793021</v>
      </c>
      <c r="I3547" s="12">
        <v>1.0812365656387242</v>
      </c>
      <c r="J3547" s="12">
        <v>1.0444332361761681</v>
      </c>
      <c r="K3547" s="12">
        <v>1.3001262615786338</v>
      </c>
      <c r="L3547" s="12">
        <v>1.1669214988430321</v>
      </c>
      <c r="M3547" s="12">
        <v>1.1732544573477584</v>
      </c>
      <c r="N3547" s="12"/>
      <c r="O3547" s="12"/>
    </row>
    <row r="3548" spans="1:15" x14ac:dyDescent="0.35">
      <c r="A3548" s="11" t="str">
        <f t="shared" si="56"/>
        <v>CONSUMO PER CAPITA (kg o litros por individuo)LecheMDD AM</v>
      </c>
      <c r="B3548" s="11" t="s">
        <v>208</v>
      </c>
      <c r="C3548" s="11" t="s">
        <v>99</v>
      </c>
      <c r="D3548" s="11" t="s">
        <v>5</v>
      </c>
      <c r="E3548" s="12">
        <v>1.2855549495205403</v>
      </c>
      <c r="F3548" s="12">
        <v>1.2064548688493058</v>
      </c>
      <c r="G3548" s="12">
        <v>1.4099697576897825</v>
      </c>
      <c r="H3548" s="12">
        <v>1.1905578880258285</v>
      </c>
      <c r="I3548" s="12">
        <v>1.0658768565814027</v>
      </c>
      <c r="J3548" s="12">
        <v>1.0430975626474448</v>
      </c>
      <c r="K3548" s="12">
        <v>1.2571040644776053</v>
      </c>
      <c r="L3548" s="12">
        <v>1.1093532406985673</v>
      </c>
      <c r="M3548" s="12">
        <v>1.0972581519910691</v>
      </c>
      <c r="N3548" s="12"/>
      <c r="O3548" s="12"/>
    </row>
    <row r="3549" spans="1:15" x14ac:dyDescent="0.35">
      <c r="A3549" s="11" t="str">
        <f t="shared" si="56"/>
        <v>CONSUMO PER CAPITA (kg o litros por individuo)LecheRTO CENTRO</v>
      </c>
      <c r="B3549" s="11" t="s">
        <v>208</v>
      </c>
      <c r="C3549" s="11" t="s">
        <v>99</v>
      </c>
      <c r="D3549" s="11" t="s">
        <v>6</v>
      </c>
      <c r="E3549" s="12">
        <v>1.1033866099447973</v>
      </c>
      <c r="F3549" s="12">
        <v>1.071735293791146</v>
      </c>
      <c r="G3549" s="12">
        <v>1.255908787676937</v>
      </c>
      <c r="H3549" s="12">
        <v>1.102409776038564</v>
      </c>
      <c r="I3549" s="12">
        <v>1.1265210088288451</v>
      </c>
      <c r="J3549" s="12">
        <v>0.90322956122651021</v>
      </c>
      <c r="K3549" s="12">
        <v>1.1443955266971004</v>
      </c>
      <c r="L3549" s="12">
        <v>1.1035752713806899</v>
      </c>
      <c r="M3549" s="12">
        <v>1.1529121244708662</v>
      </c>
      <c r="N3549" s="12"/>
      <c r="O3549" s="12"/>
    </row>
    <row r="3550" spans="1:15" x14ac:dyDescent="0.35">
      <c r="A3550" s="11" t="str">
        <f t="shared" si="56"/>
        <v>CONSUMO PER CAPITA (kg o litros por individuo)LecheNORTE-CENTRO</v>
      </c>
      <c r="B3550" s="11" t="s">
        <v>208</v>
      </c>
      <c r="C3550" s="11" t="s">
        <v>99</v>
      </c>
      <c r="D3550" s="11" t="s">
        <v>7</v>
      </c>
      <c r="E3550" s="12">
        <v>1.6320421386720627</v>
      </c>
      <c r="F3550" s="12">
        <v>1.679859754588469</v>
      </c>
      <c r="G3550" s="12">
        <v>1.9180025072516096</v>
      </c>
      <c r="H3550" s="12">
        <v>1.5517660748187154</v>
      </c>
      <c r="I3550" s="12">
        <v>1.4183134167427356</v>
      </c>
      <c r="J3550" s="12">
        <v>1.4530854230856896</v>
      </c>
      <c r="K3550" s="12">
        <v>1.8271978643280664</v>
      </c>
      <c r="L3550" s="12">
        <v>1.5558632371585039</v>
      </c>
      <c r="M3550" s="12">
        <v>1.5954661728171409</v>
      </c>
      <c r="N3550" s="12"/>
      <c r="O3550" s="12"/>
    </row>
    <row r="3551" spans="1:15" x14ac:dyDescent="0.35">
      <c r="A3551" s="11" t="str">
        <f t="shared" si="56"/>
        <v>CONSUMO PER CAPITA (kg o litros por individuo)LecheNOROESTE</v>
      </c>
      <c r="B3551" s="11" t="s">
        <v>208</v>
      </c>
      <c r="C3551" s="11" t="s">
        <v>99</v>
      </c>
      <c r="D3551" s="11" t="s">
        <v>8</v>
      </c>
      <c r="E3551" s="12">
        <v>2.090491813168057</v>
      </c>
      <c r="F3551" s="12">
        <v>1.9774468521103388</v>
      </c>
      <c r="G3551" s="12">
        <v>2.535550858802619</v>
      </c>
      <c r="H3551" s="12">
        <v>1.9029002540166156</v>
      </c>
      <c r="I3551" s="12">
        <v>2.046644870036725</v>
      </c>
      <c r="J3551" s="12">
        <v>1.8943011778471353</v>
      </c>
      <c r="K3551" s="12">
        <v>2.3414965006737432</v>
      </c>
      <c r="L3551" s="12">
        <v>2.2376393139788631</v>
      </c>
      <c r="M3551" s="12">
        <v>2.0627348531425178</v>
      </c>
      <c r="N3551" s="12"/>
      <c r="O3551" s="12"/>
    </row>
    <row r="3552" spans="1:15" x14ac:dyDescent="0.35">
      <c r="A3552" s="11" t="str">
        <f t="shared" si="56"/>
        <v>CONSUMO PER CAPITA (kg o litros por individuo)Leche&lt;2MIL</v>
      </c>
      <c r="B3552" s="11" t="s">
        <v>208</v>
      </c>
      <c r="C3552" s="11" t="s">
        <v>99</v>
      </c>
      <c r="D3552" s="11" t="s">
        <v>9</v>
      </c>
      <c r="E3552" s="12">
        <v>0.86741220646189299</v>
      </c>
      <c r="F3552" s="12">
        <v>0.86180848438774271</v>
      </c>
      <c r="G3552" s="12">
        <v>1.0670005214429958</v>
      </c>
      <c r="H3552" s="12">
        <v>0.86698965088821567</v>
      </c>
      <c r="I3552" s="12">
        <v>0.82841704049289921</v>
      </c>
      <c r="J3552" s="12">
        <v>0.81957982068190782</v>
      </c>
      <c r="K3552" s="12">
        <v>1.0629860683803072</v>
      </c>
      <c r="L3552" s="12">
        <v>0.88309680410286007</v>
      </c>
      <c r="M3552" s="12">
        <v>0.99159241885507687</v>
      </c>
      <c r="N3552" s="12"/>
      <c r="O3552" s="12"/>
    </row>
    <row r="3553" spans="1:15" x14ac:dyDescent="0.35">
      <c r="A3553" s="11" t="str">
        <f t="shared" si="56"/>
        <v>CONSUMO PER CAPITA (kg o litros por individuo)Leche2-5MIL</v>
      </c>
      <c r="B3553" s="11" t="s">
        <v>208</v>
      </c>
      <c r="C3553" s="11" t="s">
        <v>99</v>
      </c>
      <c r="D3553" s="11" t="s">
        <v>10</v>
      </c>
      <c r="E3553" s="12">
        <v>0.89106874373871514</v>
      </c>
      <c r="F3553" s="12">
        <v>0.84456245325523149</v>
      </c>
      <c r="G3553" s="12">
        <v>0.90892220947529478</v>
      </c>
      <c r="H3553" s="12">
        <v>0.76042853730167292</v>
      </c>
      <c r="I3553" s="12">
        <v>0.80401025735251408</v>
      </c>
      <c r="J3553" s="12">
        <v>0.78177331380864157</v>
      </c>
      <c r="K3553" s="12">
        <v>0.93970350666538982</v>
      </c>
      <c r="L3553" s="12">
        <v>0.95134533496796481</v>
      </c>
      <c r="M3553" s="12">
        <v>1.0121253764841809</v>
      </c>
      <c r="N3553" s="12"/>
      <c r="O3553" s="12"/>
    </row>
    <row r="3554" spans="1:15" x14ac:dyDescent="0.35">
      <c r="A3554" s="11" t="str">
        <f t="shared" si="56"/>
        <v>CONSUMO PER CAPITA (kg o litros por individuo)Leche5-10MIL</v>
      </c>
      <c r="B3554" s="11" t="s">
        <v>208</v>
      </c>
      <c r="C3554" s="11" t="s">
        <v>99</v>
      </c>
      <c r="D3554" s="11" t="s">
        <v>11</v>
      </c>
      <c r="E3554" s="12">
        <v>1.0059854870821299</v>
      </c>
      <c r="F3554" s="12">
        <v>0.92434203715835739</v>
      </c>
      <c r="G3554" s="12">
        <v>1.0550763490665289</v>
      </c>
      <c r="H3554" s="12">
        <v>0.84599297766880566</v>
      </c>
      <c r="I3554" s="12">
        <v>0.90292524498345039</v>
      </c>
      <c r="J3554" s="12">
        <v>0.8260979572438526</v>
      </c>
      <c r="K3554" s="12">
        <v>1.0136588070445938</v>
      </c>
      <c r="L3554" s="12">
        <v>0.91641571730436178</v>
      </c>
      <c r="M3554" s="12">
        <v>0.98500307039393808</v>
      </c>
      <c r="N3554" s="12"/>
      <c r="O3554" s="12"/>
    </row>
    <row r="3555" spans="1:15" x14ac:dyDescent="0.35">
      <c r="A3555" s="11" t="str">
        <f t="shared" si="56"/>
        <v>CONSUMO PER CAPITA (kg o litros por individuo)Leche10-30MIL</v>
      </c>
      <c r="B3555" s="11" t="s">
        <v>208</v>
      </c>
      <c r="C3555" s="11" t="s">
        <v>99</v>
      </c>
      <c r="D3555" s="11" t="s">
        <v>12</v>
      </c>
      <c r="E3555" s="12">
        <v>1.1497592070359139</v>
      </c>
      <c r="F3555" s="12">
        <v>1.143839965938855</v>
      </c>
      <c r="G3555" s="12">
        <v>1.3599307416723923</v>
      </c>
      <c r="H3555" s="12">
        <v>1.104667187743287</v>
      </c>
      <c r="I3555" s="12">
        <v>1.0299832058127112</v>
      </c>
      <c r="J3555" s="12">
        <v>0.96657684197163463</v>
      </c>
      <c r="K3555" s="12">
        <v>1.1964135711943549</v>
      </c>
      <c r="L3555" s="12">
        <v>1.1241471736551747</v>
      </c>
      <c r="M3555" s="12">
        <v>1.1375989760160732</v>
      </c>
      <c r="N3555" s="12"/>
      <c r="O3555" s="12"/>
    </row>
    <row r="3556" spans="1:15" x14ac:dyDescent="0.35">
      <c r="A3556" s="11" t="str">
        <f t="shared" si="56"/>
        <v>CONSUMO PER CAPITA (kg o litros por individuo)Leche30-100MIL</v>
      </c>
      <c r="B3556" s="11" t="s">
        <v>208</v>
      </c>
      <c r="C3556" s="11" t="s">
        <v>99</v>
      </c>
      <c r="D3556" s="11" t="s">
        <v>13</v>
      </c>
      <c r="E3556" s="12">
        <v>1.3009505829009718</v>
      </c>
      <c r="F3556" s="12">
        <v>1.201104921219643</v>
      </c>
      <c r="G3556" s="12">
        <v>1.5323974538365717</v>
      </c>
      <c r="H3556" s="12">
        <v>1.1163926674071412</v>
      </c>
      <c r="I3556" s="12">
        <v>1.1543414182972882</v>
      </c>
      <c r="J3556" s="12">
        <v>1.0876582247381634</v>
      </c>
      <c r="K3556" s="12">
        <v>1.3250584359954674</v>
      </c>
      <c r="L3556" s="12">
        <v>1.2059470724679573</v>
      </c>
      <c r="M3556" s="12">
        <v>1.1709024386637223</v>
      </c>
      <c r="N3556" s="12"/>
      <c r="O3556" s="12"/>
    </row>
    <row r="3557" spans="1:15" x14ac:dyDescent="0.35">
      <c r="A3557" s="11" t="str">
        <f t="shared" si="56"/>
        <v>CONSUMO PER CAPITA (kg o litros por individuo)Leche100-200MIL</v>
      </c>
      <c r="B3557" s="11" t="s">
        <v>208</v>
      </c>
      <c r="C3557" s="11" t="s">
        <v>99</v>
      </c>
      <c r="D3557" s="11" t="s">
        <v>14</v>
      </c>
      <c r="E3557" s="12">
        <v>1.4561047959036211</v>
      </c>
      <c r="F3557" s="12">
        <v>1.3847733316542148</v>
      </c>
      <c r="G3557" s="12">
        <v>1.7017786424441899</v>
      </c>
      <c r="H3557" s="12">
        <v>1.3181634977253947</v>
      </c>
      <c r="I3557" s="12">
        <v>1.2577135377732307</v>
      </c>
      <c r="J3557" s="12">
        <v>1.121936075696192</v>
      </c>
      <c r="K3557" s="12">
        <v>1.44704691078158</v>
      </c>
      <c r="L3557" s="12">
        <v>1.2888925175455834</v>
      </c>
      <c r="M3557" s="12">
        <v>1.2645697691044395</v>
      </c>
      <c r="N3557" s="12"/>
      <c r="O3557" s="12"/>
    </row>
    <row r="3558" spans="1:15" x14ac:dyDescent="0.35">
      <c r="A3558" s="11" t="str">
        <f t="shared" si="56"/>
        <v>CONSUMO PER CAPITA (kg o litros por individuo)Leche200-500MIL</v>
      </c>
      <c r="B3558" s="11" t="s">
        <v>208</v>
      </c>
      <c r="C3558" s="11" t="s">
        <v>99</v>
      </c>
      <c r="D3558" s="11" t="s">
        <v>15</v>
      </c>
      <c r="E3558" s="12">
        <v>1.1892062571626114</v>
      </c>
      <c r="F3558" s="12">
        <v>1.1840420519029091</v>
      </c>
      <c r="G3558" s="12">
        <v>1.4576335796987234</v>
      </c>
      <c r="H3558" s="12">
        <v>1.2535860015601719</v>
      </c>
      <c r="I3558" s="12">
        <v>1.2362633016406586</v>
      </c>
      <c r="J3558" s="12">
        <v>1.0859363121774044</v>
      </c>
      <c r="K3558" s="12">
        <v>1.3225659509615284</v>
      </c>
      <c r="L3558" s="12">
        <v>1.2868479762158556</v>
      </c>
      <c r="M3558" s="12">
        <v>1.187647397838588</v>
      </c>
      <c r="N3558" s="12"/>
      <c r="O3558" s="12"/>
    </row>
    <row r="3559" spans="1:15" x14ac:dyDescent="0.35">
      <c r="A3559" s="11" t="str">
        <f t="shared" si="56"/>
        <v>CONSUMO PER CAPITA (kg o litros por individuo)Leche&gt;500MIL</v>
      </c>
      <c r="B3559" s="11" t="s">
        <v>208</v>
      </c>
      <c r="C3559" s="11" t="s">
        <v>99</v>
      </c>
      <c r="D3559" s="11" t="s">
        <v>16</v>
      </c>
      <c r="E3559" s="12">
        <v>1.357930335239901</v>
      </c>
      <c r="F3559" s="12">
        <v>1.2352226874531638</v>
      </c>
      <c r="G3559" s="12">
        <v>1.4916305046908789</v>
      </c>
      <c r="H3559" s="12">
        <v>1.2940115237274543</v>
      </c>
      <c r="I3559" s="12">
        <v>1.2382135835877219</v>
      </c>
      <c r="J3559" s="12">
        <v>1.2450323674992911</v>
      </c>
      <c r="K3559" s="12">
        <v>1.4749567451708612</v>
      </c>
      <c r="L3559" s="12">
        <v>1.2883766380802373</v>
      </c>
      <c r="M3559" s="12">
        <v>1.2902543329520535</v>
      </c>
      <c r="N3559" s="12"/>
      <c r="O3559" s="12"/>
    </row>
    <row r="3560" spans="1:15" x14ac:dyDescent="0.35">
      <c r="A3560" s="11" t="str">
        <f t="shared" si="56"/>
        <v>CONSUMO PER CAPITA (kg o litros por individuo)LecheDE 15 A 19 AÑOS</v>
      </c>
      <c r="B3560" s="11" t="s">
        <v>208</v>
      </c>
      <c r="C3560" s="11" t="s">
        <v>99</v>
      </c>
      <c r="D3560" s="11" t="s">
        <v>34</v>
      </c>
      <c r="E3560" s="12">
        <v>3.0433605678800723E-2</v>
      </c>
      <c r="F3560" s="12">
        <v>7.8073161215710341E-2</v>
      </c>
      <c r="G3560" s="12">
        <v>0.12709639866294797</v>
      </c>
      <c r="H3560" s="12">
        <v>0.22603972778238848</v>
      </c>
      <c r="I3560" s="12">
        <v>0.11178063797675396</v>
      </c>
      <c r="J3560" s="12">
        <v>0.12002735382210818</v>
      </c>
      <c r="K3560" s="12">
        <v>0.16509760929234027</v>
      </c>
      <c r="L3560" s="12">
        <v>0.11130770986672152</v>
      </c>
      <c r="M3560" s="12">
        <v>7.1250570122417839E-2</v>
      </c>
      <c r="N3560" s="12"/>
      <c r="O3560" s="12"/>
    </row>
    <row r="3561" spans="1:15" x14ac:dyDescent="0.35">
      <c r="A3561" s="11" t="str">
        <f t="shared" si="56"/>
        <v>CONSUMO PER CAPITA (kg o litros por individuo)LecheDE 20 A 24 AÑOS</v>
      </c>
      <c r="B3561" s="11" t="s">
        <v>208</v>
      </c>
      <c r="C3561" s="11" t="s">
        <v>99</v>
      </c>
      <c r="D3561" s="11" t="s">
        <v>35</v>
      </c>
      <c r="E3561" s="12">
        <v>0.29134339855173497</v>
      </c>
      <c r="F3561" s="12">
        <v>0.28286484805962009</v>
      </c>
      <c r="G3561" s="12">
        <v>0.29483696163866357</v>
      </c>
      <c r="H3561" s="12">
        <v>0.33788095614447128</v>
      </c>
      <c r="I3561" s="12">
        <v>0.28474556280048485</v>
      </c>
      <c r="J3561" s="12">
        <v>0.2992061146578564</v>
      </c>
      <c r="K3561" s="12">
        <v>0.31600570461920047</v>
      </c>
      <c r="L3561" s="12">
        <v>0.3625344761141876</v>
      </c>
      <c r="M3561" s="12">
        <v>0.28068418570118664</v>
      </c>
      <c r="N3561" s="12"/>
      <c r="O3561" s="12"/>
    </row>
    <row r="3562" spans="1:15" x14ac:dyDescent="0.35">
      <c r="A3562" s="11" t="str">
        <f t="shared" si="56"/>
        <v>CONSUMO PER CAPITA (kg o litros por individuo)LecheDE 25 A 34 AÑOS</v>
      </c>
      <c r="B3562" s="11" t="s">
        <v>208</v>
      </c>
      <c r="C3562" s="11" t="s">
        <v>99</v>
      </c>
      <c r="D3562" s="11" t="s">
        <v>36</v>
      </c>
      <c r="E3562" s="12">
        <v>0.49847367436127965</v>
      </c>
      <c r="F3562" s="12">
        <v>0.45964330204594461</v>
      </c>
      <c r="G3562" s="12">
        <v>0.5213574705402928</v>
      </c>
      <c r="H3562" s="12">
        <v>0.43380268409451356</v>
      </c>
      <c r="I3562" s="12">
        <v>0.41182013269302692</v>
      </c>
      <c r="J3562" s="12">
        <v>0.39646964042919941</v>
      </c>
      <c r="K3562" s="12">
        <v>0.48674314075537756</v>
      </c>
      <c r="L3562" s="12">
        <v>0.45919618975852267</v>
      </c>
      <c r="M3562" s="12">
        <v>0.46628055404892305</v>
      </c>
      <c r="N3562" s="12"/>
      <c r="O3562" s="12"/>
    </row>
    <row r="3563" spans="1:15" x14ac:dyDescent="0.35">
      <c r="A3563" s="11" t="str">
        <f t="shared" si="56"/>
        <v>CONSUMO PER CAPITA (kg o litros por individuo)LecheDE 35 A 49 AÑOS</v>
      </c>
      <c r="B3563" s="11" t="s">
        <v>208</v>
      </c>
      <c r="C3563" s="11" t="s">
        <v>99</v>
      </c>
      <c r="D3563" s="11" t="s">
        <v>37</v>
      </c>
      <c r="E3563" s="12">
        <v>1.0854457262236452</v>
      </c>
      <c r="F3563" s="12">
        <v>0.95398006537660718</v>
      </c>
      <c r="G3563" s="12">
        <v>1.1868411702528914</v>
      </c>
      <c r="H3563" s="12">
        <v>0.9859436953390408</v>
      </c>
      <c r="I3563" s="12">
        <v>0.9509547284915546</v>
      </c>
      <c r="J3563" s="12">
        <v>0.88705743759295352</v>
      </c>
      <c r="K3563" s="12">
        <v>1.0907288390360221</v>
      </c>
      <c r="L3563" s="12">
        <v>1.0403400031572081</v>
      </c>
      <c r="M3563" s="12">
        <v>0.97916248929547534</v>
      </c>
      <c r="N3563" s="12"/>
      <c r="O3563" s="12"/>
    </row>
    <row r="3564" spans="1:15" x14ac:dyDescent="0.35">
      <c r="A3564" s="11" t="str">
        <f t="shared" si="56"/>
        <v>CONSUMO PER CAPITA (kg o litros por individuo)LecheDE 50 A 59 AÑOS</v>
      </c>
      <c r="B3564" s="11" t="s">
        <v>208</v>
      </c>
      <c r="C3564" s="11" t="s">
        <v>99</v>
      </c>
      <c r="D3564" s="11" t="s">
        <v>38</v>
      </c>
      <c r="E3564" s="12">
        <v>1.7335586273852204</v>
      </c>
      <c r="F3564" s="12">
        <v>1.6150545261373335</v>
      </c>
      <c r="G3564" s="12">
        <v>1.9038009894863293</v>
      </c>
      <c r="H3564" s="12">
        <v>1.4958566244917597</v>
      </c>
      <c r="I3564" s="12">
        <v>1.5104103768034673</v>
      </c>
      <c r="J3564" s="12">
        <v>1.3984739805968815</v>
      </c>
      <c r="K3564" s="12">
        <v>1.6516142948607619</v>
      </c>
      <c r="L3564" s="12">
        <v>1.572229641508688</v>
      </c>
      <c r="M3564" s="12">
        <v>1.6639588180230394</v>
      </c>
      <c r="N3564" s="12"/>
      <c r="O3564" s="12"/>
    </row>
    <row r="3565" spans="1:15" x14ac:dyDescent="0.35">
      <c r="A3565" s="11" t="str">
        <f t="shared" si="56"/>
        <v>CONSUMO PER CAPITA (kg o litros por individuo)LecheDE 60 A 75 AÑOS</v>
      </c>
      <c r="B3565" s="11" t="s">
        <v>208</v>
      </c>
      <c r="C3565" s="11" t="s">
        <v>99</v>
      </c>
      <c r="D3565" s="11" t="s">
        <v>39</v>
      </c>
      <c r="E3565" s="12">
        <v>1.9797528097046848</v>
      </c>
      <c r="F3565" s="12">
        <v>1.9974504789414895</v>
      </c>
      <c r="G3565" s="12">
        <v>2.4727079325339432</v>
      </c>
      <c r="H3565" s="12">
        <v>1.90725079707739</v>
      </c>
      <c r="I3565" s="12">
        <v>1.9207437759146757</v>
      </c>
      <c r="J3565" s="12">
        <v>1.8140259980932196</v>
      </c>
      <c r="K3565" s="12">
        <v>2.2831052754658376</v>
      </c>
      <c r="L3565" s="12">
        <v>1.9690153042471936</v>
      </c>
      <c r="M3565" s="12">
        <v>1.9677075639226909</v>
      </c>
      <c r="N3565" s="12"/>
      <c r="O3565" s="12"/>
    </row>
    <row r="3566" spans="1:15" x14ac:dyDescent="0.35">
      <c r="A3566" s="11" t="str">
        <f t="shared" si="56"/>
        <v>CONSUMO PER CAPITA (kg o litros por individuo)LecheNIVEL ALTO</v>
      </c>
      <c r="B3566" s="11" t="s">
        <v>208</v>
      </c>
      <c r="C3566" s="11" t="s">
        <v>99</v>
      </c>
      <c r="D3566" s="11" t="s">
        <v>171</v>
      </c>
      <c r="E3566" s="12">
        <v>1.3051138856360671</v>
      </c>
      <c r="F3566" s="12">
        <v>1.249934820346551</v>
      </c>
      <c r="G3566" s="12">
        <v>1.5513740379256784</v>
      </c>
      <c r="H3566" s="12">
        <v>1.2716771686896087</v>
      </c>
      <c r="I3566" s="12">
        <v>1.1982499988754525</v>
      </c>
      <c r="J3566" s="12">
        <v>1.1547933272118502</v>
      </c>
      <c r="K3566" s="12">
        <v>1.4408126050273027</v>
      </c>
      <c r="L3566" s="12">
        <v>1.330745330129038</v>
      </c>
      <c r="M3566" s="12">
        <v>1.2706337142604216</v>
      </c>
      <c r="N3566" s="12"/>
      <c r="O3566" s="12"/>
    </row>
    <row r="3567" spans="1:15" x14ac:dyDescent="0.35">
      <c r="A3567" s="11" t="str">
        <f t="shared" si="56"/>
        <v>CONSUMO PER CAPITA (kg o litros por individuo)LecheNIVEL MEDIO ALTO</v>
      </c>
      <c r="B3567" s="11" t="s">
        <v>208</v>
      </c>
      <c r="C3567" s="11" t="s">
        <v>99</v>
      </c>
      <c r="D3567" s="11" t="s">
        <v>172</v>
      </c>
      <c r="E3567" s="12">
        <v>1.0650663497720376</v>
      </c>
      <c r="F3567" s="12">
        <v>0.92000585742046537</v>
      </c>
      <c r="G3567" s="12">
        <v>1.08818496975103</v>
      </c>
      <c r="H3567" s="12">
        <v>0.900530930650421</v>
      </c>
      <c r="I3567" s="12">
        <v>0.94495263500444315</v>
      </c>
      <c r="J3567" s="12">
        <v>0.89888557573019123</v>
      </c>
      <c r="K3567" s="12">
        <v>0.99084077582837526</v>
      </c>
      <c r="L3567" s="12">
        <v>0.99825573593588246</v>
      </c>
      <c r="M3567" s="12">
        <v>0.98501117978182706</v>
      </c>
      <c r="N3567" s="12"/>
      <c r="O3567" s="12"/>
    </row>
    <row r="3568" spans="1:15" x14ac:dyDescent="0.35">
      <c r="A3568" s="11" t="str">
        <f t="shared" si="56"/>
        <v>CONSUMO PER CAPITA (kg o litros por individuo)LecheNIVEL MEDIO</v>
      </c>
      <c r="B3568" s="11" t="s">
        <v>208</v>
      </c>
      <c r="C3568" s="11" t="s">
        <v>99</v>
      </c>
      <c r="D3568" s="11" t="s">
        <v>173</v>
      </c>
      <c r="E3568" s="12">
        <v>1.0643844100261441</v>
      </c>
      <c r="F3568" s="12">
        <v>1.0543190879509681</v>
      </c>
      <c r="G3568" s="12">
        <v>1.3372599369906659</v>
      </c>
      <c r="H3568" s="12">
        <v>1.0811937935927669</v>
      </c>
      <c r="I3568" s="12">
        <v>1.1431460163014944</v>
      </c>
      <c r="J3568" s="12">
        <v>1.0084014766956155</v>
      </c>
      <c r="K3568" s="12">
        <v>1.3044517998388991</v>
      </c>
      <c r="L3568" s="12">
        <v>1.1157370046707011</v>
      </c>
      <c r="M3568" s="12">
        <v>1.1107808893142161</v>
      </c>
      <c r="N3568" s="12"/>
      <c r="O3568" s="12"/>
    </row>
    <row r="3569" spans="1:15" x14ac:dyDescent="0.35">
      <c r="A3569" s="11" t="str">
        <f t="shared" si="56"/>
        <v>CONSUMO PER CAPITA (kg o litros por individuo)LecheNIVEL MEDIO BAJO</v>
      </c>
      <c r="B3569" s="11" t="s">
        <v>208</v>
      </c>
      <c r="C3569" s="11" t="s">
        <v>99</v>
      </c>
      <c r="D3569" s="11" t="s">
        <v>174</v>
      </c>
      <c r="E3569" s="12">
        <v>1.3851452363000103</v>
      </c>
      <c r="F3569" s="12">
        <v>1.3374275554976389</v>
      </c>
      <c r="G3569" s="12">
        <v>1.5839468492534949</v>
      </c>
      <c r="H3569" s="12">
        <v>1.2928487245555258</v>
      </c>
      <c r="I3569" s="12">
        <v>1.2870042750861792</v>
      </c>
      <c r="J3569" s="12">
        <v>1.1812904862572278</v>
      </c>
      <c r="K3569" s="12">
        <v>1.4084673026490842</v>
      </c>
      <c r="L3569" s="12">
        <v>1.1968171818017213</v>
      </c>
      <c r="M3569" s="12">
        <v>1.2459426500084141</v>
      </c>
      <c r="N3569" s="12"/>
      <c r="O3569" s="12"/>
    </row>
    <row r="3570" spans="1:15" x14ac:dyDescent="0.35">
      <c r="A3570" s="11" t="str">
        <f t="shared" si="56"/>
        <v>CONSUMO PER CAPITA (kg o litros por individuo)LecheNIVEL BAJO</v>
      </c>
      <c r="B3570" s="11" t="s">
        <v>208</v>
      </c>
      <c r="C3570" s="11" t="s">
        <v>99</v>
      </c>
      <c r="D3570" s="11" t="s">
        <v>190</v>
      </c>
      <c r="E3570" s="12">
        <v>1.2470728175675234</v>
      </c>
      <c r="F3570" s="12">
        <v>1.1758550224894513</v>
      </c>
      <c r="G3570" s="12">
        <v>1.377921153570228</v>
      </c>
      <c r="H3570" s="12">
        <v>1.0520054478539709</v>
      </c>
      <c r="I3570" s="12">
        <v>0.95207790248652568</v>
      </c>
      <c r="J3570" s="12">
        <v>0.95603969875887784</v>
      </c>
      <c r="K3570" s="12">
        <v>1.1703570140197164</v>
      </c>
      <c r="L3570" s="12">
        <v>1.146961246765491</v>
      </c>
      <c r="M3570" s="12">
        <v>1.1738856388231873</v>
      </c>
      <c r="N3570" s="12"/>
      <c r="O3570" s="12"/>
    </row>
    <row r="3571" spans="1:15" x14ac:dyDescent="0.35">
      <c r="A3571" s="11" t="str">
        <f t="shared" si="56"/>
        <v>CONSUMO PER CAPITA (kg o litros por individuo)LecheHOMBRE</v>
      </c>
      <c r="B3571" s="11" t="s">
        <v>208</v>
      </c>
      <c r="C3571" s="11" t="s">
        <v>99</v>
      </c>
      <c r="D3571" s="11" t="s">
        <v>17</v>
      </c>
      <c r="E3571" s="12">
        <v>1.4452635671963692</v>
      </c>
      <c r="F3571" s="12">
        <v>1.39381727455414</v>
      </c>
      <c r="G3571" s="12">
        <v>1.7180094709626108</v>
      </c>
      <c r="H3571" s="12">
        <v>1.3401922773028208</v>
      </c>
      <c r="I3571" s="12">
        <v>1.329798282382191</v>
      </c>
      <c r="J3571" s="12">
        <v>1.2641625297004331</v>
      </c>
      <c r="K3571" s="12">
        <v>1.5891594184683906</v>
      </c>
      <c r="L3571" s="12">
        <v>1.4113932161237834</v>
      </c>
      <c r="M3571" s="12">
        <v>1.435088471714254</v>
      </c>
      <c r="N3571" s="12"/>
      <c r="O3571" s="12"/>
    </row>
    <row r="3572" spans="1:15" x14ac:dyDescent="0.35">
      <c r="A3572" s="11" t="str">
        <f t="shared" si="56"/>
        <v>CONSUMO PER CAPITA (kg o litros por individuo)LecheMUJER</v>
      </c>
      <c r="B3572" s="11" t="s">
        <v>208</v>
      </c>
      <c r="C3572" s="11" t="s">
        <v>99</v>
      </c>
      <c r="D3572" s="11" t="s">
        <v>18</v>
      </c>
      <c r="E3572" s="12">
        <v>0.97416042785097479</v>
      </c>
      <c r="F3572" s="12">
        <v>0.90387515769691451</v>
      </c>
      <c r="G3572" s="12">
        <v>1.0751150116796964</v>
      </c>
      <c r="H3572" s="12">
        <v>0.90759004728799664</v>
      </c>
      <c r="I3572" s="12">
        <v>0.8829594918548952</v>
      </c>
      <c r="J3572" s="12">
        <v>0.81613965209160089</v>
      </c>
      <c r="K3572" s="12">
        <v>0.96181489622267569</v>
      </c>
      <c r="L3572" s="12">
        <v>0.92184318068629345</v>
      </c>
      <c r="M3572" s="12">
        <v>0.89056857307161819</v>
      </c>
      <c r="N3572" s="12"/>
      <c r="O3572" s="12"/>
    </row>
    <row r="3573" spans="1:15" x14ac:dyDescent="0.35">
      <c r="A3573" s="11" t="str">
        <f t="shared" si="56"/>
        <v>CONSUMO PER CAPITA (kg o litros por individuo)Leche SolaT.ESPAÑA</v>
      </c>
      <c r="B3573" s="11" t="s">
        <v>208</v>
      </c>
      <c r="C3573" s="11" t="s">
        <v>100</v>
      </c>
      <c r="D3573" s="11" t="s">
        <v>32</v>
      </c>
      <c r="E3573" s="12">
        <v>1.5432271906081044E-2</v>
      </c>
      <c r="F3573" s="12">
        <v>1.1325764352403728E-2</v>
      </c>
      <c r="G3573" s="12">
        <v>2.3935681231420095E-2</v>
      </c>
      <c r="H3573" s="12">
        <v>1.5445667998314984E-2</v>
      </c>
      <c r="I3573" s="12">
        <v>1.6559595077000215E-2</v>
      </c>
      <c r="J3573" s="12">
        <v>1.5475681555957506E-2</v>
      </c>
      <c r="K3573" s="12">
        <v>2.2856650903578309E-2</v>
      </c>
      <c r="L3573" s="12">
        <v>1.4966031859773989E-2</v>
      </c>
      <c r="M3573" s="12">
        <v>1.1764505591449792E-2</v>
      </c>
      <c r="N3573" s="12"/>
      <c r="O3573" s="12"/>
    </row>
    <row r="3574" spans="1:15" x14ac:dyDescent="0.35">
      <c r="A3574" s="11" t="str">
        <f t="shared" si="56"/>
        <v>CONSUMO PER CAPITA (kg o litros por individuo)Leche SolaBCN AM</v>
      </c>
      <c r="B3574" s="11" t="s">
        <v>208</v>
      </c>
      <c r="C3574" s="11" t="s">
        <v>100</v>
      </c>
      <c r="D3574" s="11" t="s">
        <v>1</v>
      </c>
      <c r="E3574" s="12">
        <v>6.2351924478788907E-3</v>
      </c>
      <c r="F3574" s="12">
        <v>1.8455044645387036E-2</v>
      </c>
      <c r="G3574" s="12">
        <v>2.9817410186872582E-2</v>
      </c>
      <c r="H3574" s="12">
        <v>2.8095719944282931E-2</v>
      </c>
      <c r="I3574" s="12">
        <v>1.9404554203900897E-2</v>
      </c>
      <c r="J3574" s="12">
        <v>1.2748238121937892E-2</v>
      </c>
      <c r="K3574" s="12">
        <v>1.0753092401062373E-2</v>
      </c>
      <c r="L3574" s="12">
        <v>1.0614313187216007E-2</v>
      </c>
      <c r="M3574" s="12">
        <v>1.5310494128995282E-2</v>
      </c>
      <c r="N3574" s="12"/>
      <c r="O3574" s="12"/>
    </row>
    <row r="3575" spans="1:15" x14ac:dyDescent="0.35">
      <c r="A3575" s="11" t="str">
        <f t="shared" si="56"/>
        <v>CONSUMO PER CAPITA (kg o litros por individuo)Leche SolaREST.CAT ARAGON</v>
      </c>
      <c r="B3575" s="11" t="s">
        <v>208</v>
      </c>
      <c r="C3575" s="11" t="s">
        <v>100</v>
      </c>
      <c r="D3575" s="11" t="s">
        <v>2</v>
      </c>
      <c r="E3575" s="12">
        <v>2.9679971738267072E-2</v>
      </c>
      <c r="F3575" s="12">
        <v>1.3056232620466937E-2</v>
      </c>
      <c r="G3575" s="12">
        <v>1.3736208633383651E-2</v>
      </c>
      <c r="H3575" s="12">
        <v>1.2973169788867379E-2</v>
      </c>
      <c r="I3575" s="12">
        <v>8.7996204264391958E-3</v>
      </c>
      <c r="J3575" s="12">
        <v>6.0829853867980666E-3</v>
      </c>
      <c r="K3575" s="12">
        <v>1.7396708057424704E-2</v>
      </c>
      <c r="L3575" s="12">
        <v>1.8260041937890846E-2</v>
      </c>
      <c r="M3575" s="12">
        <v>1.420619770745417E-2</v>
      </c>
      <c r="N3575" s="12"/>
      <c r="O3575" s="12"/>
    </row>
    <row r="3576" spans="1:15" x14ac:dyDescent="0.35">
      <c r="A3576" s="11" t="str">
        <f t="shared" si="56"/>
        <v>CONSUMO PER CAPITA (kg o litros por individuo)Leche SolaLEVANTE</v>
      </c>
      <c r="B3576" s="11" t="s">
        <v>208</v>
      </c>
      <c r="C3576" s="11" t="s">
        <v>100</v>
      </c>
      <c r="D3576" s="11" t="s">
        <v>3</v>
      </c>
      <c r="E3576" s="12">
        <v>1.5511218091922952E-2</v>
      </c>
      <c r="F3576" s="12">
        <v>8.8856686270264371E-3</v>
      </c>
      <c r="G3576" s="12">
        <v>7.4958513899343821E-3</v>
      </c>
      <c r="H3576" s="12">
        <v>8.8608869344777661E-3</v>
      </c>
      <c r="I3576" s="12">
        <v>2.5371054792090571E-2</v>
      </c>
      <c r="J3576" s="12">
        <v>3.3766442271494543E-2</v>
      </c>
      <c r="K3576" s="12">
        <v>2.5671513032301082E-2</v>
      </c>
      <c r="L3576" s="12">
        <v>1.1865724780733581E-2</v>
      </c>
      <c r="M3576" s="12">
        <v>1.160191029858315E-2</v>
      </c>
      <c r="N3576" s="12"/>
      <c r="O3576" s="12"/>
    </row>
    <row r="3577" spans="1:15" x14ac:dyDescent="0.35">
      <c r="A3577" s="11" t="str">
        <f t="shared" ref="A3577:A3640" si="57">B3577&amp;C3577&amp;D3577</f>
        <v>CONSUMO PER CAPITA (kg o litros por individuo)Leche SolaANDALUCIA</v>
      </c>
      <c r="B3577" s="11" t="s">
        <v>208</v>
      </c>
      <c r="C3577" s="11" t="s">
        <v>100</v>
      </c>
      <c r="D3577" s="11" t="s">
        <v>4</v>
      </c>
      <c r="E3577" s="12">
        <v>9.9273952325926989E-3</v>
      </c>
      <c r="F3577" s="12">
        <v>1.1198718077401276E-2</v>
      </c>
      <c r="G3577" s="12">
        <v>4.5842450733420644E-2</v>
      </c>
      <c r="H3577" s="12">
        <v>1.6818455906809211E-2</v>
      </c>
      <c r="I3577" s="12">
        <v>2.2342907376695861E-2</v>
      </c>
      <c r="J3577" s="12">
        <v>1.7262597193378929E-2</v>
      </c>
      <c r="K3577" s="12">
        <v>4.4132660031781672E-2</v>
      </c>
      <c r="L3577" s="12">
        <v>1.4802702709909705E-2</v>
      </c>
      <c r="M3577" s="12">
        <v>1.0415709078427168E-2</v>
      </c>
      <c r="N3577" s="12"/>
      <c r="O3577" s="12"/>
    </row>
    <row r="3578" spans="1:15" x14ac:dyDescent="0.35">
      <c r="A3578" s="11" t="str">
        <f t="shared" si="57"/>
        <v>CONSUMO PER CAPITA (kg o litros por individuo)Leche SolaMDD AM</v>
      </c>
      <c r="B3578" s="11" t="s">
        <v>208</v>
      </c>
      <c r="C3578" s="11" t="s">
        <v>100</v>
      </c>
      <c r="D3578" s="11" t="s">
        <v>5</v>
      </c>
      <c r="E3578" s="12">
        <v>1.7084757993025914E-2</v>
      </c>
      <c r="F3578" s="12">
        <v>8.5961638897267285E-3</v>
      </c>
      <c r="G3578" s="12">
        <v>2.1099767875052144E-2</v>
      </c>
      <c r="H3578" s="12">
        <v>1.4151664132527442E-2</v>
      </c>
      <c r="I3578" s="12">
        <v>1.2953746851076418E-2</v>
      </c>
      <c r="J3578" s="12">
        <v>1.7074065947195384E-2</v>
      </c>
      <c r="K3578" s="12">
        <v>2.2940815277810667E-2</v>
      </c>
      <c r="L3578" s="12">
        <v>1.9149520323868869E-2</v>
      </c>
      <c r="M3578" s="12">
        <v>1.4535336765111971E-2</v>
      </c>
      <c r="N3578" s="12"/>
      <c r="O3578" s="12"/>
    </row>
    <row r="3579" spans="1:15" x14ac:dyDescent="0.35">
      <c r="A3579" s="11" t="str">
        <f t="shared" si="57"/>
        <v>CONSUMO PER CAPITA (kg o litros por individuo)Leche SolaRTO CENTRO</v>
      </c>
      <c r="B3579" s="11" t="s">
        <v>208</v>
      </c>
      <c r="C3579" s="11" t="s">
        <v>100</v>
      </c>
      <c r="D3579" s="11" t="s">
        <v>6</v>
      </c>
      <c r="E3579" s="12">
        <v>2.3470095678624698E-2</v>
      </c>
      <c r="F3579" s="12">
        <v>1.4047594950819593E-2</v>
      </c>
      <c r="G3579" s="12">
        <v>3.5496117790981288E-2</v>
      </c>
      <c r="H3579" s="12">
        <v>4.5964753756553159E-3</v>
      </c>
      <c r="I3579" s="12">
        <v>1.1510137614672473E-2</v>
      </c>
      <c r="J3579" s="12">
        <v>1.2840660087633829E-2</v>
      </c>
      <c r="K3579" s="12">
        <v>1.3791785847132013E-2</v>
      </c>
      <c r="L3579" s="12">
        <v>1.4800176510858682E-2</v>
      </c>
      <c r="M3579" s="12">
        <v>1.2567306359871527E-2</v>
      </c>
      <c r="N3579" s="12"/>
      <c r="O3579" s="12"/>
    </row>
    <row r="3580" spans="1:15" x14ac:dyDescent="0.35">
      <c r="A3580" s="11" t="str">
        <f t="shared" si="57"/>
        <v>CONSUMO PER CAPITA (kg o litros por individuo)Leche SolaNORTE-CENTRO</v>
      </c>
      <c r="B3580" s="11" t="s">
        <v>208</v>
      </c>
      <c r="C3580" s="11" t="s">
        <v>100</v>
      </c>
      <c r="D3580" s="11" t="s">
        <v>7</v>
      </c>
      <c r="E3580" s="12">
        <v>8.0801414606972259E-3</v>
      </c>
      <c r="F3580" s="12">
        <v>5.0548806187954267E-3</v>
      </c>
      <c r="G3580" s="12">
        <v>1.0271638677413786E-2</v>
      </c>
      <c r="H3580" s="12">
        <v>2.7634501459701442E-2</v>
      </c>
      <c r="I3580" s="12">
        <v>1.2775299120525222E-2</v>
      </c>
      <c r="J3580" s="12">
        <v>3.252192893534745E-3</v>
      </c>
      <c r="K3580" s="12">
        <v>1.641483697928918E-2</v>
      </c>
      <c r="L3580" s="12">
        <v>1.269242708558822E-2</v>
      </c>
      <c r="M3580" s="12">
        <v>2.7221187191276211E-3</v>
      </c>
      <c r="N3580" s="12"/>
      <c r="O3580" s="12"/>
    </row>
    <row r="3581" spans="1:15" x14ac:dyDescent="0.35">
      <c r="A3581" s="11" t="str">
        <f t="shared" si="57"/>
        <v>CONSUMO PER CAPITA (kg o litros por individuo)Leche SolaNOROESTE</v>
      </c>
      <c r="B3581" s="11" t="s">
        <v>208</v>
      </c>
      <c r="C3581" s="11" t="s">
        <v>100</v>
      </c>
      <c r="D3581" s="11" t="s">
        <v>8</v>
      </c>
      <c r="E3581" s="12">
        <v>1.2808757165466074E-2</v>
      </c>
      <c r="F3581" s="12">
        <v>1.3448735566417533E-2</v>
      </c>
      <c r="G3581" s="12">
        <v>1.7979184749943842E-2</v>
      </c>
      <c r="H3581" s="12">
        <v>1.526070858813868E-2</v>
      </c>
      <c r="I3581" s="12">
        <v>1.1024645940173503E-2</v>
      </c>
      <c r="J3581" s="12">
        <v>8.8155456568042995E-3</v>
      </c>
      <c r="K3581" s="12">
        <v>6.7424378083530325E-3</v>
      </c>
      <c r="L3581" s="12">
        <v>1.6803511910251829E-2</v>
      </c>
      <c r="M3581" s="12">
        <v>1.1949643785847315E-2</v>
      </c>
      <c r="N3581" s="12"/>
      <c r="O3581" s="12"/>
    </row>
    <row r="3582" spans="1:15" x14ac:dyDescent="0.35">
      <c r="A3582" s="11" t="str">
        <f t="shared" si="57"/>
        <v>CONSUMO PER CAPITA (kg o litros por individuo)Leche Sola&lt;2MIL</v>
      </c>
      <c r="B3582" s="11" t="s">
        <v>208</v>
      </c>
      <c r="C3582" s="11" t="s">
        <v>100</v>
      </c>
      <c r="D3582" s="11" t="s">
        <v>9</v>
      </c>
      <c r="E3582" s="12">
        <v>1.3877442509425688E-2</v>
      </c>
      <c r="F3582" s="12">
        <v>6.1235846606599621E-3</v>
      </c>
      <c r="G3582" s="12">
        <v>0.14271007727370322</v>
      </c>
      <c r="H3582" s="12">
        <v>8.6197115416120993E-3</v>
      </c>
      <c r="I3582" s="12">
        <v>2.2812406808616736E-2</v>
      </c>
      <c r="J3582" s="12">
        <v>3.0081558927575764E-2</v>
      </c>
      <c r="K3582" s="12">
        <v>0.10476670919873883</v>
      </c>
      <c r="L3582" s="12">
        <v>3.3935872425710334E-2</v>
      </c>
      <c r="M3582" s="12">
        <v>1.1655771880630959E-2</v>
      </c>
      <c r="N3582" s="12"/>
      <c r="O3582" s="12"/>
    </row>
    <row r="3583" spans="1:15" x14ac:dyDescent="0.35">
      <c r="A3583" s="11" t="str">
        <f t="shared" si="57"/>
        <v>CONSUMO PER CAPITA (kg o litros por individuo)Leche Sola2-5MIL</v>
      </c>
      <c r="B3583" s="11" t="s">
        <v>208</v>
      </c>
      <c r="C3583" s="11" t="s">
        <v>100</v>
      </c>
      <c r="D3583" s="11" t="s">
        <v>10</v>
      </c>
      <c r="E3583" s="12">
        <v>6.415819241325252E-3</v>
      </c>
      <c r="F3583" s="12">
        <v>5.9401913753504842E-3</v>
      </c>
      <c r="G3583" s="12">
        <v>7.1860160280774084E-3</v>
      </c>
      <c r="H3583" s="12">
        <v>4.5502160167705885E-3</v>
      </c>
      <c r="I3583" s="12">
        <v>8.6701656755537402E-3</v>
      </c>
      <c r="J3583" s="12">
        <v>4.6583647100480064E-3</v>
      </c>
      <c r="K3583" s="12">
        <v>4.7907667241861443E-3</v>
      </c>
      <c r="L3583" s="12">
        <v>1.0521436970502089E-2</v>
      </c>
      <c r="M3583" s="12">
        <v>1.265234349729359E-3</v>
      </c>
      <c r="N3583" s="12"/>
      <c r="O3583" s="12"/>
    </row>
    <row r="3584" spans="1:15" x14ac:dyDescent="0.35">
      <c r="A3584" s="11" t="str">
        <f t="shared" si="57"/>
        <v>CONSUMO PER CAPITA (kg o litros por individuo)Leche Sola5-10MIL</v>
      </c>
      <c r="B3584" s="11" t="s">
        <v>208</v>
      </c>
      <c r="C3584" s="11" t="s">
        <v>100</v>
      </c>
      <c r="D3584" s="11" t="s">
        <v>11</v>
      </c>
      <c r="E3584" s="12">
        <v>8.5057790059168588E-3</v>
      </c>
      <c r="F3584" s="12">
        <v>1.8336967239099902E-2</v>
      </c>
      <c r="G3584" s="12">
        <v>8.2839333876090077E-3</v>
      </c>
      <c r="H3584" s="12">
        <v>1.4629988907515594E-2</v>
      </c>
      <c r="I3584" s="12">
        <v>7.6032330451467622E-3</v>
      </c>
      <c r="J3584" s="12" t="s">
        <v>222</v>
      </c>
      <c r="K3584" s="12">
        <v>3.3956982134458781E-3</v>
      </c>
      <c r="L3584" s="12">
        <v>6.7523116381554395E-3</v>
      </c>
      <c r="M3584" s="12">
        <v>7.1267541511252689E-4</v>
      </c>
      <c r="N3584" s="12"/>
      <c r="O3584" s="12"/>
    </row>
    <row r="3585" spans="1:15" x14ac:dyDescent="0.35">
      <c r="A3585" s="11" t="str">
        <f t="shared" si="57"/>
        <v>CONSUMO PER CAPITA (kg o litros por individuo)Leche Sola10-30MIL</v>
      </c>
      <c r="B3585" s="11" t="s">
        <v>208</v>
      </c>
      <c r="C3585" s="11" t="s">
        <v>100</v>
      </c>
      <c r="D3585" s="11" t="s">
        <v>12</v>
      </c>
      <c r="E3585" s="12">
        <v>7.1344301280465436E-3</v>
      </c>
      <c r="F3585" s="12">
        <v>1.0361820753886711E-2</v>
      </c>
      <c r="G3585" s="12">
        <v>7.9879210040988465E-3</v>
      </c>
      <c r="H3585" s="12">
        <v>1.4829689951144819E-2</v>
      </c>
      <c r="I3585" s="12">
        <v>1.2854447038921463E-2</v>
      </c>
      <c r="J3585" s="12">
        <v>1.2333572757256335E-2</v>
      </c>
      <c r="K3585" s="12">
        <v>1.3768910050336848E-2</v>
      </c>
      <c r="L3585" s="12">
        <v>7.9625881070941561E-3</v>
      </c>
      <c r="M3585" s="12">
        <v>1.0722858605614678E-2</v>
      </c>
      <c r="N3585" s="12"/>
      <c r="O3585" s="12"/>
    </row>
    <row r="3586" spans="1:15" x14ac:dyDescent="0.35">
      <c r="A3586" s="11" t="str">
        <f t="shared" si="57"/>
        <v>CONSUMO PER CAPITA (kg o litros por individuo)Leche Sola30-100MIL</v>
      </c>
      <c r="B3586" s="11" t="s">
        <v>208</v>
      </c>
      <c r="C3586" s="11" t="s">
        <v>100</v>
      </c>
      <c r="D3586" s="11" t="s">
        <v>13</v>
      </c>
      <c r="E3586" s="12">
        <v>2.7518635296474338E-2</v>
      </c>
      <c r="F3586" s="12">
        <v>1.5462945960208451E-2</v>
      </c>
      <c r="G3586" s="12">
        <v>2.5368168962447205E-2</v>
      </c>
      <c r="H3586" s="12">
        <v>1.7810903866888748E-2</v>
      </c>
      <c r="I3586" s="12">
        <v>1.9577849948434624E-2</v>
      </c>
      <c r="J3586" s="12">
        <v>1.9949981121123585E-2</v>
      </c>
      <c r="K3586" s="12">
        <v>1.9584326548001858E-2</v>
      </c>
      <c r="L3586" s="12">
        <v>1.6477620436242287E-2</v>
      </c>
      <c r="M3586" s="12">
        <v>9.7973225121583164E-3</v>
      </c>
      <c r="N3586" s="12"/>
      <c r="O3586" s="12"/>
    </row>
    <row r="3587" spans="1:15" x14ac:dyDescent="0.35">
      <c r="A3587" s="11" t="str">
        <f t="shared" si="57"/>
        <v>CONSUMO PER CAPITA (kg o litros por individuo)Leche Sola100-200MIL</v>
      </c>
      <c r="B3587" s="11" t="s">
        <v>208</v>
      </c>
      <c r="C3587" s="11" t="s">
        <v>100</v>
      </c>
      <c r="D3587" s="11" t="s">
        <v>14</v>
      </c>
      <c r="E3587" s="12">
        <v>6.247242051819285E-3</v>
      </c>
      <c r="F3587" s="12">
        <v>6.0058979591424127E-3</v>
      </c>
      <c r="G3587" s="12">
        <v>2.0625164857259855E-2</v>
      </c>
      <c r="H3587" s="12">
        <v>1.1349527833674503E-2</v>
      </c>
      <c r="I3587" s="12">
        <v>2.0100358208073706E-2</v>
      </c>
      <c r="J3587" s="12">
        <v>1.4348607575944765E-2</v>
      </c>
      <c r="K3587" s="12">
        <v>3.1131375992826005E-2</v>
      </c>
      <c r="L3587" s="12">
        <v>1.551853697617207E-2</v>
      </c>
      <c r="M3587" s="12">
        <v>1.313701661141956E-2</v>
      </c>
      <c r="N3587" s="12"/>
      <c r="O3587" s="12"/>
    </row>
    <row r="3588" spans="1:15" x14ac:dyDescent="0.35">
      <c r="A3588" s="11" t="str">
        <f t="shared" si="57"/>
        <v>CONSUMO PER CAPITA (kg o litros por individuo)Leche Sola200-500MIL</v>
      </c>
      <c r="B3588" s="11" t="s">
        <v>208</v>
      </c>
      <c r="C3588" s="11" t="s">
        <v>100</v>
      </c>
      <c r="D3588" s="11" t="s">
        <v>15</v>
      </c>
      <c r="E3588" s="12">
        <v>1.6188020150774227E-2</v>
      </c>
      <c r="F3588" s="12">
        <v>1.0310745520835531E-2</v>
      </c>
      <c r="G3588" s="12">
        <v>1.4794765497259303E-2</v>
      </c>
      <c r="H3588" s="12">
        <v>2.0043455732608014E-2</v>
      </c>
      <c r="I3588" s="12">
        <v>1.3451943827287052E-2</v>
      </c>
      <c r="J3588" s="12">
        <v>4.2340340243325206E-3</v>
      </c>
      <c r="K3588" s="12">
        <v>7.893215724674111E-3</v>
      </c>
      <c r="L3588" s="12">
        <v>9.0832200081020689E-3</v>
      </c>
      <c r="M3588" s="12">
        <v>1.0110221071259676E-2</v>
      </c>
      <c r="N3588" s="12"/>
      <c r="O3588" s="12"/>
    </row>
    <row r="3589" spans="1:15" x14ac:dyDescent="0.35">
      <c r="A3589" s="11" t="str">
        <f t="shared" si="57"/>
        <v>CONSUMO PER CAPITA (kg o litros por individuo)Leche Sola&gt;500MIL</v>
      </c>
      <c r="B3589" s="11" t="s">
        <v>208</v>
      </c>
      <c r="C3589" s="11" t="s">
        <v>100</v>
      </c>
      <c r="D3589" s="11" t="s">
        <v>16</v>
      </c>
      <c r="E3589" s="12">
        <v>2.2226217651556805E-2</v>
      </c>
      <c r="F3589" s="12">
        <v>1.1804663095587656E-2</v>
      </c>
      <c r="G3589" s="12">
        <v>2.121640981765837E-2</v>
      </c>
      <c r="H3589" s="12">
        <v>1.933186453973721E-2</v>
      </c>
      <c r="I3589" s="12">
        <v>2.2206641437372165E-2</v>
      </c>
      <c r="J3589" s="12">
        <v>2.9172215631457499E-2</v>
      </c>
      <c r="K3589" s="12">
        <v>3.1330129220478564E-2</v>
      </c>
      <c r="L3589" s="12">
        <v>2.393422543270262E-2</v>
      </c>
      <c r="M3589" s="12">
        <v>2.4904357863116726E-2</v>
      </c>
      <c r="N3589" s="12"/>
      <c r="O3589" s="12"/>
    </row>
    <row r="3590" spans="1:15" x14ac:dyDescent="0.35">
      <c r="A3590" s="11" t="str">
        <f t="shared" si="57"/>
        <v>CONSUMO PER CAPITA (kg o litros por individuo)Leche SolaDE 15 A 19 AÑOS</v>
      </c>
      <c r="B3590" s="11" t="s">
        <v>208</v>
      </c>
      <c r="C3590" s="11" t="s">
        <v>100</v>
      </c>
      <c r="D3590" s="11" t="s">
        <v>34</v>
      </c>
      <c r="E3590" s="12" t="s">
        <v>222</v>
      </c>
      <c r="F3590" s="12">
        <v>2.3254792281812348E-3</v>
      </c>
      <c r="G3590" s="12" t="s">
        <v>222</v>
      </c>
      <c r="H3590" s="12" t="s">
        <v>222</v>
      </c>
      <c r="I3590" s="12" t="s">
        <v>222</v>
      </c>
      <c r="J3590" s="12" t="s">
        <v>222</v>
      </c>
      <c r="K3590" s="12">
        <v>1.2496472218622956E-2</v>
      </c>
      <c r="L3590" s="12" t="s">
        <v>222</v>
      </c>
      <c r="M3590" s="12" t="s">
        <v>222</v>
      </c>
      <c r="N3590" s="12"/>
      <c r="O3590" s="12"/>
    </row>
    <row r="3591" spans="1:15" x14ac:dyDescent="0.35">
      <c r="A3591" s="11" t="str">
        <f t="shared" si="57"/>
        <v>CONSUMO PER CAPITA (kg o litros por individuo)Leche SolaDE 20 A 24 AÑOS</v>
      </c>
      <c r="B3591" s="11" t="s">
        <v>208</v>
      </c>
      <c r="C3591" s="11" t="s">
        <v>100</v>
      </c>
      <c r="D3591" s="11" t="s">
        <v>35</v>
      </c>
      <c r="E3591" s="12">
        <v>4.0490849671458657E-3</v>
      </c>
      <c r="F3591" s="12">
        <v>7.2587894466710498E-3</v>
      </c>
      <c r="G3591" s="12">
        <v>7.8471379174288522E-3</v>
      </c>
      <c r="H3591" s="12" t="s">
        <v>222</v>
      </c>
      <c r="I3591" s="12">
        <v>3.9885314907456811E-3</v>
      </c>
      <c r="J3591" s="12">
        <v>1.31652821419087E-2</v>
      </c>
      <c r="K3591" s="12">
        <v>2.2608616079482467E-3</v>
      </c>
      <c r="L3591" s="12">
        <v>6.2317060054773582E-3</v>
      </c>
      <c r="M3591" s="12" t="s">
        <v>222</v>
      </c>
      <c r="N3591" s="12"/>
      <c r="O3591" s="12"/>
    </row>
    <row r="3592" spans="1:15" x14ac:dyDescent="0.35">
      <c r="A3592" s="11" t="str">
        <f t="shared" si="57"/>
        <v>CONSUMO PER CAPITA (kg o litros por individuo)Leche SolaDE 25 A 34 AÑOS</v>
      </c>
      <c r="B3592" s="11" t="s">
        <v>208</v>
      </c>
      <c r="C3592" s="11" t="s">
        <v>100</v>
      </c>
      <c r="D3592" s="11" t="s">
        <v>36</v>
      </c>
      <c r="E3592" s="12">
        <v>3.6928475274704961E-3</v>
      </c>
      <c r="F3592" s="12">
        <v>6.5733402233793875E-3</v>
      </c>
      <c r="G3592" s="12">
        <v>1.0645209250368258E-2</v>
      </c>
      <c r="H3592" s="12">
        <v>6.7042105660395463E-3</v>
      </c>
      <c r="I3592" s="12">
        <v>4.7878840097313052E-3</v>
      </c>
      <c r="J3592" s="12">
        <v>3.8359879209018321E-3</v>
      </c>
      <c r="K3592" s="12">
        <v>6.1517328331512477E-3</v>
      </c>
      <c r="L3592" s="12">
        <v>1.1275230280445166E-2</v>
      </c>
      <c r="M3592" s="12">
        <v>1.4877386669480139E-2</v>
      </c>
      <c r="N3592" s="12"/>
      <c r="O3592" s="12"/>
    </row>
    <row r="3593" spans="1:15" x14ac:dyDescent="0.35">
      <c r="A3593" s="11" t="str">
        <f t="shared" si="57"/>
        <v>CONSUMO PER CAPITA (kg o litros por individuo)Leche SolaDE 35 A 49 AÑOS</v>
      </c>
      <c r="B3593" s="11" t="s">
        <v>208</v>
      </c>
      <c r="C3593" s="11" t="s">
        <v>100</v>
      </c>
      <c r="D3593" s="11" t="s">
        <v>37</v>
      </c>
      <c r="E3593" s="12">
        <v>1.830635909085002E-2</v>
      </c>
      <c r="F3593" s="12">
        <v>1.0185363476471431E-2</v>
      </c>
      <c r="G3593" s="12">
        <v>1.8914038933506225E-2</v>
      </c>
      <c r="H3593" s="12">
        <v>1.7341569299622297E-2</v>
      </c>
      <c r="I3593" s="12">
        <v>1.8992680337054778E-2</v>
      </c>
      <c r="J3593" s="12">
        <v>1.814816938430823E-2</v>
      </c>
      <c r="K3593" s="12">
        <v>2.1350244776881196E-2</v>
      </c>
      <c r="L3593" s="12">
        <v>1.6149015682586646E-2</v>
      </c>
      <c r="M3593" s="12">
        <v>1.0231534494483019E-2</v>
      </c>
      <c r="N3593" s="12"/>
      <c r="O3593" s="12"/>
    </row>
    <row r="3594" spans="1:15" x14ac:dyDescent="0.35">
      <c r="A3594" s="11" t="str">
        <f t="shared" si="57"/>
        <v>CONSUMO PER CAPITA (kg o litros por individuo)Leche SolaDE 50 A 59 AÑOS</v>
      </c>
      <c r="B3594" s="11" t="s">
        <v>208</v>
      </c>
      <c r="C3594" s="11" t="s">
        <v>100</v>
      </c>
      <c r="D3594" s="11" t="s">
        <v>38</v>
      </c>
      <c r="E3594" s="12">
        <v>2.1259280340191242E-2</v>
      </c>
      <c r="F3594" s="12">
        <v>1.5471627991593091E-2</v>
      </c>
      <c r="G3594" s="12">
        <v>1.9551206524629088E-2</v>
      </c>
      <c r="H3594" s="12">
        <v>2.0386641525351728E-2</v>
      </c>
      <c r="I3594" s="12">
        <v>1.6755774221028346E-2</v>
      </c>
      <c r="J3594" s="12">
        <v>1.5358114224070468E-2</v>
      </c>
      <c r="K3594" s="12">
        <v>1.0322745450977279E-2</v>
      </c>
      <c r="L3594" s="12">
        <v>1.4877680722781667E-2</v>
      </c>
      <c r="M3594" s="12">
        <v>1.136860009647131E-2</v>
      </c>
      <c r="N3594" s="12"/>
      <c r="O3594" s="12"/>
    </row>
    <row r="3595" spans="1:15" x14ac:dyDescent="0.35">
      <c r="A3595" s="11" t="str">
        <f t="shared" si="57"/>
        <v>CONSUMO PER CAPITA (kg o litros por individuo)Leche SolaDE 60 A 75 AÑOS</v>
      </c>
      <c r="B3595" s="11" t="s">
        <v>208</v>
      </c>
      <c r="C3595" s="11" t="s">
        <v>100</v>
      </c>
      <c r="D3595" s="11" t="s">
        <v>39</v>
      </c>
      <c r="E3595" s="12">
        <v>2.2148556878007295E-2</v>
      </c>
      <c r="F3595" s="12">
        <v>1.609071737303518E-2</v>
      </c>
      <c r="G3595" s="12">
        <v>5.4372398232358746E-2</v>
      </c>
      <c r="H3595" s="12">
        <v>2.3509367945612602E-2</v>
      </c>
      <c r="I3595" s="12">
        <v>2.9473410270184932E-2</v>
      </c>
      <c r="J3595" s="12">
        <v>2.4912831950273114E-2</v>
      </c>
      <c r="K3595" s="12">
        <v>5.5094155387971779E-2</v>
      </c>
      <c r="L3595" s="12">
        <v>2.3052978614454361E-2</v>
      </c>
      <c r="M3595" s="12">
        <v>1.8960855445375072E-2</v>
      </c>
      <c r="N3595" s="12"/>
      <c r="O3595" s="12"/>
    </row>
    <row r="3596" spans="1:15" x14ac:dyDescent="0.35">
      <c r="A3596" s="11" t="str">
        <f t="shared" si="57"/>
        <v>CONSUMO PER CAPITA (kg o litros por individuo)Leche SolaNIVEL ALTO</v>
      </c>
      <c r="B3596" s="11" t="s">
        <v>208</v>
      </c>
      <c r="C3596" s="11" t="s">
        <v>100</v>
      </c>
      <c r="D3596" s="11" t="s">
        <v>171</v>
      </c>
      <c r="E3596" s="12">
        <v>2.3824617593808668E-2</v>
      </c>
      <c r="F3596" s="12">
        <v>1.1374720741941173E-2</v>
      </c>
      <c r="G3596" s="12">
        <v>1.8224563868532086E-2</v>
      </c>
      <c r="H3596" s="12">
        <v>1.255254999316939E-2</v>
      </c>
      <c r="I3596" s="12">
        <v>1.7765845930790676E-2</v>
      </c>
      <c r="J3596" s="12">
        <v>1.7000172077482219E-2</v>
      </c>
      <c r="K3596" s="12">
        <v>1.8511525845257309E-2</v>
      </c>
      <c r="L3596" s="12">
        <v>1.4731816073982379E-2</v>
      </c>
      <c r="M3596" s="12">
        <v>1.6033312071359832E-2</v>
      </c>
      <c r="N3596" s="12"/>
      <c r="O3596" s="12"/>
    </row>
    <row r="3597" spans="1:15" x14ac:dyDescent="0.35">
      <c r="A3597" s="11" t="str">
        <f t="shared" si="57"/>
        <v>CONSUMO PER CAPITA (kg o litros por individuo)Leche SolaNIVEL MEDIO ALTO</v>
      </c>
      <c r="B3597" s="11" t="s">
        <v>208</v>
      </c>
      <c r="C3597" s="11" t="s">
        <v>100</v>
      </c>
      <c r="D3597" s="11" t="s">
        <v>172</v>
      </c>
      <c r="E3597" s="12">
        <v>7.4530973392329574E-3</v>
      </c>
      <c r="F3597" s="12">
        <v>9.6140504782669996E-3</v>
      </c>
      <c r="G3597" s="12">
        <v>6.0907921658247223E-3</v>
      </c>
      <c r="H3597" s="12">
        <v>8.0457303244002593E-3</v>
      </c>
      <c r="I3597" s="12">
        <v>6.7404990339705283E-3</v>
      </c>
      <c r="J3597" s="12">
        <v>9.7984467246968101E-3</v>
      </c>
      <c r="K3597" s="12">
        <v>8.4233695396935485E-3</v>
      </c>
      <c r="L3597" s="12">
        <v>3.8600323366897605E-3</v>
      </c>
      <c r="M3597" s="12">
        <v>8.3504016018373824E-3</v>
      </c>
      <c r="N3597" s="12"/>
      <c r="O3597" s="12"/>
    </row>
    <row r="3598" spans="1:15" x14ac:dyDescent="0.35">
      <c r="A3598" s="11" t="str">
        <f t="shared" si="57"/>
        <v>CONSUMO PER CAPITA (kg o litros por individuo)Leche SolaNIVEL MEDIO</v>
      </c>
      <c r="B3598" s="11" t="s">
        <v>208</v>
      </c>
      <c r="C3598" s="11" t="s">
        <v>100</v>
      </c>
      <c r="D3598" s="11" t="s">
        <v>173</v>
      </c>
      <c r="E3598" s="12">
        <v>1.0724551462304466E-2</v>
      </c>
      <c r="F3598" s="12">
        <v>9.1812565040286613E-3</v>
      </c>
      <c r="G3598" s="12">
        <v>1.4615607498360234E-2</v>
      </c>
      <c r="H3598" s="12">
        <v>1.534009284625806E-2</v>
      </c>
      <c r="I3598" s="12">
        <v>1.1900047767367222E-2</v>
      </c>
      <c r="J3598" s="12">
        <v>1.4128249222018998E-2</v>
      </c>
      <c r="K3598" s="12">
        <v>1.8680820350289333E-2</v>
      </c>
      <c r="L3598" s="12">
        <v>1.2787858616613412E-2</v>
      </c>
      <c r="M3598" s="12">
        <v>6.8586092697286039E-3</v>
      </c>
      <c r="N3598" s="12"/>
      <c r="O3598" s="12"/>
    </row>
    <row r="3599" spans="1:15" x14ac:dyDescent="0.35">
      <c r="A3599" s="11" t="str">
        <f t="shared" si="57"/>
        <v>CONSUMO PER CAPITA (kg o litros por individuo)Leche SolaNIVEL MEDIO BAJO</v>
      </c>
      <c r="B3599" s="11" t="s">
        <v>208</v>
      </c>
      <c r="C3599" s="11" t="s">
        <v>100</v>
      </c>
      <c r="D3599" s="11" t="s">
        <v>174</v>
      </c>
      <c r="E3599" s="12">
        <v>1.9338624678822011E-2</v>
      </c>
      <c r="F3599" s="12">
        <v>7.5744057105916213E-3</v>
      </c>
      <c r="G3599" s="12">
        <v>1.6564553558881614E-2</v>
      </c>
      <c r="H3599" s="12">
        <v>1.9342022224078645E-2</v>
      </c>
      <c r="I3599" s="12">
        <v>1.1717894936283221E-2</v>
      </c>
      <c r="J3599" s="12">
        <v>1.9337572144842614E-2</v>
      </c>
      <c r="K3599" s="12">
        <v>2.2974964261421971E-2</v>
      </c>
      <c r="L3599" s="12">
        <v>1.7537905802986229E-2</v>
      </c>
      <c r="M3599" s="12">
        <v>1.3027842119385033E-2</v>
      </c>
      <c r="N3599" s="12"/>
      <c r="O3599" s="12"/>
    </row>
    <row r="3600" spans="1:15" x14ac:dyDescent="0.35">
      <c r="A3600" s="11" t="str">
        <f t="shared" si="57"/>
        <v>CONSUMO PER CAPITA (kg o litros por individuo)Leche SolaNIVEL BAJO</v>
      </c>
      <c r="B3600" s="11" t="s">
        <v>208</v>
      </c>
      <c r="C3600" s="11" t="s">
        <v>100</v>
      </c>
      <c r="D3600" s="11" t="s">
        <v>190</v>
      </c>
      <c r="E3600" s="12">
        <v>1.4981128219116532E-2</v>
      </c>
      <c r="F3600" s="12">
        <v>1.7393961103496947E-2</v>
      </c>
      <c r="G3600" s="12">
        <v>5.7127776734781893E-2</v>
      </c>
      <c r="H3600" s="12">
        <v>2.0801915599743884E-2</v>
      </c>
      <c r="I3600" s="12">
        <v>3.0640409500377039E-2</v>
      </c>
      <c r="J3600" s="12">
        <v>1.6670244860109523E-2</v>
      </c>
      <c r="K3600" s="12">
        <v>4.1284571602334744E-2</v>
      </c>
      <c r="L3600" s="12">
        <v>2.3431509258557446E-2</v>
      </c>
      <c r="M3600" s="12">
        <v>1.4507231144110816E-2</v>
      </c>
      <c r="N3600" s="12"/>
      <c r="O3600" s="12"/>
    </row>
    <row r="3601" spans="1:15" x14ac:dyDescent="0.35">
      <c r="A3601" s="11" t="str">
        <f t="shared" si="57"/>
        <v>CONSUMO PER CAPITA (kg o litros por individuo)Leche SolaHOMBRE</v>
      </c>
      <c r="B3601" s="11" t="s">
        <v>208</v>
      </c>
      <c r="C3601" s="11" t="s">
        <v>100</v>
      </c>
      <c r="D3601" s="11" t="s">
        <v>17</v>
      </c>
      <c r="E3601" s="12">
        <v>1.4218038399048612E-2</v>
      </c>
      <c r="F3601" s="12">
        <v>7.769067326958529E-3</v>
      </c>
      <c r="G3601" s="12">
        <v>1.3392501434803994E-2</v>
      </c>
      <c r="H3601" s="12">
        <v>1.2267043764350489E-2</v>
      </c>
      <c r="I3601" s="12">
        <v>1.370130718651727E-2</v>
      </c>
      <c r="J3601" s="12">
        <v>9.7276159310252241E-3</v>
      </c>
      <c r="K3601" s="12">
        <v>1.4874738963322025E-2</v>
      </c>
      <c r="L3601" s="12">
        <v>9.0009806369330259E-3</v>
      </c>
      <c r="M3601" s="12">
        <v>9.3401845982978033E-3</v>
      </c>
      <c r="N3601" s="12"/>
      <c r="O3601" s="12"/>
    </row>
    <row r="3602" spans="1:15" x14ac:dyDescent="0.35">
      <c r="A3602" s="11" t="str">
        <f t="shared" si="57"/>
        <v>CONSUMO PER CAPITA (kg o litros por individuo)Leche SolaMUJER</v>
      </c>
      <c r="B3602" s="11" t="s">
        <v>208</v>
      </c>
      <c r="C3602" s="11" t="s">
        <v>100</v>
      </c>
      <c r="D3602" s="11" t="s">
        <v>18</v>
      </c>
      <c r="E3602" s="12">
        <v>1.6631078166431966E-2</v>
      </c>
      <c r="F3602" s="12">
        <v>1.4837283199130949E-2</v>
      </c>
      <c r="G3602" s="12">
        <v>3.4347257809287816E-2</v>
      </c>
      <c r="H3602" s="12">
        <v>1.8583246830645852E-2</v>
      </c>
      <c r="I3602" s="12">
        <v>1.9388329572519805E-2</v>
      </c>
      <c r="J3602" s="12">
        <v>2.1164247789065182E-2</v>
      </c>
      <c r="K3602" s="12">
        <v>3.0756187779358971E-2</v>
      </c>
      <c r="L3602" s="12">
        <v>2.0869432243351461E-2</v>
      </c>
      <c r="M3602" s="12">
        <v>1.4169546010733471E-2</v>
      </c>
      <c r="N3602" s="12"/>
      <c r="O3602" s="12"/>
    </row>
    <row r="3603" spans="1:15" x14ac:dyDescent="0.35">
      <c r="A3603" s="11" t="str">
        <f t="shared" si="57"/>
        <v>CONSUMO PER CAPITA (kg o litros por individuo)Leche Con CacaoT.ESPAÑA</v>
      </c>
      <c r="B3603" s="11" t="s">
        <v>208</v>
      </c>
      <c r="C3603" s="11" t="s">
        <v>101</v>
      </c>
      <c r="D3603" s="11" t="s">
        <v>32</v>
      </c>
      <c r="E3603" s="12">
        <v>5.9643078384960774E-2</v>
      </c>
      <c r="F3603" s="12">
        <v>4.9535149950560471E-2</v>
      </c>
      <c r="G3603" s="12">
        <v>6.3649695625394659E-2</v>
      </c>
      <c r="H3603" s="12">
        <v>4.749880251124184E-2</v>
      </c>
      <c r="I3603" s="12">
        <v>4.6895782585107307E-2</v>
      </c>
      <c r="J3603" s="12">
        <v>4.1507590667679763E-2</v>
      </c>
      <c r="K3603" s="12">
        <v>5.7032239893457869E-2</v>
      </c>
      <c r="L3603" s="12">
        <v>4.6420364495015104E-2</v>
      </c>
      <c r="M3603" s="12">
        <v>5.3359346407506981E-2</v>
      </c>
      <c r="N3603" s="12"/>
      <c r="O3603" s="12"/>
    </row>
    <row r="3604" spans="1:15" x14ac:dyDescent="0.35">
      <c r="A3604" s="11" t="str">
        <f t="shared" si="57"/>
        <v>CONSUMO PER CAPITA (kg o litros por individuo)Leche Con CacaoBCN AM</v>
      </c>
      <c r="B3604" s="11" t="s">
        <v>208</v>
      </c>
      <c r="C3604" s="11" t="s">
        <v>101</v>
      </c>
      <c r="D3604" s="11" t="s">
        <v>1</v>
      </c>
      <c r="E3604" s="12">
        <v>1.0131056607778344E-2</v>
      </c>
      <c r="F3604" s="12">
        <v>2.7442026019532293E-3</v>
      </c>
      <c r="G3604" s="12">
        <v>1.1666536466594563E-2</v>
      </c>
      <c r="H3604" s="12">
        <v>1.10375655625117E-2</v>
      </c>
      <c r="I3604" s="12">
        <v>1.1095163544232928E-2</v>
      </c>
      <c r="J3604" s="12">
        <v>7.8738199755743928E-3</v>
      </c>
      <c r="K3604" s="12">
        <v>1.7880418267412371E-3</v>
      </c>
      <c r="L3604" s="12">
        <v>1.3539314493683246E-2</v>
      </c>
      <c r="M3604" s="12">
        <v>1.266823008283454E-2</v>
      </c>
      <c r="N3604" s="12"/>
      <c r="O3604" s="12"/>
    </row>
    <row r="3605" spans="1:15" x14ac:dyDescent="0.35">
      <c r="A3605" s="11" t="str">
        <f t="shared" si="57"/>
        <v>CONSUMO PER CAPITA (kg o litros por individuo)Leche Con CacaoREST.CAT ARAGON</v>
      </c>
      <c r="B3605" s="11" t="s">
        <v>208</v>
      </c>
      <c r="C3605" s="11" t="s">
        <v>101</v>
      </c>
      <c r="D3605" s="11" t="s">
        <v>2</v>
      </c>
      <c r="E3605" s="12">
        <v>1.6853220591621181E-2</v>
      </c>
      <c r="F3605" s="12">
        <v>5.7960357833308938E-3</v>
      </c>
      <c r="G3605" s="12">
        <v>1.3231464894450257E-2</v>
      </c>
      <c r="H3605" s="12">
        <v>1.0576083994956145E-2</v>
      </c>
      <c r="I3605" s="12">
        <v>3.4285284510504007E-3</v>
      </c>
      <c r="J3605" s="12">
        <v>3.2890700918075679E-3</v>
      </c>
      <c r="K3605" s="12">
        <v>4.2581762422504348E-3</v>
      </c>
      <c r="L3605" s="12">
        <v>1.2610357737075003E-2</v>
      </c>
      <c r="M3605" s="12">
        <v>9.4519680216707154E-3</v>
      </c>
      <c r="N3605" s="12"/>
      <c r="O3605" s="12"/>
    </row>
    <row r="3606" spans="1:15" x14ac:dyDescent="0.35">
      <c r="A3606" s="11" t="str">
        <f t="shared" si="57"/>
        <v>CONSUMO PER CAPITA (kg o litros por individuo)Leche Con CacaoLEVANTE</v>
      </c>
      <c r="B3606" s="11" t="s">
        <v>208</v>
      </c>
      <c r="C3606" s="11" t="s">
        <v>101</v>
      </c>
      <c r="D3606" s="11" t="s">
        <v>3</v>
      </c>
      <c r="E3606" s="12">
        <v>2.9691795882844908E-2</v>
      </c>
      <c r="F3606" s="12">
        <v>2.2568253634059548E-2</v>
      </c>
      <c r="G3606" s="12">
        <v>1.654234347420518E-2</v>
      </c>
      <c r="H3606" s="12">
        <v>1.5946739678362347E-2</v>
      </c>
      <c r="I3606" s="12">
        <v>1.7905936043081983E-2</v>
      </c>
      <c r="J3606" s="12">
        <v>1.1169430993963199E-2</v>
      </c>
      <c r="K3606" s="12">
        <v>1.8073877634862272E-2</v>
      </c>
      <c r="L3606" s="12">
        <v>1.9438431993943579E-2</v>
      </c>
      <c r="M3606" s="12">
        <v>1.2836134379168631E-2</v>
      </c>
      <c r="N3606" s="12"/>
      <c r="O3606" s="12"/>
    </row>
    <row r="3607" spans="1:15" x14ac:dyDescent="0.35">
      <c r="A3607" s="11" t="str">
        <f t="shared" si="57"/>
        <v>CONSUMO PER CAPITA (kg o litros por individuo)Leche Con CacaoANDALUCIA</v>
      </c>
      <c r="B3607" s="11" t="s">
        <v>208</v>
      </c>
      <c r="C3607" s="11" t="s">
        <v>101</v>
      </c>
      <c r="D3607" s="11" t="s">
        <v>4</v>
      </c>
      <c r="E3607" s="12">
        <v>9.3356505894494846E-2</v>
      </c>
      <c r="F3607" s="12">
        <v>8.5888674653558914E-2</v>
      </c>
      <c r="G3607" s="12">
        <v>0.11248245974359837</v>
      </c>
      <c r="H3607" s="12">
        <v>8.6475546296946607E-2</v>
      </c>
      <c r="I3607" s="12">
        <v>8.3572741328824626E-2</v>
      </c>
      <c r="J3607" s="12">
        <v>7.039002118393814E-2</v>
      </c>
      <c r="K3607" s="12">
        <v>0.10403235417350291</v>
      </c>
      <c r="L3607" s="12">
        <v>7.8486455222179882E-2</v>
      </c>
      <c r="M3607" s="12">
        <v>9.0450815579719276E-2</v>
      </c>
      <c r="N3607" s="12"/>
      <c r="O3607" s="12"/>
    </row>
    <row r="3608" spans="1:15" x14ac:dyDescent="0.35">
      <c r="A3608" s="11" t="str">
        <f t="shared" si="57"/>
        <v>CONSUMO PER CAPITA (kg o litros por individuo)Leche Con CacaoMDD AM</v>
      </c>
      <c r="B3608" s="11" t="s">
        <v>208</v>
      </c>
      <c r="C3608" s="11" t="s">
        <v>101</v>
      </c>
      <c r="D3608" s="11" t="s">
        <v>5</v>
      </c>
      <c r="E3608" s="12">
        <v>0.10224162060134961</v>
      </c>
      <c r="F3608" s="12">
        <v>7.1250857772634277E-2</v>
      </c>
      <c r="G3608" s="12">
        <v>0.1020409775403071</v>
      </c>
      <c r="H3608" s="12">
        <v>8.1931516982946762E-2</v>
      </c>
      <c r="I3608" s="12">
        <v>6.9239889232799154E-2</v>
      </c>
      <c r="J3608" s="12">
        <v>6.7485842373669197E-2</v>
      </c>
      <c r="K3608" s="12">
        <v>9.0068728684583085E-2</v>
      </c>
      <c r="L3608" s="12">
        <v>7.7517504036770324E-2</v>
      </c>
      <c r="M3608" s="12">
        <v>9.9999344452382385E-2</v>
      </c>
      <c r="N3608" s="12"/>
      <c r="O3608" s="12"/>
    </row>
    <row r="3609" spans="1:15" x14ac:dyDescent="0.35">
      <c r="A3609" s="11" t="str">
        <f t="shared" si="57"/>
        <v>CONSUMO PER CAPITA (kg o litros por individuo)Leche Con CacaoRTO CENTRO</v>
      </c>
      <c r="B3609" s="11" t="s">
        <v>208</v>
      </c>
      <c r="C3609" s="11" t="s">
        <v>101</v>
      </c>
      <c r="D3609" s="11" t="s">
        <v>6</v>
      </c>
      <c r="E3609" s="12">
        <v>3.4603344026487952E-2</v>
      </c>
      <c r="F3609" s="12">
        <v>3.8436514782112026E-2</v>
      </c>
      <c r="G3609" s="12">
        <v>4.0938892940355992E-2</v>
      </c>
      <c r="H3609" s="12">
        <v>4.4257163553216031E-2</v>
      </c>
      <c r="I3609" s="12">
        <v>3.706841681495622E-2</v>
      </c>
      <c r="J3609" s="12">
        <v>3.090542760617802E-2</v>
      </c>
      <c r="K3609" s="12">
        <v>7.2521865147901099E-2</v>
      </c>
      <c r="L3609" s="12">
        <v>2.7528522242858681E-2</v>
      </c>
      <c r="M3609" s="12">
        <v>5.4103969878496493E-2</v>
      </c>
      <c r="N3609" s="12"/>
      <c r="O3609" s="12"/>
    </row>
    <row r="3610" spans="1:15" x14ac:dyDescent="0.35">
      <c r="A3610" s="11" t="str">
        <f t="shared" si="57"/>
        <v>CONSUMO PER CAPITA (kg o litros por individuo)Leche Con CacaoNORTE-CENTRO</v>
      </c>
      <c r="B3610" s="11" t="s">
        <v>208</v>
      </c>
      <c r="C3610" s="11" t="s">
        <v>101</v>
      </c>
      <c r="D3610" s="11" t="s">
        <v>7</v>
      </c>
      <c r="E3610" s="12">
        <v>6.8461343353999268E-2</v>
      </c>
      <c r="F3610" s="12">
        <v>7.324141427300114E-2</v>
      </c>
      <c r="G3610" s="12">
        <v>9.1235042647029252E-2</v>
      </c>
      <c r="H3610" s="12">
        <v>5.0753490564492694E-2</v>
      </c>
      <c r="I3610" s="12">
        <v>5.1985044310211698E-2</v>
      </c>
      <c r="J3610" s="12">
        <v>5.3735541247140271E-2</v>
      </c>
      <c r="K3610" s="12">
        <v>7.2227396448130393E-2</v>
      </c>
      <c r="L3610" s="12">
        <v>4.7882221410720835E-2</v>
      </c>
      <c r="M3610" s="12">
        <v>4.9010605974611078E-2</v>
      </c>
      <c r="N3610" s="12"/>
      <c r="O3610" s="12"/>
    </row>
    <row r="3611" spans="1:15" x14ac:dyDescent="0.35">
      <c r="A3611" s="11" t="str">
        <f t="shared" si="57"/>
        <v>CONSUMO PER CAPITA (kg o litros por individuo)Leche Con CacaoNOROESTE</v>
      </c>
      <c r="B3611" s="11" t="s">
        <v>208</v>
      </c>
      <c r="C3611" s="11" t="s">
        <v>101</v>
      </c>
      <c r="D3611" s="11" t="s">
        <v>8</v>
      </c>
      <c r="E3611" s="12">
        <v>0.10668772280872089</v>
      </c>
      <c r="F3611" s="12">
        <v>8.4130248837081173E-2</v>
      </c>
      <c r="G3611" s="12">
        <v>0.10467762784737925</v>
      </c>
      <c r="H3611" s="12">
        <v>5.7040692218971636E-2</v>
      </c>
      <c r="I3611" s="12">
        <v>8.9472628513841537E-2</v>
      </c>
      <c r="J3611" s="12">
        <v>8.1914921328053031E-2</v>
      </c>
      <c r="K3611" s="12">
        <v>7.4442308869356641E-2</v>
      </c>
      <c r="L3611" s="12">
        <v>7.8505569729430957E-2</v>
      </c>
      <c r="M3611" s="12">
        <v>8.4042459479600734E-2</v>
      </c>
      <c r="N3611" s="12"/>
      <c r="O3611" s="12"/>
    </row>
    <row r="3612" spans="1:15" x14ac:dyDescent="0.35">
      <c r="A3612" s="11" t="str">
        <f t="shared" si="57"/>
        <v>CONSUMO PER CAPITA (kg o litros por individuo)Leche Con Cacao&lt;2MIL</v>
      </c>
      <c r="B3612" s="11" t="s">
        <v>208</v>
      </c>
      <c r="C3612" s="11" t="s">
        <v>101</v>
      </c>
      <c r="D3612" s="11" t="s">
        <v>9</v>
      </c>
      <c r="E3612" s="12">
        <v>2.994072809661889E-2</v>
      </c>
      <c r="F3612" s="12">
        <v>1.6115776976976661E-2</v>
      </c>
      <c r="G3612" s="12">
        <v>1.6977732704301758E-2</v>
      </c>
      <c r="H3612" s="12">
        <v>1.3479448747290387E-2</v>
      </c>
      <c r="I3612" s="12">
        <v>1.084176797476648E-2</v>
      </c>
      <c r="J3612" s="12">
        <v>7.4357659046107296E-3</v>
      </c>
      <c r="K3612" s="12">
        <v>1.5982152719577827E-2</v>
      </c>
      <c r="L3612" s="12">
        <v>1.7888192877437519E-2</v>
      </c>
      <c r="M3612" s="12">
        <v>2.3730640840706654E-2</v>
      </c>
      <c r="N3612" s="12"/>
      <c r="O3612" s="12"/>
    </row>
    <row r="3613" spans="1:15" x14ac:dyDescent="0.35">
      <c r="A3613" s="11" t="str">
        <f t="shared" si="57"/>
        <v>CONSUMO PER CAPITA (kg o litros por individuo)Leche Con Cacao2-5MIL</v>
      </c>
      <c r="B3613" s="11" t="s">
        <v>208</v>
      </c>
      <c r="C3613" s="11" t="s">
        <v>101</v>
      </c>
      <c r="D3613" s="11" t="s">
        <v>10</v>
      </c>
      <c r="E3613" s="12">
        <v>6.2857844755320205E-2</v>
      </c>
      <c r="F3613" s="12">
        <v>8.1563818338784594E-2</v>
      </c>
      <c r="G3613" s="12">
        <v>5.9741536270134163E-2</v>
      </c>
      <c r="H3613" s="12">
        <v>3.1102760978960448E-2</v>
      </c>
      <c r="I3613" s="12">
        <v>3.8979290783516043E-2</v>
      </c>
      <c r="J3613" s="12">
        <v>2.8485980636892672E-2</v>
      </c>
      <c r="K3613" s="12">
        <v>6.7537658839930917E-2</v>
      </c>
      <c r="L3613" s="12">
        <v>3.5333879710310628E-2</v>
      </c>
      <c r="M3613" s="12">
        <v>3.9028983789709731E-2</v>
      </c>
      <c r="N3613" s="12"/>
      <c r="O3613" s="12"/>
    </row>
    <row r="3614" spans="1:15" x14ac:dyDescent="0.35">
      <c r="A3614" s="11" t="str">
        <f t="shared" si="57"/>
        <v>CONSUMO PER CAPITA (kg o litros por individuo)Leche Con Cacao5-10MIL</v>
      </c>
      <c r="B3614" s="11" t="s">
        <v>208</v>
      </c>
      <c r="C3614" s="11" t="s">
        <v>101</v>
      </c>
      <c r="D3614" s="11" t="s">
        <v>11</v>
      </c>
      <c r="E3614" s="12">
        <v>5.2303568932657273E-2</v>
      </c>
      <c r="F3614" s="12">
        <v>4.3431789208849519E-2</v>
      </c>
      <c r="G3614" s="12">
        <v>6.3333330082024533E-2</v>
      </c>
      <c r="H3614" s="12">
        <v>2.8066808848247429E-2</v>
      </c>
      <c r="I3614" s="12">
        <v>3.5916580294057789E-2</v>
      </c>
      <c r="J3614" s="12">
        <v>2.8030842012060322E-2</v>
      </c>
      <c r="K3614" s="12">
        <v>4.2331233343819365E-2</v>
      </c>
      <c r="L3614" s="12">
        <v>4.200966129410675E-2</v>
      </c>
      <c r="M3614" s="12">
        <v>4.5882192758446197E-2</v>
      </c>
      <c r="N3614" s="12"/>
      <c r="O3614" s="12"/>
    </row>
    <row r="3615" spans="1:15" x14ac:dyDescent="0.35">
      <c r="A3615" s="11" t="str">
        <f t="shared" si="57"/>
        <v>CONSUMO PER CAPITA (kg o litros por individuo)Leche Con Cacao10-30MIL</v>
      </c>
      <c r="B3615" s="11" t="s">
        <v>208</v>
      </c>
      <c r="C3615" s="11" t="s">
        <v>101</v>
      </c>
      <c r="D3615" s="11" t="s">
        <v>12</v>
      </c>
      <c r="E3615" s="12">
        <v>7.0678985217673407E-2</v>
      </c>
      <c r="F3615" s="12">
        <v>5.9003201887162127E-2</v>
      </c>
      <c r="G3615" s="12">
        <v>7.2199556834520714E-2</v>
      </c>
      <c r="H3615" s="12">
        <v>6.0270730678010927E-2</v>
      </c>
      <c r="I3615" s="12">
        <v>6.1986165317536507E-2</v>
      </c>
      <c r="J3615" s="12">
        <v>4.7789412416472804E-2</v>
      </c>
      <c r="K3615" s="12">
        <v>7.2162887498668116E-2</v>
      </c>
      <c r="L3615" s="12">
        <v>5.3240329090745046E-2</v>
      </c>
      <c r="M3615" s="12">
        <v>5.3314865539372709E-2</v>
      </c>
      <c r="N3615" s="12"/>
      <c r="O3615" s="12"/>
    </row>
    <row r="3616" spans="1:15" x14ac:dyDescent="0.35">
      <c r="A3616" s="11" t="str">
        <f t="shared" si="57"/>
        <v>CONSUMO PER CAPITA (kg o litros por individuo)Leche Con Cacao30-100MIL</v>
      </c>
      <c r="B3616" s="11" t="s">
        <v>208</v>
      </c>
      <c r="C3616" s="11" t="s">
        <v>101</v>
      </c>
      <c r="D3616" s="11" t="s">
        <v>13</v>
      </c>
      <c r="E3616" s="12">
        <v>5.9272763918802873E-2</v>
      </c>
      <c r="F3616" s="12">
        <v>4.4850079907872535E-2</v>
      </c>
      <c r="G3616" s="12">
        <v>6.9886626283683223E-2</v>
      </c>
      <c r="H3616" s="12">
        <v>5.0068366918463711E-2</v>
      </c>
      <c r="I3616" s="12">
        <v>4.9545089333212715E-2</v>
      </c>
      <c r="J3616" s="12">
        <v>4.610137451955542E-2</v>
      </c>
      <c r="K3616" s="12">
        <v>6.0205956627815034E-2</v>
      </c>
      <c r="L3616" s="12">
        <v>5.3297473127545805E-2</v>
      </c>
      <c r="M3616" s="12">
        <v>5.2006672097126151E-2</v>
      </c>
      <c r="N3616" s="12"/>
      <c r="O3616" s="12"/>
    </row>
    <row r="3617" spans="1:15" x14ac:dyDescent="0.35">
      <c r="A3617" s="11" t="str">
        <f t="shared" si="57"/>
        <v>CONSUMO PER CAPITA (kg o litros por individuo)Leche Con Cacao100-200MIL</v>
      </c>
      <c r="B3617" s="11" t="s">
        <v>208</v>
      </c>
      <c r="C3617" s="11" t="s">
        <v>101</v>
      </c>
      <c r="D3617" s="11" t="s">
        <v>14</v>
      </c>
      <c r="E3617" s="12">
        <v>4.0697610726913795E-2</v>
      </c>
      <c r="F3617" s="12">
        <v>3.1828462975452082E-2</v>
      </c>
      <c r="G3617" s="12">
        <v>5.0511876216206446E-2</v>
      </c>
      <c r="H3617" s="12">
        <v>2.4264393655875068E-2</v>
      </c>
      <c r="I3617" s="12">
        <v>2.2517877679022497E-2</v>
      </c>
      <c r="J3617" s="12">
        <v>2.540872745073515E-2</v>
      </c>
      <c r="K3617" s="12">
        <v>4.6199904927530011E-2</v>
      </c>
      <c r="L3617" s="12">
        <v>3.6221364496609565E-2</v>
      </c>
      <c r="M3617" s="12">
        <v>3.4897971537334094E-2</v>
      </c>
      <c r="N3617" s="12"/>
      <c r="O3617" s="12"/>
    </row>
    <row r="3618" spans="1:15" x14ac:dyDescent="0.35">
      <c r="A3618" s="11" t="str">
        <f t="shared" si="57"/>
        <v>CONSUMO PER CAPITA (kg o litros por individuo)Leche Con Cacao200-500MIL</v>
      </c>
      <c r="B3618" s="11" t="s">
        <v>208</v>
      </c>
      <c r="C3618" s="11" t="s">
        <v>101</v>
      </c>
      <c r="D3618" s="11" t="s">
        <v>15</v>
      </c>
      <c r="E3618" s="12">
        <v>4.829246745364927E-2</v>
      </c>
      <c r="F3618" s="12">
        <v>4.665977440285627E-2</v>
      </c>
      <c r="G3618" s="12">
        <v>6.1346496763641033E-2</v>
      </c>
      <c r="H3618" s="12">
        <v>5.1358510254665216E-2</v>
      </c>
      <c r="I3618" s="12">
        <v>4.6750335508085245E-2</v>
      </c>
      <c r="J3618" s="12">
        <v>5.0060647781201333E-2</v>
      </c>
      <c r="K3618" s="12">
        <v>4.9099428645479962E-2</v>
      </c>
      <c r="L3618" s="12">
        <v>3.6379718584371883E-2</v>
      </c>
      <c r="M3618" s="12">
        <v>4.8631198269542202E-2</v>
      </c>
      <c r="N3618" s="12"/>
      <c r="O3618" s="12"/>
    </row>
    <row r="3619" spans="1:15" x14ac:dyDescent="0.35">
      <c r="A3619" s="11" t="str">
        <f t="shared" si="57"/>
        <v>CONSUMO PER CAPITA (kg o litros por individuo)Leche Con Cacao&gt;500MIL</v>
      </c>
      <c r="B3619" s="11" t="s">
        <v>208</v>
      </c>
      <c r="C3619" s="11" t="s">
        <v>101</v>
      </c>
      <c r="D3619" s="11" t="s">
        <v>16</v>
      </c>
      <c r="E3619" s="12">
        <v>8.1080555018990391E-2</v>
      </c>
      <c r="F3619" s="12">
        <v>6.0313943391053601E-2</v>
      </c>
      <c r="G3619" s="12">
        <v>7.446402440082911E-2</v>
      </c>
      <c r="H3619" s="12">
        <v>6.9781594251493204E-2</v>
      </c>
      <c r="I3619" s="12">
        <v>6.288273658321937E-2</v>
      </c>
      <c r="J3619" s="12">
        <v>5.5376868152264794E-2</v>
      </c>
      <c r="K3619" s="12">
        <v>6.6589428993355959E-2</v>
      </c>
      <c r="L3619" s="12">
        <v>6.0622881955821231E-2</v>
      </c>
      <c r="M3619" s="12">
        <v>8.8116026561937136E-2</v>
      </c>
      <c r="N3619" s="12"/>
      <c r="O3619" s="12"/>
    </row>
    <row r="3620" spans="1:15" x14ac:dyDescent="0.35">
      <c r="A3620" s="11" t="str">
        <f t="shared" si="57"/>
        <v>CONSUMO PER CAPITA (kg o litros por individuo)Leche Con CacaoDE 15 A 19 AÑOS</v>
      </c>
      <c r="B3620" s="11" t="s">
        <v>208</v>
      </c>
      <c r="C3620" s="11" t="s">
        <v>101</v>
      </c>
      <c r="D3620" s="11" t="s">
        <v>34</v>
      </c>
      <c r="E3620" s="12" t="s">
        <v>222</v>
      </c>
      <c r="F3620" s="12">
        <v>7.6145019574750854E-3</v>
      </c>
      <c r="G3620" s="12">
        <v>3.3584926907685331E-2</v>
      </c>
      <c r="H3620" s="12">
        <v>3.7340404285518422E-2</v>
      </c>
      <c r="I3620" s="12">
        <v>4.7597844936306519E-2</v>
      </c>
      <c r="J3620" s="12">
        <v>5.1376214894178216E-3</v>
      </c>
      <c r="K3620" s="12">
        <v>5.5087273650511991E-2</v>
      </c>
      <c r="L3620" s="12">
        <v>6.3572327234949913E-3</v>
      </c>
      <c r="M3620" s="12">
        <v>1.7321970825820817E-2</v>
      </c>
      <c r="N3620" s="12"/>
      <c r="O3620" s="12"/>
    </row>
    <row r="3621" spans="1:15" x14ac:dyDescent="0.35">
      <c r="A3621" s="11" t="str">
        <f t="shared" si="57"/>
        <v>CONSUMO PER CAPITA (kg o litros por individuo)Leche Con CacaoDE 20 A 24 AÑOS</v>
      </c>
      <c r="B3621" s="11" t="s">
        <v>208</v>
      </c>
      <c r="C3621" s="11" t="s">
        <v>101</v>
      </c>
      <c r="D3621" s="11" t="s">
        <v>35</v>
      </c>
      <c r="E3621" s="12">
        <v>4.8079609896509619E-2</v>
      </c>
      <c r="F3621" s="12">
        <v>4.6651816057002478E-2</v>
      </c>
      <c r="G3621" s="12">
        <v>3.0115527705267726E-2</v>
      </c>
      <c r="H3621" s="12">
        <v>3.021974050945167E-2</v>
      </c>
      <c r="I3621" s="12">
        <v>6.6518559629003687E-3</v>
      </c>
      <c r="J3621" s="12">
        <v>2.7001479433828447E-2</v>
      </c>
      <c r="K3621" s="12">
        <v>1.5285960481209115E-2</v>
      </c>
      <c r="L3621" s="12">
        <v>2.6183828775453888E-2</v>
      </c>
      <c r="M3621" s="12">
        <v>3.4705426040824383E-2</v>
      </c>
      <c r="N3621" s="12"/>
      <c r="O3621" s="12"/>
    </row>
    <row r="3622" spans="1:15" x14ac:dyDescent="0.35">
      <c r="A3622" s="11" t="str">
        <f t="shared" si="57"/>
        <v>CONSUMO PER CAPITA (kg o litros por individuo)Leche Con CacaoDE 25 A 34 AÑOS</v>
      </c>
      <c r="B3622" s="11" t="s">
        <v>208</v>
      </c>
      <c r="C3622" s="11" t="s">
        <v>101</v>
      </c>
      <c r="D3622" s="11" t="s">
        <v>36</v>
      </c>
      <c r="E3622" s="12">
        <v>2.3207255067967041E-2</v>
      </c>
      <c r="F3622" s="12">
        <v>2.3561584308265177E-2</v>
      </c>
      <c r="G3622" s="12">
        <v>1.8020362376491107E-2</v>
      </c>
      <c r="H3622" s="12">
        <v>2.0388321571015579E-2</v>
      </c>
      <c r="I3622" s="12">
        <v>2.5727847049425712E-2</v>
      </c>
      <c r="J3622" s="12">
        <v>1.7637954444252514E-2</v>
      </c>
      <c r="K3622" s="12">
        <v>3.0206980190031065E-2</v>
      </c>
      <c r="L3622" s="12">
        <v>1.8367188655901128E-2</v>
      </c>
      <c r="M3622" s="12">
        <v>2.3011442325152034E-2</v>
      </c>
      <c r="N3622" s="12"/>
      <c r="O3622" s="12"/>
    </row>
    <row r="3623" spans="1:15" x14ac:dyDescent="0.35">
      <c r="A3623" s="11" t="str">
        <f t="shared" si="57"/>
        <v>CONSUMO PER CAPITA (kg o litros por individuo)Leche Con CacaoDE 35 A 49 AÑOS</v>
      </c>
      <c r="B3623" s="11" t="s">
        <v>208</v>
      </c>
      <c r="C3623" s="11" t="s">
        <v>101</v>
      </c>
      <c r="D3623" s="11" t="s">
        <v>37</v>
      </c>
      <c r="E3623" s="12">
        <v>5.7997846565812042E-2</v>
      </c>
      <c r="F3623" s="12">
        <v>4.2766542110703451E-2</v>
      </c>
      <c r="G3623" s="12">
        <v>6.04976175273024E-2</v>
      </c>
      <c r="H3623" s="12">
        <v>4.5089130161224317E-2</v>
      </c>
      <c r="I3623" s="12">
        <v>4.7373477650531896E-2</v>
      </c>
      <c r="J3623" s="12">
        <v>3.7719376973048724E-2</v>
      </c>
      <c r="K3623" s="12">
        <v>5.3389176314470335E-2</v>
      </c>
      <c r="L3623" s="12">
        <v>5.0304802518532699E-2</v>
      </c>
      <c r="M3623" s="12">
        <v>5.1112459028879384E-2</v>
      </c>
      <c r="N3623" s="12"/>
      <c r="O3623" s="12"/>
    </row>
    <row r="3624" spans="1:15" x14ac:dyDescent="0.35">
      <c r="A3624" s="11" t="str">
        <f t="shared" si="57"/>
        <v>CONSUMO PER CAPITA (kg o litros por individuo)Leche Con CacaoDE 50 A 59 AÑOS</v>
      </c>
      <c r="B3624" s="11" t="s">
        <v>208</v>
      </c>
      <c r="C3624" s="11" t="s">
        <v>101</v>
      </c>
      <c r="D3624" s="11" t="s">
        <v>38</v>
      </c>
      <c r="E3624" s="12">
        <v>6.6435135824651312E-2</v>
      </c>
      <c r="F3624" s="12">
        <v>6.7788926196910251E-2</v>
      </c>
      <c r="G3624" s="12">
        <v>7.3870963711230683E-2</v>
      </c>
      <c r="H3624" s="12">
        <v>4.7304383288782621E-2</v>
      </c>
      <c r="I3624" s="12">
        <v>5.8547040863329548E-2</v>
      </c>
      <c r="J3624" s="12">
        <v>4.4972940384929501E-2</v>
      </c>
      <c r="K3624" s="12">
        <v>5.924536956793184E-2</v>
      </c>
      <c r="L3624" s="12">
        <v>5.2508658784026864E-2</v>
      </c>
      <c r="M3624" s="12">
        <v>7.0595904865863868E-2</v>
      </c>
      <c r="N3624" s="12"/>
      <c r="O3624" s="12"/>
    </row>
    <row r="3625" spans="1:15" x14ac:dyDescent="0.35">
      <c r="A3625" s="11" t="str">
        <f t="shared" si="57"/>
        <v>CONSUMO PER CAPITA (kg o litros por individuo)Leche Con CacaoDE 60 A 75 AÑOS</v>
      </c>
      <c r="B3625" s="11" t="s">
        <v>208</v>
      </c>
      <c r="C3625" s="11" t="s">
        <v>101</v>
      </c>
      <c r="D3625" s="11" t="s">
        <v>39</v>
      </c>
      <c r="E3625" s="12">
        <v>0.10004668060138756</v>
      </c>
      <c r="F3625" s="12">
        <v>7.2134886194747755E-2</v>
      </c>
      <c r="G3625" s="12">
        <v>0.1064111091428331</v>
      </c>
      <c r="H3625" s="12">
        <v>7.5882435330395001E-2</v>
      </c>
      <c r="I3625" s="12">
        <v>6.1374177077958184E-2</v>
      </c>
      <c r="J3625" s="12">
        <v>7.3296836484081557E-2</v>
      </c>
      <c r="K3625" s="12">
        <v>8.9371236081772373E-2</v>
      </c>
      <c r="L3625" s="12">
        <v>7.2155873267742268E-2</v>
      </c>
      <c r="M3625" s="12">
        <v>7.6420930012262259E-2</v>
      </c>
      <c r="N3625" s="12"/>
      <c r="O3625" s="12"/>
    </row>
    <row r="3626" spans="1:15" x14ac:dyDescent="0.35">
      <c r="A3626" s="11" t="str">
        <f t="shared" si="57"/>
        <v>CONSUMO PER CAPITA (kg o litros por individuo)Leche Con CacaoNIVEL ALTO</v>
      </c>
      <c r="B3626" s="11" t="s">
        <v>208</v>
      </c>
      <c r="C3626" s="11" t="s">
        <v>101</v>
      </c>
      <c r="D3626" s="11" t="s">
        <v>171</v>
      </c>
      <c r="E3626" s="12">
        <v>5.4967777451842413E-2</v>
      </c>
      <c r="F3626" s="12">
        <v>4.7506258387274902E-2</v>
      </c>
      <c r="G3626" s="12">
        <v>6.885965165415249E-2</v>
      </c>
      <c r="H3626" s="12">
        <v>4.3328857888461539E-2</v>
      </c>
      <c r="I3626" s="12">
        <v>4.6789915076300322E-2</v>
      </c>
      <c r="J3626" s="12">
        <v>4.8605062800516088E-2</v>
      </c>
      <c r="K3626" s="12">
        <v>5.8616443518436055E-2</v>
      </c>
      <c r="L3626" s="12">
        <v>4.6963044004051067E-2</v>
      </c>
      <c r="M3626" s="12">
        <v>3.8477573225304845E-2</v>
      </c>
      <c r="N3626" s="12"/>
      <c r="O3626" s="12"/>
    </row>
    <row r="3627" spans="1:15" x14ac:dyDescent="0.35">
      <c r="A3627" s="11" t="str">
        <f t="shared" si="57"/>
        <v>CONSUMO PER CAPITA (kg o litros por individuo)Leche Con CacaoNIVEL MEDIO ALTO</v>
      </c>
      <c r="B3627" s="11" t="s">
        <v>208</v>
      </c>
      <c r="C3627" s="11" t="s">
        <v>101</v>
      </c>
      <c r="D3627" s="11" t="s">
        <v>172</v>
      </c>
      <c r="E3627" s="12">
        <v>4.9315118761782316E-2</v>
      </c>
      <c r="F3627" s="12">
        <v>4.0972746448315965E-2</v>
      </c>
      <c r="G3627" s="12">
        <v>5.1840673015199429E-2</v>
      </c>
      <c r="H3627" s="12">
        <v>3.9017034805318179E-2</v>
      </c>
      <c r="I3627" s="12">
        <v>3.970105076803028E-2</v>
      </c>
      <c r="J3627" s="12">
        <v>3.3233083509323025E-2</v>
      </c>
      <c r="K3627" s="12">
        <v>4.7083098766232109E-2</v>
      </c>
      <c r="L3627" s="12">
        <v>5.498469181936811E-2</v>
      </c>
      <c r="M3627" s="12">
        <v>5.2704781845123137E-2</v>
      </c>
      <c r="N3627" s="12"/>
      <c r="O3627" s="12"/>
    </row>
    <row r="3628" spans="1:15" x14ac:dyDescent="0.35">
      <c r="A3628" s="11" t="str">
        <f t="shared" si="57"/>
        <v>CONSUMO PER CAPITA (kg o litros por individuo)Leche Con CacaoNIVEL MEDIO</v>
      </c>
      <c r="B3628" s="11" t="s">
        <v>208</v>
      </c>
      <c r="C3628" s="11" t="s">
        <v>101</v>
      </c>
      <c r="D3628" s="11" t="s">
        <v>173</v>
      </c>
      <c r="E3628" s="12">
        <v>4.1074640197173835E-2</v>
      </c>
      <c r="F3628" s="12">
        <v>3.1433140970603617E-2</v>
      </c>
      <c r="G3628" s="12">
        <v>3.7765229170467207E-2</v>
      </c>
      <c r="H3628" s="12">
        <v>3.359350992889671E-2</v>
      </c>
      <c r="I3628" s="12">
        <v>5.6587677579502477E-2</v>
      </c>
      <c r="J3628" s="12">
        <v>4.7768060753114176E-2</v>
      </c>
      <c r="K3628" s="12">
        <v>7.2657450696039003E-2</v>
      </c>
      <c r="L3628" s="12">
        <v>5.4439024632035204E-2</v>
      </c>
      <c r="M3628" s="12">
        <v>6.7692906602835973E-2</v>
      </c>
      <c r="N3628" s="12"/>
      <c r="O3628" s="12"/>
    </row>
    <row r="3629" spans="1:15" x14ac:dyDescent="0.35">
      <c r="A3629" s="11" t="str">
        <f t="shared" si="57"/>
        <v>CONSUMO PER CAPITA (kg o litros por individuo)Leche Con CacaoNIVEL MEDIO BAJO</v>
      </c>
      <c r="B3629" s="11" t="s">
        <v>208</v>
      </c>
      <c r="C3629" s="11" t="s">
        <v>101</v>
      </c>
      <c r="D3629" s="11" t="s">
        <v>174</v>
      </c>
      <c r="E3629" s="12">
        <v>5.8013552909249255E-2</v>
      </c>
      <c r="F3629" s="12">
        <v>7.2402678860175221E-2</v>
      </c>
      <c r="G3629" s="12">
        <v>8.6736913303390201E-2</v>
      </c>
      <c r="H3629" s="12">
        <v>6.3014088518750844E-2</v>
      </c>
      <c r="I3629" s="12">
        <v>5.1670446168353201E-2</v>
      </c>
      <c r="J3629" s="12">
        <v>4.7874764848504468E-2</v>
      </c>
      <c r="K3629" s="12">
        <v>7.2232889581383866E-2</v>
      </c>
      <c r="L3629" s="12">
        <v>4.7669313163551226E-2</v>
      </c>
      <c r="M3629" s="12">
        <v>7.3625892570156129E-2</v>
      </c>
      <c r="N3629" s="12"/>
      <c r="O3629" s="12"/>
    </row>
    <row r="3630" spans="1:15" x14ac:dyDescent="0.35">
      <c r="A3630" s="11" t="str">
        <f t="shared" si="57"/>
        <v>CONSUMO PER CAPITA (kg o litros por individuo)Leche Con CacaoNIVEL BAJO</v>
      </c>
      <c r="B3630" s="11" t="s">
        <v>208</v>
      </c>
      <c r="C3630" s="11" t="s">
        <v>101</v>
      </c>
      <c r="D3630" s="11" t="s">
        <v>190</v>
      </c>
      <c r="E3630" s="12">
        <v>9.2769831302343925E-2</v>
      </c>
      <c r="F3630" s="12">
        <v>6.238676912322156E-2</v>
      </c>
      <c r="G3630" s="12">
        <v>7.9485636519846109E-2</v>
      </c>
      <c r="H3630" s="12">
        <v>6.2378465531989231E-2</v>
      </c>
      <c r="I3630" s="12">
        <v>3.7581549010515448E-2</v>
      </c>
      <c r="J3630" s="12">
        <v>2.8774286204289297E-2</v>
      </c>
      <c r="K3630" s="12">
        <v>3.4508918616166159E-2</v>
      </c>
      <c r="L3630" s="12">
        <v>3.0180530114984994E-2</v>
      </c>
      <c r="M3630" s="12">
        <v>3.8763769913397687E-2</v>
      </c>
      <c r="N3630" s="12"/>
      <c r="O3630" s="12"/>
    </row>
    <row r="3631" spans="1:15" x14ac:dyDescent="0.35">
      <c r="A3631" s="11" t="str">
        <f t="shared" si="57"/>
        <v>CONSUMO PER CAPITA (kg o litros por individuo)Leche Con CacaoHOMBRE</v>
      </c>
      <c r="B3631" s="11" t="s">
        <v>208</v>
      </c>
      <c r="C3631" s="11" t="s">
        <v>101</v>
      </c>
      <c r="D3631" s="11" t="s">
        <v>17</v>
      </c>
      <c r="E3631" s="12">
        <v>7.4871661660355138E-2</v>
      </c>
      <c r="F3631" s="12">
        <v>6.0407253035442227E-2</v>
      </c>
      <c r="G3631" s="12">
        <v>8.3651184858901481E-2</v>
      </c>
      <c r="H3631" s="12">
        <v>6.0034786995077367E-2</v>
      </c>
      <c r="I3631" s="12">
        <v>5.4406115447714211E-2</v>
      </c>
      <c r="J3631" s="12">
        <v>5.225342561554451E-2</v>
      </c>
      <c r="K3631" s="12">
        <v>7.5359268102732538E-2</v>
      </c>
      <c r="L3631" s="12">
        <v>5.7388449429561013E-2</v>
      </c>
      <c r="M3631" s="12">
        <v>6.987745062498088E-2</v>
      </c>
      <c r="N3631" s="12"/>
      <c r="O3631" s="12"/>
    </row>
    <row r="3632" spans="1:15" x14ac:dyDescent="0.35">
      <c r="A3632" s="11" t="str">
        <f t="shared" si="57"/>
        <v>CONSUMO PER CAPITA (kg o litros por individuo)Leche Con CacaoMUJER</v>
      </c>
      <c r="B3632" s="11" t="s">
        <v>208</v>
      </c>
      <c r="C3632" s="11" t="s">
        <v>101</v>
      </c>
      <c r="D3632" s="11" t="s">
        <v>18</v>
      </c>
      <c r="E3632" s="12">
        <v>4.4608106337861012E-2</v>
      </c>
      <c r="F3632" s="12">
        <v>3.8801143873637159E-2</v>
      </c>
      <c r="G3632" s="12">
        <v>4.3897850350025608E-2</v>
      </c>
      <c r="H3632" s="12">
        <v>3.5124750377172123E-2</v>
      </c>
      <c r="I3632" s="12">
        <v>3.9463061248162352E-2</v>
      </c>
      <c r="J3632" s="12">
        <v>3.0873028423055011E-2</v>
      </c>
      <c r="K3632" s="12">
        <v>3.8894396013256574E-2</v>
      </c>
      <c r="L3632" s="12">
        <v>3.5565707704791748E-2</v>
      </c>
      <c r="M3632" s="12">
        <v>3.697263014991297E-2</v>
      </c>
      <c r="N3632" s="12"/>
      <c r="O3632" s="12"/>
    </row>
    <row r="3633" spans="1:15" x14ac:dyDescent="0.35">
      <c r="A3633" s="11" t="str">
        <f t="shared" si="57"/>
        <v>CONSUMO PER CAPITA (kg o litros por individuo)Leche Con CafeT.ESPAÑA</v>
      </c>
      <c r="B3633" s="11" t="s">
        <v>208</v>
      </c>
      <c r="C3633" s="11" t="s">
        <v>102</v>
      </c>
      <c r="D3633" s="11" t="s">
        <v>32</v>
      </c>
      <c r="E3633" s="12">
        <v>1.1331293078891735</v>
      </c>
      <c r="F3633" s="12">
        <v>1.0864197230864789</v>
      </c>
      <c r="G3633" s="12">
        <v>1.3069584694022642</v>
      </c>
      <c r="H3633" s="12">
        <v>1.0595412407527751</v>
      </c>
      <c r="I3633" s="12">
        <v>1.0417625550327829</v>
      </c>
      <c r="J3633" s="12">
        <v>0.9820021221202464</v>
      </c>
      <c r="K3633" s="12">
        <v>1.1939716008294132</v>
      </c>
      <c r="L3633" s="12">
        <v>1.103959716645289</v>
      </c>
      <c r="M3633" s="12">
        <v>1.0966178231898343</v>
      </c>
      <c r="N3633" s="12"/>
      <c r="O3633" s="12"/>
    </row>
    <row r="3634" spans="1:15" x14ac:dyDescent="0.35">
      <c r="A3634" s="11" t="str">
        <f t="shared" si="57"/>
        <v>CONSUMO PER CAPITA (kg o litros por individuo)Leche Con CafeBCN AM</v>
      </c>
      <c r="B3634" s="11" t="s">
        <v>208</v>
      </c>
      <c r="C3634" s="11" t="s">
        <v>102</v>
      </c>
      <c r="D3634" s="11" t="s">
        <v>1</v>
      </c>
      <c r="E3634" s="12">
        <v>0.94832916102766507</v>
      </c>
      <c r="F3634" s="12">
        <v>0.99123014775928053</v>
      </c>
      <c r="G3634" s="12">
        <v>1.2144127028040066</v>
      </c>
      <c r="H3634" s="12">
        <v>1.1283944679715652</v>
      </c>
      <c r="I3634" s="12">
        <v>1.010531195803519</v>
      </c>
      <c r="J3634" s="12">
        <v>1.0295585029462857</v>
      </c>
      <c r="K3634" s="12">
        <v>1.258506550708532</v>
      </c>
      <c r="L3634" s="12">
        <v>1.1706616999060535</v>
      </c>
      <c r="M3634" s="12">
        <v>1.1279849538630149</v>
      </c>
      <c r="N3634" s="12"/>
      <c r="O3634" s="12"/>
    </row>
    <row r="3635" spans="1:15" x14ac:dyDescent="0.35">
      <c r="A3635" s="11" t="str">
        <f t="shared" si="57"/>
        <v>CONSUMO PER CAPITA (kg o litros por individuo)Leche Con CafeREST.CAT ARAGON</v>
      </c>
      <c r="B3635" s="11" t="s">
        <v>208</v>
      </c>
      <c r="C3635" s="11" t="s">
        <v>102</v>
      </c>
      <c r="D3635" s="11" t="s">
        <v>2</v>
      </c>
      <c r="E3635" s="12">
        <v>0.82093620761660635</v>
      </c>
      <c r="F3635" s="12">
        <v>0.73412696467029737</v>
      </c>
      <c r="G3635" s="12">
        <v>0.86462976492333621</v>
      </c>
      <c r="H3635" s="12">
        <v>0.79054432027786226</v>
      </c>
      <c r="I3635" s="12">
        <v>0.79974901885207172</v>
      </c>
      <c r="J3635" s="12">
        <v>0.72820075110148208</v>
      </c>
      <c r="K3635" s="12">
        <v>0.84927216288895835</v>
      </c>
      <c r="L3635" s="12">
        <v>0.81249960493173601</v>
      </c>
      <c r="M3635" s="12">
        <v>0.88715282870529266</v>
      </c>
      <c r="N3635" s="12"/>
      <c r="O3635" s="12"/>
    </row>
    <row r="3636" spans="1:15" x14ac:dyDescent="0.35">
      <c r="A3636" s="11" t="str">
        <f t="shared" si="57"/>
        <v>CONSUMO PER CAPITA (kg o litros por individuo)Leche Con CafeLEVANTE</v>
      </c>
      <c r="B3636" s="11" t="s">
        <v>208</v>
      </c>
      <c r="C3636" s="11" t="s">
        <v>102</v>
      </c>
      <c r="D3636" s="11" t="s">
        <v>3</v>
      </c>
      <c r="E3636" s="12">
        <v>0.74449784245425776</v>
      </c>
      <c r="F3636" s="12">
        <v>0.72278872779666603</v>
      </c>
      <c r="G3636" s="12">
        <v>0.87316768077797813</v>
      </c>
      <c r="H3636" s="12">
        <v>0.7073496152993467</v>
      </c>
      <c r="I3636" s="12">
        <v>0.6879125672446772</v>
      </c>
      <c r="J3636" s="12">
        <v>0.59006449725846466</v>
      </c>
      <c r="K3636" s="12">
        <v>0.70671658628033607</v>
      </c>
      <c r="L3636" s="12">
        <v>0.64088252651443611</v>
      </c>
      <c r="M3636" s="12">
        <v>0.64768311156842817</v>
      </c>
      <c r="N3636" s="12"/>
      <c r="O3636" s="12"/>
    </row>
    <row r="3637" spans="1:15" x14ac:dyDescent="0.35">
      <c r="A3637" s="11" t="str">
        <f t="shared" si="57"/>
        <v>CONSUMO PER CAPITA (kg o litros por individuo)Leche Con CafeANDALUCIA</v>
      </c>
      <c r="B3637" s="11" t="s">
        <v>208</v>
      </c>
      <c r="C3637" s="11" t="s">
        <v>102</v>
      </c>
      <c r="D3637" s="11" t="s">
        <v>4</v>
      </c>
      <c r="E3637" s="12">
        <v>1.1833662662173179</v>
      </c>
      <c r="F3637" s="12">
        <v>1.0642188757049034</v>
      </c>
      <c r="G3637" s="12">
        <v>1.3304397419634231</v>
      </c>
      <c r="H3637" s="12">
        <v>0.92818619029970284</v>
      </c>
      <c r="I3637" s="12">
        <v>0.97532093864759317</v>
      </c>
      <c r="J3637" s="12">
        <v>0.95678073787890716</v>
      </c>
      <c r="K3637" s="12">
        <v>1.1519612882173254</v>
      </c>
      <c r="L3637" s="12">
        <v>1.0736322234628606</v>
      </c>
      <c r="M3637" s="12">
        <v>1.0723881733971976</v>
      </c>
      <c r="N3637" s="12"/>
      <c r="O3637" s="12"/>
    </row>
    <row r="3638" spans="1:15" x14ac:dyDescent="0.35">
      <c r="A3638" s="11" t="str">
        <f t="shared" si="57"/>
        <v>CONSUMO PER CAPITA (kg o litros por individuo)Leche Con CafeMDD AM</v>
      </c>
      <c r="B3638" s="11" t="s">
        <v>208</v>
      </c>
      <c r="C3638" s="11" t="s">
        <v>102</v>
      </c>
      <c r="D3638" s="11" t="s">
        <v>5</v>
      </c>
      <c r="E3638" s="12">
        <v>1.1662288687486844</v>
      </c>
      <c r="F3638" s="12">
        <v>1.1266080052735854</v>
      </c>
      <c r="G3638" s="12">
        <v>1.2868289263221062</v>
      </c>
      <c r="H3638" s="12">
        <v>1.0944750796388514</v>
      </c>
      <c r="I3638" s="12">
        <v>0.98368304618417413</v>
      </c>
      <c r="J3638" s="12">
        <v>0.95853748631898816</v>
      </c>
      <c r="K3638" s="12">
        <v>1.1440947098136198</v>
      </c>
      <c r="L3638" s="12">
        <v>1.0126864464873284</v>
      </c>
      <c r="M3638" s="12">
        <v>0.98272357379597686</v>
      </c>
      <c r="N3638" s="12"/>
      <c r="O3638" s="12"/>
    </row>
    <row r="3639" spans="1:15" x14ac:dyDescent="0.35">
      <c r="A3639" s="11" t="str">
        <f t="shared" si="57"/>
        <v>CONSUMO PER CAPITA (kg o litros por individuo)Leche Con CafeRTO CENTRO</v>
      </c>
      <c r="B3639" s="11" t="s">
        <v>208</v>
      </c>
      <c r="C3639" s="11" t="s">
        <v>102</v>
      </c>
      <c r="D3639" s="11" t="s">
        <v>6</v>
      </c>
      <c r="E3639" s="12">
        <v>1.0453126217413695</v>
      </c>
      <c r="F3639" s="12">
        <v>1.0192511578884715</v>
      </c>
      <c r="G3639" s="12">
        <v>1.1794740318975936</v>
      </c>
      <c r="H3639" s="12">
        <v>1.0535561091182191</v>
      </c>
      <c r="I3639" s="12">
        <v>1.0779429478649014</v>
      </c>
      <c r="J3639" s="12">
        <v>0.85948323405351601</v>
      </c>
      <c r="K3639" s="12">
        <v>1.0580822450436673</v>
      </c>
      <c r="L3639" s="12">
        <v>1.061246529791058</v>
      </c>
      <c r="M3639" s="12">
        <v>1.0862409106039423</v>
      </c>
      <c r="N3639" s="12"/>
      <c r="O3639" s="12"/>
    </row>
    <row r="3640" spans="1:15" x14ac:dyDescent="0.35">
      <c r="A3640" s="11" t="str">
        <f t="shared" si="57"/>
        <v>CONSUMO PER CAPITA (kg o litros por individuo)Leche Con CafeNORTE-CENTRO</v>
      </c>
      <c r="B3640" s="11" t="s">
        <v>208</v>
      </c>
      <c r="C3640" s="11" t="s">
        <v>102</v>
      </c>
      <c r="D3640" s="11" t="s">
        <v>7</v>
      </c>
      <c r="E3640" s="12">
        <v>1.5555007396210705</v>
      </c>
      <c r="F3640" s="12">
        <v>1.6015629830452274</v>
      </c>
      <c r="G3640" s="12">
        <v>1.8164963267366301</v>
      </c>
      <c r="H3640" s="12">
        <v>1.4733783892105323</v>
      </c>
      <c r="I3640" s="12">
        <v>1.3535530555405553</v>
      </c>
      <c r="J3640" s="12">
        <v>1.3960979956921924</v>
      </c>
      <c r="K3640" s="12">
        <v>1.7385564757393457</v>
      </c>
      <c r="L3640" s="12">
        <v>1.4952884386253615</v>
      </c>
      <c r="M3640" s="12">
        <v>1.5437334705163017</v>
      </c>
      <c r="N3640" s="12"/>
      <c r="O3640" s="12"/>
    </row>
    <row r="3641" spans="1:15" x14ac:dyDescent="0.35">
      <c r="A3641" s="11" t="str">
        <f t="shared" ref="A3641:A3704" si="58">B3641&amp;C3641&amp;D3641</f>
        <v>CONSUMO PER CAPITA (kg o litros por individuo)Leche Con CafeNOROESTE</v>
      </c>
      <c r="B3641" s="11" t="s">
        <v>208</v>
      </c>
      <c r="C3641" s="11" t="s">
        <v>102</v>
      </c>
      <c r="D3641" s="11" t="s">
        <v>8</v>
      </c>
      <c r="E3641" s="12">
        <v>1.9709959172427638</v>
      </c>
      <c r="F3641" s="12">
        <v>1.8798675990601463</v>
      </c>
      <c r="G3641" s="12">
        <v>2.4128942995663571</v>
      </c>
      <c r="H3641" s="12">
        <v>1.8305990855126806</v>
      </c>
      <c r="I3641" s="12">
        <v>1.94614749163601</v>
      </c>
      <c r="J3641" s="12">
        <v>1.803570376216894</v>
      </c>
      <c r="K3641" s="12">
        <v>2.2603116455998307</v>
      </c>
      <c r="L3641" s="12">
        <v>2.1423307793986575</v>
      </c>
      <c r="M3641" s="12">
        <v>1.966743085407594</v>
      </c>
      <c r="N3641" s="12"/>
      <c r="O3641" s="12"/>
    </row>
    <row r="3642" spans="1:15" x14ac:dyDescent="0.35">
      <c r="A3642" s="11" t="str">
        <f t="shared" si="58"/>
        <v>CONSUMO PER CAPITA (kg o litros por individuo)Leche Con Cafe&lt;2MIL</v>
      </c>
      <c r="B3642" s="11" t="s">
        <v>208</v>
      </c>
      <c r="C3642" s="11" t="s">
        <v>102</v>
      </c>
      <c r="D3642" s="11" t="s">
        <v>9</v>
      </c>
      <c r="E3642" s="12">
        <v>0.82359362575805317</v>
      </c>
      <c r="F3642" s="12">
        <v>0.83956913989742465</v>
      </c>
      <c r="G3642" s="12">
        <v>0.90731273591202466</v>
      </c>
      <c r="H3642" s="12">
        <v>0.84489050166417101</v>
      </c>
      <c r="I3642" s="12">
        <v>0.79476280722806036</v>
      </c>
      <c r="J3642" s="12">
        <v>0.78206251716090325</v>
      </c>
      <c r="K3642" s="12">
        <v>0.94223746760410665</v>
      </c>
      <c r="L3642" s="12">
        <v>0.83127265604099065</v>
      </c>
      <c r="M3642" s="12">
        <v>0.95620558309961501</v>
      </c>
      <c r="N3642" s="12"/>
      <c r="O3642" s="12"/>
    </row>
    <row r="3643" spans="1:15" x14ac:dyDescent="0.35">
      <c r="A3643" s="11" t="str">
        <f t="shared" si="58"/>
        <v>CONSUMO PER CAPITA (kg o litros por individuo)Leche Con Cafe2-5MIL</v>
      </c>
      <c r="B3643" s="11" t="s">
        <v>208</v>
      </c>
      <c r="C3643" s="11" t="s">
        <v>102</v>
      </c>
      <c r="D3643" s="11" t="s">
        <v>10</v>
      </c>
      <c r="E3643" s="12">
        <v>0.8217948800172139</v>
      </c>
      <c r="F3643" s="12">
        <v>0.75705859894375072</v>
      </c>
      <c r="G3643" s="12">
        <v>0.84199453505440824</v>
      </c>
      <c r="H3643" s="12">
        <v>0.72477556275971755</v>
      </c>
      <c r="I3643" s="12">
        <v>0.75636089509945126</v>
      </c>
      <c r="J3643" s="12">
        <v>0.74862898481512263</v>
      </c>
      <c r="K3643" s="12">
        <v>0.8673748585805211</v>
      </c>
      <c r="L3643" s="12">
        <v>0.90548991785830701</v>
      </c>
      <c r="M3643" s="12">
        <v>0.97183165914940517</v>
      </c>
      <c r="N3643" s="12"/>
      <c r="O3643" s="12"/>
    </row>
    <row r="3644" spans="1:15" x14ac:dyDescent="0.35">
      <c r="A3644" s="11" t="str">
        <f t="shared" si="58"/>
        <v>CONSUMO PER CAPITA (kg o litros por individuo)Leche Con Cafe5-10MIL</v>
      </c>
      <c r="B3644" s="11" t="s">
        <v>208</v>
      </c>
      <c r="C3644" s="11" t="s">
        <v>102</v>
      </c>
      <c r="D3644" s="11" t="s">
        <v>11</v>
      </c>
      <c r="E3644" s="12">
        <v>0.9451763895137002</v>
      </c>
      <c r="F3644" s="12">
        <v>0.86257336638921067</v>
      </c>
      <c r="G3644" s="12">
        <v>0.98345843691815693</v>
      </c>
      <c r="H3644" s="12">
        <v>0.80329640281220782</v>
      </c>
      <c r="I3644" s="12">
        <v>0.8594053062378747</v>
      </c>
      <c r="J3644" s="12">
        <v>0.79806710368728562</v>
      </c>
      <c r="K3644" s="12">
        <v>0.96793162369117514</v>
      </c>
      <c r="L3644" s="12">
        <v>0.86765366065517624</v>
      </c>
      <c r="M3644" s="12">
        <v>0.93840831209194175</v>
      </c>
      <c r="N3644" s="12"/>
      <c r="O3644" s="12"/>
    </row>
    <row r="3645" spans="1:15" x14ac:dyDescent="0.35">
      <c r="A3645" s="11" t="str">
        <f t="shared" si="58"/>
        <v>CONSUMO PER CAPITA (kg o litros por individuo)Leche Con Cafe10-30MIL</v>
      </c>
      <c r="B3645" s="11" t="s">
        <v>208</v>
      </c>
      <c r="C3645" s="11" t="s">
        <v>102</v>
      </c>
      <c r="D3645" s="11" t="s">
        <v>12</v>
      </c>
      <c r="E3645" s="12">
        <v>1.0719458727811852</v>
      </c>
      <c r="F3645" s="12">
        <v>1.0744752013427967</v>
      </c>
      <c r="G3645" s="12">
        <v>1.279743676030163</v>
      </c>
      <c r="H3645" s="12">
        <v>1.0295665908686626</v>
      </c>
      <c r="I3645" s="12">
        <v>0.95514279443774708</v>
      </c>
      <c r="J3645" s="12">
        <v>0.9064539086975022</v>
      </c>
      <c r="K3645" s="12">
        <v>1.1104818801660201</v>
      </c>
      <c r="L3645" s="12">
        <v>1.0629443193388775</v>
      </c>
      <c r="M3645" s="12">
        <v>1.073561197754676</v>
      </c>
      <c r="N3645" s="12"/>
      <c r="O3645" s="12"/>
    </row>
    <row r="3646" spans="1:15" x14ac:dyDescent="0.35">
      <c r="A3646" s="11" t="str">
        <f t="shared" si="58"/>
        <v>CONSUMO PER CAPITA (kg o litros por individuo)Leche Con Cafe30-100MIL</v>
      </c>
      <c r="B3646" s="11" t="s">
        <v>208</v>
      </c>
      <c r="C3646" s="11" t="s">
        <v>102</v>
      </c>
      <c r="D3646" s="11" t="s">
        <v>13</v>
      </c>
      <c r="E3646" s="12">
        <v>1.2141592932613021</v>
      </c>
      <c r="F3646" s="12">
        <v>1.1407918472355609</v>
      </c>
      <c r="G3646" s="12">
        <v>1.4371425840008636</v>
      </c>
      <c r="H3646" s="12">
        <v>1.0485133643818891</v>
      </c>
      <c r="I3646" s="12">
        <v>1.0852184626896115</v>
      </c>
      <c r="J3646" s="12">
        <v>1.0216069518101041</v>
      </c>
      <c r="K3646" s="12">
        <v>1.2452683548426857</v>
      </c>
      <c r="L3646" s="12">
        <v>1.1361718310233808</v>
      </c>
      <c r="M3646" s="12">
        <v>1.1090982441308719</v>
      </c>
      <c r="N3646" s="12"/>
      <c r="O3646" s="12"/>
    </row>
    <row r="3647" spans="1:15" x14ac:dyDescent="0.35">
      <c r="A3647" s="11" t="str">
        <f t="shared" si="58"/>
        <v>CONSUMO PER CAPITA (kg o litros por individuo)Leche Con Cafe100-200MIL</v>
      </c>
      <c r="B3647" s="11" t="s">
        <v>208</v>
      </c>
      <c r="C3647" s="11" t="s">
        <v>102</v>
      </c>
      <c r="D3647" s="11" t="s">
        <v>14</v>
      </c>
      <c r="E3647" s="12">
        <v>1.4091607756683195</v>
      </c>
      <c r="F3647" s="12">
        <v>1.3469393727995731</v>
      </c>
      <c r="G3647" s="12">
        <v>1.6306415575318638</v>
      </c>
      <c r="H3647" s="12">
        <v>1.2825493232225116</v>
      </c>
      <c r="I3647" s="12">
        <v>1.2150953038509049</v>
      </c>
      <c r="J3647" s="12">
        <v>1.0821791063802173</v>
      </c>
      <c r="K3647" s="12">
        <v>1.3697159965438008</v>
      </c>
      <c r="L3647" s="12">
        <v>1.2371524183284173</v>
      </c>
      <c r="M3647" s="12">
        <v>1.2165351735544998</v>
      </c>
      <c r="N3647" s="12"/>
      <c r="O3647" s="12"/>
    </row>
    <row r="3648" spans="1:15" x14ac:dyDescent="0.35">
      <c r="A3648" s="11" t="str">
        <f t="shared" si="58"/>
        <v>CONSUMO PER CAPITA (kg o litros por individuo)Leche Con Cafe200-500MIL</v>
      </c>
      <c r="B3648" s="11" t="s">
        <v>208</v>
      </c>
      <c r="C3648" s="11" t="s">
        <v>102</v>
      </c>
      <c r="D3648" s="11" t="s">
        <v>15</v>
      </c>
      <c r="E3648" s="12">
        <v>1.1247259486853054</v>
      </c>
      <c r="F3648" s="12">
        <v>1.1270718149086694</v>
      </c>
      <c r="G3648" s="12">
        <v>1.381492293964395</v>
      </c>
      <c r="H3648" s="12">
        <v>1.1821845617053355</v>
      </c>
      <c r="I3648" s="12">
        <v>1.1760609887375446</v>
      </c>
      <c r="J3648" s="12">
        <v>1.0316413565738911</v>
      </c>
      <c r="K3648" s="12">
        <v>1.2655733816834327</v>
      </c>
      <c r="L3648" s="12">
        <v>1.2413853618737205</v>
      </c>
      <c r="M3648" s="12">
        <v>1.1289056626550493</v>
      </c>
      <c r="N3648" s="12"/>
      <c r="O3648" s="12"/>
    </row>
    <row r="3649" spans="1:15" x14ac:dyDescent="0.35">
      <c r="A3649" s="11" t="str">
        <f t="shared" si="58"/>
        <v>CONSUMO PER CAPITA (kg o litros por individuo)Leche Con Cafe&gt;500MIL</v>
      </c>
      <c r="B3649" s="11" t="s">
        <v>208</v>
      </c>
      <c r="C3649" s="11" t="s">
        <v>102</v>
      </c>
      <c r="D3649" s="11" t="s">
        <v>16</v>
      </c>
      <c r="E3649" s="12">
        <v>1.2546236230787675</v>
      </c>
      <c r="F3649" s="12">
        <v>1.1631039436485799</v>
      </c>
      <c r="G3649" s="12">
        <v>1.3959501730248114</v>
      </c>
      <c r="H3649" s="12">
        <v>1.2048982396149717</v>
      </c>
      <c r="I3649" s="12">
        <v>1.1531241072547305</v>
      </c>
      <c r="J3649" s="12">
        <v>1.1604833282600091</v>
      </c>
      <c r="K3649" s="12">
        <v>1.3770370749649208</v>
      </c>
      <c r="L3649" s="12">
        <v>1.2038199024556679</v>
      </c>
      <c r="M3649" s="12">
        <v>1.1772338840389591</v>
      </c>
      <c r="N3649" s="12"/>
      <c r="O3649" s="12"/>
    </row>
    <row r="3650" spans="1:15" x14ac:dyDescent="0.35">
      <c r="A3650" s="11" t="str">
        <f t="shared" si="58"/>
        <v>CONSUMO PER CAPITA (kg o litros por individuo)Leche Con CafeDE 15 A 19 AÑOS</v>
      </c>
      <c r="B3650" s="11" t="s">
        <v>208</v>
      </c>
      <c r="C3650" s="11" t="s">
        <v>102</v>
      </c>
      <c r="D3650" s="11" t="s">
        <v>34</v>
      </c>
      <c r="E3650" s="12">
        <v>3.0433605678800723E-2</v>
      </c>
      <c r="F3650" s="12">
        <v>6.8133189909125896E-2</v>
      </c>
      <c r="G3650" s="12">
        <v>9.3511466965855536E-2</v>
      </c>
      <c r="H3650" s="12">
        <v>0.18869931843792578</v>
      </c>
      <c r="I3650" s="12">
        <v>6.4182804712270516E-2</v>
      </c>
      <c r="J3650" s="12">
        <v>0.114889670719589</v>
      </c>
      <c r="K3650" s="12">
        <v>9.7513879372344889E-2</v>
      </c>
      <c r="L3650" s="12">
        <v>0.10495049598404092</v>
      </c>
      <c r="M3650" s="12">
        <v>5.3928587523503345E-2</v>
      </c>
      <c r="N3650" s="12"/>
      <c r="O3650" s="12"/>
    </row>
    <row r="3651" spans="1:15" x14ac:dyDescent="0.35">
      <c r="A3651" s="11" t="str">
        <f t="shared" si="58"/>
        <v>CONSUMO PER CAPITA (kg o litros por individuo)Leche Con CafeDE 20 A 24 AÑOS</v>
      </c>
      <c r="B3651" s="11" t="s">
        <v>208</v>
      </c>
      <c r="C3651" s="11" t="s">
        <v>102</v>
      </c>
      <c r="D3651" s="11" t="s">
        <v>35</v>
      </c>
      <c r="E3651" s="12">
        <v>0.239214751768066</v>
      </c>
      <c r="F3651" s="12">
        <v>0.22895430162114327</v>
      </c>
      <c r="G3651" s="12">
        <v>0.25687421651088804</v>
      </c>
      <c r="H3651" s="12">
        <v>0.30766120366838373</v>
      </c>
      <c r="I3651" s="12">
        <v>0.27410519301569269</v>
      </c>
      <c r="J3651" s="12">
        <v>0.2590393678747025</v>
      </c>
      <c r="K3651" s="12">
        <v>0.29845889684105081</v>
      </c>
      <c r="L3651" s="12">
        <v>0.33011887326948602</v>
      </c>
      <c r="M3651" s="12">
        <v>0.24597875852360335</v>
      </c>
      <c r="N3651" s="12"/>
      <c r="O3651" s="12"/>
    </row>
    <row r="3652" spans="1:15" x14ac:dyDescent="0.35">
      <c r="A3652" s="11" t="str">
        <f t="shared" si="58"/>
        <v>CONSUMO PER CAPITA (kg o litros por individuo)Leche Con CafeDE 25 A 34 AÑOS</v>
      </c>
      <c r="B3652" s="11" t="s">
        <v>208</v>
      </c>
      <c r="C3652" s="11" t="s">
        <v>102</v>
      </c>
      <c r="D3652" s="11" t="s">
        <v>36</v>
      </c>
      <c r="E3652" s="12">
        <v>0.47157363129488028</v>
      </c>
      <c r="F3652" s="12">
        <v>0.42950835736344822</v>
      </c>
      <c r="G3652" s="12">
        <v>0.4926917920090616</v>
      </c>
      <c r="H3652" s="12">
        <v>0.40671016763748508</v>
      </c>
      <c r="I3652" s="12">
        <v>0.38130443479380088</v>
      </c>
      <c r="J3652" s="12">
        <v>0.37499569085453083</v>
      </c>
      <c r="K3652" s="12">
        <v>0.45038450082403148</v>
      </c>
      <c r="L3652" s="12">
        <v>0.42955367464822425</v>
      </c>
      <c r="M3652" s="12">
        <v>0.42839176481521635</v>
      </c>
      <c r="N3652" s="12"/>
      <c r="O3652" s="12"/>
    </row>
    <row r="3653" spans="1:15" x14ac:dyDescent="0.35">
      <c r="A3653" s="11" t="str">
        <f t="shared" si="58"/>
        <v>CONSUMO PER CAPITA (kg o litros por individuo)Leche Con CafeDE 35 A 49 AÑOS</v>
      </c>
      <c r="B3653" s="11" t="s">
        <v>208</v>
      </c>
      <c r="C3653" s="11" t="s">
        <v>102</v>
      </c>
      <c r="D3653" s="11" t="s">
        <v>37</v>
      </c>
      <c r="E3653" s="12">
        <v>1.0091415283558702</v>
      </c>
      <c r="F3653" s="12">
        <v>0.9010281747133988</v>
      </c>
      <c r="G3653" s="12">
        <v>1.1074295152697373</v>
      </c>
      <c r="H3653" s="12">
        <v>0.92351289556048188</v>
      </c>
      <c r="I3653" s="12">
        <v>0.88458846364429722</v>
      </c>
      <c r="J3653" s="12">
        <v>0.8311899171777557</v>
      </c>
      <c r="K3653" s="12">
        <v>1.0159894190854213</v>
      </c>
      <c r="L3653" s="12">
        <v>0.97388624298720405</v>
      </c>
      <c r="M3653" s="12">
        <v>0.91781858919729931</v>
      </c>
      <c r="N3653" s="12"/>
      <c r="O3653" s="12"/>
    </row>
    <row r="3654" spans="1:15" x14ac:dyDescent="0.35">
      <c r="A3654" s="11" t="str">
        <f t="shared" si="58"/>
        <v>CONSUMO PER CAPITA (kg o litros por individuo)Leche Con CafeDE 50 A 59 AÑOS</v>
      </c>
      <c r="B3654" s="11" t="s">
        <v>208</v>
      </c>
      <c r="C3654" s="11" t="s">
        <v>102</v>
      </c>
      <c r="D3654" s="11" t="s">
        <v>38</v>
      </c>
      <c r="E3654" s="12">
        <v>1.6458642499041853</v>
      </c>
      <c r="F3654" s="12">
        <v>1.5317939286813855</v>
      </c>
      <c r="G3654" s="12">
        <v>1.8103791600742936</v>
      </c>
      <c r="H3654" s="12">
        <v>1.4281655906963973</v>
      </c>
      <c r="I3654" s="12">
        <v>1.4351074541237954</v>
      </c>
      <c r="J3654" s="12">
        <v>1.3381430103320699</v>
      </c>
      <c r="K3654" s="12">
        <v>1.5820461977206004</v>
      </c>
      <c r="L3654" s="12">
        <v>1.5048432835451115</v>
      </c>
      <c r="M3654" s="12">
        <v>1.5819943613616283</v>
      </c>
      <c r="N3654" s="12"/>
      <c r="O3654" s="12"/>
    </row>
    <row r="3655" spans="1:15" x14ac:dyDescent="0.35">
      <c r="A3655" s="11" t="str">
        <f t="shared" si="58"/>
        <v>CONSUMO PER CAPITA (kg o litros por individuo)Leche Con CafeDE 60 A 75 AÑOS</v>
      </c>
      <c r="B3655" s="11" t="s">
        <v>208</v>
      </c>
      <c r="C3655" s="11" t="s">
        <v>102</v>
      </c>
      <c r="D3655" s="11" t="s">
        <v>39</v>
      </c>
      <c r="E3655" s="12">
        <v>1.8575574573192417</v>
      </c>
      <c r="F3655" s="12">
        <v>1.9092245758312507</v>
      </c>
      <c r="G3655" s="12">
        <v>2.3119244055130919</v>
      </c>
      <c r="H3655" s="12">
        <v>1.8078586870617608</v>
      </c>
      <c r="I3655" s="12">
        <v>1.8298965823053177</v>
      </c>
      <c r="J3655" s="12">
        <v>1.7158164213695195</v>
      </c>
      <c r="K3655" s="12">
        <v>2.1386398956173056</v>
      </c>
      <c r="L3655" s="12">
        <v>1.8738064279057181</v>
      </c>
      <c r="M3655" s="12">
        <v>1.8723261009033711</v>
      </c>
      <c r="N3655" s="12"/>
      <c r="O3655" s="12"/>
    </row>
    <row r="3656" spans="1:15" x14ac:dyDescent="0.35">
      <c r="A3656" s="11" t="str">
        <f t="shared" si="58"/>
        <v>CONSUMO PER CAPITA (kg o litros por individuo)Leche Con CafeNIVEL ALTO</v>
      </c>
      <c r="B3656" s="11" t="s">
        <v>208</v>
      </c>
      <c r="C3656" s="11" t="s">
        <v>102</v>
      </c>
      <c r="D3656" s="11" t="s">
        <v>171</v>
      </c>
      <c r="E3656" s="12">
        <v>1.22632151326649</v>
      </c>
      <c r="F3656" s="12">
        <v>1.1910537540596779</v>
      </c>
      <c r="G3656" s="12">
        <v>1.4642899639029259</v>
      </c>
      <c r="H3656" s="12">
        <v>1.2157956743807203</v>
      </c>
      <c r="I3656" s="12">
        <v>1.1336941290007454</v>
      </c>
      <c r="J3656" s="12">
        <v>1.0891877442151983</v>
      </c>
      <c r="K3656" s="12">
        <v>1.3636846709798709</v>
      </c>
      <c r="L3656" s="12">
        <v>1.2690502132224002</v>
      </c>
      <c r="M3656" s="12">
        <v>1.216122568036045</v>
      </c>
      <c r="N3656" s="12"/>
      <c r="O3656" s="12"/>
    </row>
    <row r="3657" spans="1:15" x14ac:dyDescent="0.35">
      <c r="A3657" s="11" t="str">
        <f t="shared" si="58"/>
        <v>CONSUMO PER CAPITA (kg o litros por individuo)Leche Con CafeNIVEL MEDIO ALTO</v>
      </c>
      <c r="B3657" s="11" t="s">
        <v>208</v>
      </c>
      <c r="C3657" s="11" t="s">
        <v>102</v>
      </c>
      <c r="D3657" s="11" t="s">
        <v>172</v>
      </c>
      <c r="E3657" s="12">
        <v>1.0082983067728273</v>
      </c>
      <c r="F3657" s="12">
        <v>0.86941911131795691</v>
      </c>
      <c r="G3657" s="12">
        <v>1.0302536972227692</v>
      </c>
      <c r="H3657" s="12">
        <v>0.85346840294890958</v>
      </c>
      <c r="I3657" s="12">
        <v>0.89851143410474366</v>
      </c>
      <c r="J3657" s="12">
        <v>0.85585378773260712</v>
      </c>
      <c r="K3657" s="12">
        <v>0.93533450230741977</v>
      </c>
      <c r="L3657" s="12">
        <v>0.93941073889278237</v>
      </c>
      <c r="M3657" s="12">
        <v>0.92395625842505547</v>
      </c>
      <c r="N3657" s="12"/>
      <c r="O3657" s="12"/>
    </row>
    <row r="3658" spans="1:15" x14ac:dyDescent="0.35">
      <c r="A3658" s="11" t="str">
        <f t="shared" si="58"/>
        <v>CONSUMO PER CAPITA (kg o litros por individuo)Leche Con CafeNIVEL MEDIO</v>
      </c>
      <c r="B3658" s="11" t="s">
        <v>208</v>
      </c>
      <c r="C3658" s="11" t="s">
        <v>102</v>
      </c>
      <c r="D3658" s="11" t="s">
        <v>173</v>
      </c>
      <c r="E3658" s="12">
        <v>1.0125851939532262</v>
      </c>
      <c r="F3658" s="12">
        <v>1.0137045788187014</v>
      </c>
      <c r="G3658" s="12">
        <v>1.2848789343123774</v>
      </c>
      <c r="H3658" s="12">
        <v>1.032260128976203</v>
      </c>
      <c r="I3658" s="12">
        <v>1.0746583323852186</v>
      </c>
      <c r="J3658" s="12">
        <v>0.9465051701926217</v>
      </c>
      <c r="K3658" s="12">
        <v>1.2131133312167341</v>
      </c>
      <c r="L3658" s="12">
        <v>1.0485100136947061</v>
      </c>
      <c r="M3658" s="12">
        <v>1.0362292430633819</v>
      </c>
      <c r="N3658" s="12"/>
      <c r="O3658" s="12"/>
    </row>
    <row r="3659" spans="1:15" x14ac:dyDescent="0.35">
      <c r="A3659" s="11" t="str">
        <f t="shared" si="58"/>
        <v>CONSUMO PER CAPITA (kg o litros por individuo)Leche Con CafeNIVEL MEDIO BAJO</v>
      </c>
      <c r="B3659" s="11" t="s">
        <v>208</v>
      </c>
      <c r="C3659" s="11" t="s">
        <v>102</v>
      </c>
      <c r="D3659" s="11" t="s">
        <v>174</v>
      </c>
      <c r="E3659" s="12">
        <v>1.3077932605447293</v>
      </c>
      <c r="F3659" s="12">
        <v>1.2574505047395246</v>
      </c>
      <c r="G3659" s="12">
        <v>1.4806449744546497</v>
      </c>
      <c r="H3659" s="12">
        <v>1.2104928603374383</v>
      </c>
      <c r="I3659" s="12">
        <v>1.2236160138339969</v>
      </c>
      <c r="J3659" s="12">
        <v>1.1140781027846869</v>
      </c>
      <c r="K3659" s="12">
        <v>1.3132591597865635</v>
      </c>
      <c r="L3659" s="12">
        <v>1.1316100094580068</v>
      </c>
      <c r="M3659" s="12">
        <v>1.1592889310804375</v>
      </c>
      <c r="N3659" s="12"/>
      <c r="O3659" s="12"/>
    </row>
    <row r="3660" spans="1:15" x14ac:dyDescent="0.35">
      <c r="A3660" s="11" t="str">
        <f t="shared" si="58"/>
        <v>CONSUMO PER CAPITA (kg o litros por individuo)Leche Con CafeNIVEL BAJO</v>
      </c>
      <c r="B3660" s="11" t="s">
        <v>208</v>
      </c>
      <c r="C3660" s="11" t="s">
        <v>102</v>
      </c>
      <c r="D3660" s="11" t="s">
        <v>190</v>
      </c>
      <c r="E3660" s="12">
        <v>1.1393217726020866</v>
      </c>
      <c r="F3660" s="12">
        <v>1.0960744639484845</v>
      </c>
      <c r="G3660" s="12">
        <v>1.2413075959172633</v>
      </c>
      <c r="H3660" s="12">
        <v>0.96882533907398405</v>
      </c>
      <c r="I3660" s="12">
        <v>0.88385614202805751</v>
      </c>
      <c r="J3660" s="12">
        <v>0.91059486069936901</v>
      </c>
      <c r="K3660" s="12">
        <v>1.0945633004697104</v>
      </c>
      <c r="L3660" s="12">
        <v>1.0933489993374785</v>
      </c>
      <c r="M3660" s="12">
        <v>1.1206145878334415</v>
      </c>
      <c r="N3660" s="12"/>
      <c r="O3660" s="12"/>
    </row>
    <row r="3661" spans="1:15" x14ac:dyDescent="0.35">
      <c r="A3661" s="11" t="str">
        <f t="shared" si="58"/>
        <v>CONSUMO PER CAPITA (kg o litros por individuo)Leche Con CafeHOMBRE</v>
      </c>
      <c r="B3661" s="11" t="s">
        <v>208</v>
      </c>
      <c r="C3661" s="11" t="s">
        <v>102</v>
      </c>
      <c r="D3661" s="11" t="s">
        <v>17</v>
      </c>
      <c r="E3661" s="12">
        <v>1.3561739881114525</v>
      </c>
      <c r="F3661" s="12">
        <v>1.3256407951650062</v>
      </c>
      <c r="G3661" s="12">
        <v>1.6209659202095326</v>
      </c>
      <c r="H3661" s="12">
        <v>1.2678905996369143</v>
      </c>
      <c r="I3661" s="12">
        <v>1.2616910342967254</v>
      </c>
      <c r="J3661" s="12">
        <v>1.2021815488243304</v>
      </c>
      <c r="K3661" s="12">
        <v>1.4989254048938569</v>
      </c>
      <c r="L3661" s="12">
        <v>1.3450039644339746</v>
      </c>
      <c r="M3661" s="12">
        <v>1.3558709270711429</v>
      </c>
      <c r="N3661" s="12"/>
      <c r="O3661" s="12"/>
    </row>
    <row r="3662" spans="1:15" x14ac:dyDescent="0.35">
      <c r="A3662" s="11" t="str">
        <f t="shared" si="58"/>
        <v>CONSUMO PER CAPITA (kg o litros por individuo)Leche Con CafeMUJER</v>
      </c>
      <c r="B3662" s="11" t="s">
        <v>208</v>
      </c>
      <c r="C3662" s="11" t="s">
        <v>102</v>
      </c>
      <c r="D3662" s="11" t="s">
        <v>18</v>
      </c>
      <c r="E3662" s="12">
        <v>0.91292132658815861</v>
      </c>
      <c r="F3662" s="12">
        <v>0.85023674349748624</v>
      </c>
      <c r="G3662" s="12">
        <v>0.99686992702147859</v>
      </c>
      <c r="H3662" s="12">
        <v>0.85388194102594672</v>
      </c>
      <c r="I3662" s="12">
        <v>0.82410807584830637</v>
      </c>
      <c r="J3662" s="12">
        <v>0.76410229206508329</v>
      </c>
      <c r="K3662" s="12">
        <v>0.89216433915828874</v>
      </c>
      <c r="L3662" s="12">
        <v>0.86540804266684657</v>
      </c>
      <c r="M3662" s="12">
        <v>0.83942636617759714</v>
      </c>
      <c r="N3662" s="12"/>
      <c r="O3662" s="12"/>
    </row>
    <row r="3663" spans="1:15" x14ac:dyDescent="0.35">
      <c r="A3663" s="11" t="str">
        <f t="shared" si="58"/>
        <v>CONSUMO PER CAPITA (kg o litros por individuo)Bebidas VegetalesT.ESPAÑA</v>
      </c>
      <c r="B3663" s="11" t="s">
        <v>208</v>
      </c>
      <c r="C3663" s="11" t="s">
        <v>150</v>
      </c>
      <c r="D3663" s="11" t="s">
        <v>32</v>
      </c>
      <c r="E3663" s="12">
        <v>8.9392611715007356E-2</v>
      </c>
      <c r="F3663" s="12">
        <v>9.1220976843866944E-2</v>
      </c>
      <c r="G3663" s="12">
        <v>0.10526632540741106</v>
      </c>
      <c r="H3663" s="12">
        <v>9.5846023834890923E-2</v>
      </c>
      <c r="I3663" s="12">
        <v>9.8077966949574227E-2</v>
      </c>
      <c r="J3663" s="12">
        <v>8.8877960184317484E-2</v>
      </c>
      <c r="K3663" s="12">
        <v>0.10323773901093956</v>
      </c>
      <c r="L3663" s="12">
        <v>9.6642847921347044E-2</v>
      </c>
      <c r="M3663" s="12">
        <v>0.11398438329731397</v>
      </c>
      <c r="N3663" s="12"/>
      <c r="O3663" s="12"/>
    </row>
    <row r="3664" spans="1:15" x14ac:dyDescent="0.35">
      <c r="A3664" s="11" t="str">
        <f t="shared" si="58"/>
        <v>CONSUMO PER CAPITA (kg o litros por individuo)Bebidas VegetalesBCN AM</v>
      </c>
      <c r="B3664" s="11" t="s">
        <v>208</v>
      </c>
      <c r="C3664" s="11" t="s">
        <v>150</v>
      </c>
      <c r="D3664" s="11" t="s">
        <v>1</v>
      </c>
      <c r="E3664" s="12">
        <v>0.13557260864496748</v>
      </c>
      <c r="F3664" s="12">
        <v>0.11977509565123937</v>
      </c>
      <c r="G3664" s="12">
        <v>0.12354600479898081</v>
      </c>
      <c r="H3664" s="12">
        <v>0.11766106088931627</v>
      </c>
      <c r="I3664" s="12">
        <v>0.11757961394706658</v>
      </c>
      <c r="J3664" s="12">
        <v>9.646752865423612E-2</v>
      </c>
      <c r="K3664" s="12">
        <v>0.14112744093017365</v>
      </c>
      <c r="L3664" s="12">
        <v>0.11088912964211266</v>
      </c>
      <c r="M3664" s="12">
        <v>0.26565035273239102</v>
      </c>
      <c r="N3664" s="12"/>
      <c r="O3664" s="12"/>
    </row>
    <row r="3665" spans="1:15" x14ac:dyDescent="0.35">
      <c r="A3665" s="11" t="str">
        <f t="shared" si="58"/>
        <v>CONSUMO PER CAPITA (kg o litros por individuo)Bebidas VegetalesREST.CAT ARAGON</v>
      </c>
      <c r="B3665" s="11" t="s">
        <v>208</v>
      </c>
      <c r="C3665" s="11" t="s">
        <v>150</v>
      </c>
      <c r="D3665" s="11" t="s">
        <v>2</v>
      </c>
      <c r="E3665" s="12">
        <v>0.25076531298189447</v>
      </c>
      <c r="F3665" s="12">
        <v>0.26196413266705643</v>
      </c>
      <c r="G3665" s="12">
        <v>0.21977414589139371</v>
      </c>
      <c r="H3665" s="12">
        <v>0.2145767962992248</v>
      </c>
      <c r="I3665" s="12">
        <v>0.18707200198342439</v>
      </c>
      <c r="J3665" s="12">
        <v>0.1830054532156862</v>
      </c>
      <c r="K3665" s="12">
        <v>0.23021922828217511</v>
      </c>
      <c r="L3665" s="12">
        <v>0.21957353016921327</v>
      </c>
      <c r="M3665" s="12">
        <v>0.22507229893828393</v>
      </c>
      <c r="N3665" s="12"/>
      <c r="O3665" s="12"/>
    </row>
    <row r="3666" spans="1:15" x14ac:dyDescent="0.35">
      <c r="A3666" s="11" t="str">
        <f t="shared" si="58"/>
        <v>CONSUMO PER CAPITA (kg o litros por individuo)Bebidas VegetalesLEVANTE</v>
      </c>
      <c r="B3666" s="11" t="s">
        <v>208</v>
      </c>
      <c r="C3666" s="11" t="s">
        <v>150</v>
      </c>
      <c r="D3666" s="11" t="s">
        <v>3</v>
      </c>
      <c r="E3666" s="12">
        <v>7.2301738072820379E-2</v>
      </c>
      <c r="F3666" s="12">
        <v>7.8373117114577243E-2</v>
      </c>
      <c r="G3666" s="12">
        <v>8.6968536324026777E-2</v>
      </c>
      <c r="H3666" s="12">
        <v>8.1394811853258711E-2</v>
      </c>
      <c r="I3666" s="12">
        <v>7.3151793241034144E-2</v>
      </c>
      <c r="J3666" s="12">
        <v>8.270926334292264E-2</v>
      </c>
      <c r="K3666" s="12">
        <v>9.2533983885517285E-2</v>
      </c>
      <c r="L3666" s="12">
        <v>9.0006752339350293E-2</v>
      </c>
      <c r="M3666" s="12">
        <v>7.8872562886642142E-2</v>
      </c>
      <c r="N3666" s="12"/>
      <c r="O3666" s="12"/>
    </row>
    <row r="3667" spans="1:15" x14ac:dyDescent="0.35">
      <c r="A3667" s="11" t="str">
        <f t="shared" si="58"/>
        <v>CONSUMO PER CAPITA (kg o litros por individuo)Bebidas VegetalesANDALUCIA</v>
      </c>
      <c r="B3667" s="11" t="s">
        <v>208</v>
      </c>
      <c r="C3667" s="11" t="s">
        <v>150</v>
      </c>
      <c r="D3667" s="11" t="s">
        <v>4</v>
      </c>
      <c r="E3667" s="12">
        <v>2.3942262620102472E-2</v>
      </c>
      <c r="F3667" s="12">
        <v>1.9977050349011861E-2</v>
      </c>
      <c r="G3667" s="12">
        <v>5.541939861022032E-2</v>
      </c>
      <c r="H3667" s="12">
        <v>4.1050388188577189E-2</v>
      </c>
      <c r="I3667" s="12">
        <v>3.7101146604706481E-2</v>
      </c>
      <c r="J3667" s="12">
        <v>4.3269733991448713E-2</v>
      </c>
      <c r="K3667" s="12">
        <v>4.1780975442985806E-2</v>
      </c>
      <c r="L3667" s="12">
        <v>5.3767589109535892E-2</v>
      </c>
      <c r="M3667" s="12">
        <v>6.6960217624278243E-2</v>
      </c>
      <c r="N3667" s="12"/>
      <c r="O3667" s="12"/>
    </row>
    <row r="3668" spans="1:15" x14ac:dyDescent="0.35">
      <c r="A3668" s="11" t="str">
        <f t="shared" si="58"/>
        <v>CONSUMO PER CAPITA (kg o litros por individuo)Bebidas VegetalesMDD AM</v>
      </c>
      <c r="B3668" s="11" t="s">
        <v>208</v>
      </c>
      <c r="C3668" s="11" t="s">
        <v>150</v>
      </c>
      <c r="D3668" s="11" t="s">
        <v>5</v>
      </c>
      <c r="E3668" s="12">
        <v>5.1013420114306922E-2</v>
      </c>
      <c r="F3668" s="12">
        <v>6.1888351689463952E-2</v>
      </c>
      <c r="G3668" s="12">
        <v>6.638121857413487E-2</v>
      </c>
      <c r="H3668" s="12">
        <v>7.3505968278540348E-2</v>
      </c>
      <c r="I3668" s="12">
        <v>7.7923673245450131E-2</v>
      </c>
      <c r="J3668" s="12">
        <v>8.786379707195599E-2</v>
      </c>
      <c r="K3668" s="12">
        <v>8.7186312745706318E-2</v>
      </c>
      <c r="L3668" s="12">
        <v>8.3430801589017459E-2</v>
      </c>
      <c r="M3668" s="12">
        <v>7.5284749151726046E-2</v>
      </c>
      <c r="N3668" s="12"/>
      <c r="O3668" s="12"/>
    </row>
    <row r="3669" spans="1:15" x14ac:dyDescent="0.35">
      <c r="A3669" s="11" t="str">
        <f t="shared" si="58"/>
        <v>CONSUMO PER CAPITA (kg o litros por individuo)Bebidas VegetalesRTO CENTRO</v>
      </c>
      <c r="B3669" s="11" t="s">
        <v>208</v>
      </c>
      <c r="C3669" s="11" t="s">
        <v>150</v>
      </c>
      <c r="D3669" s="11" t="s">
        <v>6</v>
      </c>
      <c r="E3669" s="12">
        <v>2.4591368838570625E-2</v>
      </c>
      <c r="F3669" s="12">
        <v>2.7417590057286414E-2</v>
      </c>
      <c r="G3669" s="12">
        <v>2.6221068784945293E-2</v>
      </c>
      <c r="H3669" s="12">
        <v>2.5503802298981224E-2</v>
      </c>
      <c r="I3669" s="12">
        <v>3.1890946560269195E-2</v>
      </c>
      <c r="J3669" s="12">
        <v>3.3811909797690734E-2</v>
      </c>
      <c r="K3669" s="12">
        <v>3.867533291496441E-2</v>
      </c>
      <c r="L3669" s="12">
        <v>3.7682428537737678E-2</v>
      </c>
      <c r="M3669" s="12">
        <v>8.1556265918309695E-2</v>
      </c>
      <c r="N3669" s="12"/>
      <c r="O3669" s="12"/>
    </row>
    <row r="3670" spans="1:15" x14ac:dyDescent="0.35">
      <c r="A3670" s="11" t="str">
        <f t="shared" si="58"/>
        <v>CONSUMO PER CAPITA (kg o litros por individuo)Bebidas VegetalesNORTE-CENTRO</v>
      </c>
      <c r="B3670" s="11" t="s">
        <v>208</v>
      </c>
      <c r="C3670" s="11" t="s">
        <v>150</v>
      </c>
      <c r="D3670" s="11" t="s">
        <v>7</v>
      </c>
      <c r="E3670" s="12">
        <v>5.8560577762855615E-2</v>
      </c>
      <c r="F3670" s="12">
        <v>5.6947306161048351E-2</v>
      </c>
      <c r="G3670" s="12">
        <v>9.3808191817712383E-2</v>
      </c>
      <c r="H3670" s="12">
        <v>8.4379998487181571E-2</v>
      </c>
      <c r="I3670" s="12">
        <v>8.7727381362396703E-2</v>
      </c>
      <c r="J3670" s="12">
        <v>6.6954433959039328E-2</v>
      </c>
      <c r="K3670" s="12">
        <v>7.5725154419924307E-2</v>
      </c>
      <c r="L3670" s="12">
        <v>6.8156164773351749E-2</v>
      </c>
      <c r="M3670" s="12">
        <v>6.5226962078119038E-2</v>
      </c>
      <c r="N3670" s="12"/>
      <c r="O3670" s="12"/>
    </row>
    <row r="3671" spans="1:15" x14ac:dyDescent="0.35">
      <c r="A3671" s="11" t="str">
        <f t="shared" si="58"/>
        <v>CONSUMO PER CAPITA (kg o litros por individuo)Bebidas VegetalesNOROESTE</v>
      </c>
      <c r="B3671" s="11" t="s">
        <v>208</v>
      </c>
      <c r="C3671" s="11" t="s">
        <v>150</v>
      </c>
      <c r="D3671" s="11" t="s">
        <v>8</v>
      </c>
      <c r="E3671" s="12">
        <v>0.13929740827640577</v>
      </c>
      <c r="F3671" s="12">
        <v>0.1405855297372495</v>
      </c>
      <c r="G3671" s="12">
        <v>0.21713906338448172</v>
      </c>
      <c r="H3671" s="12">
        <v>0.16810780272297202</v>
      </c>
      <c r="I3671" s="12">
        <v>0.24118942228211018</v>
      </c>
      <c r="J3671" s="12">
        <v>0.13918483567380227</v>
      </c>
      <c r="K3671" s="12">
        <v>0.15532145263922253</v>
      </c>
      <c r="L3671" s="12">
        <v>0.12109232460009806</v>
      </c>
      <c r="M3671" s="12">
        <v>9.9293146300281174E-2</v>
      </c>
      <c r="N3671" s="12"/>
      <c r="O3671" s="12"/>
    </row>
    <row r="3672" spans="1:15" x14ac:dyDescent="0.35">
      <c r="A3672" s="11" t="str">
        <f t="shared" si="58"/>
        <v>CONSUMO PER CAPITA (kg o litros por individuo)Bebidas Vegetales&lt;2MIL</v>
      </c>
      <c r="B3672" s="11" t="s">
        <v>208</v>
      </c>
      <c r="C3672" s="11" t="s">
        <v>150</v>
      </c>
      <c r="D3672" s="11" t="s">
        <v>9</v>
      </c>
      <c r="E3672" s="12">
        <v>0.30434599080056629</v>
      </c>
      <c r="F3672" s="12">
        <v>0.38397735897463892</v>
      </c>
      <c r="G3672" s="12">
        <v>0.27355092247750395</v>
      </c>
      <c r="H3672" s="12">
        <v>0.2108482246386513</v>
      </c>
      <c r="I3672" s="12">
        <v>0.18884003251619152</v>
      </c>
      <c r="J3672" s="12">
        <v>0.1643830677732428</v>
      </c>
      <c r="K3672" s="12">
        <v>0.2215533535318395</v>
      </c>
      <c r="L3672" s="12">
        <v>0.21979470055183034</v>
      </c>
      <c r="M3672" s="12">
        <v>0.22930967767189298</v>
      </c>
      <c r="N3672" s="12"/>
      <c r="O3672" s="12"/>
    </row>
    <row r="3673" spans="1:15" x14ac:dyDescent="0.35">
      <c r="A3673" s="11" t="str">
        <f t="shared" si="58"/>
        <v>CONSUMO PER CAPITA (kg o litros por individuo)Bebidas Vegetales2-5MIL</v>
      </c>
      <c r="B3673" s="11" t="s">
        <v>208</v>
      </c>
      <c r="C3673" s="11" t="s">
        <v>150</v>
      </c>
      <c r="D3673" s="11" t="s">
        <v>10</v>
      </c>
      <c r="E3673" s="12">
        <v>2.3120215447846437E-2</v>
      </c>
      <c r="F3673" s="12">
        <v>3.0132298124073496E-2</v>
      </c>
      <c r="G3673" s="12">
        <v>2.2920144900036944E-2</v>
      </c>
      <c r="H3673" s="12">
        <v>2.4746822811193288E-2</v>
      </c>
      <c r="I3673" s="12">
        <v>2.7052615649548358E-2</v>
      </c>
      <c r="J3673" s="12">
        <v>3.7565355435058637E-2</v>
      </c>
      <c r="K3673" s="12">
        <v>2.3152352079512176E-2</v>
      </c>
      <c r="L3673" s="12">
        <v>4.2815881198559266E-2</v>
      </c>
      <c r="M3673" s="12">
        <v>6.7511831573932479E-2</v>
      </c>
      <c r="N3673" s="12"/>
      <c r="O3673" s="12"/>
    </row>
    <row r="3674" spans="1:15" x14ac:dyDescent="0.35">
      <c r="A3674" s="11" t="str">
        <f t="shared" si="58"/>
        <v>CONSUMO PER CAPITA (kg o litros por individuo)Bebidas Vegetales5-10MIL</v>
      </c>
      <c r="B3674" s="11" t="s">
        <v>208</v>
      </c>
      <c r="C3674" s="11" t="s">
        <v>150</v>
      </c>
      <c r="D3674" s="11" t="s">
        <v>11</v>
      </c>
      <c r="E3674" s="12">
        <v>9.3725354725508095E-2</v>
      </c>
      <c r="F3674" s="12">
        <v>0.1028771387351925</v>
      </c>
      <c r="G3674" s="12">
        <v>0.15243470159470582</v>
      </c>
      <c r="H3674" s="12">
        <v>0.12359915364478012</v>
      </c>
      <c r="I3674" s="12">
        <v>0.11772749543869626</v>
      </c>
      <c r="J3674" s="12">
        <v>0.12051212005872965</v>
      </c>
      <c r="K3674" s="12">
        <v>0.14458742362449292</v>
      </c>
      <c r="L3674" s="12">
        <v>0.13622304679651989</v>
      </c>
      <c r="M3674" s="12">
        <v>0.16791620641118479</v>
      </c>
      <c r="N3674" s="12"/>
      <c r="O3674" s="12"/>
    </row>
    <row r="3675" spans="1:15" x14ac:dyDescent="0.35">
      <c r="A3675" s="11" t="str">
        <f t="shared" si="58"/>
        <v>CONSUMO PER CAPITA (kg o litros por individuo)Bebidas Vegetales10-30MIL</v>
      </c>
      <c r="B3675" s="11" t="s">
        <v>208</v>
      </c>
      <c r="C3675" s="11" t="s">
        <v>150</v>
      </c>
      <c r="D3675" s="11" t="s">
        <v>12</v>
      </c>
      <c r="E3675" s="12">
        <v>4.8986141412594351E-2</v>
      </c>
      <c r="F3675" s="12">
        <v>4.0076753181132345E-2</v>
      </c>
      <c r="G3675" s="12">
        <v>7.0950439879029867E-2</v>
      </c>
      <c r="H3675" s="12">
        <v>5.6844338186445117E-2</v>
      </c>
      <c r="I3675" s="12">
        <v>6.2519430103559689E-2</v>
      </c>
      <c r="J3675" s="12">
        <v>6.1019100164945543E-2</v>
      </c>
      <c r="K3675" s="12">
        <v>7.1083919395182174E-2</v>
      </c>
      <c r="L3675" s="12">
        <v>6.0099360857455611E-2</v>
      </c>
      <c r="M3675" s="12">
        <v>7.5726185150941039E-2</v>
      </c>
      <c r="N3675" s="12"/>
      <c r="O3675" s="12"/>
    </row>
    <row r="3676" spans="1:15" x14ac:dyDescent="0.35">
      <c r="A3676" s="11" t="str">
        <f t="shared" si="58"/>
        <v>CONSUMO PER CAPITA (kg o litros por individuo)Bebidas Vegetales30-100MIL</v>
      </c>
      <c r="B3676" s="11" t="s">
        <v>208</v>
      </c>
      <c r="C3676" s="11" t="s">
        <v>150</v>
      </c>
      <c r="D3676" s="11" t="s">
        <v>13</v>
      </c>
      <c r="E3676" s="12">
        <v>9.2582781282167667E-2</v>
      </c>
      <c r="F3676" s="12">
        <v>9.5918607196772934E-2</v>
      </c>
      <c r="G3676" s="12">
        <v>0.11806381164449979</v>
      </c>
      <c r="H3676" s="12">
        <v>0.1027125956077127</v>
      </c>
      <c r="I3676" s="12">
        <v>0.1199839350909417</v>
      </c>
      <c r="J3676" s="12">
        <v>0.10933325520645787</v>
      </c>
      <c r="K3676" s="12">
        <v>0.13329886225728657</v>
      </c>
      <c r="L3676" s="12">
        <v>0.10978143374009952</v>
      </c>
      <c r="M3676" s="12">
        <v>0.14316393078533701</v>
      </c>
      <c r="N3676" s="12"/>
      <c r="O3676" s="12"/>
    </row>
    <row r="3677" spans="1:15" x14ac:dyDescent="0.35">
      <c r="A3677" s="11" t="str">
        <f t="shared" si="58"/>
        <v>CONSUMO PER CAPITA (kg o litros por individuo)Bebidas Vegetales100-200MIL</v>
      </c>
      <c r="B3677" s="11" t="s">
        <v>208</v>
      </c>
      <c r="C3677" s="11" t="s">
        <v>150</v>
      </c>
      <c r="D3677" s="11" t="s">
        <v>14</v>
      </c>
      <c r="E3677" s="12">
        <v>0.1088682678601022</v>
      </c>
      <c r="F3677" s="12">
        <v>9.7569375710501602E-2</v>
      </c>
      <c r="G3677" s="12">
        <v>0.11486088488568057</v>
      </c>
      <c r="H3677" s="12">
        <v>0.10513692859868337</v>
      </c>
      <c r="I3677" s="12">
        <v>0.12431134970417931</v>
      </c>
      <c r="J3677" s="12">
        <v>9.9267372627485612E-2</v>
      </c>
      <c r="K3677" s="12">
        <v>0.10386677858482832</v>
      </c>
      <c r="L3677" s="12">
        <v>9.4732912392828203E-2</v>
      </c>
      <c r="M3677" s="12">
        <v>0.10267007368485932</v>
      </c>
      <c r="N3677" s="12"/>
      <c r="O3677" s="12"/>
    </row>
    <row r="3678" spans="1:15" x14ac:dyDescent="0.35">
      <c r="A3678" s="11" t="str">
        <f t="shared" si="58"/>
        <v>CONSUMO PER CAPITA (kg o litros por individuo)Bebidas Vegetales200-500MIL</v>
      </c>
      <c r="B3678" s="11" t="s">
        <v>208</v>
      </c>
      <c r="C3678" s="11" t="s">
        <v>150</v>
      </c>
      <c r="D3678" s="11" t="s">
        <v>15</v>
      </c>
      <c r="E3678" s="12">
        <v>0.10219773943110659</v>
      </c>
      <c r="F3678" s="12">
        <v>9.7328101526690483E-2</v>
      </c>
      <c r="G3678" s="12">
        <v>0.11957382055143785</v>
      </c>
      <c r="H3678" s="12">
        <v>0.12692706788112162</v>
      </c>
      <c r="I3678" s="12">
        <v>0.11465119620063306</v>
      </c>
      <c r="J3678" s="12">
        <v>7.4720882584279044E-2</v>
      </c>
      <c r="K3678" s="12">
        <v>7.0452360765633382E-2</v>
      </c>
      <c r="L3678" s="12">
        <v>8.8146754970661975E-2</v>
      </c>
      <c r="M3678" s="12">
        <v>0.1179811626453051</v>
      </c>
      <c r="N3678" s="12"/>
      <c r="O3678" s="12"/>
    </row>
    <row r="3679" spans="1:15" x14ac:dyDescent="0.35">
      <c r="A3679" s="11" t="str">
        <f t="shared" si="58"/>
        <v>CONSUMO PER CAPITA (kg o litros por individuo)Bebidas Vegetales&gt;500MIL</v>
      </c>
      <c r="B3679" s="11" t="s">
        <v>208</v>
      </c>
      <c r="C3679" s="11" t="s">
        <v>150</v>
      </c>
      <c r="D3679" s="11" t="s">
        <v>16</v>
      </c>
      <c r="E3679" s="12">
        <v>5.6645261385870803E-2</v>
      </c>
      <c r="F3679" s="12">
        <v>4.9284941268372469E-2</v>
      </c>
      <c r="G3679" s="12">
        <v>6.0386621220116843E-2</v>
      </c>
      <c r="H3679" s="12">
        <v>7.4777295658562767E-2</v>
      </c>
      <c r="I3679" s="12">
        <v>6.7666850583986929E-2</v>
      </c>
      <c r="J3679" s="12">
        <v>7.6996215896956641E-2</v>
      </c>
      <c r="K3679" s="12">
        <v>9.6104048483663454E-2</v>
      </c>
      <c r="L3679" s="12">
        <v>8.7023617229467956E-2</v>
      </c>
      <c r="M3679" s="12">
        <v>7.540894591063553E-2</v>
      </c>
      <c r="N3679" s="12"/>
      <c r="O3679" s="12"/>
    </row>
    <row r="3680" spans="1:15" x14ac:dyDescent="0.35">
      <c r="A3680" s="11" t="str">
        <f t="shared" si="58"/>
        <v>CONSUMO PER CAPITA (kg o litros por individuo)Bebidas VegetalesDE 15 A 19 AÑOS</v>
      </c>
      <c r="B3680" s="11" t="s">
        <v>208</v>
      </c>
      <c r="C3680" s="11" t="s">
        <v>150</v>
      </c>
      <c r="D3680" s="11" t="s">
        <v>34</v>
      </c>
      <c r="E3680" s="12">
        <v>1.6824326215028482E-2</v>
      </c>
      <c r="F3680" s="12" t="s">
        <v>222</v>
      </c>
      <c r="G3680" s="12">
        <v>6.1280638760017492E-2</v>
      </c>
      <c r="H3680" s="12" t="s">
        <v>222</v>
      </c>
      <c r="I3680" s="12">
        <v>4.6911767697850708E-3</v>
      </c>
      <c r="J3680" s="12">
        <v>5.8983663866797719E-3</v>
      </c>
      <c r="K3680" s="12" t="s">
        <v>222</v>
      </c>
      <c r="L3680" s="12">
        <v>6.1277922145550291E-3</v>
      </c>
      <c r="M3680" s="12">
        <v>1.8475647909206971E-2</v>
      </c>
      <c r="N3680" s="12"/>
      <c r="O3680" s="12"/>
    </row>
    <row r="3681" spans="1:15" x14ac:dyDescent="0.35">
      <c r="A3681" s="11" t="str">
        <f t="shared" si="58"/>
        <v>CONSUMO PER CAPITA (kg o litros por individuo)Bebidas VegetalesDE 20 A 24 AÑOS</v>
      </c>
      <c r="B3681" s="11" t="s">
        <v>208</v>
      </c>
      <c r="C3681" s="11" t="s">
        <v>150</v>
      </c>
      <c r="D3681" s="11" t="s">
        <v>35</v>
      </c>
      <c r="E3681" s="12">
        <v>2.2869252488503532E-2</v>
      </c>
      <c r="F3681" s="12">
        <v>1.4831722843826002E-2</v>
      </c>
      <c r="G3681" s="12">
        <v>2.5107671273626359E-2</v>
      </c>
      <c r="H3681" s="12">
        <v>4.2468887464911224E-2</v>
      </c>
      <c r="I3681" s="12">
        <v>1.7166527166223754E-2</v>
      </c>
      <c r="J3681" s="12">
        <v>1.1118056323169782E-2</v>
      </c>
      <c r="K3681" s="12">
        <v>2.6954645032865585E-2</v>
      </c>
      <c r="L3681" s="12">
        <v>3.1825208052608583E-3</v>
      </c>
      <c r="M3681" s="12">
        <v>9.0926200366124778E-3</v>
      </c>
      <c r="N3681" s="12"/>
      <c r="O3681" s="12"/>
    </row>
    <row r="3682" spans="1:15" x14ac:dyDescent="0.35">
      <c r="A3682" s="11" t="str">
        <f t="shared" si="58"/>
        <v>CONSUMO PER CAPITA (kg o litros por individuo)Bebidas VegetalesDE 25 A 34 AÑOS</v>
      </c>
      <c r="B3682" s="11" t="s">
        <v>208</v>
      </c>
      <c r="C3682" s="11" t="s">
        <v>150</v>
      </c>
      <c r="D3682" s="11" t="s">
        <v>36</v>
      </c>
      <c r="E3682" s="12">
        <v>5.5247452390749241E-2</v>
      </c>
      <c r="F3682" s="12">
        <v>2.9244962830957733E-2</v>
      </c>
      <c r="G3682" s="12">
        <v>4.9283158096559615E-2</v>
      </c>
      <c r="H3682" s="12">
        <v>4.346859205696843E-2</v>
      </c>
      <c r="I3682" s="12">
        <v>5.4545033140680252E-2</v>
      </c>
      <c r="J3682" s="12">
        <v>4.957143808293802E-2</v>
      </c>
      <c r="K3682" s="12">
        <v>5.0481988654009727E-2</v>
      </c>
      <c r="L3682" s="12">
        <v>4.4403165634593851E-2</v>
      </c>
      <c r="M3682" s="12">
        <v>3.5925471188118042E-2</v>
      </c>
      <c r="N3682" s="12"/>
      <c r="O3682" s="12"/>
    </row>
    <row r="3683" spans="1:15" x14ac:dyDescent="0.35">
      <c r="A3683" s="11" t="str">
        <f t="shared" si="58"/>
        <v>CONSUMO PER CAPITA (kg o litros por individuo)Bebidas VegetalesDE 35 A 49 AÑOS</v>
      </c>
      <c r="B3683" s="11" t="s">
        <v>208</v>
      </c>
      <c r="C3683" s="11" t="s">
        <v>150</v>
      </c>
      <c r="D3683" s="11" t="s">
        <v>37</v>
      </c>
      <c r="E3683" s="12">
        <v>7.7137091962823603E-2</v>
      </c>
      <c r="F3683" s="12">
        <v>7.1954777374451176E-2</v>
      </c>
      <c r="G3683" s="12">
        <v>6.7558622975772184E-2</v>
      </c>
      <c r="H3683" s="12">
        <v>7.6033232862748074E-2</v>
      </c>
      <c r="I3683" s="12">
        <v>6.1089736459837042E-2</v>
      </c>
      <c r="J3683" s="12">
        <v>6.4641994468360622E-2</v>
      </c>
      <c r="K3683" s="12">
        <v>6.6040532867193261E-2</v>
      </c>
      <c r="L3683" s="12">
        <v>7.5166206301748653E-2</v>
      </c>
      <c r="M3683" s="12">
        <v>6.9313025167970985E-2</v>
      </c>
      <c r="N3683" s="12"/>
      <c r="O3683" s="12"/>
    </row>
    <row r="3684" spans="1:15" x14ac:dyDescent="0.35">
      <c r="A3684" s="11" t="str">
        <f t="shared" si="58"/>
        <v>CONSUMO PER CAPITA (kg o litros por individuo)Bebidas VegetalesDE 50 A 59 AÑOS</v>
      </c>
      <c r="B3684" s="11" t="s">
        <v>208</v>
      </c>
      <c r="C3684" s="11" t="s">
        <v>150</v>
      </c>
      <c r="D3684" s="11" t="s">
        <v>38</v>
      </c>
      <c r="E3684" s="12">
        <v>9.5572922345773081E-2</v>
      </c>
      <c r="F3684" s="12">
        <v>0.10665911716070481</v>
      </c>
      <c r="G3684" s="12">
        <v>0.14917407815599135</v>
      </c>
      <c r="H3684" s="12">
        <v>0.13652380940833092</v>
      </c>
      <c r="I3684" s="12">
        <v>0.15101505937879975</v>
      </c>
      <c r="J3684" s="12">
        <v>0.16490858153004456</v>
      </c>
      <c r="K3684" s="12">
        <v>0.19204170258337785</v>
      </c>
      <c r="L3684" s="12">
        <v>0.16537243887067749</v>
      </c>
      <c r="M3684" s="12">
        <v>0.17636949012977479</v>
      </c>
      <c r="N3684" s="12"/>
      <c r="O3684" s="12"/>
    </row>
    <row r="3685" spans="1:15" x14ac:dyDescent="0.35">
      <c r="A3685" s="11" t="str">
        <f t="shared" si="58"/>
        <v>CONSUMO PER CAPITA (kg o litros por individuo)Bebidas VegetalesDE 60 A 75 AÑOS</v>
      </c>
      <c r="B3685" s="11" t="s">
        <v>208</v>
      </c>
      <c r="C3685" s="11" t="s">
        <v>150</v>
      </c>
      <c r="D3685" s="11" t="s">
        <v>39</v>
      </c>
      <c r="E3685" s="12">
        <v>0.16239043763495981</v>
      </c>
      <c r="F3685" s="12">
        <v>0.19122321162976638</v>
      </c>
      <c r="G3685" s="12">
        <v>0.18698700767915455</v>
      </c>
      <c r="H3685" s="12">
        <v>0.16332997770684279</v>
      </c>
      <c r="I3685" s="12">
        <v>0.17705266358916649</v>
      </c>
      <c r="J3685" s="12">
        <v>0.12594484474658499</v>
      </c>
      <c r="K3685" s="12">
        <v>0.15919275418476075</v>
      </c>
      <c r="L3685" s="12">
        <v>0.15192582847968744</v>
      </c>
      <c r="M3685" s="12">
        <v>0.22170579089554709</v>
      </c>
      <c r="N3685" s="12"/>
      <c r="O3685" s="12"/>
    </row>
    <row r="3686" spans="1:15" x14ac:dyDescent="0.35">
      <c r="A3686" s="11" t="str">
        <f t="shared" si="58"/>
        <v>CONSUMO PER CAPITA (kg o litros por individuo)Bebidas VegetalesNIVEL ALTO</v>
      </c>
      <c r="B3686" s="11" t="s">
        <v>208</v>
      </c>
      <c r="C3686" s="11" t="s">
        <v>150</v>
      </c>
      <c r="D3686" s="11" t="s">
        <v>171</v>
      </c>
      <c r="E3686" s="12">
        <v>7.4067182407465931E-2</v>
      </c>
      <c r="F3686" s="12">
        <v>6.8079326041412092E-2</v>
      </c>
      <c r="G3686" s="12">
        <v>8.1570117257440997E-2</v>
      </c>
      <c r="H3686" s="12">
        <v>6.3117485575316948E-2</v>
      </c>
      <c r="I3686" s="12">
        <v>7.5414460250366508E-2</v>
      </c>
      <c r="J3686" s="12">
        <v>5.7332681228444031E-2</v>
      </c>
      <c r="K3686" s="12">
        <v>8.4651703784551557E-2</v>
      </c>
      <c r="L3686" s="12">
        <v>7.0888852120802467E-2</v>
      </c>
      <c r="M3686" s="12">
        <v>9.1321123626644893E-2</v>
      </c>
      <c r="N3686" s="12"/>
      <c r="O3686" s="12"/>
    </row>
    <row r="3687" spans="1:15" x14ac:dyDescent="0.35">
      <c r="A3687" s="11" t="str">
        <f t="shared" si="58"/>
        <v>CONSUMO PER CAPITA (kg o litros por individuo)Bebidas VegetalesNIVEL MEDIO ALTO</v>
      </c>
      <c r="B3687" s="11" t="s">
        <v>208</v>
      </c>
      <c r="C3687" s="11" t="s">
        <v>150</v>
      </c>
      <c r="D3687" s="11" t="s">
        <v>172</v>
      </c>
      <c r="E3687" s="12">
        <v>8.9428037181224843E-2</v>
      </c>
      <c r="F3687" s="12">
        <v>0.11599375618324957</v>
      </c>
      <c r="G3687" s="12">
        <v>6.3811909314990617E-2</v>
      </c>
      <c r="H3687" s="12">
        <v>8.7031548851916177E-2</v>
      </c>
      <c r="I3687" s="12">
        <v>8.7531053986617105E-2</v>
      </c>
      <c r="J3687" s="12">
        <v>8.0381313861795478E-2</v>
      </c>
      <c r="K3687" s="12">
        <v>0.10817688811952812</v>
      </c>
      <c r="L3687" s="12">
        <v>8.8419403089967319E-2</v>
      </c>
      <c r="M3687" s="12">
        <v>0.10806683216156031</v>
      </c>
      <c r="N3687" s="12"/>
      <c r="O3687" s="12"/>
    </row>
    <row r="3688" spans="1:15" x14ac:dyDescent="0.35">
      <c r="A3688" s="11" t="str">
        <f t="shared" si="58"/>
        <v>CONSUMO PER CAPITA (kg o litros por individuo)Bebidas VegetalesNIVEL MEDIO</v>
      </c>
      <c r="B3688" s="11" t="s">
        <v>208</v>
      </c>
      <c r="C3688" s="11" t="s">
        <v>150</v>
      </c>
      <c r="D3688" s="11" t="s">
        <v>173</v>
      </c>
      <c r="E3688" s="12">
        <v>6.7498004546935483E-2</v>
      </c>
      <c r="F3688" s="12">
        <v>6.1212624979973117E-2</v>
      </c>
      <c r="G3688" s="12">
        <v>6.9497767618853623E-2</v>
      </c>
      <c r="H3688" s="12">
        <v>5.4150642306151769E-2</v>
      </c>
      <c r="I3688" s="12">
        <v>6.6725074499055487E-2</v>
      </c>
      <c r="J3688" s="12">
        <v>6.2498514544910955E-2</v>
      </c>
      <c r="K3688" s="12">
        <v>6.379681330218924E-2</v>
      </c>
      <c r="L3688" s="12">
        <v>8.3502378217903059E-2</v>
      </c>
      <c r="M3688" s="12">
        <v>0.12352149919690276</v>
      </c>
      <c r="N3688" s="12"/>
      <c r="O3688" s="12"/>
    </row>
    <row r="3689" spans="1:15" x14ac:dyDescent="0.35">
      <c r="A3689" s="11" t="str">
        <f t="shared" si="58"/>
        <v>CONSUMO PER CAPITA (kg o litros por individuo)Bebidas VegetalesNIVEL MEDIO BAJO</v>
      </c>
      <c r="B3689" s="11" t="s">
        <v>208</v>
      </c>
      <c r="C3689" s="11" t="s">
        <v>150</v>
      </c>
      <c r="D3689" s="11" t="s">
        <v>174</v>
      </c>
      <c r="E3689" s="12">
        <v>5.0287406007603022E-2</v>
      </c>
      <c r="F3689" s="12">
        <v>3.5519978290748322E-2</v>
      </c>
      <c r="G3689" s="12">
        <v>9.9259646488949124E-2</v>
      </c>
      <c r="H3689" s="12">
        <v>8.6906701536705017E-2</v>
      </c>
      <c r="I3689" s="12">
        <v>7.205243718012648E-2</v>
      </c>
      <c r="J3689" s="12">
        <v>9.9333503155788594E-2</v>
      </c>
      <c r="K3689" s="12">
        <v>8.8060958819064991E-2</v>
      </c>
      <c r="L3689" s="12">
        <v>7.7387212739469941E-2</v>
      </c>
      <c r="M3689" s="12">
        <v>8.960357463283436E-2</v>
      </c>
      <c r="N3689" s="12"/>
      <c r="O3689" s="12"/>
    </row>
    <row r="3690" spans="1:15" x14ac:dyDescent="0.35">
      <c r="A3690" s="11" t="str">
        <f t="shared" si="58"/>
        <v>CONSUMO PER CAPITA (kg o litros por individuo)Bebidas VegetalesNIVEL BAJO</v>
      </c>
      <c r="B3690" s="11" t="s">
        <v>208</v>
      </c>
      <c r="C3690" s="11" t="s">
        <v>150</v>
      </c>
      <c r="D3690" s="11" t="s">
        <v>190</v>
      </c>
      <c r="E3690" s="12">
        <v>0.15506746021029422</v>
      </c>
      <c r="F3690" s="12">
        <v>0.16895513307835799</v>
      </c>
      <c r="G3690" s="12">
        <v>0.20108538672076962</v>
      </c>
      <c r="H3690" s="12">
        <v>0.18729650530694966</v>
      </c>
      <c r="I3690" s="12">
        <v>0.18185428380833638</v>
      </c>
      <c r="J3690" s="12">
        <v>0.14833468015212409</v>
      </c>
      <c r="K3690" s="12">
        <v>0.17247323954678312</v>
      </c>
      <c r="L3690" s="12">
        <v>0.15585551243811951</v>
      </c>
      <c r="M3690" s="12">
        <v>0.14585856755573248</v>
      </c>
      <c r="N3690" s="12"/>
      <c r="O3690" s="12"/>
    </row>
    <row r="3691" spans="1:15" x14ac:dyDescent="0.35">
      <c r="A3691" s="11" t="str">
        <f t="shared" si="58"/>
        <v>CONSUMO PER CAPITA (kg o litros por individuo)Bebidas VegetalesHOMBRE</v>
      </c>
      <c r="B3691" s="11" t="s">
        <v>208</v>
      </c>
      <c r="C3691" s="11" t="s">
        <v>150</v>
      </c>
      <c r="D3691" s="11" t="s">
        <v>17</v>
      </c>
      <c r="E3691" s="12">
        <v>4.552704269724521E-2</v>
      </c>
      <c r="F3691" s="12">
        <v>5.1987442404015788E-2</v>
      </c>
      <c r="G3691" s="12">
        <v>6.6672833930242648E-2</v>
      </c>
      <c r="H3691" s="12">
        <v>6.0815306799265043E-2</v>
      </c>
      <c r="I3691" s="12">
        <v>6.8661410736381046E-2</v>
      </c>
      <c r="J3691" s="12">
        <v>5.2916648346405554E-2</v>
      </c>
      <c r="K3691" s="12">
        <v>6.8655136719758245E-2</v>
      </c>
      <c r="L3691" s="12">
        <v>6.3795797974164153E-2</v>
      </c>
      <c r="M3691" s="12">
        <v>0.10058831352983212</v>
      </c>
      <c r="N3691" s="12"/>
      <c r="O3691" s="12"/>
    </row>
    <row r="3692" spans="1:15" x14ac:dyDescent="0.35">
      <c r="A3692" s="11" t="str">
        <f t="shared" si="58"/>
        <v>CONSUMO PER CAPITA (kg o litros por individuo)Bebidas VegetalesMUJER</v>
      </c>
      <c r="B3692" s="11" t="s">
        <v>208</v>
      </c>
      <c r="C3692" s="11" t="s">
        <v>150</v>
      </c>
      <c r="D3692" s="11" t="s">
        <v>18</v>
      </c>
      <c r="E3692" s="12">
        <v>0.13270041718061043</v>
      </c>
      <c r="F3692" s="12">
        <v>0.12995626359495521</v>
      </c>
      <c r="G3692" s="12">
        <v>0.14337809576841687</v>
      </c>
      <c r="H3692" s="12">
        <v>0.13042441602409235</v>
      </c>
      <c r="I3692" s="12">
        <v>0.12719050105247159</v>
      </c>
      <c r="J3692" s="12">
        <v>0.12446693120938494</v>
      </c>
      <c r="K3692" s="12">
        <v>0.13746351840353138</v>
      </c>
      <c r="L3692" s="12">
        <v>0.12915040651050594</v>
      </c>
      <c r="M3692" s="12">
        <v>0.1272738849179853</v>
      </c>
      <c r="N3692" s="12"/>
      <c r="O3692" s="12"/>
    </row>
    <row r="3693" spans="1:15" x14ac:dyDescent="0.35">
      <c r="A3693" s="11" t="str">
        <f t="shared" si="58"/>
        <v>CONSUMO PER CAPITA (kg o litros por individuo)InfusionesT.ESPAÑA</v>
      </c>
      <c r="B3693" s="11" t="s">
        <v>208</v>
      </c>
      <c r="C3693" s="11" t="s">
        <v>103</v>
      </c>
      <c r="D3693" s="11" t="s">
        <v>32</v>
      </c>
      <c r="E3693" s="12">
        <v>9.7189003329744686E-2</v>
      </c>
      <c r="F3693" s="12">
        <v>8.1710179512413661E-2</v>
      </c>
      <c r="G3693" s="12">
        <v>8.9644123426982067E-2</v>
      </c>
      <c r="H3693" s="12">
        <v>9.497321926714998E-2</v>
      </c>
      <c r="I3693" s="12">
        <v>0.10057828759728678</v>
      </c>
      <c r="J3693" s="12">
        <v>8.090261111872421E-2</v>
      </c>
      <c r="K3693" s="12">
        <v>8.5343662636288883E-2</v>
      </c>
      <c r="L3693" s="12">
        <v>9.3330010005694644E-2</v>
      </c>
      <c r="M3693" s="12">
        <v>9.574826370592894E-2</v>
      </c>
      <c r="N3693" s="12"/>
      <c r="O3693" s="12"/>
    </row>
    <row r="3694" spans="1:15" x14ac:dyDescent="0.35">
      <c r="A3694" s="11" t="str">
        <f t="shared" si="58"/>
        <v>CONSUMO PER CAPITA (kg o litros por individuo)InfusionesBCN AM</v>
      </c>
      <c r="B3694" s="11" t="s">
        <v>208</v>
      </c>
      <c r="C3694" s="11" t="s">
        <v>103</v>
      </c>
      <c r="D3694" s="11" t="s">
        <v>1</v>
      </c>
      <c r="E3694" s="12">
        <v>9.2204814633886772E-2</v>
      </c>
      <c r="F3694" s="12">
        <v>8.5711134036592918E-2</v>
      </c>
      <c r="G3694" s="12">
        <v>8.4939470342077411E-2</v>
      </c>
      <c r="H3694" s="12">
        <v>9.9444788625706146E-2</v>
      </c>
      <c r="I3694" s="12">
        <v>7.3924032397560568E-2</v>
      </c>
      <c r="J3694" s="12">
        <v>6.7950832493229224E-2</v>
      </c>
      <c r="K3694" s="12">
        <v>9.5522898865058367E-2</v>
      </c>
      <c r="L3694" s="12">
        <v>8.4776860189496678E-2</v>
      </c>
      <c r="M3694" s="12">
        <v>8.9756595045999435E-2</v>
      </c>
      <c r="N3694" s="12"/>
      <c r="O3694" s="12"/>
    </row>
    <row r="3695" spans="1:15" x14ac:dyDescent="0.35">
      <c r="A3695" s="11" t="str">
        <f t="shared" si="58"/>
        <v>CONSUMO PER CAPITA (kg o litros por individuo)InfusionesREST.CAT ARAGON</v>
      </c>
      <c r="B3695" s="11" t="s">
        <v>208</v>
      </c>
      <c r="C3695" s="11" t="s">
        <v>103</v>
      </c>
      <c r="D3695" s="11" t="s">
        <v>2</v>
      </c>
      <c r="E3695" s="12">
        <v>0.12443972685030555</v>
      </c>
      <c r="F3695" s="12">
        <v>8.5857936774850319E-2</v>
      </c>
      <c r="G3695" s="12">
        <v>7.4480515469500894E-2</v>
      </c>
      <c r="H3695" s="12">
        <v>0.11091021478142724</v>
      </c>
      <c r="I3695" s="12">
        <v>0.13006177819825779</v>
      </c>
      <c r="J3695" s="12">
        <v>0.10873485282299494</v>
      </c>
      <c r="K3695" s="12">
        <v>0.10755235630828025</v>
      </c>
      <c r="L3695" s="12">
        <v>0.12134936868489567</v>
      </c>
      <c r="M3695" s="12">
        <v>0.11273654504418186</v>
      </c>
      <c r="N3695" s="12"/>
      <c r="O3695" s="12"/>
    </row>
    <row r="3696" spans="1:15" x14ac:dyDescent="0.35">
      <c r="A3696" s="11" t="str">
        <f t="shared" si="58"/>
        <v>CONSUMO PER CAPITA (kg o litros por individuo)InfusionesLEVANTE</v>
      </c>
      <c r="B3696" s="11" t="s">
        <v>208</v>
      </c>
      <c r="C3696" s="11" t="s">
        <v>103</v>
      </c>
      <c r="D3696" s="11" t="s">
        <v>3</v>
      </c>
      <c r="E3696" s="12">
        <v>9.7223472840951786E-2</v>
      </c>
      <c r="F3696" s="12">
        <v>7.9276547456990393E-2</v>
      </c>
      <c r="G3696" s="12">
        <v>8.6164306684268055E-2</v>
      </c>
      <c r="H3696" s="12">
        <v>9.0226586127949468E-2</v>
      </c>
      <c r="I3696" s="12">
        <v>9.8366963207067643E-2</v>
      </c>
      <c r="J3696" s="12">
        <v>9.7254988168178749E-2</v>
      </c>
      <c r="K3696" s="12">
        <v>8.4400744636289562E-2</v>
      </c>
      <c r="L3696" s="12">
        <v>9.2208179500457843E-2</v>
      </c>
      <c r="M3696" s="12">
        <v>9.0519331532667072E-2</v>
      </c>
      <c r="N3696" s="12"/>
      <c r="O3696" s="12"/>
    </row>
    <row r="3697" spans="1:15" x14ac:dyDescent="0.35">
      <c r="A3697" s="11" t="str">
        <f t="shared" si="58"/>
        <v>CONSUMO PER CAPITA (kg o litros por individuo)InfusionesANDALUCIA</v>
      </c>
      <c r="B3697" s="11" t="s">
        <v>208</v>
      </c>
      <c r="C3697" s="11" t="s">
        <v>103</v>
      </c>
      <c r="D3697" s="11" t="s">
        <v>4</v>
      </c>
      <c r="E3697" s="12">
        <v>8.1342191315104409E-2</v>
      </c>
      <c r="F3697" s="12">
        <v>6.793794290991334E-2</v>
      </c>
      <c r="G3697" s="12">
        <v>7.8088790039830117E-2</v>
      </c>
      <c r="H3697" s="12">
        <v>7.2626183762037083E-2</v>
      </c>
      <c r="I3697" s="12">
        <v>7.3744687446542459E-2</v>
      </c>
      <c r="J3697" s="12">
        <v>5.9606395267427552E-2</v>
      </c>
      <c r="K3697" s="12">
        <v>6.2256760131467422E-2</v>
      </c>
      <c r="L3697" s="12">
        <v>6.5146616536879601E-2</v>
      </c>
      <c r="M3697" s="12">
        <v>7.4741796783614173E-2</v>
      </c>
      <c r="N3697" s="12"/>
      <c r="O3697" s="12"/>
    </row>
    <row r="3698" spans="1:15" x14ac:dyDescent="0.35">
      <c r="A3698" s="11" t="str">
        <f t="shared" si="58"/>
        <v>CONSUMO PER CAPITA (kg o litros por individuo)InfusionesMDD AM</v>
      </c>
      <c r="B3698" s="11" t="s">
        <v>208</v>
      </c>
      <c r="C3698" s="11" t="s">
        <v>103</v>
      </c>
      <c r="D3698" s="11" t="s">
        <v>5</v>
      </c>
      <c r="E3698" s="12">
        <v>8.3924542712189854E-2</v>
      </c>
      <c r="F3698" s="12">
        <v>7.690847697784034E-2</v>
      </c>
      <c r="G3698" s="12">
        <v>8.6303642231847125E-2</v>
      </c>
      <c r="H3698" s="12">
        <v>9.4146276021770017E-2</v>
      </c>
      <c r="I3698" s="12">
        <v>9.0752140759144312E-2</v>
      </c>
      <c r="J3698" s="12">
        <v>7.212976470655498E-2</v>
      </c>
      <c r="K3698" s="12">
        <v>7.2112817847142657E-2</v>
      </c>
      <c r="L3698" s="12">
        <v>8.3961342726031229E-2</v>
      </c>
      <c r="M3698" s="12">
        <v>7.3660957528730753E-2</v>
      </c>
      <c r="N3698" s="12"/>
      <c r="O3698" s="12"/>
    </row>
    <row r="3699" spans="1:15" x14ac:dyDescent="0.35">
      <c r="A3699" s="11" t="str">
        <f t="shared" si="58"/>
        <v>CONSUMO PER CAPITA (kg o litros por individuo)InfusionesRTO CENTRO</v>
      </c>
      <c r="B3699" s="11" t="s">
        <v>208</v>
      </c>
      <c r="C3699" s="11" t="s">
        <v>103</v>
      </c>
      <c r="D3699" s="11" t="s">
        <v>6</v>
      </c>
      <c r="E3699" s="12">
        <v>5.7606779636945563E-2</v>
      </c>
      <c r="F3699" s="12">
        <v>5.3438050433540572E-2</v>
      </c>
      <c r="G3699" s="12">
        <v>5.956246542983739E-2</v>
      </c>
      <c r="H3699" s="12">
        <v>6.0238972429856638E-2</v>
      </c>
      <c r="I3699" s="12">
        <v>8.0398163464665801E-2</v>
      </c>
      <c r="J3699" s="12">
        <v>5.6153705681890147E-2</v>
      </c>
      <c r="K3699" s="12">
        <v>5.4941916951016655E-2</v>
      </c>
      <c r="L3699" s="12">
        <v>5.4445519394104261E-2</v>
      </c>
      <c r="M3699" s="12">
        <v>7.2025253972508183E-2</v>
      </c>
      <c r="N3699" s="12"/>
      <c r="O3699" s="12"/>
    </row>
    <row r="3700" spans="1:15" x14ac:dyDescent="0.35">
      <c r="A3700" s="11" t="str">
        <f t="shared" si="58"/>
        <v>CONSUMO PER CAPITA (kg o litros por individuo)InfusionesNORTE-CENTRO</v>
      </c>
      <c r="B3700" s="11" t="s">
        <v>208</v>
      </c>
      <c r="C3700" s="11" t="s">
        <v>103</v>
      </c>
      <c r="D3700" s="11" t="s">
        <v>7</v>
      </c>
      <c r="E3700" s="12">
        <v>0.10279382618352453</v>
      </c>
      <c r="F3700" s="12">
        <v>8.3640975302678333E-2</v>
      </c>
      <c r="G3700" s="12">
        <v>0.11197143695336727</v>
      </c>
      <c r="H3700" s="12">
        <v>0.10712908758771697</v>
      </c>
      <c r="I3700" s="12">
        <v>0.11972180633552577</v>
      </c>
      <c r="J3700" s="12">
        <v>7.6799977335718875E-2</v>
      </c>
      <c r="K3700" s="12">
        <v>7.2616015840882162E-2</v>
      </c>
      <c r="L3700" s="12">
        <v>0.11195740720115234</v>
      </c>
      <c r="M3700" s="12">
        <v>0.10895306157682293</v>
      </c>
      <c r="N3700" s="12"/>
      <c r="O3700" s="12"/>
    </row>
    <row r="3701" spans="1:15" x14ac:dyDescent="0.35">
      <c r="A3701" s="11" t="str">
        <f t="shared" si="58"/>
        <v>CONSUMO PER CAPITA (kg o litros por individuo)InfusionesNOROESTE</v>
      </c>
      <c r="B3701" s="11" t="s">
        <v>208</v>
      </c>
      <c r="C3701" s="11" t="s">
        <v>103</v>
      </c>
      <c r="D3701" s="11" t="s">
        <v>8</v>
      </c>
      <c r="E3701" s="12">
        <v>0.15489157038991325</v>
      </c>
      <c r="F3701" s="12">
        <v>0.14287589918116619</v>
      </c>
      <c r="G3701" s="12">
        <v>0.16406437903762305</v>
      </c>
      <c r="H3701" s="12">
        <v>0.15214937781797561</v>
      </c>
      <c r="I3701" s="12">
        <v>0.16724038589544421</v>
      </c>
      <c r="J3701" s="12">
        <v>0.11705466262343248</v>
      </c>
      <c r="K3701" s="12">
        <v>0.16206313696865179</v>
      </c>
      <c r="L3701" s="12">
        <v>0.16380649530859642</v>
      </c>
      <c r="M3701" s="12">
        <v>0.18027896337873761</v>
      </c>
      <c r="N3701" s="12"/>
      <c r="O3701" s="12"/>
    </row>
    <row r="3702" spans="1:15" x14ac:dyDescent="0.35">
      <c r="A3702" s="11" t="str">
        <f t="shared" si="58"/>
        <v>CONSUMO PER CAPITA (kg o litros por individuo)Infusiones&lt;2MIL</v>
      </c>
      <c r="B3702" s="11" t="s">
        <v>208</v>
      </c>
      <c r="C3702" s="11" t="s">
        <v>103</v>
      </c>
      <c r="D3702" s="11" t="s">
        <v>9</v>
      </c>
      <c r="E3702" s="12">
        <v>6.3076198219010116E-2</v>
      </c>
      <c r="F3702" s="12">
        <v>8.0267741455341074E-2</v>
      </c>
      <c r="G3702" s="12">
        <v>7.3546888325096135E-2</v>
      </c>
      <c r="H3702" s="12">
        <v>7.5330335463950057E-2</v>
      </c>
      <c r="I3702" s="12">
        <v>0.11745529015227864</v>
      </c>
      <c r="J3702" s="12">
        <v>9.6356606213043969E-2</v>
      </c>
      <c r="K3702" s="12">
        <v>0.10450911205421659</v>
      </c>
      <c r="L3702" s="12">
        <v>0.10086085871652491</v>
      </c>
      <c r="M3702" s="12">
        <v>0.12430784464440398</v>
      </c>
      <c r="N3702" s="12"/>
      <c r="O3702" s="12"/>
    </row>
    <row r="3703" spans="1:15" x14ac:dyDescent="0.35">
      <c r="A3703" s="11" t="str">
        <f t="shared" si="58"/>
        <v>CONSUMO PER CAPITA (kg o litros por individuo)Infusiones2-5MIL</v>
      </c>
      <c r="B3703" s="11" t="s">
        <v>208</v>
      </c>
      <c r="C3703" s="11" t="s">
        <v>103</v>
      </c>
      <c r="D3703" s="11" t="s">
        <v>10</v>
      </c>
      <c r="E3703" s="12">
        <v>6.1104731345748453E-2</v>
      </c>
      <c r="F3703" s="12">
        <v>4.4197184109075117E-2</v>
      </c>
      <c r="G3703" s="12">
        <v>4.7299408357210658E-2</v>
      </c>
      <c r="H3703" s="12">
        <v>4.4987501709747107E-2</v>
      </c>
      <c r="I3703" s="12">
        <v>5.2912950689406907E-2</v>
      </c>
      <c r="J3703" s="12">
        <v>3.011477531728338E-2</v>
      </c>
      <c r="K3703" s="12">
        <v>4.2974547018118113E-2</v>
      </c>
      <c r="L3703" s="12">
        <v>5.5601084380336445E-2</v>
      </c>
      <c r="M3703" s="12">
        <v>5.1291722089854268E-2</v>
      </c>
      <c r="N3703" s="12"/>
      <c r="O3703" s="12"/>
    </row>
    <row r="3704" spans="1:15" x14ac:dyDescent="0.35">
      <c r="A3704" s="11" t="str">
        <f t="shared" si="58"/>
        <v>CONSUMO PER CAPITA (kg o litros por individuo)Infusiones5-10MIL</v>
      </c>
      <c r="B3704" s="11" t="s">
        <v>208</v>
      </c>
      <c r="C3704" s="11" t="s">
        <v>103</v>
      </c>
      <c r="D3704" s="11" t="s">
        <v>11</v>
      </c>
      <c r="E3704" s="12">
        <v>6.0554265474748688E-2</v>
      </c>
      <c r="F3704" s="12">
        <v>5.5112285097718816E-2</v>
      </c>
      <c r="G3704" s="12">
        <v>4.5458523926479019E-2</v>
      </c>
      <c r="H3704" s="12">
        <v>5.7537647496750985E-2</v>
      </c>
      <c r="I3704" s="12">
        <v>6.7092099083670337E-2</v>
      </c>
      <c r="J3704" s="12">
        <v>5.7417763633836251E-2</v>
      </c>
      <c r="K3704" s="12">
        <v>7.285610337934828E-2</v>
      </c>
      <c r="L3704" s="12">
        <v>5.9358271839770257E-2</v>
      </c>
      <c r="M3704" s="12">
        <v>9.3238133282119995E-2</v>
      </c>
      <c r="N3704" s="12"/>
      <c r="O3704" s="12"/>
    </row>
    <row r="3705" spans="1:15" x14ac:dyDescent="0.35">
      <c r="A3705" s="11" t="str">
        <f t="shared" ref="A3705:A3768" si="59">B3705&amp;C3705&amp;D3705</f>
        <v>CONSUMO PER CAPITA (kg o litros por individuo)Infusiones10-30MIL</v>
      </c>
      <c r="B3705" s="11" t="s">
        <v>208</v>
      </c>
      <c r="C3705" s="11" t="s">
        <v>103</v>
      </c>
      <c r="D3705" s="11" t="s">
        <v>12</v>
      </c>
      <c r="E3705" s="12">
        <v>0.1389368811784247</v>
      </c>
      <c r="F3705" s="12">
        <v>9.7800689643883776E-2</v>
      </c>
      <c r="G3705" s="12">
        <v>0.1035611187031231</v>
      </c>
      <c r="H3705" s="12">
        <v>0.10680208834310725</v>
      </c>
      <c r="I3705" s="12">
        <v>0.13369684390337902</v>
      </c>
      <c r="J3705" s="12">
        <v>0.11084484478940285</v>
      </c>
      <c r="K3705" s="12">
        <v>9.5844459422942938E-2</v>
      </c>
      <c r="L3705" s="12">
        <v>9.4713887676080341E-2</v>
      </c>
      <c r="M3705" s="12">
        <v>0.11979080157257292</v>
      </c>
      <c r="N3705" s="12"/>
      <c r="O3705" s="12"/>
    </row>
    <row r="3706" spans="1:15" x14ac:dyDescent="0.35">
      <c r="A3706" s="11" t="str">
        <f t="shared" si="59"/>
        <v>CONSUMO PER CAPITA (kg o litros por individuo)Infusiones30-100MIL</v>
      </c>
      <c r="B3706" s="11" t="s">
        <v>208</v>
      </c>
      <c r="C3706" s="11" t="s">
        <v>103</v>
      </c>
      <c r="D3706" s="11" t="s">
        <v>13</v>
      </c>
      <c r="E3706" s="12">
        <v>9.6642416415122195E-2</v>
      </c>
      <c r="F3706" s="12">
        <v>7.6608251302458991E-2</v>
      </c>
      <c r="G3706" s="12">
        <v>9.6900346674441834E-2</v>
      </c>
      <c r="H3706" s="12">
        <v>0.10753258563050509</v>
      </c>
      <c r="I3706" s="12">
        <v>0.10191649739176654</v>
      </c>
      <c r="J3706" s="12">
        <v>8.3456345608236865E-2</v>
      </c>
      <c r="K3706" s="12">
        <v>7.8943857673229631E-2</v>
      </c>
      <c r="L3706" s="12">
        <v>9.3279826330641955E-2</v>
      </c>
      <c r="M3706" s="12">
        <v>8.0837246547941763E-2</v>
      </c>
      <c r="N3706" s="12"/>
      <c r="O3706" s="12"/>
    </row>
    <row r="3707" spans="1:15" x14ac:dyDescent="0.35">
      <c r="A3707" s="11" t="str">
        <f t="shared" si="59"/>
        <v>CONSUMO PER CAPITA (kg o litros por individuo)Infusiones100-200MIL</v>
      </c>
      <c r="B3707" s="11" t="s">
        <v>208</v>
      </c>
      <c r="C3707" s="11" t="s">
        <v>103</v>
      </c>
      <c r="D3707" s="11" t="s">
        <v>14</v>
      </c>
      <c r="E3707" s="12">
        <v>8.149902778140683E-2</v>
      </c>
      <c r="F3707" s="12">
        <v>7.9101158118450948E-2</v>
      </c>
      <c r="G3707" s="12">
        <v>8.3191684636854515E-2</v>
      </c>
      <c r="H3707" s="12">
        <v>9.3701576199730408E-2</v>
      </c>
      <c r="I3707" s="12">
        <v>7.8214758419297217E-2</v>
      </c>
      <c r="J3707" s="12">
        <v>7.2766514606137297E-2</v>
      </c>
      <c r="K3707" s="12">
        <v>8.8341514353425146E-2</v>
      </c>
      <c r="L3707" s="12">
        <v>9.7128808124506291E-2</v>
      </c>
      <c r="M3707" s="12">
        <v>0.10006397179794957</v>
      </c>
      <c r="N3707" s="12"/>
      <c r="O3707" s="12"/>
    </row>
    <row r="3708" spans="1:15" x14ac:dyDescent="0.35">
      <c r="A3708" s="11" t="str">
        <f t="shared" si="59"/>
        <v>CONSUMO PER CAPITA (kg o litros por individuo)Infusiones200-500MIL</v>
      </c>
      <c r="B3708" s="11" t="s">
        <v>208</v>
      </c>
      <c r="C3708" s="11" t="s">
        <v>103</v>
      </c>
      <c r="D3708" s="11" t="s">
        <v>15</v>
      </c>
      <c r="E3708" s="12">
        <v>0.10329049682647788</v>
      </c>
      <c r="F3708" s="12">
        <v>9.9455806899969024E-2</v>
      </c>
      <c r="G3708" s="12">
        <v>0.12193142122471337</v>
      </c>
      <c r="H3708" s="12">
        <v>0.11909713244148178</v>
      </c>
      <c r="I3708" s="12">
        <v>0.114554382821678</v>
      </c>
      <c r="J3708" s="12">
        <v>7.6876621436342565E-2</v>
      </c>
      <c r="K3708" s="12">
        <v>0.1008976734348402</v>
      </c>
      <c r="L3708" s="12">
        <v>0.11546185425883589</v>
      </c>
      <c r="M3708" s="12">
        <v>9.857961366049342E-2</v>
      </c>
      <c r="N3708" s="12"/>
      <c r="O3708" s="12"/>
    </row>
    <row r="3709" spans="1:15" x14ac:dyDescent="0.35">
      <c r="A3709" s="11" t="str">
        <f t="shared" si="59"/>
        <v>CONSUMO PER CAPITA (kg o litros por individuo)Infusiones&gt;500MIL</v>
      </c>
      <c r="B3709" s="11" t="s">
        <v>208</v>
      </c>
      <c r="C3709" s="11" t="s">
        <v>103</v>
      </c>
      <c r="D3709" s="11" t="s">
        <v>16</v>
      </c>
      <c r="E3709" s="12">
        <v>0.10152184502937209</v>
      </c>
      <c r="F3709" s="12">
        <v>8.7108534068623539E-2</v>
      </c>
      <c r="G3709" s="12">
        <v>8.924431056294839E-2</v>
      </c>
      <c r="H3709" s="12">
        <v>9.4028990968740456E-2</v>
      </c>
      <c r="I3709" s="12">
        <v>9.4766222254352356E-2</v>
      </c>
      <c r="J3709" s="12">
        <v>7.8928507294018152E-2</v>
      </c>
      <c r="K3709" s="12">
        <v>8.3809995473968502E-2</v>
      </c>
      <c r="L3709" s="12">
        <v>0.1007080774216414</v>
      </c>
      <c r="M3709" s="12">
        <v>9.272087200560522E-2</v>
      </c>
      <c r="N3709" s="12"/>
      <c r="O3709" s="12"/>
    </row>
    <row r="3710" spans="1:15" x14ac:dyDescent="0.35">
      <c r="A3710" s="11" t="str">
        <f t="shared" si="59"/>
        <v>CONSUMO PER CAPITA (kg o litros por individuo)InfusionesDE 15 A 19 AÑOS</v>
      </c>
      <c r="B3710" s="11" t="s">
        <v>208</v>
      </c>
      <c r="C3710" s="11" t="s">
        <v>103</v>
      </c>
      <c r="D3710" s="11" t="s">
        <v>34</v>
      </c>
      <c r="E3710" s="12">
        <v>7.0101326168622424E-3</v>
      </c>
      <c r="F3710" s="12">
        <v>2.5959011027246004E-3</v>
      </c>
      <c r="G3710" s="12">
        <v>9.1275313510152233E-3</v>
      </c>
      <c r="H3710" s="12">
        <v>2.2335285790862292E-2</v>
      </c>
      <c r="I3710" s="12">
        <v>3.6671400678475793E-3</v>
      </c>
      <c r="J3710" s="12" t="s">
        <v>222</v>
      </c>
      <c r="K3710" s="12">
        <v>1.6406155968239793E-2</v>
      </c>
      <c r="L3710" s="12">
        <v>9.5007049405059409E-3</v>
      </c>
      <c r="M3710" s="12" t="s">
        <v>222</v>
      </c>
      <c r="N3710" s="12"/>
      <c r="O3710" s="12"/>
    </row>
    <row r="3711" spans="1:15" x14ac:dyDescent="0.35">
      <c r="A3711" s="11" t="str">
        <f t="shared" si="59"/>
        <v>CONSUMO PER CAPITA (kg o litros por individuo)InfusionesDE 20 A 24 AÑOS</v>
      </c>
      <c r="B3711" s="11" t="s">
        <v>208</v>
      </c>
      <c r="C3711" s="11" t="s">
        <v>103</v>
      </c>
      <c r="D3711" s="11" t="s">
        <v>35</v>
      </c>
      <c r="E3711" s="12">
        <v>2.2914458282630615E-2</v>
      </c>
      <c r="F3711" s="12">
        <v>2.6184057817926019E-2</v>
      </c>
      <c r="G3711" s="12">
        <v>1.9235665011947328E-2</v>
      </c>
      <c r="H3711" s="12">
        <v>3.4773723232241489E-2</v>
      </c>
      <c r="I3711" s="12">
        <v>1.0308769321440165E-2</v>
      </c>
      <c r="J3711" s="12">
        <v>2.1551509798633083E-2</v>
      </c>
      <c r="K3711" s="12">
        <v>2.6118558268086754E-2</v>
      </c>
      <c r="L3711" s="12">
        <v>2.5176252842824935E-2</v>
      </c>
      <c r="M3711" s="12">
        <v>1.4628878612478642E-2</v>
      </c>
      <c r="N3711" s="12"/>
      <c r="O3711" s="12"/>
    </row>
    <row r="3712" spans="1:15" x14ac:dyDescent="0.35">
      <c r="A3712" s="11" t="str">
        <f t="shared" si="59"/>
        <v>CONSUMO PER CAPITA (kg o litros por individuo)InfusionesDE 25 A 34 AÑOS</v>
      </c>
      <c r="B3712" s="11" t="s">
        <v>208</v>
      </c>
      <c r="C3712" s="11" t="s">
        <v>103</v>
      </c>
      <c r="D3712" s="11" t="s">
        <v>36</v>
      </c>
      <c r="E3712" s="12">
        <v>5.1624612888321285E-2</v>
      </c>
      <c r="F3712" s="12">
        <v>3.2687340785796125E-2</v>
      </c>
      <c r="G3712" s="12">
        <v>3.8267767031672242E-2</v>
      </c>
      <c r="H3712" s="12">
        <v>3.3404699174083383E-2</v>
      </c>
      <c r="I3712" s="12">
        <v>4.1156273470745165E-2</v>
      </c>
      <c r="J3712" s="12">
        <v>3.3773973097479579E-2</v>
      </c>
      <c r="K3712" s="12">
        <v>2.9481480720746252E-2</v>
      </c>
      <c r="L3712" s="12">
        <v>4.920174913920259E-2</v>
      </c>
      <c r="M3712" s="12">
        <v>5.6870564167755343E-2</v>
      </c>
      <c r="N3712" s="12"/>
      <c r="O3712" s="12"/>
    </row>
    <row r="3713" spans="1:15" x14ac:dyDescent="0.35">
      <c r="A3713" s="11" t="str">
        <f t="shared" si="59"/>
        <v>CONSUMO PER CAPITA (kg o litros por individuo)InfusionesDE 35 A 49 AÑOS</v>
      </c>
      <c r="B3713" s="11" t="s">
        <v>208</v>
      </c>
      <c r="C3713" s="11" t="s">
        <v>103</v>
      </c>
      <c r="D3713" s="11" t="s">
        <v>37</v>
      </c>
      <c r="E3713" s="12">
        <v>8.2104079347512474E-2</v>
      </c>
      <c r="F3713" s="12">
        <v>7.3661848351565418E-2</v>
      </c>
      <c r="G3713" s="12">
        <v>7.2334388673498701E-2</v>
      </c>
      <c r="H3713" s="12">
        <v>8.6471373537259921E-2</v>
      </c>
      <c r="I3713" s="12">
        <v>8.4612944393151091E-2</v>
      </c>
      <c r="J3713" s="12">
        <v>6.7402897148954144E-2</v>
      </c>
      <c r="K3713" s="12">
        <v>7.0559606347546475E-2</v>
      </c>
      <c r="L3713" s="12">
        <v>6.763626433098803E-2</v>
      </c>
      <c r="M3713" s="12">
        <v>7.5386752217668218E-2</v>
      </c>
      <c r="N3713" s="12"/>
      <c r="O3713" s="12"/>
    </row>
    <row r="3714" spans="1:15" x14ac:dyDescent="0.35">
      <c r="A3714" s="11" t="str">
        <f t="shared" si="59"/>
        <v>CONSUMO PER CAPITA (kg o litros por individuo)InfusionesDE 50 A 59 AÑOS</v>
      </c>
      <c r="B3714" s="11" t="s">
        <v>208</v>
      </c>
      <c r="C3714" s="11" t="s">
        <v>103</v>
      </c>
      <c r="D3714" s="11" t="s">
        <v>38</v>
      </c>
      <c r="E3714" s="12">
        <v>0.12412654163362301</v>
      </c>
      <c r="F3714" s="12">
        <v>0.11058676458406204</v>
      </c>
      <c r="G3714" s="12">
        <v>0.12832634825471262</v>
      </c>
      <c r="H3714" s="12">
        <v>0.13424141434241579</v>
      </c>
      <c r="I3714" s="12">
        <v>0.14049290737352826</v>
      </c>
      <c r="J3714" s="12">
        <v>0.11673245921011853</v>
      </c>
      <c r="K3714" s="12">
        <v>0.11883059728392922</v>
      </c>
      <c r="L3714" s="12">
        <v>0.13426441402447284</v>
      </c>
      <c r="M3714" s="12">
        <v>0.13067476715703466</v>
      </c>
      <c r="N3714" s="12"/>
      <c r="O3714" s="12"/>
    </row>
    <row r="3715" spans="1:15" x14ac:dyDescent="0.35">
      <c r="A3715" s="11" t="str">
        <f t="shared" si="59"/>
        <v>CONSUMO PER CAPITA (kg o litros por individuo)InfusionesDE 60 A 75 AÑOS</v>
      </c>
      <c r="B3715" s="11" t="s">
        <v>208</v>
      </c>
      <c r="C3715" s="11" t="s">
        <v>103</v>
      </c>
      <c r="D3715" s="11" t="s">
        <v>39</v>
      </c>
      <c r="E3715" s="12">
        <v>0.17059106539960037</v>
      </c>
      <c r="F3715" s="12">
        <v>0.13802621573267956</v>
      </c>
      <c r="G3715" s="12">
        <v>0.15545509911279751</v>
      </c>
      <c r="H3715" s="12">
        <v>0.1501804625620009</v>
      </c>
      <c r="I3715" s="12">
        <v>0.17885590364910056</v>
      </c>
      <c r="J3715" s="12">
        <v>0.13808392750265058</v>
      </c>
      <c r="K3715" s="12">
        <v>0.14789231898140812</v>
      </c>
      <c r="L3715" s="12">
        <v>0.16288757297998868</v>
      </c>
      <c r="M3715" s="12">
        <v>0.16672840241981166</v>
      </c>
      <c r="N3715" s="12"/>
      <c r="O3715" s="12"/>
    </row>
    <row r="3716" spans="1:15" x14ac:dyDescent="0.35">
      <c r="A3716" s="11" t="str">
        <f t="shared" si="59"/>
        <v>CONSUMO PER CAPITA (kg o litros por individuo)InfusionesNIVEL ALTO</v>
      </c>
      <c r="B3716" s="11" t="s">
        <v>208</v>
      </c>
      <c r="C3716" s="11" t="s">
        <v>103</v>
      </c>
      <c r="D3716" s="11" t="s">
        <v>171</v>
      </c>
      <c r="E3716" s="12">
        <v>9.9273322177789669E-2</v>
      </c>
      <c r="F3716" s="12">
        <v>9.0105091309079247E-2</v>
      </c>
      <c r="G3716" s="12">
        <v>9.7999741302047819E-2</v>
      </c>
      <c r="H3716" s="12">
        <v>0.10175094846419414</v>
      </c>
      <c r="I3716" s="12">
        <v>0.11248875389552482</v>
      </c>
      <c r="J3716" s="12">
        <v>9.6516831262609432E-2</v>
      </c>
      <c r="K3716" s="12">
        <v>7.6460126313742688E-2</v>
      </c>
      <c r="L3716" s="12">
        <v>9.9389091515334871E-2</v>
      </c>
      <c r="M3716" s="12">
        <v>9.4483566281093237E-2</v>
      </c>
      <c r="N3716" s="12"/>
      <c r="O3716" s="12"/>
    </row>
    <row r="3717" spans="1:15" x14ac:dyDescent="0.35">
      <c r="A3717" s="11" t="str">
        <f t="shared" si="59"/>
        <v>CONSUMO PER CAPITA (kg o litros por individuo)InfusionesNIVEL MEDIO ALTO</v>
      </c>
      <c r="B3717" s="11" t="s">
        <v>208</v>
      </c>
      <c r="C3717" s="11" t="s">
        <v>103</v>
      </c>
      <c r="D3717" s="11" t="s">
        <v>172</v>
      </c>
      <c r="E3717" s="12">
        <v>9.2227056436268662E-2</v>
      </c>
      <c r="F3717" s="12">
        <v>7.2582061448301496E-2</v>
      </c>
      <c r="G3717" s="12">
        <v>8.4503049494291604E-2</v>
      </c>
      <c r="H3717" s="12">
        <v>8.4316158816804002E-2</v>
      </c>
      <c r="I3717" s="12">
        <v>9.9630897878667538E-2</v>
      </c>
      <c r="J3717" s="12">
        <v>7.6663666437749453E-2</v>
      </c>
      <c r="K3717" s="12">
        <v>7.0361353759575335E-2</v>
      </c>
      <c r="L3717" s="12">
        <v>9.1452177060850126E-2</v>
      </c>
      <c r="M3717" s="12">
        <v>0.11081865884269351</v>
      </c>
      <c r="N3717" s="12"/>
      <c r="O3717" s="12"/>
    </row>
    <row r="3718" spans="1:15" x14ac:dyDescent="0.35">
      <c r="A3718" s="11" t="str">
        <f t="shared" si="59"/>
        <v>CONSUMO PER CAPITA (kg o litros por individuo)InfusionesNIVEL MEDIO</v>
      </c>
      <c r="B3718" s="11" t="s">
        <v>208</v>
      </c>
      <c r="C3718" s="11" t="s">
        <v>103</v>
      </c>
      <c r="D3718" s="11" t="s">
        <v>173</v>
      </c>
      <c r="E3718" s="12">
        <v>9.9416661988561833E-2</v>
      </c>
      <c r="F3718" s="12">
        <v>7.0094335805379326E-2</v>
      </c>
      <c r="G3718" s="12">
        <v>7.277745278140435E-2</v>
      </c>
      <c r="H3718" s="12">
        <v>9.3516529777140145E-2</v>
      </c>
      <c r="I3718" s="12">
        <v>9.0565799598841257E-2</v>
      </c>
      <c r="J3718" s="12">
        <v>6.7680505546562242E-2</v>
      </c>
      <c r="K3718" s="12">
        <v>8.4104002208752249E-2</v>
      </c>
      <c r="L3718" s="12">
        <v>9.4022700089481881E-2</v>
      </c>
      <c r="M3718" s="12">
        <v>9.7484357943486977E-2</v>
      </c>
      <c r="N3718" s="12"/>
      <c r="O3718" s="12"/>
    </row>
    <row r="3719" spans="1:15" x14ac:dyDescent="0.35">
      <c r="A3719" s="11" t="str">
        <f t="shared" si="59"/>
        <v>CONSUMO PER CAPITA (kg o litros por individuo)InfusionesNIVEL MEDIO BAJO</v>
      </c>
      <c r="B3719" s="11" t="s">
        <v>208</v>
      </c>
      <c r="C3719" s="11" t="s">
        <v>103</v>
      </c>
      <c r="D3719" s="11" t="s">
        <v>174</v>
      </c>
      <c r="E3719" s="12">
        <v>0.10624836342279907</v>
      </c>
      <c r="F3719" s="12">
        <v>8.0817021498106489E-2</v>
      </c>
      <c r="G3719" s="12">
        <v>8.5531926115008289E-2</v>
      </c>
      <c r="H3719" s="12">
        <v>7.5757540266840631E-2</v>
      </c>
      <c r="I3719" s="12">
        <v>9.5424280351595531E-2</v>
      </c>
      <c r="J3719" s="12">
        <v>7.1341984879116388E-2</v>
      </c>
      <c r="K3719" s="12">
        <v>8.017049796035039E-2</v>
      </c>
      <c r="L3719" s="12">
        <v>9.2428787329794648E-2</v>
      </c>
      <c r="M3719" s="12">
        <v>8.2650040995785462E-2</v>
      </c>
      <c r="N3719" s="12"/>
      <c r="O3719" s="12"/>
    </row>
    <row r="3720" spans="1:15" x14ac:dyDescent="0.35">
      <c r="A3720" s="11" t="str">
        <f t="shared" si="59"/>
        <v>CONSUMO PER CAPITA (kg o litros por individuo)InfusionesNIVEL BAJO</v>
      </c>
      <c r="B3720" s="11" t="s">
        <v>208</v>
      </c>
      <c r="C3720" s="11" t="s">
        <v>103</v>
      </c>
      <c r="D3720" s="11" t="s">
        <v>190</v>
      </c>
      <c r="E3720" s="12">
        <v>8.9877722141255972E-2</v>
      </c>
      <c r="F3720" s="12">
        <v>9.3218331296637355E-2</v>
      </c>
      <c r="G3720" s="12">
        <v>0.10622057771088855</v>
      </c>
      <c r="H3720" s="12">
        <v>0.10999200031725961</v>
      </c>
      <c r="I3720" s="12">
        <v>0.1040557935003031</v>
      </c>
      <c r="J3720" s="12">
        <v>8.9160805754667241E-2</v>
      </c>
      <c r="K3720" s="12">
        <v>0.10893399505479003</v>
      </c>
      <c r="L3720" s="12">
        <v>8.8330340883932226E-2</v>
      </c>
      <c r="M3720" s="12">
        <v>9.3733950893509096E-2</v>
      </c>
      <c r="N3720" s="12"/>
      <c r="O3720" s="12"/>
    </row>
    <row r="3721" spans="1:15" x14ac:dyDescent="0.35">
      <c r="A3721" s="11" t="str">
        <f t="shared" si="59"/>
        <v>CONSUMO PER CAPITA (kg o litros por individuo)InfusionesHOMBRE</v>
      </c>
      <c r="B3721" s="11" t="s">
        <v>208</v>
      </c>
      <c r="C3721" s="11" t="s">
        <v>103</v>
      </c>
      <c r="D3721" s="11" t="s">
        <v>17</v>
      </c>
      <c r="E3721" s="12">
        <v>8.7251722825440942E-2</v>
      </c>
      <c r="F3721" s="12">
        <v>7.2662018025847194E-2</v>
      </c>
      <c r="G3721" s="12">
        <v>7.9775259902841539E-2</v>
      </c>
      <c r="H3721" s="12">
        <v>7.7403163217321186E-2</v>
      </c>
      <c r="I3721" s="12">
        <v>8.9528111890648826E-2</v>
      </c>
      <c r="J3721" s="12">
        <v>7.4991498283893801E-2</v>
      </c>
      <c r="K3721" s="12">
        <v>8.3633655044337132E-2</v>
      </c>
      <c r="L3721" s="12">
        <v>8.5609776884584363E-2</v>
      </c>
      <c r="M3721" s="12">
        <v>9.4719731737031104E-2</v>
      </c>
      <c r="N3721" s="12"/>
      <c r="O3721" s="12"/>
    </row>
    <row r="3722" spans="1:15" x14ac:dyDescent="0.35">
      <c r="A3722" s="11" t="str">
        <f t="shared" si="59"/>
        <v>CONSUMO PER CAPITA (kg o litros por individuo)InfusionesMUJER</v>
      </c>
      <c r="B3722" s="11" t="s">
        <v>208</v>
      </c>
      <c r="C3722" s="11" t="s">
        <v>103</v>
      </c>
      <c r="D3722" s="11" t="s">
        <v>18</v>
      </c>
      <c r="E3722" s="12">
        <v>0.10700002741971371</v>
      </c>
      <c r="F3722" s="12">
        <v>9.0643461682331949E-2</v>
      </c>
      <c r="G3722" s="12">
        <v>9.938979739928816E-2</v>
      </c>
      <c r="H3722" s="12">
        <v>0.11231642380388022</v>
      </c>
      <c r="I3722" s="12">
        <v>0.11151433494937796</v>
      </c>
      <c r="J3722" s="12">
        <v>8.6752539181545282E-2</v>
      </c>
      <c r="K3722" s="12">
        <v>8.7036021627790311E-2</v>
      </c>
      <c r="L3722" s="12">
        <v>0.10097043931694678</v>
      </c>
      <c r="M3722" s="12">
        <v>9.6768615807799621E-2</v>
      </c>
      <c r="N3722" s="12"/>
      <c r="O3722" s="12"/>
    </row>
    <row r="3723" spans="1:15" x14ac:dyDescent="0.35">
      <c r="A3723" s="11" t="str">
        <f t="shared" si="59"/>
        <v>CONSUMO PER CAPITA (kg o litros por individuo)Resto Bebidas CalienteT.ESPAÑA</v>
      </c>
      <c r="B3723" s="11" t="s">
        <v>208</v>
      </c>
      <c r="C3723" s="11" t="s">
        <v>104</v>
      </c>
      <c r="D3723" s="11" t="s">
        <v>32</v>
      </c>
      <c r="E3723" s="12">
        <v>8.6448810390637162E-2</v>
      </c>
      <c r="F3723" s="12">
        <v>4.1095487048662595E-2</v>
      </c>
      <c r="G3723" s="12">
        <v>5.2033118314803672E-2</v>
      </c>
      <c r="H3723" s="12">
        <v>7.5196549385649208E-2</v>
      </c>
      <c r="I3723" s="12">
        <v>7.4976630224035862E-2</v>
      </c>
      <c r="J3723" s="12">
        <v>4.4078261984088853E-2</v>
      </c>
      <c r="K3723" s="12">
        <v>4.5526581009067119E-2</v>
      </c>
      <c r="L3723" s="12">
        <v>7.0773544193824298E-2</v>
      </c>
      <c r="M3723" s="12">
        <v>7.7829009892588508E-2</v>
      </c>
      <c r="N3723" s="12"/>
      <c r="O3723" s="12"/>
    </row>
    <row r="3724" spans="1:15" x14ac:dyDescent="0.35">
      <c r="A3724" s="11" t="str">
        <f t="shared" si="59"/>
        <v>CONSUMO PER CAPITA (kg o litros por individuo)Resto Bebidas CalienteBCN AM</v>
      </c>
      <c r="B3724" s="11" t="s">
        <v>208</v>
      </c>
      <c r="C3724" s="11" t="s">
        <v>104</v>
      </c>
      <c r="D3724" s="11" t="s">
        <v>1</v>
      </c>
      <c r="E3724" s="12">
        <v>8.6898559806978526E-2</v>
      </c>
      <c r="F3724" s="12">
        <v>3.8847198048609442E-2</v>
      </c>
      <c r="G3724" s="12">
        <v>6.2642711784362232E-2</v>
      </c>
      <c r="H3724" s="12">
        <v>8.8358988608093617E-2</v>
      </c>
      <c r="I3724" s="12">
        <v>6.4248906028875757E-2</v>
      </c>
      <c r="J3724" s="12">
        <v>3.970534001694586E-2</v>
      </c>
      <c r="K3724" s="12">
        <v>3.5395785237019167E-2</v>
      </c>
      <c r="L3724" s="12">
        <v>5.8952750513021505E-2</v>
      </c>
      <c r="M3724" s="12">
        <v>8.5664119812573547E-2</v>
      </c>
      <c r="N3724" s="12"/>
      <c r="O3724" s="12"/>
    </row>
    <row r="3725" spans="1:15" x14ac:dyDescent="0.35">
      <c r="A3725" s="11" t="str">
        <f t="shared" si="59"/>
        <v>CONSUMO PER CAPITA (kg o litros por individuo)Resto Bebidas CalienteREST.CAT ARAGON</v>
      </c>
      <c r="B3725" s="11" t="s">
        <v>208</v>
      </c>
      <c r="C3725" s="11" t="s">
        <v>104</v>
      </c>
      <c r="D3725" s="11" t="s">
        <v>2</v>
      </c>
      <c r="E3725" s="12">
        <v>0.10198571476893017</v>
      </c>
      <c r="F3725" s="12">
        <v>5.5196152903152121E-2</v>
      </c>
      <c r="G3725" s="12">
        <v>4.6326352945339988E-2</v>
      </c>
      <c r="H3725" s="12">
        <v>9.9724394798774429E-2</v>
      </c>
      <c r="I3725" s="12">
        <v>7.0311707466828979E-2</v>
      </c>
      <c r="J3725" s="12">
        <v>5.0347569971878087E-2</v>
      </c>
      <c r="K3725" s="12">
        <v>3.6939766721950443E-2</v>
      </c>
      <c r="L3725" s="12">
        <v>5.6874048821575741E-2</v>
      </c>
      <c r="M3725" s="12">
        <v>9.0254591203321965E-2</v>
      </c>
      <c r="N3725" s="12"/>
      <c r="O3725" s="12"/>
    </row>
    <row r="3726" spans="1:15" x14ac:dyDescent="0.35">
      <c r="A3726" s="11" t="str">
        <f t="shared" si="59"/>
        <v>CONSUMO PER CAPITA (kg o litros por individuo)Resto Bebidas CalienteLEVANTE</v>
      </c>
      <c r="B3726" s="11" t="s">
        <v>208</v>
      </c>
      <c r="C3726" s="11" t="s">
        <v>104</v>
      </c>
      <c r="D3726" s="11" t="s">
        <v>3</v>
      </c>
      <c r="E3726" s="12">
        <v>0.10272480356444869</v>
      </c>
      <c r="F3726" s="12">
        <v>3.0016956245390164E-2</v>
      </c>
      <c r="G3726" s="12">
        <v>4.2353243094567644E-2</v>
      </c>
      <c r="H3726" s="12">
        <v>7.8283188558670655E-2</v>
      </c>
      <c r="I3726" s="12">
        <v>8.4750342270735649E-2</v>
      </c>
      <c r="J3726" s="12">
        <v>5.6234399542954568E-2</v>
      </c>
      <c r="K3726" s="12">
        <v>5.4851452721009442E-2</v>
      </c>
      <c r="L3726" s="12">
        <v>6.9285049630019746E-2</v>
      </c>
      <c r="M3726" s="12">
        <v>8.3146739804361366E-2</v>
      </c>
      <c r="N3726" s="12"/>
      <c r="O3726" s="12"/>
    </row>
    <row r="3727" spans="1:15" x14ac:dyDescent="0.35">
      <c r="A3727" s="11" t="str">
        <f t="shared" si="59"/>
        <v>CONSUMO PER CAPITA (kg o litros por individuo)Resto Bebidas CalienteANDALUCIA</v>
      </c>
      <c r="B3727" s="11" t="s">
        <v>208</v>
      </c>
      <c r="C3727" s="11" t="s">
        <v>104</v>
      </c>
      <c r="D3727" s="11" t="s">
        <v>4</v>
      </c>
      <c r="E3727" s="12">
        <v>9.4844921950106104E-2</v>
      </c>
      <c r="F3727" s="12">
        <v>4.0592661976415208E-2</v>
      </c>
      <c r="G3727" s="12">
        <v>6.6591610643688154E-2</v>
      </c>
      <c r="H3727" s="12">
        <v>7.7493104169349278E-2</v>
      </c>
      <c r="I3727" s="12">
        <v>8.3595482084281678E-2</v>
      </c>
      <c r="J3727" s="12">
        <v>4.7990437822188418E-2</v>
      </c>
      <c r="K3727" s="12">
        <v>6.4702870084089287E-2</v>
      </c>
      <c r="L3727" s="12">
        <v>8.4692471523314605E-2</v>
      </c>
      <c r="M3727" s="12">
        <v>9.2354497211482811E-2</v>
      </c>
      <c r="N3727" s="12"/>
      <c r="O3727" s="12"/>
    </row>
    <row r="3728" spans="1:15" x14ac:dyDescent="0.35">
      <c r="A3728" s="11" t="str">
        <f t="shared" si="59"/>
        <v>CONSUMO PER CAPITA (kg o litros por individuo)Resto Bebidas CalienteMDD AM</v>
      </c>
      <c r="B3728" s="11" t="s">
        <v>208</v>
      </c>
      <c r="C3728" s="11" t="s">
        <v>104</v>
      </c>
      <c r="D3728" s="11" t="s">
        <v>5</v>
      </c>
      <c r="E3728" s="12">
        <v>6.1173613782932665E-2</v>
      </c>
      <c r="F3728" s="12">
        <v>3.6617378065342404E-2</v>
      </c>
      <c r="G3728" s="12">
        <v>4.096504527039603E-2</v>
      </c>
      <c r="H3728" s="12">
        <v>5.648651942072213E-2</v>
      </c>
      <c r="I3728" s="12">
        <v>7.0689039720549213E-2</v>
      </c>
      <c r="J3728" s="12">
        <v>3.5062207892313339E-2</v>
      </c>
      <c r="K3728" s="12">
        <v>2.7626499650287573E-2</v>
      </c>
      <c r="L3728" s="12">
        <v>8.6180223664143837E-2</v>
      </c>
      <c r="M3728" s="12">
        <v>5.214329052119112E-2</v>
      </c>
      <c r="N3728" s="12"/>
      <c r="O3728" s="12"/>
    </row>
    <row r="3729" spans="1:15" x14ac:dyDescent="0.35">
      <c r="A3729" s="11" t="str">
        <f t="shared" si="59"/>
        <v>CONSUMO PER CAPITA (kg o litros por individuo)Resto Bebidas CalienteRTO CENTRO</v>
      </c>
      <c r="B3729" s="11" t="s">
        <v>208</v>
      </c>
      <c r="C3729" s="11" t="s">
        <v>104</v>
      </c>
      <c r="D3729" s="11" t="s">
        <v>6</v>
      </c>
      <c r="E3729" s="12">
        <v>7.5731137004454802E-2</v>
      </c>
      <c r="F3729" s="12">
        <v>3.665070238311436E-2</v>
      </c>
      <c r="G3729" s="12">
        <v>5.4572022979062669E-2</v>
      </c>
      <c r="H3729" s="12">
        <v>4.6407288415926978E-2</v>
      </c>
      <c r="I3729" s="12">
        <v>5.0213358430920563E-2</v>
      </c>
      <c r="J3729" s="12">
        <v>3.0089278431094161E-2</v>
      </c>
      <c r="K3729" s="12">
        <v>2.9628308343178814E-2</v>
      </c>
      <c r="L3729" s="12">
        <v>6.0288475315701681E-2</v>
      </c>
      <c r="M3729" s="12">
        <v>6.0007551353704676E-2</v>
      </c>
      <c r="N3729" s="12"/>
      <c r="O3729" s="12"/>
    </row>
    <row r="3730" spans="1:15" x14ac:dyDescent="0.35">
      <c r="A3730" s="11" t="str">
        <f t="shared" si="59"/>
        <v>CONSUMO PER CAPITA (kg o litros por individuo)Resto Bebidas CalienteNORTE-CENTRO</v>
      </c>
      <c r="B3730" s="11" t="s">
        <v>208</v>
      </c>
      <c r="C3730" s="11" t="s">
        <v>104</v>
      </c>
      <c r="D3730" s="11" t="s">
        <v>7</v>
      </c>
      <c r="E3730" s="12">
        <v>5.5014321125569261E-2</v>
      </c>
      <c r="F3730" s="12">
        <v>3.5206197969396884E-2</v>
      </c>
      <c r="G3730" s="12">
        <v>4.8123026322398586E-2</v>
      </c>
      <c r="H3730" s="12">
        <v>6.5931864996893561E-2</v>
      </c>
      <c r="I3730" s="12">
        <v>7.0495759794171151E-2</v>
      </c>
      <c r="J3730" s="12">
        <v>3.4766649777109471E-2</v>
      </c>
      <c r="K3730" s="12">
        <v>4.9867629534853478E-2</v>
      </c>
      <c r="L3730" s="12">
        <v>5.7045278627522719E-2</v>
      </c>
      <c r="M3730" s="12">
        <v>6.4088771203403894E-2</v>
      </c>
      <c r="N3730" s="12"/>
      <c r="O3730" s="12"/>
    </row>
    <row r="3731" spans="1:15" x14ac:dyDescent="0.35">
      <c r="A3731" s="11" t="str">
        <f t="shared" si="59"/>
        <v>CONSUMO PER CAPITA (kg o litros por individuo)Resto Bebidas CalienteNOROESTE</v>
      </c>
      <c r="B3731" s="11" t="s">
        <v>208</v>
      </c>
      <c r="C3731" s="11" t="s">
        <v>104</v>
      </c>
      <c r="D3731" s="11" t="s">
        <v>8</v>
      </c>
      <c r="E3731" s="12">
        <v>9.7072627421225396E-2</v>
      </c>
      <c r="F3731" s="12">
        <v>6.0853461389527734E-2</v>
      </c>
      <c r="G3731" s="12">
        <v>5.1041451059376887E-2</v>
      </c>
      <c r="H3731" s="12">
        <v>8.2940099383191024E-2</v>
      </c>
      <c r="I3731" s="12">
        <v>9.422706625527795E-2</v>
      </c>
      <c r="J3731" s="12">
        <v>4.7351506341835374E-2</v>
      </c>
      <c r="K3731" s="12">
        <v>4.8728197414068412E-2</v>
      </c>
      <c r="L3731" s="12">
        <v>7.7191454258433823E-2</v>
      </c>
      <c r="M3731" s="12">
        <v>8.1344113604317564E-2</v>
      </c>
      <c r="N3731" s="12"/>
      <c r="O3731" s="12"/>
    </row>
    <row r="3732" spans="1:15" x14ac:dyDescent="0.35">
      <c r="A3732" s="11" t="str">
        <f t="shared" si="59"/>
        <v>CONSUMO PER CAPITA (kg o litros por individuo)Resto Bebidas Caliente&lt;2MIL</v>
      </c>
      <c r="B3732" s="11" t="s">
        <v>208</v>
      </c>
      <c r="C3732" s="11" t="s">
        <v>104</v>
      </c>
      <c r="D3732" s="11" t="s">
        <v>9</v>
      </c>
      <c r="E3732" s="12">
        <v>7.6201208619702226E-2</v>
      </c>
      <c r="F3732" s="12">
        <v>3.7447462915953182E-2</v>
      </c>
      <c r="G3732" s="12">
        <v>9.1642271521526542E-2</v>
      </c>
      <c r="H3732" s="12">
        <v>6.3416446520046077E-2</v>
      </c>
      <c r="I3732" s="12">
        <v>9.7267282485152387E-2</v>
      </c>
      <c r="J3732" s="12">
        <v>6.6751367509888318E-2</v>
      </c>
      <c r="K3732" s="12">
        <v>6.1197766669701434E-2</v>
      </c>
      <c r="L3732" s="12">
        <v>7.6338377290881637E-2</v>
      </c>
      <c r="M3732" s="12">
        <v>8.3794533210833619E-2</v>
      </c>
      <c r="N3732" s="12"/>
      <c r="O3732" s="12"/>
    </row>
    <row r="3733" spans="1:15" x14ac:dyDescent="0.35">
      <c r="A3733" s="11" t="str">
        <f t="shared" si="59"/>
        <v>CONSUMO PER CAPITA (kg o litros por individuo)Resto Bebidas Caliente2-5MIL</v>
      </c>
      <c r="B3733" s="11" t="s">
        <v>208</v>
      </c>
      <c r="C3733" s="11" t="s">
        <v>104</v>
      </c>
      <c r="D3733" s="11" t="s">
        <v>10</v>
      </c>
      <c r="E3733" s="12">
        <v>5.4441058190575327E-2</v>
      </c>
      <c r="F3733" s="12">
        <v>3.0384186734759677E-2</v>
      </c>
      <c r="G3733" s="12">
        <v>3.1194173720654188E-2</v>
      </c>
      <c r="H3733" s="12">
        <v>4.0132270897953182E-2</v>
      </c>
      <c r="I3733" s="12">
        <v>4.3863099726690315E-2</v>
      </c>
      <c r="J3733" s="12">
        <v>3.8256352416579417E-2</v>
      </c>
      <c r="K3733" s="12">
        <v>5.0077726062530137E-2</v>
      </c>
      <c r="L3733" s="12">
        <v>5.2430806033472124E-2</v>
      </c>
      <c r="M3733" s="12">
        <v>7.031770352590995E-2</v>
      </c>
      <c r="N3733" s="12"/>
      <c r="O3733" s="12"/>
    </row>
    <row r="3734" spans="1:15" x14ac:dyDescent="0.35">
      <c r="A3734" s="11" t="str">
        <f t="shared" si="59"/>
        <v>CONSUMO PER CAPITA (kg o litros por individuo)Resto Bebidas Caliente5-10MIL</v>
      </c>
      <c r="B3734" s="11" t="s">
        <v>208</v>
      </c>
      <c r="C3734" s="11" t="s">
        <v>104</v>
      </c>
      <c r="D3734" s="11" t="s">
        <v>11</v>
      </c>
      <c r="E3734" s="12">
        <v>5.8802699354997663E-2</v>
      </c>
      <c r="F3734" s="12">
        <v>3.4402190496021293E-2</v>
      </c>
      <c r="G3734" s="12">
        <v>3.8225709975915151E-2</v>
      </c>
      <c r="H3734" s="12">
        <v>4.4797623865368431E-2</v>
      </c>
      <c r="I3734" s="12">
        <v>4.5689351949109669E-2</v>
      </c>
      <c r="J3734" s="12">
        <v>3.051937125563493E-2</v>
      </c>
      <c r="K3734" s="12">
        <v>2.8765422840231883E-2</v>
      </c>
      <c r="L3734" s="12">
        <v>5.0052399834270039E-2</v>
      </c>
      <c r="M3734" s="12">
        <v>6.4116960767320569E-2</v>
      </c>
      <c r="N3734" s="12"/>
      <c r="O3734" s="12"/>
    </row>
    <row r="3735" spans="1:15" x14ac:dyDescent="0.35">
      <c r="A3735" s="11" t="str">
        <f t="shared" si="59"/>
        <v>CONSUMO PER CAPITA (kg o litros por individuo)Resto Bebidas Caliente10-30MIL</v>
      </c>
      <c r="B3735" s="11" t="s">
        <v>208</v>
      </c>
      <c r="C3735" s="11" t="s">
        <v>104</v>
      </c>
      <c r="D3735" s="11" t="s">
        <v>12</v>
      </c>
      <c r="E3735" s="12">
        <v>7.8821390548243511E-2</v>
      </c>
      <c r="F3735" s="12">
        <v>3.6067670259548511E-2</v>
      </c>
      <c r="G3735" s="12">
        <v>4.3431281115530906E-2</v>
      </c>
      <c r="H3735" s="12">
        <v>6.0175974162239583E-2</v>
      </c>
      <c r="I3735" s="12">
        <v>4.7497625815671685E-2</v>
      </c>
      <c r="J3735" s="12">
        <v>3.4546400264905429E-2</v>
      </c>
      <c r="K3735" s="12">
        <v>4.2054255379287898E-2</v>
      </c>
      <c r="L3735" s="12">
        <v>5.7138515938975093E-2</v>
      </c>
      <c r="M3735" s="12">
        <v>6.8886880108745052E-2</v>
      </c>
      <c r="N3735" s="12"/>
      <c r="O3735" s="12"/>
    </row>
    <row r="3736" spans="1:15" x14ac:dyDescent="0.35">
      <c r="A3736" s="11" t="str">
        <f t="shared" si="59"/>
        <v>CONSUMO PER CAPITA (kg o litros por individuo)Resto Bebidas Caliente30-100MIL</v>
      </c>
      <c r="B3736" s="11" t="s">
        <v>208</v>
      </c>
      <c r="C3736" s="11" t="s">
        <v>104</v>
      </c>
      <c r="D3736" s="11" t="s">
        <v>13</v>
      </c>
      <c r="E3736" s="12">
        <v>0.11561833139708111</v>
      </c>
      <c r="F3736" s="12">
        <v>4.6233401246655641E-2</v>
      </c>
      <c r="G3736" s="12">
        <v>6.1752444464828131E-2</v>
      </c>
      <c r="H3736" s="12">
        <v>8.5322971897662761E-2</v>
      </c>
      <c r="I3736" s="12">
        <v>9.9904930057371777E-2</v>
      </c>
      <c r="J3736" s="12">
        <v>5.6045946933080792E-2</v>
      </c>
      <c r="K3736" s="12">
        <v>6.2758562724183523E-2</v>
      </c>
      <c r="L3736" s="12">
        <v>8.8382388486556787E-2</v>
      </c>
      <c r="M3736" s="12">
        <v>9.6568104968048685E-2</v>
      </c>
      <c r="N3736" s="12"/>
      <c r="O3736" s="12"/>
    </row>
    <row r="3737" spans="1:15" x14ac:dyDescent="0.35">
      <c r="A3737" s="11" t="str">
        <f t="shared" si="59"/>
        <v>CONSUMO PER CAPITA (kg o litros por individuo)Resto Bebidas Caliente100-200MIL</v>
      </c>
      <c r="B3737" s="11" t="s">
        <v>208</v>
      </c>
      <c r="C3737" s="11" t="s">
        <v>104</v>
      </c>
      <c r="D3737" s="11" t="s">
        <v>14</v>
      </c>
      <c r="E3737" s="12">
        <v>7.0966307402378415E-2</v>
      </c>
      <c r="F3737" s="12">
        <v>3.9318722847054711E-2</v>
      </c>
      <c r="G3737" s="12">
        <v>6.9948922619491039E-2</v>
      </c>
      <c r="H3737" s="12">
        <v>7.4519977204421911E-2</v>
      </c>
      <c r="I3737" s="12">
        <v>8.1696055499489731E-2</v>
      </c>
      <c r="J3737" s="12">
        <v>2.4319481197078986E-2</v>
      </c>
      <c r="K3737" s="12">
        <v>5.287667253339879E-2</v>
      </c>
      <c r="L3737" s="12">
        <v>6.3287358430015594E-2</v>
      </c>
      <c r="M3737" s="12">
        <v>6.9284046091779183E-2</v>
      </c>
      <c r="N3737" s="12"/>
      <c r="O3737" s="12"/>
    </row>
    <row r="3738" spans="1:15" x14ac:dyDescent="0.35">
      <c r="A3738" s="11" t="str">
        <f t="shared" si="59"/>
        <v>CONSUMO PER CAPITA (kg o litros por individuo)Resto Bebidas Caliente200-500MIL</v>
      </c>
      <c r="B3738" s="11" t="s">
        <v>208</v>
      </c>
      <c r="C3738" s="11" t="s">
        <v>104</v>
      </c>
      <c r="D3738" s="11" t="s">
        <v>15</v>
      </c>
      <c r="E3738" s="12">
        <v>7.4485445787282792E-2</v>
      </c>
      <c r="F3738" s="12">
        <v>4.6167760725546701E-2</v>
      </c>
      <c r="G3738" s="12">
        <v>4.1703040153286075E-2</v>
      </c>
      <c r="H3738" s="12">
        <v>8.7152679448461098E-2</v>
      </c>
      <c r="I3738" s="12">
        <v>8.6128484010026887E-2</v>
      </c>
      <c r="J3738" s="12">
        <v>4.6629856999373366E-2</v>
      </c>
      <c r="K3738" s="12">
        <v>4.1103180407208256E-2</v>
      </c>
      <c r="L3738" s="12">
        <v>7.281297875311335E-2</v>
      </c>
      <c r="M3738" s="12">
        <v>7.9668688066542176E-2</v>
      </c>
      <c r="N3738" s="12"/>
      <c r="O3738" s="12"/>
    </row>
    <row r="3739" spans="1:15" x14ac:dyDescent="0.35">
      <c r="A3739" s="11" t="str">
        <f t="shared" si="59"/>
        <v>CONSUMO PER CAPITA (kg o litros por individuo)Resto Bebidas Caliente&gt;500MIL</v>
      </c>
      <c r="B3739" s="11" t="s">
        <v>208</v>
      </c>
      <c r="C3739" s="11" t="s">
        <v>104</v>
      </c>
      <c r="D3739" s="11" t="s">
        <v>16</v>
      </c>
      <c r="E3739" s="12">
        <v>0.10706020463587776</v>
      </c>
      <c r="F3739" s="12">
        <v>4.6311194274296301E-2</v>
      </c>
      <c r="G3739" s="12">
        <v>4.6949318334560924E-2</v>
      </c>
      <c r="H3739" s="12">
        <v>0.10314762840717488</v>
      </c>
      <c r="I3739" s="12">
        <v>7.9534968056698879E-2</v>
      </c>
      <c r="J3739" s="12">
        <v>5.0681368876078749E-2</v>
      </c>
      <c r="K3739" s="12">
        <v>2.8014612813967176E-2</v>
      </c>
      <c r="L3739" s="12">
        <v>8.1804433243851768E-2</v>
      </c>
      <c r="M3739" s="12">
        <v>7.4574514881785084E-2</v>
      </c>
      <c r="N3739" s="12"/>
      <c r="O3739" s="12"/>
    </row>
    <row r="3740" spans="1:15" x14ac:dyDescent="0.35">
      <c r="A3740" s="11" t="str">
        <f t="shared" si="59"/>
        <v>CONSUMO PER CAPITA (kg o litros por individuo)Resto Bebidas CalienteDE 15 A 19 AÑOS</v>
      </c>
      <c r="B3740" s="11" t="s">
        <v>208</v>
      </c>
      <c r="C3740" s="11" t="s">
        <v>104</v>
      </c>
      <c r="D3740" s="11" t="s">
        <v>34</v>
      </c>
      <c r="E3740" s="12">
        <v>2.8558009588315971E-2</v>
      </c>
      <c r="F3740" s="12" t="s">
        <v>222</v>
      </c>
      <c r="G3740" s="12">
        <v>7.8083154727286996E-3</v>
      </c>
      <c r="H3740" s="12">
        <v>3.9024389425586371E-2</v>
      </c>
      <c r="I3740" s="12">
        <v>1.369716728502636E-2</v>
      </c>
      <c r="J3740" s="12">
        <v>1.9167320774741523E-2</v>
      </c>
      <c r="K3740" s="12" t="s">
        <v>222</v>
      </c>
      <c r="L3740" s="12">
        <v>2.2036626176456502E-2</v>
      </c>
      <c r="M3740" s="12">
        <v>1.0347264357092141E-2</v>
      </c>
      <c r="N3740" s="12"/>
      <c r="O3740" s="12"/>
    </row>
    <row r="3741" spans="1:15" x14ac:dyDescent="0.35">
      <c r="A3741" s="11" t="str">
        <f t="shared" si="59"/>
        <v>CONSUMO PER CAPITA (kg o litros por individuo)Resto Bebidas CalienteDE 20 A 24 AÑOS</v>
      </c>
      <c r="B3741" s="11" t="s">
        <v>208</v>
      </c>
      <c r="C3741" s="11" t="s">
        <v>104</v>
      </c>
      <c r="D3741" s="11" t="s">
        <v>35</v>
      </c>
      <c r="E3741" s="12">
        <v>3.809551334880712E-2</v>
      </c>
      <c r="F3741" s="12">
        <v>1.9281440019478457E-2</v>
      </c>
      <c r="G3741" s="12">
        <v>1.8090902407636018E-2</v>
      </c>
      <c r="H3741" s="12">
        <v>3.4504627816464219E-2</v>
      </c>
      <c r="I3741" s="12">
        <v>1.8872804077360486E-2</v>
      </c>
      <c r="J3741" s="12">
        <v>7.1468768167944419E-3</v>
      </c>
      <c r="K3741" s="12">
        <v>1.261790667542579E-2</v>
      </c>
      <c r="L3741" s="12">
        <v>2.3294957049866564E-2</v>
      </c>
      <c r="M3741" s="12">
        <v>1.2661458015122438E-2</v>
      </c>
      <c r="N3741" s="12"/>
      <c r="O3741" s="12"/>
    </row>
    <row r="3742" spans="1:15" x14ac:dyDescent="0.35">
      <c r="A3742" s="11" t="str">
        <f t="shared" si="59"/>
        <v>CONSUMO PER CAPITA (kg o litros por individuo)Resto Bebidas CalienteDE 25 A 34 AÑOS</v>
      </c>
      <c r="B3742" s="11" t="s">
        <v>208</v>
      </c>
      <c r="C3742" s="11" t="s">
        <v>104</v>
      </c>
      <c r="D3742" s="11" t="s">
        <v>36</v>
      </c>
      <c r="E3742" s="12">
        <v>3.2633950985655108E-2</v>
      </c>
      <c r="F3742" s="12">
        <v>1.1634892886164315E-2</v>
      </c>
      <c r="G3742" s="12">
        <v>1.6046937767762549E-2</v>
      </c>
      <c r="H3742" s="12">
        <v>3.1065692361550573E-2</v>
      </c>
      <c r="I3742" s="12">
        <v>3.2524590335975934E-2</v>
      </c>
      <c r="J3742" s="12">
        <v>1.0083869222488282E-2</v>
      </c>
      <c r="K3742" s="12">
        <v>1.5792939043756289E-2</v>
      </c>
      <c r="L3742" s="12">
        <v>3.3445080302931744E-2</v>
      </c>
      <c r="M3742" s="12">
        <v>2.5381206063618343E-2</v>
      </c>
      <c r="N3742" s="12"/>
      <c r="O3742" s="12"/>
    </row>
    <row r="3743" spans="1:15" x14ac:dyDescent="0.35">
      <c r="A3743" s="11" t="str">
        <f t="shared" si="59"/>
        <v>CONSUMO PER CAPITA (kg o litros por individuo)Resto Bebidas CalienteDE 35 A 49 AÑOS</v>
      </c>
      <c r="B3743" s="11" t="s">
        <v>208</v>
      </c>
      <c r="C3743" s="11" t="s">
        <v>104</v>
      </c>
      <c r="D3743" s="11" t="s">
        <v>37</v>
      </c>
      <c r="E3743" s="12">
        <v>6.7216427524324024E-2</v>
      </c>
      <c r="F3743" s="12">
        <v>3.3322105800028284E-2</v>
      </c>
      <c r="G3743" s="12">
        <v>4.8051999346878843E-2</v>
      </c>
      <c r="H3743" s="12">
        <v>7.4688318554053335E-2</v>
      </c>
      <c r="I3743" s="12">
        <v>5.2262397820502425E-2</v>
      </c>
      <c r="J3743" s="12">
        <v>3.6178644741814793E-2</v>
      </c>
      <c r="K3743" s="12">
        <v>4.2280028887127855E-2</v>
      </c>
      <c r="L3743" s="12">
        <v>7.4824361529245667E-2</v>
      </c>
      <c r="M3743" s="12">
        <v>6.899699076323966E-2</v>
      </c>
      <c r="N3743" s="12"/>
      <c r="O3743" s="12"/>
    </row>
    <row r="3744" spans="1:15" x14ac:dyDescent="0.35">
      <c r="A3744" s="11" t="str">
        <f t="shared" si="59"/>
        <v>CONSUMO PER CAPITA (kg o litros por individuo)Resto Bebidas CalienteDE 50 A 59 AÑOS</v>
      </c>
      <c r="B3744" s="11" t="s">
        <v>208</v>
      </c>
      <c r="C3744" s="11" t="s">
        <v>104</v>
      </c>
      <c r="D3744" s="11" t="s">
        <v>38</v>
      </c>
      <c r="E3744" s="12">
        <v>0.10331837464615552</v>
      </c>
      <c r="F3744" s="12">
        <v>4.8802051434513591E-2</v>
      </c>
      <c r="G3744" s="12">
        <v>5.1006696959018188E-2</v>
      </c>
      <c r="H3744" s="12">
        <v>7.6717627545684661E-2</v>
      </c>
      <c r="I3744" s="12">
        <v>9.975150213284685E-2</v>
      </c>
      <c r="J3744" s="12">
        <v>5.9107964410311936E-2</v>
      </c>
      <c r="K3744" s="12">
        <v>6.857326095178283E-2</v>
      </c>
      <c r="L3744" s="12">
        <v>0.10321354039488698</v>
      </c>
      <c r="M3744" s="12">
        <v>0.12219801299657122</v>
      </c>
      <c r="N3744" s="12"/>
      <c r="O3744" s="12"/>
    </row>
    <row r="3745" spans="1:15" x14ac:dyDescent="0.35">
      <c r="A3745" s="11" t="str">
        <f t="shared" si="59"/>
        <v>CONSUMO PER CAPITA (kg o litros por individuo)Resto Bebidas CalienteDE 60 A 75 AÑOS</v>
      </c>
      <c r="B3745" s="11" t="s">
        <v>208</v>
      </c>
      <c r="C3745" s="11" t="s">
        <v>104</v>
      </c>
      <c r="D3745" s="11" t="s">
        <v>39</v>
      </c>
      <c r="E3745" s="12">
        <v>0.16156484031024618</v>
      </c>
      <c r="F3745" s="12">
        <v>8.1596974985572529E-2</v>
      </c>
      <c r="G3745" s="12">
        <v>0.10390288591303025</v>
      </c>
      <c r="H3745" s="12">
        <v>0.12516014945896461</v>
      </c>
      <c r="I3745" s="12">
        <v>0.14298328064935248</v>
      </c>
      <c r="J3745" s="12">
        <v>8.0566830334597245E-2</v>
      </c>
      <c r="K3745" s="12">
        <v>7.1783703480680763E-2</v>
      </c>
      <c r="L3745" s="12">
        <v>9.0310077192401278E-2</v>
      </c>
      <c r="M3745" s="12">
        <v>0.12259386901554092</v>
      </c>
      <c r="N3745" s="12"/>
      <c r="O3745" s="12"/>
    </row>
    <row r="3746" spans="1:15" x14ac:dyDescent="0.35">
      <c r="A3746" s="11" t="str">
        <f t="shared" si="59"/>
        <v>CONSUMO PER CAPITA (kg o litros por individuo)Resto Bebidas CalienteNIVEL ALTO</v>
      </c>
      <c r="B3746" s="11" t="s">
        <v>208</v>
      </c>
      <c r="C3746" s="11" t="s">
        <v>104</v>
      </c>
      <c r="D3746" s="11" t="s">
        <v>171</v>
      </c>
      <c r="E3746" s="12">
        <v>9.1389164561770792E-2</v>
      </c>
      <c r="F3746" s="12">
        <v>4.6613570785816391E-2</v>
      </c>
      <c r="G3746" s="12">
        <v>6.0170117744607308E-2</v>
      </c>
      <c r="H3746" s="12">
        <v>0.11152166619469753</v>
      </c>
      <c r="I3746" s="12">
        <v>8.4564188673384222E-2</v>
      </c>
      <c r="J3746" s="12">
        <v>5.5911624976319088E-2</v>
      </c>
      <c r="K3746" s="12">
        <v>5.7041802627061912E-2</v>
      </c>
      <c r="L3746" s="12">
        <v>8.3077138736927902E-2</v>
      </c>
      <c r="M3746" s="12">
        <v>8.4773844031261134E-2</v>
      </c>
      <c r="N3746" s="12"/>
      <c r="O3746" s="12"/>
    </row>
    <row r="3747" spans="1:15" x14ac:dyDescent="0.35">
      <c r="A3747" s="11" t="str">
        <f t="shared" si="59"/>
        <v>CONSUMO PER CAPITA (kg o litros por individuo)Resto Bebidas CalienteNIVEL MEDIO ALTO</v>
      </c>
      <c r="B3747" s="11" t="s">
        <v>208</v>
      </c>
      <c r="C3747" s="11" t="s">
        <v>104</v>
      </c>
      <c r="D3747" s="11" t="s">
        <v>172</v>
      </c>
      <c r="E3747" s="12">
        <v>6.8798168498785728E-2</v>
      </c>
      <c r="F3747" s="12">
        <v>3.3554001048278215E-2</v>
      </c>
      <c r="G3747" s="12">
        <v>3.6921350754358269E-2</v>
      </c>
      <c r="H3747" s="12">
        <v>6.5609846731216878E-2</v>
      </c>
      <c r="I3747" s="12">
        <v>6.7052632945853466E-2</v>
      </c>
      <c r="J3747" s="12">
        <v>3.6004670157998367E-2</v>
      </c>
      <c r="K3747" s="12">
        <v>3.666375541406118E-2</v>
      </c>
      <c r="L3747" s="12">
        <v>7.5463576288146747E-2</v>
      </c>
      <c r="M3747" s="12">
        <v>7.0745991821843129E-2</v>
      </c>
      <c r="N3747" s="12"/>
      <c r="O3747" s="12"/>
    </row>
    <row r="3748" spans="1:15" x14ac:dyDescent="0.35">
      <c r="A3748" s="11" t="str">
        <f t="shared" si="59"/>
        <v>CONSUMO PER CAPITA (kg o litros por individuo)Resto Bebidas CalienteNIVEL MEDIO</v>
      </c>
      <c r="B3748" s="11" t="s">
        <v>208</v>
      </c>
      <c r="C3748" s="11" t="s">
        <v>104</v>
      </c>
      <c r="D3748" s="11" t="s">
        <v>173</v>
      </c>
      <c r="E3748" s="12">
        <v>0.10581253796728175</v>
      </c>
      <c r="F3748" s="12">
        <v>3.9614993041545712E-2</v>
      </c>
      <c r="G3748" s="12">
        <v>4.7001042684433995E-2</v>
      </c>
      <c r="H3748" s="12">
        <v>5.6228020022242094E-2</v>
      </c>
      <c r="I3748" s="12">
        <v>7.1949131166108821E-2</v>
      </c>
      <c r="J3748" s="12">
        <v>3.6425787766658772E-2</v>
      </c>
      <c r="K3748" s="12">
        <v>3.7751027804866305E-2</v>
      </c>
      <c r="L3748" s="12">
        <v>6.2975317950491605E-2</v>
      </c>
      <c r="M3748" s="12">
        <v>5.657161135151649E-2</v>
      </c>
      <c r="N3748" s="12"/>
      <c r="O3748" s="12"/>
    </row>
    <row r="3749" spans="1:15" x14ac:dyDescent="0.35">
      <c r="A3749" s="11" t="str">
        <f t="shared" si="59"/>
        <v>CONSUMO PER CAPITA (kg o litros por individuo)Resto Bebidas CalienteNIVEL MEDIO BAJO</v>
      </c>
      <c r="B3749" s="11" t="s">
        <v>208</v>
      </c>
      <c r="C3749" s="11" t="s">
        <v>104</v>
      </c>
      <c r="D3749" s="11" t="s">
        <v>174</v>
      </c>
      <c r="E3749" s="12">
        <v>7.3807798489169726E-2</v>
      </c>
      <c r="F3749" s="12">
        <v>3.215075887500364E-2</v>
      </c>
      <c r="G3749" s="12">
        <v>4.3746928308187445E-2</v>
      </c>
      <c r="H3749" s="12">
        <v>5.6500055301856998E-2</v>
      </c>
      <c r="I3749" s="12">
        <v>5.3842988296727422E-2</v>
      </c>
      <c r="J3749" s="12">
        <v>3.4059942050901258E-2</v>
      </c>
      <c r="K3749" s="12">
        <v>3.6681019615819502E-2</v>
      </c>
      <c r="L3749" s="12">
        <v>5.5996567363008842E-2</v>
      </c>
      <c r="M3749" s="12">
        <v>6.6835206236938782E-2</v>
      </c>
      <c r="N3749" s="12"/>
      <c r="O3749" s="12"/>
    </row>
    <row r="3750" spans="1:15" x14ac:dyDescent="0.35">
      <c r="A3750" s="11" t="str">
        <f t="shared" si="59"/>
        <v>CONSUMO PER CAPITA (kg o litros por individuo)Resto Bebidas CalienteNIVEL BAJO</v>
      </c>
      <c r="B3750" s="11" t="s">
        <v>208</v>
      </c>
      <c r="C3750" s="11" t="s">
        <v>104</v>
      </c>
      <c r="D3750" s="11" t="s">
        <v>190</v>
      </c>
      <c r="E3750" s="12">
        <v>8.0456523988031686E-2</v>
      </c>
      <c r="F3750" s="12">
        <v>4.8412605547020142E-2</v>
      </c>
      <c r="G3750" s="12">
        <v>6.5224786276714714E-2</v>
      </c>
      <c r="H3750" s="12">
        <v>7.8965375892296838E-2</v>
      </c>
      <c r="I3750" s="12">
        <v>8.8530215871435891E-2</v>
      </c>
      <c r="J3750" s="12">
        <v>5.2817051879498408E-2</v>
      </c>
      <c r="K3750" s="12">
        <v>5.4442562816362755E-2</v>
      </c>
      <c r="L3750" s="12">
        <v>7.3998866025700397E-2</v>
      </c>
      <c r="M3750" s="12">
        <v>0.10692409740986634</v>
      </c>
      <c r="N3750" s="12"/>
      <c r="O3750" s="12"/>
    </row>
    <row r="3751" spans="1:15" x14ac:dyDescent="0.35">
      <c r="A3751" s="11" t="str">
        <f t="shared" si="59"/>
        <v>CONSUMO PER CAPITA (kg o litros por individuo)Resto Bebidas CalienteHOMBRE</v>
      </c>
      <c r="B3751" s="11" t="s">
        <v>208</v>
      </c>
      <c r="C3751" s="11" t="s">
        <v>104</v>
      </c>
      <c r="D3751" s="11" t="s">
        <v>17</v>
      </c>
      <c r="E3751" s="12">
        <v>7.6848851038325575E-2</v>
      </c>
      <c r="F3751" s="12">
        <v>4.4241547176216027E-2</v>
      </c>
      <c r="G3751" s="12">
        <v>4.9666365559445695E-2</v>
      </c>
      <c r="H3751" s="12">
        <v>7.6661067355352927E-2</v>
      </c>
      <c r="I3751" s="12">
        <v>7.2754006879268127E-2</v>
      </c>
      <c r="J3751" s="12">
        <v>4.5581718668140078E-2</v>
      </c>
      <c r="K3751" s="12">
        <v>5.0833241621060968E-2</v>
      </c>
      <c r="L3751" s="12">
        <v>6.4108959729306317E-2</v>
      </c>
      <c r="M3751" s="12">
        <v>7.3460269885095339E-2</v>
      </c>
      <c r="N3751" s="12"/>
      <c r="O3751" s="12"/>
    </row>
    <row r="3752" spans="1:15" x14ac:dyDescent="0.35">
      <c r="A3752" s="11" t="str">
        <f t="shared" si="59"/>
        <v>CONSUMO PER CAPITA (kg o litros por individuo)Resto Bebidas CalienteMUJER</v>
      </c>
      <c r="B3752" s="11" t="s">
        <v>208</v>
      </c>
      <c r="C3752" s="11" t="s">
        <v>104</v>
      </c>
      <c r="D3752" s="11" t="s">
        <v>18</v>
      </c>
      <c r="E3752" s="12">
        <v>9.592662358750402E-2</v>
      </c>
      <c r="F3752" s="12">
        <v>3.7989445589134668E-2</v>
      </c>
      <c r="G3752" s="12">
        <v>5.4370315286481369E-2</v>
      </c>
      <c r="H3752" s="12">
        <v>7.3750864665649521E-2</v>
      </c>
      <c r="I3752" s="12">
        <v>7.7176304366029139E-2</v>
      </c>
      <c r="J3752" s="12">
        <v>4.2590385280728421E-2</v>
      </c>
      <c r="K3752" s="12">
        <v>4.0274684083723922E-2</v>
      </c>
      <c r="L3752" s="12">
        <v>7.7369306089015585E-2</v>
      </c>
      <c r="M3752" s="12">
        <v>8.2163044783916117E-2</v>
      </c>
      <c r="N3752" s="12"/>
      <c r="O3752" s="12"/>
    </row>
    <row r="3753" spans="1:15" x14ac:dyDescent="0.35">
      <c r="A3753" s="11" t="str">
        <f t="shared" si="59"/>
        <v>CONSUMO PER CAPITA (kg o litros por individuo).Total Bebidas FriasT.ESPAÑA</v>
      </c>
      <c r="B3753" s="11" t="s">
        <v>208</v>
      </c>
      <c r="C3753" s="11" t="s">
        <v>105</v>
      </c>
      <c r="D3753" s="11" t="s">
        <v>32</v>
      </c>
      <c r="E3753" s="12">
        <v>10.56364310876879</v>
      </c>
      <c r="F3753" s="12">
        <v>12.255948316403973</v>
      </c>
      <c r="G3753" s="12">
        <v>19.399762037326788</v>
      </c>
      <c r="H3753" s="12">
        <v>11.135374469594339</v>
      </c>
      <c r="I3753" s="12">
        <v>10.500058597422097</v>
      </c>
      <c r="J3753" s="12">
        <v>11.999379708814031</v>
      </c>
      <c r="K3753" s="12">
        <v>17.929885529368246</v>
      </c>
      <c r="L3753" s="12">
        <v>10.46866500452683</v>
      </c>
      <c r="M3753" s="12">
        <v>9.8622506724432331</v>
      </c>
      <c r="N3753" s="12"/>
      <c r="O3753" s="12"/>
    </row>
    <row r="3754" spans="1:15" x14ac:dyDescent="0.35">
      <c r="A3754" s="11" t="str">
        <f t="shared" si="59"/>
        <v>CONSUMO PER CAPITA (kg o litros por individuo).Total Bebidas FriasBCN AM</v>
      </c>
      <c r="B3754" s="11" t="s">
        <v>208</v>
      </c>
      <c r="C3754" s="11" t="s">
        <v>105</v>
      </c>
      <c r="D3754" s="11" t="s">
        <v>1</v>
      </c>
      <c r="E3754" s="12">
        <v>11.656630520713426</v>
      </c>
      <c r="F3754" s="12">
        <v>12.341562586855533</v>
      </c>
      <c r="G3754" s="12">
        <v>18.401771308426</v>
      </c>
      <c r="H3754" s="12">
        <v>10.755341336235524</v>
      </c>
      <c r="I3754" s="12">
        <v>9.8322099513234331</v>
      </c>
      <c r="J3754" s="12">
        <v>11.621053541971939</v>
      </c>
      <c r="K3754" s="12">
        <v>17.867507695127461</v>
      </c>
      <c r="L3754" s="12">
        <v>10.16746071819111</v>
      </c>
      <c r="M3754" s="12">
        <v>9.7264224701386688</v>
      </c>
      <c r="N3754" s="12"/>
      <c r="O3754" s="12"/>
    </row>
    <row r="3755" spans="1:15" x14ac:dyDescent="0.35">
      <c r="A3755" s="11" t="str">
        <f t="shared" si="59"/>
        <v>CONSUMO PER CAPITA (kg o litros por individuo).Total Bebidas FriasREST.CAT ARAGON</v>
      </c>
      <c r="B3755" s="11" t="s">
        <v>208</v>
      </c>
      <c r="C3755" s="11" t="s">
        <v>105</v>
      </c>
      <c r="D3755" s="11" t="s">
        <v>2</v>
      </c>
      <c r="E3755" s="12">
        <v>10.594100102212321</v>
      </c>
      <c r="F3755" s="12">
        <v>13.332609411335943</v>
      </c>
      <c r="G3755" s="12">
        <v>23.982012851960981</v>
      </c>
      <c r="H3755" s="12">
        <v>14.103093245814625</v>
      </c>
      <c r="I3755" s="12">
        <v>13.886444211870945</v>
      </c>
      <c r="J3755" s="12">
        <v>15.084638771982037</v>
      </c>
      <c r="K3755" s="12">
        <v>24.408745505123651</v>
      </c>
      <c r="L3755" s="12">
        <v>13.679158305366144</v>
      </c>
      <c r="M3755" s="12">
        <v>13.507543462672777</v>
      </c>
      <c r="N3755" s="12"/>
      <c r="O3755" s="12"/>
    </row>
    <row r="3756" spans="1:15" x14ac:dyDescent="0.35">
      <c r="A3756" s="11" t="str">
        <f t="shared" si="59"/>
        <v>CONSUMO PER CAPITA (kg o litros por individuo).Total Bebidas FriasLEVANTE</v>
      </c>
      <c r="B3756" s="11" t="s">
        <v>208</v>
      </c>
      <c r="C3756" s="11" t="s">
        <v>105</v>
      </c>
      <c r="D3756" s="11" t="s">
        <v>3</v>
      </c>
      <c r="E3756" s="12">
        <v>9.785897808996074</v>
      </c>
      <c r="F3756" s="12">
        <v>10.491237981487179</v>
      </c>
      <c r="G3756" s="12">
        <v>16.735452878532204</v>
      </c>
      <c r="H3756" s="12">
        <v>9.56834334606061</v>
      </c>
      <c r="I3756" s="12">
        <v>9.5062696984377713</v>
      </c>
      <c r="J3756" s="12">
        <v>10.240548841293727</v>
      </c>
      <c r="K3756" s="12">
        <v>15.405001078098916</v>
      </c>
      <c r="L3756" s="12">
        <v>9.6404407092081428</v>
      </c>
      <c r="M3756" s="12">
        <v>8.888356863484276</v>
      </c>
      <c r="N3756" s="12"/>
      <c r="O3756" s="12"/>
    </row>
    <row r="3757" spans="1:15" x14ac:dyDescent="0.35">
      <c r="A3757" s="11" t="str">
        <f t="shared" si="59"/>
        <v>CONSUMO PER CAPITA (kg o litros por individuo).Total Bebidas FriasANDALUCIA</v>
      </c>
      <c r="B3757" s="11" t="s">
        <v>208</v>
      </c>
      <c r="C3757" s="11" t="s">
        <v>105</v>
      </c>
      <c r="D3757" s="11" t="s">
        <v>4</v>
      </c>
      <c r="E3757" s="12">
        <v>10.003231196295992</v>
      </c>
      <c r="F3757" s="12">
        <v>12.46963182351711</v>
      </c>
      <c r="G3757" s="12">
        <v>18.73936417957659</v>
      </c>
      <c r="H3757" s="12">
        <v>10.918979550221007</v>
      </c>
      <c r="I3757" s="12">
        <v>9.7662555017218917</v>
      </c>
      <c r="J3757" s="12">
        <v>11.401664149288919</v>
      </c>
      <c r="K3757" s="12">
        <v>16.528044481954808</v>
      </c>
      <c r="L3757" s="12">
        <v>9.8863019064583888</v>
      </c>
      <c r="M3757" s="12">
        <v>9.4429562517924861</v>
      </c>
      <c r="N3757" s="12"/>
      <c r="O3757" s="12"/>
    </row>
    <row r="3758" spans="1:15" x14ac:dyDescent="0.35">
      <c r="A3758" s="11" t="str">
        <f t="shared" si="59"/>
        <v>CONSUMO PER CAPITA (kg o litros por individuo).Total Bebidas FriasMDD AM</v>
      </c>
      <c r="B3758" s="11" t="s">
        <v>208</v>
      </c>
      <c r="C3758" s="11" t="s">
        <v>105</v>
      </c>
      <c r="D3758" s="11" t="s">
        <v>5</v>
      </c>
      <c r="E3758" s="12">
        <v>10.361504954498317</v>
      </c>
      <c r="F3758" s="12">
        <v>11.703968240573303</v>
      </c>
      <c r="G3758" s="12">
        <v>18.665496089516452</v>
      </c>
      <c r="H3758" s="12">
        <v>10.32821891463821</v>
      </c>
      <c r="I3758" s="12">
        <v>9.0076075113214102</v>
      </c>
      <c r="J3758" s="12">
        <v>11.502709299560388</v>
      </c>
      <c r="K3758" s="12">
        <v>16.16625948926529</v>
      </c>
      <c r="L3758" s="12">
        <v>8.8091805071102147</v>
      </c>
      <c r="M3758" s="12">
        <v>7.7582584269300625</v>
      </c>
      <c r="N3758" s="12"/>
      <c r="O3758" s="12"/>
    </row>
    <row r="3759" spans="1:15" x14ac:dyDescent="0.35">
      <c r="A3759" s="11" t="str">
        <f t="shared" si="59"/>
        <v>CONSUMO PER CAPITA (kg o litros por individuo).Total Bebidas FriasRTO CENTRO</v>
      </c>
      <c r="B3759" s="11" t="s">
        <v>208</v>
      </c>
      <c r="C3759" s="11" t="s">
        <v>105</v>
      </c>
      <c r="D3759" s="11" t="s">
        <v>6</v>
      </c>
      <c r="E3759" s="12">
        <v>9.5905456707098669</v>
      </c>
      <c r="F3759" s="12">
        <v>11.653558335203009</v>
      </c>
      <c r="G3759" s="12">
        <v>17.865818946456361</v>
      </c>
      <c r="H3759" s="12">
        <v>10.4312149637319</v>
      </c>
      <c r="I3759" s="12">
        <v>10.51522612516988</v>
      </c>
      <c r="J3759" s="12">
        <v>11.391910259320893</v>
      </c>
      <c r="K3759" s="12">
        <v>17.0055084715103</v>
      </c>
      <c r="L3759" s="12">
        <v>10.829428922867557</v>
      </c>
      <c r="M3759" s="12">
        <v>10.176289447909891</v>
      </c>
      <c r="N3759" s="12"/>
      <c r="O3759" s="12"/>
    </row>
    <row r="3760" spans="1:15" x14ac:dyDescent="0.35">
      <c r="A3760" s="11" t="str">
        <f t="shared" si="59"/>
        <v>CONSUMO PER CAPITA (kg o litros por individuo).Total Bebidas FriasNORTE-CENTRO</v>
      </c>
      <c r="B3760" s="11" t="s">
        <v>208</v>
      </c>
      <c r="C3760" s="11" t="s">
        <v>105</v>
      </c>
      <c r="D3760" s="11" t="s">
        <v>7</v>
      </c>
      <c r="E3760" s="12">
        <v>10.507444409823277</v>
      </c>
      <c r="F3760" s="12">
        <v>11.783030732686379</v>
      </c>
      <c r="G3760" s="12">
        <v>20.51066205959874</v>
      </c>
      <c r="H3760" s="12">
        <v>11.403247365933987</v>
      </c>
      <c r="I3760" s="12">
        <v>10.239085298259017</v>
      </c>
      <c r="J3760" s="12">
        <v>12.269990380268414</v>
      </c>
      <c r="K3760" s="12">
        <v>17.538365623398118</v>
      </c>
      <c r="L3760" s="12">
        <v>9.9625676353346737</v>
      </c>
      <c r="M3760" s="12">
        <v>9.3742814874236515</v>
      </c>
      <c r="N3760" s="12"/>
      <c r="O3760" s="12"/>
    </row>
    <row r="3761" spans="1:15" x14ac:dyDescent="0.35">
      <c r="A3761" s="11" t="str">
        <f t="shared" si="59"/>
        <v>CONSUMO PER CAPITA (kg o litros por individuo).Total Bebidas FriasNOROESTE</v>
      </c>
      <c r="B3761" s="11" t="s">
        <v>208</v>
      </c>
      <c r="C3761" s="11" t="s">
        <v>105</v>
      </c>
      <c r="D3761" s="11" t="s">
        <v>8</v>
      </c>
      <c r="E3761" s="12">
        <v>13.430714357468387</v>
      </c>
      <c r="F3761" s="12">
        <v>15.165176307384103</v>
      </c>
      <c r="G3761" s="12">
        <v>21.447073917367774</v>
      </c>
      <c r="H3761" s="12">
        <v>12.068282225264715</v>
      </c>
      <c r="I3761" s="12">
        <v>12.161185768476484</v>
      </c>
      <c r="J3761" s="12">
        <v>13.443551381677096</v>
      </c>
      <c r="K3761" s="12">
        <v>20.150573652738686</v>
      </c>
      <c r="L3761" s="12">
        <v>11.496301351807077</v>
      </c>
      <c r="M3761" s="12">
        <v>10.667658672470029</v>
      </c>
      <c r="N3761" s="12"/>
      <c r="O3761" s="12"/>
    </row>
    <row r="3762" spans="1:15" x14ac:dyDescent="0.35">
      <c r="A3762" s="11" t="str">
        <f t="shared" si="59"/>
        <v>CONSUMO PER CAPITA (kg o litros por individuo).Total Bebidas Frias&lt;2MIL</v>
      </c>
      <c r="B3762" s="11" t="s">
        <v>208</v>
      </c>
      <c r="C3762" s="11" t="s">
        <v>105</v>
      </c>
      <c r="D3762" s="11" t="s">
        <v>9</v>
      </c>
      <c r="E3762" s="12">
        <v>9.7741792944928942</v>
      </c>
      <c r="F3762" s="12">
        <v>12.030427515524986</v>
      </c>
      <c r="G3762" s="12">
        <v>19.107044227965766</v>
      </c>
      <c r="H3762" s="12">
        <v>9.6772590277851318</v>
      </c>
      <c r="I3762" s="12">
        <v>11.411165963596877</v>
      </c>
      <c r="J3762" s="12">
        <v>11.578535825972876</v>
      </c>
      <c r="K3762" s="12">
        <v>18.173710589024523</v>
      </c>
      <c r="L3762" s="12">
        <v>10.142240015977778</v>
      </c>
      <c r="M3762" s="12">
        <v>11.80274196943439</v>
      </c>
      <c r="N3762" s="12"/>
      <c r="O3762" s="12"/>
    </row>
    <row r="3763" spans="1:15" x14ac:dyDescent="0.35">
      <c r="A3763" s="11" t="str">
        <f t="shared" si="59"/>
        <v>CONSUMO PER CAPITA (kg o litros por individuo).Total Bebidas Frias2-5MIL</v>
      </c>
      <c r="B3763" s="11" t="s">
        <v>208</v>
      </c>
      <c r="C3763" s="11" t="s">
        <v>105</v>
      </c>
      <c r="D3763" s="11" t="s">
        <v>10</v>
      </c>
      <c r="E3763" s="12">
        <v>7.929275197877133</v>
      </c>
      <c r="F3763" s="12">
        <v>8.6691685015578503</v>
      </c>
      <c r="G3763" s="12">
        <v>14.203236404759684</v>
      </c>
      <c r="H3763" s="12">
        <v>7.2744668139063107</v>
      </c>
      <c r="I3763" s="12">
        <v>6.2261135631066118</v>
      </c>
      <c r="J3763" s="12">
        <v>7.9776879007366466</v>
      </c>
      <c r="K3763" s="12">
        <v>11.17661011478093</v>
      </c>
      <c r="L3763" s="12">
        <v>6.9902998502540736</v>
      </c>
      <c r="M3763" s="12">
        <v>7.7334218678020621</v>
      </c>
      <c r="N3763" s="12"/>
      <c r="O3763" s="12"/>
    </row>
    <row r="3764" spans="1:15" x14ac:dyDescent="0.35">
      <c r="A3764" s="11" t="str">
        <f t="shared" si="59"/>
        <v>CONSUMO PER CAPITA (kg o litros por individuo).Total Bebidas Frias5-10MIL</v>
      </c>
      <c r="B3764" s="11" t="s">
        <v>208</v>
      </c>
      <c r="C3764" s="11" t="s">
        <v>105</v>
      </c>
      <c r="D3764" s="11" t="s">
        <v>11</v>
      </c>
      <c r="E3764" s="12">
        <v>9.6650924184733213</v>
      </c>
      <c r="F3764" s="12">
        <v>11.80419503872403</v>
      </c>
      <c r="G3764" s="12">
        <v>18.29158581059065</v>
      </c>
      <c r="H3764" s="12">
        <v>11.432095330652951</v>
      </c>
      <c r="I3764" s="12">
        <v>9.4496786643116639</v>
      </c>
      <c r="J3764" s="12">
        <v>12.101199565737884</v>
      </c>
      <c r="K3764" s="12">
        <v>17.563570707181682</v>
      </c>
      <c r="L3764" s="12">
        <v>10.48080469985546</v>
      </c>
      <c r="M3764" s="12">
        <v>9.8375581350713137</v>
      </c>
      <c r="N3764" s="12"/>
      <c r="O3764" s="12"/>
    </row>
    <row r="3765" spans="1:15" x14ac:dyDescent="0.35">
      <c r="A3765" s="11" t="str">
        <f t="shared" si="59"/>
        <v>CONSUMO PER CAPITA (kg o litros por individuo).Total Bebidas Frias10-30MIL</v>
      </c>
      <c r="B3765" s="11" t="s">
        <v>208</v>
      </c>
      <c r="C3765" s="11" t="s">
        <v>105</v>
      </c>
      <c r="D3765" s="11" t="s">
        <v>12</v>
      </c>
      <c r="E3765" s="12">
        <v>10.464092076766526</v>
      </c>
      <c r="F3765" s="12">
        <v>12.480351944475428</v>
      </c>
      <c r="G3765" s="12">
        <v>18.815093410376534</v>
      </c>
      <c r="H3765" s="12">
        <v>10.55989891098943</v>
      </c>
      <c r="I3765" s="12">
        <v>9.9097574085353308</v>
      </c>
      <c r="J3765" s="12">
        <v>11.558326605202174</v>
      </c>
      <c r="K3765" s="12">
        <v>17.694275975621803</v>
      </c>
      <c r="L3765" s="12">
        <v>10.074907352347774</v>
      </c>
      <c r="M3765" s="12">
        <v>9.4874199611321028</v>
      </c>
      <c r="N3765" s="12"/>
      <c r="O3765" s="12"/>
    </row>
    <row r="3766" spans="1:15" x14ac:dyDescent="0.35">
      <c r="A3766" s="11" t="str">
        <f t="shared" si="59"/>
        <v>CONSUMO PER CAPITA (kg o litros por individuo).Total Bebidas Frias30-100MIL</v>
      </c>
      <c r="B3766" s="11" t="s">
        <v>208</v>
      </c>
      <c r="C3766" s="11" t="s">
        <v>105</v>
      </c>
      <c r="D3766" s="11" t="s">
        <v>13</v>
      </c>
      <c r="E3766" s="12">
        <v>9.7426029762615034</v>
      </c>
      <c r="F3766" s="12">
        <v>11.525616756477238</v>
      </c>
      <c r="G3766" s="12">
        <v>20.607220168163554</v>
      </c>
      <c r="H3766" s="12">
        <v>12.327399754398284</v>
      </c>
      <c r="I3766" s="12">
        <v>12.133766768193031</v>
      </c>
      <c r="J3766" s="12">
        <v>13.421673702640861</v>
      </c>
      <c r="K3766" s="12">
        <v>19.51666625256783</v>
      </c>
      <c r="L3766" s="12">
        <v>11.770168773490035</v>
      </c>
      <c r="M3766" s="12">
        <v>10.591051290126376</v>
      </c>
      <c r="N3766" s="12"/>
      <c r="O3766" s="12"/>
    </row>
    <row r="3767" spans="1:15" x14ac:dyDescent="0.35">
      <c r="A3767" s="11" t="str">
        <f t="shared" si="59"/>
        <v>CONSUMO PER CAPITA (kg o litros por individuo).Total Bebidas Frias100-200MIL</v>
      </c>
      <c r="B3767" s="11" t="s">
        <v>208</v>
      </c>
      <c r="C3767" s="11" t="s">
        <v>105</v>
      </c>
      <c r="D3767" s="11" t="s">
        <v>14</v>
      </c>
      <c r="E3767" s="12">
        <v>10.31855137162264</v>
      </c>
      <c r="F3767" s="12">
        <v>11.856846237100388</v>
      </c>
      <c r="G3767" s="12">
        <v>19.32728570746761</v>
      </c>
      <c r="H3767" s="12">
        <v>10.650671357701574</v>
      </c>
      <c r="I3767" s="12">
        <v>9.8883610202465508</v>
      </c>
      <c r="J3767" s="12">
        <v>11.369685383011845</v>
      </c>
      <c r="K3767" s="12">
        <v>16.948477219525252</v>
      </c>
      <c r="L3767" s="12">
        <v>9.8110681245140761</v>
      </c>
      <c r="M3767" s="12">
        <v>8.9639153654342731</v>
      </c>
      <c r="N3767" s="12"/>
      <c r="O3767" s="12"/>
    </row>
    <row r="3768" spans="1:15" x14ac:dyDescent="0.35">
      <c r="A3768" s="11" t="str">
        <f t="shared" si="59"/>
        <v>CONSUMO PER CAPITA (kg o litros por individuo).Total Bebidas Frias200-500MIL</v>
      </c>
      <c r="B3768" s="11" t="s">
        <v>208</v>
      </c>
      <c r="C3768" s="11" t="s">
        <v>105</v>
      </c>
      <c r="D3768" s="11" t="s">
        <v>15</v>
      </c>
      <c r="E3768" s="12">
        <v>11.78475819408801</v>
      </c>
      <c r="F3768" s="12">
        <v>13.488879047118187</v>
      </c>
      <c r="G3768" s="12">
        <v>20.566712303155935</v>
      </c>
      <c r="H3768" s="12">
        <v>11.614826562925288</v>
      </c>
      <c r="I3768" s="12">
        <v>10.737711038494314</v>
      </c>
      <c r="J3768" s="12">
        <v>11.538773123692385</v>
      </c>
      <c r="K3768" s="12">
        <v>18.754337884310583</v>
      </c>
      <c r="L3768" s="12">
        <v>10.99478679678715</v>
      </c>
      <c r="M3768" s="12">
        <v>10.162809217702859</v>
      </c>
      <c r="N3768" s="12"/>
      <c r="O3768" s="12"/>
    </row>
    <row r="3769" spans="1:15" x14ac:dyDescent="0.35">
      <c r="A3769" s="11" t="str">
        <f t="shared" ref="A3769:A3832" si="60">B3769&amp;C3769&amp;D3769</f>
        <v>CONSUMO PER CAPITA (kg o litros por individuo).Total Bebidas Frias&gt;500MIL</v>
      </c>
      <c r="B3769" s="11" t="s">
        <v>208</v>
      </c>
      <c r="C3769" s="11" t="s">
        <v>105</v>
      </c>
      <c r="D3769" s="11" t="s">
        <v>16</v>
      </c>
      <c r="E3769" s="12">
        <v>12.663506448330885</v>
      </c>
      <c r="F3769" s="12">
        <v>13.933830242233752</v>
      </c>
      <c r="G3769" s="12">
        <v>20.378653923892305</v>
      </c>
      <c r="H3769" s="12">
        <v>12.097588558245313</v>
      </c>
      <c r="I3769" s="12">
        <v>11.142514659346379</v>
      </c>
      <c r="J3769" s="12">
        <v>13.093750072004017</v>
      </c>
      <c r="K3769" s="12">
        <v>18.870746949288304</v>
      </c>
      <c r="L3769" s="12">
        <v>10.725561105951286</v>
      </c>
      <c r="M3769" s="12">
        <v>9.7973674823082462</v>
      </c>
      <c r="N3769" s="12"/>
      <c r="O3769" s="12"/>
    </row>
    <row r="3770" spans="1:15" x14ac:dyDescent="0.35">
      <c r="A3770" s="11" t="str">
        <f t="shared" si="60"/>
        <v>CONSUMO PER CAPITA (kg o litros por individuo).Total Bebidas FriasDE 15 A 19 AÑOS</v>
      </c>
      <c r="B3770" s="11" t="s">
        <v>208</v>
      </c>
      <c r="C3770" s="11" t="s">
        <v>105</v>
      </c>
      <c r="D3770" s="11" t="s">
        <v>34</v>
      </c>
      <c r="E3770" s="12">
        <v>2.1763395225890942</v>
      </c>
      <c r="F3770" s="12">
        <v>2.5275481362346603</v>
      </c>
      <c r="G3770" s="12">
        <v>5.9642330278933171</v>
      </c>
      <c r="H3770" s="12">
        <v>2.7885955455905691</v>
      </c>
      <c r="I3770" s="12">
        <v>1.8375369248261419</v>
      </c>
      <c r="J3770" s="12">
        <v>1.8314967175534205</v>
      </c>
      <c r="K3770" s="12">
        <v>3.9051797384065869</v>
      </c>
      <c r="L3770" s="12">
        <v>2.7368794508309229</v>
      </c>
      <c r="M3770" s="12">
        <v>2.5481650406518308</v>
      </c>
      <c r="N3770" s="12"/>
      <c r="O3770" s="12"/>
    </row>
    <row r="3771" spans="1:15" x14ac:dyDescent="0.35">
      <c r="A3771" s="11" t="str">
        <f t="shared" si="60"/>
        <v>CONSUMO PER CAPITA (kg o litros por individuo).Total Bebidas FriasDE 20 A 24 AÑOS</v>
      </c>
      <c r="B3771" s="11" t="s">
        <v>208</v>
      </c>
      <c r="C3771" s="11" t="s">
        <v>105</v>
      </c>
      <c r="D3771" s="11" t="s">
        <v>35</v>
      </c>
      <c r="E3771" s="12">
        <v>3.4442987386701427</v>
      </c>
      <c r="F3771" s="12">
        <v>4.5307943648334419</v>
      </c>
      <c r="G3771" s="12">
        <v>6.0684202295719238</v>
      </c>
      <c r="H3771" s="12">
        <v>3.5577241718361079</v>
      </c>
      <c r="I3771" s="12">
        <v>3.560511314621341</v>
      </c>
      <c r="J3771" s="12">
        <v>4.3224053458387468</v>
      </c>
      <c r="K3771" s="12">
        <v>6.8210600202239684</v>
      </c>
      <c r="L3771" s="12">
        <v>4.6110384337860362</v>
      </c>
      <c r="M3771" s="12">
        <v>5.3062532967544644</v>
      </c>
      <c r="N3771" s="12"/>
      <c r="O3771" s="12"/>
    </row>
    <row r="3772" spans="1:15" x14ac:dyDescent="0.35">
      <c r="A3772" s="11" t="str">
        <f t="shared" si="60"/>
        <v>CONSUMO PER CAPITA (kg o litros por individuo).Total Bebidas FriasDE 25 A 34 AÑOS</v>
      </c>
      <c r="B3772" s="11" t="s">
        <v>208</v>
      </c>
      <c r="C3772" s="11" t="s">
        <v>105</v>
      </c>
      <c r="D3772" s="11" t="s">
        <v>36</v>
      </c>
      <c r="E3772" s="12">
        <v>4.9507999970818721</v>
      </c>
      <c r="F3772" s="12">
        <v>5.4214952254181634</v>
      </c>
      <c r="G3772" s="12">
        <v>8.4190967050565888</v>
      </c>
      <c r="H3772" s="12">
        <v>5.2865430189369276</v>
      </c>
      <c r="I3772" s="12">
        <v>4.9599279345566432</v>
      </c>
      <c r="J3772" s="12">
        <v>5.4228207594566564</v>
      </c>
      <c r="K3772" s="12">
        <v>7.9478639972561593</v>
      </c>
      <c r="L3772" s="12">
        <v>5.112097278475523</v>
      </c>
      <c r="M3772" s="12">
        <v>4.5416721215173705</v>
      </c>
      <c r="N3772" s="12"/>
      <c r="O3772" s="12"/>
    </row>
    <row r="3773" spans="1:15" x14ac:dyDescent="0.35">
      <c r="A3773" s="11" t="str">
        <f t="shared" si="60"/>
        <v>CONSUMO PER CAPITA (kg o litros por individuo).Total Bebidas FriasDE 35 A 49 AÑOS</v>
      </c>
      <c r="B3773" s="11" t="s">
        <v>208</v>
      </c>
      <c r="C3773" s="11" t="s">
        <v>105</v>
      </c>
      <c r="D3773" s="11" t="s">
        <v>37</v>
      </c>
      <c r="E3773" s="12">
        <v>8.329041390441299</v>
      </c>
      <c r="F3773" s="12">
        <v>9.9118766533016522</v>
      </c>
      <c r="G3773" s="12">
        <v>15.141794456472118</v>
      </c>
      <c r="H3773" s="12">
        <v>8.5440873384809652</v>
      </c>
      <c r="I3773" s="12">
        <v>7.9950069091582661</v>
      </c>
      <c r="J3773" s="12">
        <v>9.4328717993773559</v>
      </c>
      <c r="K3773" s="12">
        <v>13.516902467313672</v>
      </c>
      <c r="L3773" s="12">
        <v>8.1431342176888108</v>
      </c>
      <c r="M3773" s="12">
        <v>7.4050388033183987</v>
      </c>
      <c r="N3773" s="12"/>
      <c r="O3773" s="12"/>
    </row>
    <row r="3774" spans="1:15" x14ac:dyDescent="0.35">
      <c r="A3774" s="11" t="str">
        <f t="shared" si="60"/>
        <v>CONSUMO PER CAPITA (kg o litros por individuo).Total Bebidas FriasDE 50 A 59 AÑOS</v>
      </c>
      <c r="B3774" s="11" t="s">
        <v>208</v>
      </c>
      <c r="C3774" s="11" t="s">
        <v>105</v>
      </c>
      <c r="D3774" s="11" t="s">
        <v>38</v>
      </c>
      <c r="E3774" s="12">
        <v>13.947131309159028</v>
      </c>
      <c r="F3774" s="12">
        <v>16.33054678776967</v>
      </c>
      <c r="G3774" s="12">
        <v>25.501597688727042</v>
      </c>
      <c r="H3774" s="12">
        <v>14.173218591230183</v>
      </c>
      <c r="I3774" s="12">
        <v>12.990151704919255</v>
      </c>
      <c r="J3774" s="12">
        <v>15.140204615273374</v>
      </c>
      <c r="K3774" s="12">
        <v>22.519093722298063</v>
      </c>
      <c r="L3774" s="12">
        <v>12.598665598397966</v>
      </c>
      <c r="M3774" s="12">
        <v>11.832752921113881</v>
      </c>
      <c r="N3774" s="12"/>
      <c r="O3774" s="12"/>
    </row>
    <row r="3775" spans="1:15" x14ac:dyDescent="0.35">
      <c r="A3775" s="11" t="str">
        <f t="shared" si="60"/>
        <v>CONSUMO PER CAPITA (kg o litros por individuo).Total Bebidas FriasDE 60 A 75 AÑOS</v>
      </c>
      <c r="B3775" s="11" t="s">
        <v>208</v>
      </c>
      <c r="C3775" s="11" t="s">
        <v>105</v>
      </c>
      <c r="D3775" s="11" t="s">
        <v>39</v>
      </c>
      <c r="E3775" s="12">
        <v>18.605420483081382</v>
      </c>
      <c r="F3775" s="12">
        <v>21.206537934011859</v>
      </c>
      <c r="G3775" s="12">
        <v>34.388300642780642</v>
      </c>
      <c r="H3775" s="12">
        <v>20.210492704791626</v>
      </c>
      <c r="I3775" s="12">
        <v>19.536090452081115</v>
      </c>
      <c r="J3775" s="12">
        <v>21.886890360176618</v>
      </c>
      <c r="K3775" s="12">
        <v>33.124862717587874</v>
      </c>
      <c r="L3775" s="12">
        <v>18.911459985612591</v>
      </c>
      <c r="M3775" s="12">
        <v>17.901766041780412</v>
      </c>
      <c r="N3775" s="12"/>
      <c r="O3775" s="12"/>
    </row>
    <row r="3776" spans="1:15" x14ac:dyDescent="0.35">
      <c r="A3776" s="11" t="str">
        <f t="shared" si="60"/>
        <v>CONSUMO PER CAPITA (kg o litros por individuo).Total Bebidas FriasNIVEL ALTO</v>
      </c>
      <c r="B3776" s="11" t="s">
        <v>208</v>
      </c>
      <c r="C3776" s="11" t="s">
        <v>105</v>
      </c>
      <c r="D3776" s="11" t="s">
        <v>171</v>
      </c>
      <c r="E3776" s="12">
        <v>11.065711265113579</v>
      </c>
      <c r="F3776" s="12">
        <v>13.379343184225348</v>
      </c>
      <c r="G3776" s="12">
        <v>20.637653020809445</v>
      </c>
      <c r="H3776" s="12">
        <v>11.120533127573031</v>
      </c>
      <c r="I3776" s="12">
        <v>9.936740416356832</v>
      </c>
      <c r="J3776" s="12">
        <v>10.598804211246899</v>
      </c>
      <c r="K3776" s="12">
        <v>17.18138220060354</v>
      </c>
      <c r="L3776" s="12">
        <v>9.9877234410493596</v>
      </c>
      <c r="M3776" s="12">
        <v>9.0054728636658705</v>
      </c>
      <c r="N3776" s="12"/>
      <c r="O3776" s="12"/>
    </row>
    <row r="3777" spans="1:15" x14ac:dyDescent="0.35">
      <c r="A3777" s="11" t="str">
        <f t="shared" si="60"/>
        <v>CONSUMO PER CAPITA (kg o litros por individuo).Total Bebidas FriasNIVEL MEDIO ALTO</v>
      </c>
      <c r="B3777" s="11" t="s">
        <v>208</v>
      </c>
      <c r="C3777" s="11" t="s">
        <v>105</v>
      </c>
      <c r="D3777" s="11" t="s">
        <v>172</v>
      </c>
      <c r="E3777" s="12">
        <v>10.301078888988952</v>
      </c>
      <c r="F3777" s="12">
        <v>10.988743757382448</v>
      </c>
      <c r="G3777" s="12">
        <v>17.509757566262934</v>
      </c>
      <c r="H3777" s="12">
        <v>10.182427897675785</v>
      </c>
      <c r="I3777" s="12">
        <v>10.131521191645536</v>
      </c>
      <c r="J3777" s="12">
        <v>11.494009447082799</v>
      </c>
      <c r="K3777" s="12">
        <v>16.412266274071971</v>
      </c>
      <c r="L3777" s="12">
        <v>9.5012669063070678</v>
      </c>
      <c r="M3777" s="12">
        <v>9.7116744579584076</v>
      </c>
      <c r="N3777" s="12"/>
      <c r="O3777" s="12"/>
    </row>
    <row r="3778" spans="1:15" x14ac:dyDescent="0.35">
      <c r="A3778" s="11" t="str">
        <f t="shared" si="60"/>
        <v>CONSUMO PER CAPITA (kg o litros por individuo).Total Bebidas FriasNIVEL MEDIO</v>
      </c>
      <c r="B3778" s="11" t="s">
        <v>208</v>
      </c>
      <c r="C3778" s="11" t="s">
        <v>105</v>
      </c>
      <c r="D3778" s="11" t="s">
        <v>173</v>
      </c>
      <c r="E3778" s="12">
        <v>10.401100104028014</v>
      </c>
      <c r="F3778" s="12">
        <v>11.942867939234123</v>
      </c>
      <c r="G3778" s="12">
        <v>20.282185953642674</v>
      </c>
      <c r="H3778" s="12">
        <v>11.698287784629757</v>
      </c>
      <c r="I3778" s="12">
        <v>10.076549837104427</v>
      </c>
      <c r="J3778" s="12">
        <v>11.736252229221501</v>
      </c>
      <c r="K3778" s="12">
        <v>17.86131338574501</v>
      </c>
      <c r="L3778" s="12">
        <v>10.439256042611346</v>
      </c>
      <c r="M3778" s="12">
        <v>9.6996608426315287</v>
      </c>
      <c r="N3778" s="12"/>
      <c r="O3778" s="12"/>
    </row>
    <row r="3779" spans="1:15" x14ac:dyDescent="0.35">
      <c r="A3779" s="11" t="str">
        <f t="shared" si="60"/>
        <v>CONSUMO PER CAPITA (kg o litros por individuo).Total Bebidas FriasNIVEL MEDIO BAJO</v>
      </c>
      <c r="B3779" s="11" t="s">
        <v>208</v>
      </c>
      <c r="C3779" s="11" t="s">
        <v>105</v>
      </c>
      <c r="D3779" s="11" t="s">
        <v>174</v>
      </c>
      <c r="E3779" s="12">
        <v>10.7298235022251</v>
      </c>
      <c r="F3779" s="12">
        <v>11.849865271231902</v>
      </c>
      <c r="G3779" s="12">
        <v>19.178161708909055</v>
      </c>
      <c r="H3779" s="12">
        <v>11.367273240677898</v>
      </c>
      <c r="I3779" s="12">
        <v>14.202962603467418</v>
      </c>
      <c r="J3779" s="12">
        <v>15.558038937154155</v>
      </c>
      <c r="K3779" s="12">
        <v>21.249571308736531</v>
      </c>
      <c r="L3779" s="12">
        <v>13.214650268942165</v>
      </c>
      <c r="M3779" s="12">
        <v>12.138647838182068</v>
      </c>
      <c r="N3779" s="12"/>
      <c r="O3779" s="12"/>
    </row>
    <row r="3780" spans="1:15" x14ac:dyDescent="0.35">
      <c r="A3780" s="11" t="str">
        <f t="shared" si="60"/>
        <v>CONSUMO PER CAPITA (kg o litros por individuo).Total Bebidas FriasNIVEL BAJO</v>
      </c>
      <c r="B3780" s="11" t="s">
        <v>208</v>
      </c>
      <c r="C3780" s="11" t="s">
        <v>105</v>
      </c>
      <c r="D3780" s="11" t="s">
        <v>190</v>
      </c>
      <c r="E3780" s="12">
        <v>10.307281577692056</v>
      </c>
      <c r="F3780" s="12">
        <v>12.62092786627858</v>
      </c>
      <c r="G3780" s="12">
        <v>18.591961418840572</v>
      </c>
      <c r="H3780" s="12">
        <v>11.005126001341379</v>
      </c>
      <c r="I3780" s="12">
        <v>9.2733898678509128</v>
      </c>
      <c r="J3780" s="12">
        <v>11.655467351354018</v>
      </c>
      <c r="K3780" s="12">
        <v>17.537379605577406</v>
      </c>
      <c r="L3780" s="12">
        <v>9.7953031209033981</v>
      </c>
      <c r="M3780" s="12">
        <v>9.4588972038092667</v>
      </c>
      <c r="N3780" s="12"/>
      <c r="O3780" s="12"/>
    </row>
    <row r="3781" spans="1:15" x14ac:dyDescent="0.35">
      <c r="A3781" s="11" t="str">
        <f t="shared" si="60"/>
        <v>CONSUMO PER CAPITA (kg o litros por individuo).Total Bebidas FriasHOMBRE</v>
      </c>
      <c r="B3781" s="11" t="s">
        <v>208</v>
      </c>
      <c r="C3781" s="11" t="s">
        <v>105</v>
      </c>
      <c r="D3781" s="11" t="s">
        <v>17</v>
      </c>
      <c r="E3781" s="12">
        <v>12.654945739603054</v>
      </c>
      <c r="F3781" s="12">
        <v>14.328305548304691</v>
      </c>
      <c r="G3781" s="12">
        <v>22.957238572548704</v>
      </c>
      <c r="H3781" s="12">
        <v>13.56957481412271</v>
      </c>
      <c r="I3781" s="12">
        <v>12.741260231493433</v>
      </c>
      <c r="J3781" s="12">
        <v>14.523356079707368</v>
      </c>
      <c r="K3781" s="12">
        <v>21.272754952898051</v>
      </c>
      <c r="L3781" s="12">
        <v>12.666571191873917</v>
      </c>
      <c r="M3781" s="12">
        <v>12.120707652989321</v>
      </c>
      <c r="N3781" s="12"/>
      <c r="O3781" s="12"/>
    </row>
    <row r="3782" spans="1:15" x14ac:dyDescent="0.35">
      <c r="A3782" s="11" t="str">
        <f t="shared" si="60"/>
        <v>CONSUMO PER CAPITA (kg o litros por individuo).Total Bebidas FriasMUJER</v>
      </c>
      <c r="B3782" s="11" t="s">
        <v>208</v>
      </c>
      <c r="C3782" s="11" t="s">
        <v>105</v>
      </c>
      <c r="D3782" s="11" t="s">
        <v>18</v>
      </c>
      <c r="E3782" s="12">
        <v>8.4989259977113161</v>
      </c>
      <c r="F3782" s="12">
        <v>10.209918123654033</v>
      </c>
      <c r="G3782" s="12">
        <v>15.886685532865062</v>
      </c>
      <c r="H3782" s="12">
        <v>8.7326071563155221</v>
      </c>
      <c r="I3782" s="12">
        <v>8.2820282394218623</v>
      </c>
      <c r="J3782" s="12">
        <v>9.5015338138953371</v>
      </c>
      <c r="K3782" s="12">
        <v>14.62150566449678</v>
      </c>
      <c r="L3782" s="12">
        <v>8.2934848121558034</v>
      </c>
      <c r="M3782" s="12">
        <v>7.6217493582107521</v>
      </c>
      <c r="N3782" s="12"/>
      <c r="O3782" s="12"/>
    </row>
    <row r="3783" spans="1:15" x14ac:dyDescent="0.35">
      <c r="A3783" s="11" t="str">
        <f t="shared" si="60"/>
        <v>CONSUMO PER CAPITA (kg o litros por individuo)Total bebidas de vinoT.ESPAÑA</v>
      </c>
      <c r="B3783" s="11" t="s">
        <v>208</v>
      </c>
      <c r="C3783" s="11" t="s">
        <v>106</v>
      </c>
      <c r="D3783" s="11" t="s">
        <v>32</v>
      </c>
      <c r="E3783" s="12">
        <v>0.79295760664158166</v>
      </c>
      <c r="F3783" s="12">
        <v>0.86668707824771662</v>
      </c>
      <c r="G3783" s="12">
        <v>1.277634310713113</v>
      </c>
      <c r="H3783" s="12">
        <v>0.84769081338625185</v>
      </c>
      <c r="I3783" s="12">
        <v>0.75106483966864923</v>
      </c>
      <c r="J3783" s="12">
        <v>0.81835080894676482</v>
      </c>
      <c r="K3783" s="12">
        <v>1.1559479466098954</v>
      </c>
      <c r="L3783" s="12">
        <v>0.79908421889142911</v>
      </c>
      <c r="M3783" s="12">
        <v>0.68385752073496198</v>
      </c>
      <c r="N3783" s="12"/>
      <c r="O3783" s="12"/>
    </row>
    <row r="3784" spans="1:15" x14ac:dyDescent="0.35">
      <c r="A3784" s="11" t="str">
        <f t="shared" si="60"/>
        <v>CONSUMO PER CAPITA (kg o litros por individuo)Total bebidas de vinoBCN AM</v>
      </c>
      <c r="B3784" s="11" t="s">
        <v>208</v>
      </c>
      <c r="C3784" s="11" t="s">
        <v>106</v>
      </c>
      <c r="D3784" s="11" t="s">
        <v>1</v>
      </c>
      <c r="E3784" s="12">
        <v>0.75580931087513603</v>
      </c>
      <c r="F3784" s="12">
        <v>0.67939646915431751</v>
      </c>
      <c r="G3784" s="12">
        <v>0.9077150769122877</v>
      </c>
      <c r="H3784" s="12">
        <v>0.60598985818605755</v>
      </c>
      <c r="I3784" s="12">
        <v>0.61136977134516424</v>
      </c>
      <c r="J3784" s="12">
        <v>0.65051294818662153</v>
      </c>
      <c r="K3784" s="12">
        <v>0.84251936510767189</v>
      </c>
      <c r="L3784" s="12">
        <v>0.64382894074624131</v>
      </c>
      <c r="M3784" s="12">
        <v>0.63379067464553696</v>
      </c>
      <c r="N3784" s="12"/>
      <c r="O3784" s="12"/>
    </row>
    <row r="3785" spans="1:15" x14ac:dyDescent="0.35">
      <c r="A3785" s="11" t="str">
        <f t="shared" si="60"/>
        <v>CONSUMO PER CAPITA (kg o litros por individuo)Total bebidas de vinoREST.CAT ARAGON</v>
      </c>
      <c r="B3785" s="11" t="s">
        <v>208</v>
      </c>
      <c r="C3785" s="11" t="s">
        <v>106</v>
      </c>
      <c r="D3785" s="11" t="s">
        <v>2</v>
      </c>
      <c r="E3785" s="12">
        <v>0.93393277359627624</v>
      </c>
      <c r="F3785" s="12">
        <v>0.90542750403488148</v>
      </c>
      <c r="G3785" s="12">
        <v>1.4481265757508965</v>
      </c>
      <c r="H3785" s="12">
        <v>1.2680603435919453</v>
      </c>
      <c r="I3785" s="12">
        <v>1.0754387768715687</v>
      </c>
      <c r="J3785" s="12">
        <v>0.97643892103384533</v>
      </c>
      <c r="K3785" s="12">
        <v>1.5106479101738801</v>
      </c>
      <c r="L3785" s="12">
        <v>1.2145770274213308</v>
      </c>
      <c r="M3785" s="12">
        <v>1.0085029916821684</v>
      </c>
      <c r="N3785" s="12"/>
      <c r="O3785" s="12"/>
    </row>
    <row r="3786" spans="1:15" x14ac:dyDescent="0.35">
      <c r="A3786" s="11" t="str">
        <f t="shared" si="60"/>
        <v>CONSUMO PER CAPITA (kg o litros por individuo)Total bebidas de vinoLEVANTE</v>
      </c>
      <c r="B3786" s="11" t="s">
        <v>208</v>
      </c>
      <c r="C3786" s="11" t="s">
        <v>106</v>
      </c>
      <c r="D3786" s="11" t="s">
        <v>3</v>
      </c>
      <c r="E3786" s="12">
        <v>0.57108007751754619</v>
      </c>
      <c r="F3786" s="12">
        <v>0.61946261743627795</v>
      </c>
      <c r="G3786" s="12">
        <v>0.97173208534794686</v>
      </c>
      <c r="H3786" s="12">
        <v>0.63517156762421456</v>
      </c>
      <c r="I3786" s="12">
        <v>0.58992009050299854</v>
      </c>
      <c r="J3786" s="12">
        <v>0.58321279192150055</v>
      </c>
      <c r="K3786" s="12">
        <v>0.94364764761721076</v>
      </c>
      <c r="L3786" s="12">
        <v>0.64344624620864999</v>
      </c>
      <c r="M3786" s="12">
        <v>0.51833790204837937</v>
      </c>
      <c r="N3786" s="12"/>
      <c r="O3786" s="12"/>
    </row>
    <row r="3787" spans="1:15" x14ac:dyDescent="0.35">
      <c r="A3787" s="11" t="str">
        <f t="shared" si="60"/>
        <v>CONSUMO PER CAPITA (kg o litros por individuo)Total bebidas de vinoANDALUCIA</v>
      </c>
      <c r="B3787" s="11" t="s">
        <v>208</v>
      </c>
      <c r="C3787" s="11" t="s">
        <v>106</v>
      </c>
      <c r="D3787" s="11" t="s">
        <v>4</v>
      </c>
      <c r="E3787" s="12">
        <v>0.62169751773415816</v>
      </c>
      <c r="F3787" s="12">
        <v>0.82585877496214499</v>
      </c>
      <c r="G3787" s="12">
        <v>1.2741733071659842</v>
      </c>
      <c r="H3787" s="12">
        <v>0.62987812263564236</v>
      </c>
      <c r="I3787" s="12">
        <v>0.57159340178790319</v>
      </c>
      <c r="J3787" s="12">
        <v>0.71945791674531046</v>
      </c>
      <c r="K3787" s="12">
        <v>1.0743030849822564</v>
      </c>
      <c r="L3787" s="12">
        <v>0.58449775154958528</v>
      </c>
      <c r="M3787" s="12">
        <v>0.48288352359278741</v>
      </c>
      <c r="N3787" s="12"/>
      <c r="O3787" s="12"/>
    </row>
    <row r="3788" spans="1:15" x14ac:dyDescent="0.35">
      <c r="A3788" s="11" t="str">
        <f t="shared" si="60"/>
        <v>CONSUMO PER CAPITA (kg o litros por individuo)Total bebidas de vinoMDD AM</v>
      </c>
      <c r="B3788" s="11" t="s">
        <v>208</v>
      </c>
      <c r="C3788" s="11" t="s">
        <v>106</v>
      </c>
      <c r="D3788" s="11" t="s">
        <v>5</v>
      </c>
      <c r="E3788" s="12">
        <v>0.74620139038050237</v>
      </c>
      <c r="F3788" s="12">
        <v>1.0002569059553741</v>
      </c>
      <c r="G3788" s="12">
        <v>1.3681490581872608</v>
      </c>
      <c r="H3788" s="12">
        <v>0.79867411148107437</v>
      </c>
      <c r="I3788" s="12">
        <v>0.68318074789803007</v>
      </c>
      <c r="J3788" s="12">
        <v>0.87554537601350069</v>
      </c>
      <c r="K3788" s="12">
        <v>1.1641790160015564</v>
      </c>
      <c r="L3788" s="12">
        <v>0.73499110925364231</v>
      </c>
      <c r="M3788" s="12">
        <v>0.61289264604442106</v>
      </c>
      <c r="N3788" s="12"/>
      <c r="O3788" s="12"/>
    </row>
    <row r="3789" spans="1:15" x14ac:dyDescent="0.35">
      <c r="A3789" s="11" t="str">
        <f t="shared" si="60"/>
        <v>CONSUMO PER CAPITA (kg o litros por individuo)Total bebidas de vinoRTO CENTRO</v>
      </c>
      <c r="B3789" s="11" t="s">
        <v>208</v>
      </c>
      <c r="C3789" s="11" t="s">
        <v>106</v>
      </c>
      <c r="D3789" s="11" t="s">
        <v>6</v>
      </c>
      <c r="E3789" s="12">
        <v>0.54348087857598182</v>
      </c>
      <c r="F3789" s="12">
        <v>0.67859068825260838</v>
      </c>
      <c r="G3789" s="12">
        <v>1.1323924119018132</v>
      </c>
      <c r="H3789" s="12">
        <v>0.64387070460635609</v>
      </c>
      <c r="I3789" s="12">
        <v>0.64755110109855862</v>
      </c>
      <c r="J3789" s="12">
        <v>0.76618082136025878</v>
      </c>
      <c r="K3789" s="12">
        <v>1.2963801510387063</v>
      </c>
      <c r="L3789" s="12">
        <v>0.73532782893381698</v>
      </c>
      <c r="M3789" s="12">
        <v>0.58584873760769285</v>
      </c>
      <c r="N3789" s="12"/>
      <c r="O3789" s="12"/>
    </row>
    <row r="3790" spans="1:15" x14ac:dyDescent="0.35">
      <c r="A3790" s="11" t="str">
        <f t="shared" si="60"/>
        <v>CONSUMO PER CAPITA (kg o litros por individuo)Total bebidas de vinoNORTE-CENTRO</v>
      </c>
      <c r="B3790" s="11" t="s">
        <v>208</v>
      </c>
      <c r="C3790" s="11" t="s">
        <v>106</v>
      </c>
      <c r="D3790" s="11" t="s">
        <v>7</v>
      </c>
      <c r="E3790" s="12">
        <v>1.4616300398538866</v>
      </c>
      <c r="F3790" s="12">
        <v>1.3882765271681337</v>
      </c>
      <c r="G3790" s="12">
        <v>1.8875595926969237</v>
      </c>
      <c r="H3790" s="12">
        <v>1.5317965732263497</v>
      </c>
      <c r="I3790" s="12">
        <v>1.0665419656197146</v>
      </c>
      <c r="J3790" s="12">
        <v>1.2370503518507554</v>
      </c>
      <c r="K3790" s="12">
        <v>1.4754469906311769</v>
      </c>
      <c r="L3790" s="12">
        <v>1.1549661862303688</v>
      </c>
      <c r="M3790" s="12">
        <v>1.0272793992307623</v>
      </c>
      <c r="N3790" s="12"/>
      <c r="O3790" s="12"/>
    </row>
    <row r="3791" spans="1:15" x14ac:dyDescent="0.35">
      <c r="A3791" s="11" t="str">
        <f t="shared" si="60"/>
        <v>CONSUMO PER CAPITA (kg o litros por individuo)Total bebidas de vinoNOROESTE</v>
      </c>
      <c r="B3791" s="11" t="s">
        <v>208</v>
      </c>
      <c r="C3791" s="11" t="s">
        <v>106</v>
      </c>
      <c r="D3791" s="11" t="s">
        <v>8</v>
      </c>
      <c r="E3791" s="12">
        <v>1.0468630909434467</v>
      </c>
      <c r="F3791" s="12">
        <v>0.99841299085713586</v>
      </c>
      <c r="G3791" s="12">
        <v>1.3501330223246508</v>
      </c>
      <c r="H3791" s="12">
        <v>0.92912641605620605</v>
      </c>
      <c r="I3791" s="12">
        <v>1.0001064660374117</v>
      </c>
      <c r="J3791" s="12">
        <v>0.93913027195884036</v>
      </c>
      <c r="K3791" s="12">
        <v>1.0309381922652563</v>
      </c>
      <c r="L3791" s="12">
        <v>0.90800126218310173</v>
      </c>
      <c r="M3791" s="12">
        <v>0.86325845524968081</v>
      </c>
      <c r="N3791" s="12"/>
      <c r="O3791" s="12"/>
    </row>
    <row r="3792" spans="1:15" x14ac:dyDescent="0.35">
      <c r="A3792" s="11" t="str">
        <f t="shared" si="60"/>
        <v>CONSUMO PER CAPITA (kg o litros por individuo)Total bebidas de vino&lt;2MIL</v>
      </c>
      <c r="B3792" s="11" t="s">
        <v>208</v>
      </c>
      <c r="C3792" s="11" t="s">
        <v>106</v>
      </c>
      <c r="D3792" s="11" t="s">
        <v>9</v>
      </c>
      <c r="E3792" s="12">
        <v>0.85915363444065262</v>
      </c>
      <c r="F3792" s="12">
        <v>0.82751854707917982</v>
      </c>
      <c r="G3792" s="12">
        <v>1.5273522133681461</v>
      </c>
      <c r="H3792" s="12">
        <v>0.89830324640516579</v>
      </c>
      <c r="I3792" s="12">
        <v>0.85772962721260404</v>
      </c>
      <c r="J3792" s="12">
        <v>0.95369698555795746</v>
      </c>
      <c r="K3792" s="12">
        <v>1.5340309680394397</v>
      </c>
      <c r="L3792" s="12">
        <v>0.96243504439614869</v>
      </c>
      <c r="M3792" s="12">
        <v>0.73459722518658865</v>
      </c>
      <c r="N3792" s="12"/>
      <c r="O3792" s="12"/>
    </row>
    <row r="3793" spans="1:15" x14ac:dyDescent="0.35">
      <c r="A3793" s="11" t="str">
        <f t="shared" si="60"/>
        <v>CONSUMO PER CAPITA (kg o litros por individuo)Total bebidas de vino2-5MIL</v>
      </c>
      <c r="B3793" s="11" t="s">
        <v>208</v>
      </c>
      <c r="C3793" s="11" t="s">
        <v>106</v>
      </c>
      <c r="D3793" s="11" t="s">
        <v>10</v>
      </c>
      <c r="E3793" s="12">
        <v>0.6871078253255094</v>
      </c>
      <c r="F3793" s="12">
        <v>0.72495329447497159</v>
      </c>
      <c r="G3793" s="12">
        <v>1.0562780271574359</v>
      </c>
      <c r="H3793" s="12">
        <v>0.77483691500115603</v>
      </c>
      <c r="I3793" s="12">
        <v>0.40283654420972015</v>
      </c>
      <c r="J3793" s="12">
        <v>0.50769783376298827</v>
      </c>
      <c r="K3793" s="12">
        <v>0.81336849578078652</v>
      </c>
      <c r="L3793" s="12">
        <v>0.51718359782425172</v>
      </c>
      <c r="M3793" s="12">
        <v>0.46695283174298624</v>
      </c>
      <c r="N3793" s="12"/>
      <c r="O3793" s="12"/>
    </row>
    <row r="3794" spans="1:15" x14ac:dyDescent="0.35">
      <c r="A3794" s="11" t="str">
        <f t="shared" si="60"/>
        <v>CONSUMO PER CAPITA (kg o litros por individuo)Total bebidas de vino5-10MIL</v>
      </c>
      <c r="B3794" s="11" t="s">
        <v>208</v>
      </c>
      <c r="C3794" s="11" t="s">
        <v>106</v>
      </c>
      <c r="D3794" s="11" t="s">
        <v>11</v>
      </c>
      <c r="E3794" s="12">
        <v>0.84742007214986548</v>
      </c>
      <c r="F3794" s="12">
        <v>0.89024437376314369</v>
      </c>
      <c r="G3794" s="12">
        <v>1.2707477721160849</v>
      </c>
      <c r="H3794" s="12">
        <v>0.88998749964195512</v>
      </c>
      <c r="I3794" s="12">
        <v>0.81591417248686371</v>
      </c>
      <c r="J3794" s="12">
        <v>0.83279602895933313</v>
      </c>
      <c r="K3794" s="12">
        <v>1.1207735669916292</v>
      </c>
      <c r="L3794" s="12">
        <v>0.74941372019149022</v>
      </c>
      <c r="M3794" s="12">
        <v>0.61107490001698228</v>
      </c>
      <c r="N3794" s="12"/>
      <c r="O3794" s="12"/>
    </row>
    <row r="3795" spans="1:15" x14ac:dyDescent="0.35">
      <c r="A3795" s="11" t="str">
        <f t="shared" si="60"/>
        <v>CONSUMO PER CAPITA (kg o litros por individuo)Total bebidas de vino10-30MIL</v>
      </c>
      <c r="B3795" s="11" t="s">
        <v>208</v>
      </c>
      <c r="C3795" s="11" t="s">
        <v>106</v>
      </c>
      <c r="D3795" s="11" t="s">
        <v>12</v>
      </c>
      <c r="E3795" s="12">
        <v>0.75023499593777021</v>
      </c>
      <c r="F3795" s="12">
        <v>0.77713769505372998</v>
      </c>
      <c r="G3795" s="12">
        <v>1.1770577029432836</v>
      </c>
      <c r="H3795" s="12">
        <v>0.77929132704471094</v>
      </c>
      <c r="I3795" s="12">
        <v>0.70526133144300418</v>
      </c>
      <c r="J3795" s="12">
        <v>0.93205367994493782</v>
      </c>
      <c r="K3795" s="12">
        <v>1.1165445289657963</v>
      </c>
      <c r="L3795" s="12">
        <v>0.79574158624662994</v>
      </c>
      <c r="M3795" s="12">
        <v>0.67500329029276007</v>
      </c>
      <c r="N3795" s="12"/>
      <c r="O3795" s="12"/>
    </row>
    <row r="3796" spans="1:15" x14ac:dyDescent="0.35">
      <c r="A3796" s="11" t="str">
        <f t="shared" si="60"/>
        <v>CONSUMO PER CAPITA (kg o litros por individuo)Total bebidas de vino30-100MIL</v>
      </c>
      <c r="B3796" s="11" t="s">
        <v>208</v>
      </c>
      <c r="C3796" s="11" t="s">
        <v>106</v>
      </c>
      <c r="D3796" s="11" t="s">
        <v>13</v>
      </c>
      <c r="E3796" s="12">
        <v>0.65167987169185981</v>
      </c>
      <c r="F3796" s="12">
        <v>0.73032174769884917</v>
      </c>
      <c r="G3796" s="12">
        <v>1.1856675311174238</v>
      </c>
      <c r="H3796" s="12">
        <v>0.85006512187970606</v>
      </c>
      <c r="I3796" s="12">
        <v>0.8172915705357191</v>
      </c>
      <c r="J3796" s="12">
        <v>0.73005716293528045</v>
      </c>
      <c r="K3796" s="12">
        <v>1.2075085880245535</v>
      </c>
      <c r="L3796" s="12">
        <v>0.8030508544264493</v>
      </c>
      <c r="M3796" s="12">
        <v>0.67848247370308701</v>
      </c>
      <c r="N3796" s="12"/>
      <c r="O3796" s="12"/>
    </row>
    <row r="3797" spans="1:15" x14ac:dyDescent="0.35">
      <c r="A3797" s="11" t="str">
        <f t="shared" si="60"/>
        <v>CONSUMO PER CAPITA (kg o litros por individuo)Total bebidas de vino100-200MIL</v>
      </c>
      <c r="B3797" s="11" t="s">
        <v>208</v>
      </c>
      <c r="C3797" s="11" t="s">
        <v>106</v>
      </c>
      <c r="D3797" s="11" t="s">
        <v>14</v>
      </c>
      <c r="E3797" s="12">
        <v>0.81524043131958168</v>
      </c>
      <c r="F3797" s="12">
        <v>0.94921137594279359</v>
      </c>
      <c r="G3797" s="12">
        <v>1.4152625334325082</v>
      </c>
      <c r="H3797" s="12">
        <v>0.88215020346482054</v>
      </c>
      <c r="I3797" s="12">
        <v>0.79513715350568881</v>
      </c>
      <c r="J3797" s="12">
        <v>0.8309741576738946</v>
      </c>
      <c r="K3797" s="12">
        <v>1.2562228416547905</v>
      </c>
      <c r="L3797" s="12">
        <v>0.93970788343516953</v>
      </c>
      <c r="M3797" s="12">
        <v>0.72877312670333194</v>
      </c>
      <c r="N3797" s="12"/>
      <c r="O3797" s="12"/>
    </row>
    <row r="3798" spans="1:15" x14ac:dyDescent="0.35">
      <c r="A3798" s="11" t="str">
        <f t="shared" si="60"/>
        <v>CONSUMO PER CAPITA (kg o litros por individuo)Total bebidas de vino200-500MIL</v>
      </c>
      <c r="B3798" s="11" t="s">
        <v>208</v>
      </c>
      <c r="C3798" s="11" t="s">
        <v>106</v>
      </c>
      <c r="D3798" s="11" t="s">
        <v>15</v>
      </c>
      <c r="E3798" s="12">
        <v>0.93635209823972265</v>
      </c>
      <c r="F3798" s="12">
        <v>1.0561236806027203</v>
      </c>
      <c r="G3798" s="12">
        <v>1.4022838030231137</v>
      </c>
      <c r="H3798" s="12">
        <v>0.91425759036993803</v>
      </c>
      <c r="I3798" s="12">
        <v>0.76511184452917635</v>
      </c>
      <c r="J3798" s="12">
        <v>0.82339603470635181</v>
      </c>
      <c r="K3798" s="12">
        <v>1.2008363796497061</v>
      </c>
      <c r="L3798" s="12">
        <v>0.8249561139747994</v>
      </c>
      <c r="M3798" s="12">
        <v>0.74406704296162129</v>
      </c>
      <c r="N3798" s="12"/>
      <c r="O3798" s="12"/>
    </row>
    <row r="3799" spans="1:15" x14ac:dyDescent="0.35">
      <c r="A3799" s="11" t="str">
        <f t="shared" si="60"/>
        <v>CONSUMO PER CAPITA (kg o litros por individuo)Total bebidas de vino&gt;500MIL</v>
      </c>
      <c r="B3799" s="11" t="s">
        <v>208</v>
      </c>
      <c r="C3799" s="11" t="s">
        <v>106</v>
      </c>
      <c r="D3799" s="11" t="s">
        <v>16</v>
      </c>
      <c r="E3799" s="12">
        <v>0.88370448592340423</v>
      </c>
      <c r="F3799" s="12">
        <v>0.99628962502693719</v>
      </c>
      <c r="G3799" s="12">
        <v>1.3239801841309227</v>
      </c>
      <c r="H3799" s="12">
        <v>0.83791118623526772</v>
      </c>
      <c r="I3799" s="12">
        <v>0.7472462708144425</v>
      </c>
      <c r="J3799" s="12">
        <v>0.85769529258113764</v>
      </c>
      <c r="K3799" s="12">
        <v>1.058548342709654</v>
      </c>
      <c r="L3799" s="12">
        <v>0.76807934231795394</v>
      </c>
      <c r="M3799" s="12">
        <v>0.72476495195301815</v>
      </c>
      <c r="N3799" s="12"/>
      <c r="O3799" s="12"/>
    </row>
    <row r="3800" spans="1:15" x14ac:dyDescent="0.35">
      <c r="A3800" s="11" t="str">
        <f t="shared" si="60"/>
        <v>CONSUMO PER CAPITA (kg o litros por individuo)Total bebidas de vinoDE 15 A 19 AÑOS</v>
      </c>
      <c r="B3800" s="11" t="s">
        <v>208</v>
      </c>
      <c r="C3800" s="11" t="s">
        <v>106</v>
      </c>
      <c r="D3800" s="11" t="s">
        <v>34</v>
      </c>
      <c r="E3800" s="12">
        <v>0.11737778822726457</v>
      </c>
      <c r="F3800" s="12">
        <v>9.5682611420995531E-2</v>
      </c>
      <c r="G3800" s="12">
        <v>0.16134128639809886</v>
      </c>
      <c r="H3800" s="12">
        <v>4.1670957758184975E-2</v>
      </c>
      <c r="I3800" s="12" t="s">
        <v>222</v>
      </c>
      <c r="J3800" s="12">
        <v>4.9153043601163965E-3</v>
      </c>
      <c r="K3800" s="12">
        <v>9.9431245961357582E-3</v>
      </c>
      <c r="L3800" s="12">
        <v>2.9444567744235182E-2</v>
      </c>
      <c r="M3800" s="12">
        <v>1.9821729031772685E-2</v>
      </c>
      <c r="N3800" s="12"/>
      <c r="O3800" s="12"/>
    </row>
    <row r="3801" spans="1:15" x14ac:dyDescent="0.35">
      <c r="A3801" s="11" t="str">
        <f t="shared" si="60"/>
        <v>CONSUMO PER CAPITA (kg o litros por individuo)Total bebidas de vinoDE 20 A 24 AÑOS</v>
      </c>
      <c r="B3801" s="11" t="s">
        <v>208</v>
      </c>
      <c r="C3801" s="11" t="s">
        <v>106</v>
      </c>
      <c r="D3801" s="11" t="s">
        <v>35</v>
      </c>
      <c r="E3801" s="12">
        <v>0.20347871768193546</v>
      </c>
      <c r="F3801" s="12">
        <v>0.20689619126187445</v>
      </c>
      <c r="G3801" s="12">
        <v>0.30901987769551964</v>
      </c>
      <c r="H3801" s="12">
        <v>0.1904821120040015</v>
      </c>
      <c r="I3801" s="12">
        <v>0.20619936664501767</v>
      </c>
      <c r="J3801" s="12">
        <v>0.27496386297572367</v>
      </c>
      <c r="K3801" s="12">
        <v>0.37395633221156088</v>
      </c>
      <c r="L3801" s="12">
        <v>0.14261954924839196</v>
      </c>
      <c r="M3801" s="12">
        <v>0.20206474903250538</v>
      </c>
      <c r="N3801" s="12"/>
      <c r="O3801" s="12"/>
    </row>
    <row r="3802" spans="1:15" x14ac:dyDescent="0.35">
      <c r="A3802" s="11" t="str">
        <f t="shared" si="60"/>
        <v>CONSUMO PER CAPITA (kg o litros por individuo)Total bebidas de vinoDE 25 A 34 AÑOS</v>
      </c>
      <c r="B3802" s="11" t="s">
        <v>208</v>
      </c>
      <c r="C3802" s="11" t="s">
        <v>106</v>
      </c>
      <c r="D3802" s="11" t="s">
        <v>36</v>
      </c>
      <c r="E3802" s="12">
        <v>0.22143094093508706</v>
      </c>
      <c r="F3802" s="12">
        <v>0.22960320922562377</v>
      </c>
      <c r="G3802" s="12">
        <v>0.3472502452815579</v>
      </c>
      <c r="H3802" s="12">
        <v>0.20787577814300229</v>
      </c>
      <c r="I3802" s="12">
        <v>0.1364266337708428</v>
      </c>
      <c r="J3802" s="12">
        <v>0.21130967307045248</v>
      </c>
      <c r="K3802" s="12">
        <v>0.3350565720512802</v>
      </c>
      <c r="L3802" s="12">
        <v>0.20136734860049146</v>
      </c>
      <c r="M3802" s="12">
        <v>0.15982098497916461</v>
      </c>
      <c r="N3802" s="12"/>
      <c r="O3802" s="12"/>
    </row>
    <row r="3803" spans="1:15" x14ac:dyDescent="0.35">
      <c r="A3803" s="11" t="str">
        <f t="shared" si="60"/>
        <v>CONSUMO PER CAPITA (kg o litros por individuo)Total bebidas de vinoDE 35 A 49 AÑOS</v>
      </c>
      <c r="B3803" s="11" t="s">
        <v>208</v>
      </c>
      <c r="C3803" s="11" t="s">
        <v>106</v>
      </c>
      <c r="D3803" s="11" t="s">
        <v>37</v>
      </c>
      <c r="E3803" s="12">
        <v>0.34746748898549495</v>
      </c>
      <c r="F3803" s="12">
        <v>0.44285974842559095</v>
      </c>
      <c r="G3803" s="12">
        <v>0.64359259381505718</v>
      </c>
      <c r="H3803" s="12">
        <v>0.39552232249987951</v>
      </c>
      <c r="I3803" s="12">
        <v>0.31516815969906381</v>
      </c>
      <c r="J3803" s="12">
        <v>0.37449988584365551</v>
      </c>
      <c r="K3803" s="12">
        <v>0.56466206737837765</v>
      </c>
      <c r="L3803" s="12">
        <v>0.31345287692395662</v>
      </c>
      <c r="M3803" s="12">
        <v>0.26084315707569156</v>
      </c>
      <c r="N3803" s="12"/>
      <c r="O3803" s="12"/>
    </row>
    <row r="3804" spans="1:15" x14ac:dyDescent="0.35">
      <c r="A3804" s="11" t="str">
        <f t="shared" si="60"/>
        <v>CONSUMO PER CAPITA (kg o litros por individuo)Total bebidas de vinoDE 50 A 59 AÑOS</v>
      </c>
      <c r="B3804" s="11" t="s">
        <v>208</v>
      </c>
      <c r="C3804" s="11" t="s">
        <v>106</v>
      </c>
      <c r="D3804" s="11" t="s">
        <v>38</v>
      </c>
      <c r="E3804" s="12">
        <v>1.0177707291874301</v>
      </c>
      <c r="F3804" s="12">
        <v>1.1191490844540739</v>
      </c>
      <c r="G3804" s="12">
        <v>1.8190501988316734</v>
      </c>
      <c r="H3804" s="12">
        <v>1.0224902922031216</v>
      </c>
      <c r="I3804" s="12">
        <v>0.98239865635679013</v>
      </c>
      <c r="J3804" s="12">
        <v>1.0465397891053942</v>
      </c>
      <c r="K3804" s="12">
        <v>1.5610925615573212</v>
      </c>
      <c r="L3804" s="12">
        <v>0.92117746438398163</v>
      </c>
      <c r="M3804" s="12">
        <v>0.78091029325177386</v>
      </c>
      <c r="N3804" s="12"/>
      <c r="O3804" s="12"/>
    </row>
    <row r="3805" spans="1:15" x14ac:dyDescent="0.35">
      <c r="A3805" s="11" t="str">
        <f t="shared" si="60"/>
        <v>CONSUMO PER CAPITA (kg o litros por individuo)Total bebidas de vinoDE 60 A 75 AÑOS</v>
      </c>
      <c r="B3805" s="11" t="s">
        <v>208</v>
      </c>
      <c r="C3805" s="11" t="s">
        <v>106</v>
      </c>
      <c r="D3805" s="11" t="s">
        <v>39</v>
      </c>
      <c r="E3805" s="12">
        <v>1.8960035800734247</v>
      </c>
      <c r="F3805" s="12">
        <v>2.0107258811394724</v>
      </c>
      <c r="G3805" s="12">
        <v>2.8165755046731493</v>
      </c>
      <c r="H3805" s="12">
        <v>2.1057937519436427</v>
      </c>
      <c r="I3805" s="12">
        <v>1.8542986045193963</v>
      </c>
      <c r="J3805" s="12">
        <v>1.9491940125713763</v>
      </c>
      <c r="K3805" s="12">
        <v>2.6182911961080131</v>
      </c>
      <c r="L3805" s="12">
        <v>2.0881064806944032</v>
      </c>
      <c r="M3805" s="12">
        <v>1.7642051517598105</v>
      </c>
      <c r="N3805" s="12"/>
      <c r="O3805" s="12"/>
    </row>
    <row r="3806" spans="1:15" x14ac:dyDescent="0.35">
      <c r="A3806" s="11" t="str">
        <f t="shared" si="60"/>
        <v>CONSUMO PER CAPITA (kg o litros por individuo)Total bebidas de vinoNIVEL ALTO</v>
      </c>
      <c r="B3806" s="11" t="s">
        <v>208</v>
      </c>
      <c r="C3806" s="11" t="s">
        <v>106</v>
      </c>
      <c r="D3806" s="11" t="s">
        <v>171</v>
      </c>
      <c r="E3806" s="12">
        <v>0.95546433512653417</v>
      </c>
      <c r="F3806" s="12">
        <v>1.0315661144965627</v>
      </c>
      <c r="G3806" s="12">
        <v>1.5373281545630535</v>
      </c>
      <c r="H3806" s="12">
        <v>1.0100439756380146</v>
      </c>
      <c r="I3806" s="12">
        <v>0.75125831845984614</v>
      </c>
      <c r="J3806" s="12">
        <v>0.81526123885598523</v>
      </c>
      <c r="K3806" s="12">
        <v>1.1768213581715627</v>
      </c>
      <c r="L3806" s="12">
        <v>0.8039828412087755</v>
      </c>
      <c r="M3806" s="12">
        <v>0.65347817943236453</v>
      </c>
      <c r="N3806" s="12"/>
      <c r="O3806" s="12"/>
    </row>
    <row r="3807" spans="1:15" x14ac:dyDescent="0.35">
      <c r="A3807" s="11" t="str">
        <f t="shared" si="60"/>
        <v>CONSUMO PER CAPITA (kg o litros por individuo)Total bebidas de vinoNIVEL MEDIO ALTO</v>
      </c>
      <c r="B3807" s="11" t="s">
        <v>208</v>
      </c>
      <c r="C3807" s="11" t="s">
        <v>106</v>
      </c>
      <c r="D3807" s="11" t="s">
        <v>172</v>
      </c>
      <c r="E3807" s="12">
        <v>0.81836272799420617</v>
      </c>
      <c r="F3807" s="12">
        <v>0.83139391011593899</v>
      </c>
      <c r="G3807" s="12">
        <v>1.2585166626605926</v>
      </c>
      <c r="H3807" s="12">
        <v>0.69989494290842569</v>
      </c>
      <c r="I3807" s="12">
        <v>0.75251946006375858</v>
      </c>
      <c r="J3807" s="12">
        <v>0.81929970131510899</v>
      </c>
      <c r="K3807" s="12">
        <v>1.1273921975358736</v>
      </c>
      <c r="L3807" s="12">
        <v>0.70525707288499706</v>
      </c>
      <c r="M3807" s="12">
        <v>0.67855724411282858</v>
      </c>
      <c r="N3807" s="12"/>
      <c r="O3807" s="12"/>
    </row>
    <row r="3808" spans="1:15" x14ac:dyDescent="0.35">
      <c r="A3808" s="11" t="str">
        <f t="shared" si="60"/>
        <v>CONSUMO PER CAPITA (kg o litros por individuo)Total bebidas de vinoNIVEL MEDIO</v>
      </c>
      <c r="B3808" s="11" t="s">
        <v>208</v>
      </c>
      <c r="C3808" s="11" t="s">
        <v>106</v>
      </c>
      <c r="D3808" s="11" t="s">
        <v>173</v>
      </c>
      <c r="E3808" s="12">
        <v>0.82413235483113967</v>
      </c>
      <c r="F3808" s="12">
        <v>0.84797886753739504</v>
      </c>
      <c r="G3808" s="12">
        <v>1.1918809703323063</v>
      </c>
      <c r="H3808" s="12">
        <v>0.88933225161449181</v>
      </c>
      <c r="I3808" s="12">
        <v>0.80688006844317983</v>
      </c>
      <c r="J3808" s="12">
        <v>0.7787621168365797</v>
      </c>
      <c r="K3808" s="12">
        <v>1.1053326456211261</v>
      </c>
      <c r="L3808" s="12">
        <v>0.75082946312985976</v>
      </c>
      <c r="M3808" s="12">
        <v>0.67135682205490055</v>
      </c>
      <c r="N3808" s="12"/>
      <c r="O3808" s="12"/>
    </row>
    <row r="3809" spans="1:15" x14ac:dyDescent="0.35">
      <c r="A3809" s="11" t="str">
        <f t="shared" si="60"/>
        <v>CONSUMO PER CAPITA (kg o litros por individuo)Total bebidas de vinoNIVEL MEDIO BAJO</v>
      </c>
      <c r="B3809" s="11" t="s">
        <v>208</v>
      </c>
      <c r="C3809" s="11" t="s">
        <v>106</v>
      </c>
      <c r="D3809" s="11" t="s">
        <v>174</v>
      </c>
      <c r="E3809" s="12">
        <v>0.79911156383253434</v>
      </c>
      <c r="F3809" s="12">
        <v>0.8959493912810661</v>
      </c>
      <c r="G3809" s="12">
        <v>1.2568960340009117</v>
      </c>
      <c r="H3809" s="12">
        <v>0.78664619238233735</v>
      </c>
      <c r="I3809" s="12">
        <v>0.85701458548085052</v>
      </c>
      <c r="J3809" s="12">
        <v>0.91456951396391395</v>
      </c>
      <c r="K3809" s="12">
        <v>1.3728699588143685</v>
      </c>
      <c r="L3809" s="12">
        <v>0.93432523725037075</v>
      </c>
      <c r="M3809" s="12">
        <v>0.81334747382291128</v>
      </c>
      <c r="N3809" s="12"/>
      <c r="O3809" s="12"/>
    </row>
    <row r="3810" spans="1:15" x14ac:dyDescent="0.35">
      <c r="A3810" s="11" t="str">
        <f t="shared" si="60"/>
        <v>CONSUMO PER CAPITA (kg o litros por individuo)Total bebidas de vinoNIVEL BAJO</v>
      </c>
      <c r="B3810" s="11" t="s">
        <v>208</v>
      </c>
      <c r="C3810" s="11" t="s">
        <v>106</v>
      </c>
      <c r="D3810" s="11" t="s">
        <v>190</v>
      </c>
      <c r="E3810" s="12">
        <v>0.57588278610164823</v>
      </c>
      <c r="F3810" s="12">
        <v>0.72677833698711258</v>
      </c>
      <c r="G3810" s="12">
        <v>1.1373776555417621</v>
      </c>
      <c r="H3810" s="12">
        <v>0.77869538938068772</v>
      </c>
      <c r="I3810" s="12">
        <v>0.61375275145172703</v>
      </c>
      <c r="J3810" s="12">
        <v>0.80049109075854352</v>
      </c>
      <c r="K3810" s="12">
        <v>1.0653085018446633</v>
      </c>
      <c r="L3810" s="12">
        <v>0.82136476245378087</v>
      </c>
      <c r="M3810" s="12">
        <v>0.64435689699725363</v>
      </c>
      <c r="N3810" s="12"/>
      <c r="O3810" s="12"/>
    </row>
    <row r="3811" spans="1:15" x14ac:dyDescent="0.35">
      <c r="A3811" s="11" t="str">
        <f t="shared" si="60"/>
        <v>CONSUMO PER CAPITA (kg o litros por individuo)Total bebidas de vinoHOMBRE</v>
      </c>
      <c r="B3811" s="11" t="s">
        <v>208</v>
      </c>
      <c r="C3811" s="11" t="s">
        <v>106</v>
      </c>
      <c r="D3811" s="11" t="s">
        <v>17</v>
      </c>
      <c r="E3811" s="12">
        <v>1.0098659686109441</v>
      </c>
      <c r="F3811" s="12">
        <v>1.04981855340306</v>
      </c>
      <c r="G3811" s="12">
        <v>1.5126033791016509</v>
      </c>
      <c r="H3811" s="12">
        <v>1.0810368191390762</v>
      </c>
      <c r="I3811" s="12">
        <v>0.93466079826230952</v>
      </c>
      <c r="J3811" s="12">
        <v>1.0064350668085014</v>
      </c>
      <c r="K3811" s="12">
        <v>1.4036288109199728</v>
      </c>
      <c r="L3811" s="12">
        <v>0.9849214594457496</v>
      </c>
      <c r="M3811" s="12">
        <v>0.85101875496887891</v>
      </c>
      <c r="N3811" s="12"/>
      <c r="O3811" s="12"/>
    </row>
    <row r="3812" spans="1:15" x14ac:dyDescent="0.35">
      <c r="A3812" s="11" t="str">
        <f t="shared" si="60"/>
        <v>CONSUMO PER CAPITA (kg o litros por individuo)Total bebidas de vinoMUJER</v>
      </c>
      <c r="B3812" s="11" t="s">
        <v>208</v>
      </c>
      <c r="C3812" s="11" t="s">
        <v>106</v>
      </c>
      <c r="D3812" s="11" t="s">
        <v>18</v>
      </c>
      <c r="E3812" s="12">
        <v>0.5788070448156285</v>
      </c>
      <c r="F3812" s="12">
        <v>0.68588208897692315</v>
      </c>
      <c r="G3812" s="12">
        <v>1.0455976872862198</v>
      </c>
      <c r="H3812" s="12">
        <v>0.6173576576752392</v>
      </c>
      <c r="I3812" s="12">
        <v>0.56936728324187713</v>
      </c>
      <c r="J3812" s="12">
        <v>0.6322139586832235</v>
      </c>
      <c r="K3812" s="12">
        <v>0.91082242975751848</v>
      </c>
      <c r="L3812" s="12">
        <v>0.61516803324090041</v>
      </c>
      <c r="M3812" s="12">
        <v>0.51802524874898737</v>
      </c>
      <c r="N3812" s="12"/>
      <c r="O3812" s="12"/>
    </row>
    <row r="3813" spans="1:15" x14ac:dyDescent="0.35">
      <c r="A3813" s="11" t="str">
        <f t="shared" si="60"/>
        <v>CONSUMO PER CAPITA (kg o litros por individuo)VinoT.ESPAÑA</v>
      </c>
      <c r="B3813" s="11" t="s">
        <v>208</v>
      </c>
      <c r="C3813" s="11" t="s">
        <v>107</v>
      </c>
      <c r="D3813" s="11" t="s">
        <v>32</v>
      </c>
      <c r="E3813" s="12">
        <v>0.61271186938552646</v>
      </c>
      <c r="F3813" s="12">
        <v>0.59726862044406637</v>
      </c>
      <c r="G3813" s="12">
        <v>0.72249340615161273</v>
      </c>
      <c r="H3813" s="12">
        <v>0.65581850573477007</v>
      </c>
      <c r="I3813" s="12">
        <v>0.58280080948300217</v>
      </c>
      <c r="J3813" s="12">
        <v>0.57253256764138361</v>
      </c>
      <c r="K3813" s="12">
        <v>0.62771785433611726</v>
      </c>
      <c r="L3813" s="12">
        <v>0.61715201279235599</v>
      </c>
      <c r="M3813" s="12">
        <v>0.54532889280869956</v>
      </c>
      <c r="N3813" s="12"/>
      <c r="O3813" s="12"/>
    </row>
    <row r="3814" spans="1:15" x14ac:dyDescent="0.35">
      <c r="A3814" s="11" t="str">
        <f t="shared" si="60"/>
        <v>CONSUMO PER CAPITA (kg o litros por individuo)VinoBCN AM</v>
      </c>
      <c r="B3814" s="11" t="s">
        <v>208</v>
      </c>
      <c r="C3814" s="11" t="s">
        <v>107</v>
      </c>
      <c r="D3814" s="11" t="s">
        <v>1</v>
      </c>
      <c r="E3814" s="12">
        <v>0.50550546006676578</v>
      </c>
      <c r="F3814" s="12">
        <v>0.53592291481562293</v>
      </c>
      <c r="G3814" s="12">
        <v>0.63193676833421908</v>
      </c>
      <c r="H3814" s="12">
        <v>0.4808850306455395</v>
      </c>
      <c r="I3814" s="12">
        <v>0.49091142299570956</v>
      </c>
      <c r="J3814" s="12">
        <v>0.45519784260740354</v>
      </c>
      <c r="K3814" s="12">
        <v>0.50145517458657918</v>
      </c>
      <c r="L3814" s="12">
        <v>0.46517107914977424</v>
      </c>
      <c r="M3814" s="12">
        <v>0.48286896231119547</v>
      </c>
      <c r="N3814" s="12"/>
      <c r="O3814" s="12"/>
    </row>
    <row r="3815" spans="1:15" x14ac:dyDescent="0.35">
      <c r="A3815" s="11" t="str">
        <f t="shared" si="60"/>
        <v>CONSUMO PER CAPITA (kg o litros por individuo)VinoREST.CAT ARAGON</v>
      </c>
      <c r="B3815" s="11" t="s">
        <v>208</v>
      </c>
      <c r="C3815" s="11" t="s">
        <v>107</v>
      </c>
      <c r="D3815" s="11" t="s">
        <v>2</v>
      </c>
      <c r="E3815" s="12">
        <v>0.79628729256462005</v>
      </c>
      <c r="F3815" s="12">
        <v>0.73626098642527271</v>
      </c>
      <c r="G3815" s="12">
        <v>1.0713417172251742</v>
      </c>
      <c r="H3815" s="12">
        <v>1.0549162090820809</v>
      </c>
      <c r="I3815" s="12">
        <v>0.88247217843171499</v>
      </c>
      <c r="J3815" s="12">
        <v>0.81724049705578639</v>
      </c>
      <c r="K3815" s="12">
        <v>1.1097182919354009</v>
      </c>
      <c r="L3815" s="12">
        <v>1.0015378749845976</v>
      </c>
      <c r="M3815" s="12">
        <v>0.86601853745785451</v>
      </c>
      <c r="N3815" s="12"/>
      <c r="O3815" s="12"/>
    </row>
    <row r="3816" spans="1:15" x14ac:dyDescent="0.35">
      <c r="A3816" s="11" t="str">
        <f t="shared" si="60"/>
        <v>CONSUMO PER CAPITA (kg o litros por individuo)VinoLEVANTE</v>
      </c>
      <c r="B3816" s="11" t="s">
        <v>208</v>
      </c>
      <c r="C3816" s="11" t="s">
        <v>107</v>
      </c>
      <c r="D3816" s="11" t="s">
        <v>3</v>
      </c>
      <c r="E3816" s="12">
        <v>0.40441761979855362</v>
      </c>
      <c r="F3816" s="12">
        <v>0.3836849289050917</v>
      </c>
      <c r="G3816" s="12">
        <v>0.47909788376655449</v>
      </c>
      <c r="H3816" s="12">
        <v>0.4089158429582278</v>
      </c>
      <c r="I3816" s="12">
        <v>0.3608492369661202</v>
      </c>
      <c r="J3816" s="12">
        <v>0.40931708807303907</v>
      </c>
      <c r="K3816" s="12">
        <v>0.49404949911961438</v>
      </c>
      <c r="L3816" s="12">
        <v>0.47864968187914081</v>
      </c>
      <c r="M3816" s="12">
        <v>0.41357022900797968</v>
      </c>
      <c r="N3816" s="12"/>
      <c r="O3816" s="12"/>
    </row>
    <row r="3817" spans="1:15" x14ac:dyDescent="0.35">
      <c r="A3817" s="11" t="str">
        <f t="shared" si="60"/>
        <v>CONSUMO PER CAPITA (kg o litros por individuo)VinoANDALUCIA</v>
      </c>
      <c r="B3817" s="11" t="s">
        <v>208</v>
      </c>
      <c r="C3817" s="11" t="s">
        <v>107</v>
      </c>
      <c r="D3817" s="11" t="s">
        <v>4</v>
      </c>
      <c r="E3817" s="12">
        <v>0.36043357487289551</v>
      </c>
      <c r="F3817" s="12">
        <v>0.34129757184740717</v>
      </c>
      <c r="G3817" s="12">
        <v>0.36100913030544651</v>
      </c>
      <c r="H3817" s="12">
        <v>0.39271785145615073</v>
      </c>
      <c r="I3817" s="12">
        <v>0.36108938032362842</v>
      </c>
      <c r="J3817" s="12">
        <v>0.30396006804738274</v>
      </c>
      <c r="K3817" s="12">
        <v>0.29669174080713473</v>
      </c>
      <c r="L3817" s="12">
        <v>0.35964363490611506</v>
      </c>
      <c r="M3817" s="12">
        <v>0.3040138141899964</v>
      </c>
      <c r="N3817" s="12"/>
      <c r="O3817" s="12"/>
    </row>
    <row r="3818" spans="1:15" x14ac:dyDescent="0.35">
      <c r="A3818" s="11" t="str">
        <f t="shared" si="60"/>
        <v>CONSUMO PER CAPITA (kg o litros por individuo)VinoMDD AM</v>
      </c>
      <c r="B3818" s="11" t="s">
        <v>208</v>
      </c>
      <c r="C3818" s="11" t="s">
        <v>107</v>
      </c>
      <c r="D3818" s="11" t="s">
        <v>5</v>
      </c>
      <c r="E3818" s="12">
        <v>0.60873185161855858</v>
      </c>
      <c r="F3818" s="12">
        <v>0.68768129450304571</v>
      </c>
      <c r="G3818" s="12">
        <v>0.64584079507822312</v>
      </c>
      <c r="H3818" s="12">
        <v>0.63363108607601859</v>
      </c>
      <c r="I3818" s="12">
        <v>0.57783175456857239</v>
      </c>
      <c r="J3818" s="12">
        <v>0.5778673507460439</v>
      </c>
      <c r="K3818" s="12">
        <v>0.50433268368138595</v>
      </c>
      <c r="L3818" s="12">
        <v>0.5368628927830188</v>
      </c>
      <c r="M3818" s="12">
        <v>0.48196362350424998</v>
      </c>
      <c r="N3818" s="12"/>
      <c r="O3818" s="12"/>
    </row>
    <row r="3819" spans="1:15" x14ac:dyDescent="0.35">
      <c r="A3819" s="11" t="str">
        <f t="shared" si="60"/>
        <v>CONSUMO PER CAPITA (kg o litros por individuo)VinoRTO CENTRO</v>
      </c>
      <c r="B3819" s="11" t="s">
        <v>208</v>
      </c>
      <c r="C3819" s="11" t="s">
        <v>107</v>
      </c>
      <c r="D3819" s="11" t="s">
        <v>6</v>
      </c>
      <c r="E3819" s="12">
        <v>0.45140051109975998</v>
      </c>
      <c r="F3819" s="12">
        <v>0.47193090723250747</v>
      </c>
      <c r="G3819" s="12">
        <v>0.53840520428534666</v>
      </c>
      <c r="H3819" s="12">
        <v>0.51853692479224611</v>
      </c>
      <c r="I3819" s="12">
        <v>0.51703762540310561</v>
      </c>
      <c r="J3819" s="12">
        <v>0.52401561158602405</v>
      </c>
      <c r="K3819" s="12">
        <v>0.55762716617588171</v>
      </c>
      <c r="L3819" s="12">
        <v>0.60497604373299962</v>
      </c>
      <c r="M3819" s="12">
        <v>0.491432992251433</v>
      </c>
      <c r="N3819" s="12"/>
      <c r="O3819" s="12"/>
    </row>
    <row r="3820" spans="1:15" x14ac:dyDescent="0.35">
      <c r="A3820" s="11" t="str">
        <f t="shared" si="60"/>
        <v>CONSUMO PER CAPITA (kg o litros por individuo)VinoNORTE-CENTRO</v>
      </c>
      <c r="B3820" s="11" t="s">
        <v>208</v>
      </c>
      <c r="C3820" s="11" t="s">
        <v>107</v>
      </c>
      <c r="D3820" s="11" t="s">
        <v>7</v>
      </c>
      <c r="E3820" s="12">
        <v>1.1837494144583753</v>
      </c>
      <c r="F3820" s="12">
        <v>1.1094330819992184</v>
      </c>
      <c r="G3820" s="12">
        <v>1.3914677512761251</v>
      </c>
      <c r="H3820" s="12">
        <v>1.2164898561481476</v>
      </c>
      <c r="I3820" s="12">
        <v>0.87688646937292769</v>
      </c>
      <c r="J3820" s="12">
        <v>1.0246594698673963</v>
      </c>
      <c r="K3820" s="12">
        <v>1.0569582507975481</v>
      </c>
      <c r="L3820" s="12">
        <v>0.92916197104817289</v>
      </c>
      <c r="M3820" s="12">
        <v>0.84501368042004088</v>
      </c>
      <c r="N3820" s="12"/>
      <c r="O3820" s="12"/>
    </row>
    <row r="3821" spans="1:15" x14ac:dyDescent="0.35">
      <c r="A3821" s="11" t="str">
        <f t="shared" si="60"/>
        <v>CONSUMO PER CAPITA (kg o litros por individuo)VinoNOROESTE</v>
      </c>
      <c r="B3821" s="11" t="s">
        <v>208</v>
      </c>
      <c r="C3821" s="11" t="s">
        <v>107</v>
      </c>
      <c r="D3821" s="11" t="s">
        <v>8</v>
      </c>
      <c r="E3821" s="12">
        <v>0.98007361406389326</v>
      </c>
      <c r="F3821" s="12">
        <v>0.88224554692409707</v>
      </c>
      <c r="G3821" s="12">
        <v>1.1673213174313666</v>
      </c>
      <c r="H3821" s="12">
        <v>0.8786712764237905</v>
      </c>
      <c r="I3821" s="12">
        <v>0.90817218527736454</v>
      </c>
      <c r="J3821" s="12">
        <v>0.80914850762830992</v>
      </c>
      <c r="K3821" s="12">
        <v>0.85370382694592539</v>
      </c>
      <c r="L3821" s="12">
        <v>0.85188540853651706</v>
      </c>
      <c r="M3821" s="12">
        <v>0.76144563693032929</v>
      </c>
      <c r="N3821" s="12"/>
      <c r="O3821" s="12"/>
    </row>
    <row r="3822" spans="1:15" x14ac:dyDescent="0.35">
      <c r="A3822" s="11" t="str">
        <f t="shared" si="60"/>
        <v>CONSUMO PER CAPITA (kg o litros por individuo)Vino&lt;2MIL</v>
      </c>
      <c r="B3822" s="11" t="s">
        <v>208</v>
      </c>
      <c r="C3822" s="11" t="s">
        <v>107</v>
      </c>
      <c r="D3822" s="11" t="s">
        <v>9</v>
      </c>
      <c r="E3822" s="12">
        <v>0.7144368998731897</v>
      </c>
      <c r="F3822" s="12">
        <v>0.6012685502556171</v>
      </c>
      <c r="G3822" s="12">
        <v>1.101881334571478</v>
      </c>
      <c r="H3822" s="12">
        <v>0.77350126947264153</v>
      </c>
      <c r="I3822" s="12">
        <v>0.72894962067014968</v>
      </c>
      <c r="J3822" s="12">
        <v>0.75373325700978155</v>
      </c>
      <c r="K3822" s="12">
        <v>0.86612405686166993</v>
      </c>
      <c r="L3822" s="12">
        <v>0.86876389505575469</v>
      </c>
      <c r="M3822" s="12">
        <v>0.6666048832982957</v>
      </c>
      <c r="N3822" s="12"/>
      <c r="O3822" s="12"/>
    </row>
    <row r="3823" spans="1:15" x14ac:dyDescent="0.35">
      <c r="A3823" s="11" t="str">
        <f t="shared" si="60"/>
        <v>CONSUMO PER CAPITA (kg o litros por individuo)Vino2-5MIL</v>
      </c>
      <c r="B3823" s="11" t="s">
        <v>208</v>
      </c>
      <c r="C3823" s="11" t="s">
        <v>107</v>
      </c>
      <c r="D3823" s="11" t="s">
        <v>10</v>
      </c>
      <c r="E3823" s="12">
        <v>0.57153917147068456</v>
      </c>
      <c r="F3823" s="12">
        <v>0.55576121225046926</v>
      </c>
      <c r="G3823" s="12">
        <v>0.63636349165384909</v>
      </c>
      <c r="H3823" s="12">
        <v>0.65037564304731232</v>
      </c>
      <c r="I3823" s="12">
        <v>0.31845761304563869</v>
      </c>
      <c r="J3823" s="12">
        <v>0.39554584860001585</v>
      </c>
      <c r="K3823" s="12">
        <v>0.42175487795557032</v>
      </c>
      <c r="L3823" s="12">
        <v>0.43647351724104017</v>
      </c>
      <c r="M3823" s="12">
        <v>0.41894357170373542</v>
      </c>
      <c r="N3823" s="12"/>
      <c r="O3823" s="12"/>
    </row>
    <row r="3824" spans="1:15" x14ac:dyDescent="0.35">
      <c r="A3824" s="11" t="str">
        <f t="shared" si="60"/>
        <v>CONSUMO PER CAPITA (kg o litros por individuo)Vino5-10MIL</v>
      </c>
      <c r="B3824" s="11" t="s">
        <v>208</v>
      </c>
      <c r="C3824" s="11" t="s">
        <v>107</v>
      </c>
      <c r="D3824" s="11" t="s">
        <v>11</v>
      </c>
      <c r="E3824" s="12">
        <v>0.67674961702702263</v>
      </c>
      <c r="F3824" s="12">
        <v>0.65363862347152601</v>
      </c>
      <c r="G3824" s="12">
        <v>0.7395706394131204</v>
      </c>
      <c r="H3824" s="12">
        <v>0.77531999233869497</v>
      </c>
      <c r="I3824" s="12">
        <v>0.65185137706430207</v>
      </c>
      <c r="J3824" s="12">
        <v>0.60838140193667622</v>
      </c>
      <c r="K3824" s="12">
        <v>0.66756380412192584</v>
      </c>
      <c r="L3824" s="12">
        <v>0.57336842757554551</v>
      </c>
      <c r="M3824" s="12">
        <v>0.48167900111976397</v>
      </c>
      <c r="N3824" s="12"/>
      <c r="O3824" s="12"/>
    </row>
    <row r="3825" spans="1:15" x14ac:dyDescent="0.35">
      <c r="A3825" s="11" t="str">
        <f t="shared" si="60"/>
        <v>CONSUMO PER CAPITA (kg o litros por individuo)Vino10-30MIL</v>
      </c>
      <c r="B3825" s="11" t="s">
        <v>208</v>
      </c>
      <c r="C3825" s="11" t="s">
        <v>107</v>
      </c>
      <c r="D3825" s="11" t="s">
        <v>12</v>
      </c>
      <c r="E3825" s="12">
        <v>0.53792667238130309</v>
      </c>
      <c r="F3825" s="12">
        <v>0.51271953878536825</v>
      </c>
      <c r="G3825" s="12">
        <v>0.66088308213008295</v>
      </c>
      <c r="H3825" s="12">
        <v>0.59307735030609177</v>
      </c>
      <c r="I3825" s="12">
        <v>0.53799599344552684</v>
      </c>
      <c r="J3825" s="12">
        <v>0.62788929870565757</v>
      </c>
      <c r="K3825" s="12">
        <v>0.61056716319853332</v>
      </c>
      <c r="L3825" s="12">
        <v>0.60923976405248914</v>
      </c>
      <c r="M3825" s="12">
        <v>0.52090202921217932</v>
      </c>
      <c r="N3825" s="12"/>
      <c r="O3825" s="12"/>
    </row>
    <row r="3826" spans="1:15" x14ac:dyDescent="0.35">
      <c r="A3826" s="11" t="str">
        <f t="shared" si="60"/>
        <v>CONSUMO PER CAPITA (kg o litros por individuo)Vino30-100MIL</v>
      </c>
      <c r="B3826" s="11" t="s">
        <v>208</v>
      </c>
      <c r="C3826" s="11" t="s">
        <v>107</v>
      </c>
      <c r="D3826" s="11" t="s">
        <v>13</v>
      </c>
      <c r="E3826" s="12">
        <v>0.46527187824853139</v>
      </c>
      <c r="F3826" s="12">
        <v>0.48783556961860347</v>
      </c>
      <c r="G3826" s="12">
        <v>0.58538348772103443</v>
      </c>
      <c r="H3826" s="12">
        <v>0.60057432919575426</v>
      </c>
      <c r="I3826" s="12">
        <v>0.6097815840805747</v>
      </c>
      <c r="J3826" s="12">
        <v>0.48580347659198442</v>
      </c>
      <c r="K3826" s="12">
        <v>0.62258104944003012</v>
      </c>
      <c r="L3826" s="12">
        <v>0.58117030189898156</v>
      </c>
      <c r="M3826" s="12">
        <v>0.53314728637894382</v>
      </c>
      <c r="N3826" s="12"/>
      <c r="O3826" s="12"/>
    </row>
    <row r="3827" spans="1:15" x14ac:dyDescent="0.35">
      <c r="A3827" s="11" t="str">
        <f t="shared" si="60"/>
        <v>CONSUMO PER CAPITA (kg o litros por individuo)Vino100-200MIL</v>
      </c>
      <c r="B3827" s="11" t="s">
        <v>208</v>
      </c>
      <c r="C3827" s="11" t="s">
        <v>107</v>
      </c>
      <c r="D3827" s="11" t="s">
        <v>14</v>
      </c>
      <c r="E3827" s="12">
        <v>0.61545237035913858</v>
      </c>
      <c r="F3827" s="12">
        <v>0.62480650903605317</v>
      </c>
      <c r="G3827" s="12">
        <v>0.66281026314891234</v>
      </c>
      <c r="H3827" s="12">
        <v>0.67017705966594565</v>
      </c>
      <c r="I3827" s="12">
        <v>0.64384573102563591</v>
      </c>
      <c r="J3827" s="12">
        <v>0.56329816441763025</v>
      </c>
      <c r="K3827" s="12">
        <v>0.67260080164339764</v>
      </c>
      <c r="L3827" s="12">
        <v>0.7458147579307367</v>
      </c>
      <c r="M3827" s="12">
        <v>0.57248452575401787</v>
      </c>
      <c r="N3827" s="12"/>
      <c r="O3827" s="12"/>
    </row>
    <row r="3828" spans="1:15" x14ac:dyDescent="0.35">
      <c r="A3828" s="11" t="str">
        <f t="shared" si="60"/>
        <v>CONSUMO PER CAPITA (kg o litros por individuo)Vino200-500MIL</v>
      </c>
      <c r="B3828" s="11" t="s">
        <v>208</v>
      </c>
      <c r="C3828" s="11" t="s">
        <v>107</v>
      </c>
      <c r="D3828" s="11" t="s">
        <v>15</v>
      </c>
      <c r="E3828" s="12">
        <v>0.72637159953614949</v>
      </c>
      <c r="F3828" s="12">
        <v>0.73605828528302231</v>
      </c>
      <c r="G3828" s="12">
        <v>0.92959065119066031</v>
      </c>
      <c r="H3828" s="12">
        <v>0.69076081140767831</v>
      </c>
      <c r="I3828" s="12">
        <v>0.55137828073584128</v>
      </c>
      <c r="J3828" s="12">
        <v>0.58825817239918365</v>
      </c>
      <c r="K3828" s="12">
        <v>0.67547858202395084</v>
      </c>
      <c r="L3828" s="12">
        <v>0.62613368186485086</v>
      </c>
      <c r="M3828" s="12">
        <v>0.58122459862981546</v>
      </c>
      <c r="N3828" s="12"/>
      <c r="O3828" s="12"/>
    </row>
    <row r="3829" spans="1:15" x14ac:dyDescent="0.35">
      <c r="A3829" s="11" t="str">
        <f t="shared" si="60"/>
        <v>CONSUMO PER CAPITA (kg o litros por individuo)Vino&gt;500MIL</v>
      </c>
      <c r="B3829" s="11" t="s">
        <v>208</v>
      </c>
      <c r="C3829" s="11" t="s">
        <v>107</v>
      </c>
      <c r="D3829" s="11" t="s">
        <v>16</v>
      </c>
      <c r="E3829" s="12">
        <v>0.73821577018420481</v>
      </c>
      <c r="F3829" s="12">
        <v>0.69031790140727101</v>
      </c>
      <c r="G3829" s="12">
        <v>0.73494361431538735</v>
      </c>
      <c r="H3829" s="12">
        <v>0.65956226740061952</v>
      </c>
      <c r="I3829" s="12">
        <v>0.6029482747704652</v>
      </c>
      <c r="J3829" s="12">
        <v>0.60099585802808797</v>
      </c>
      <c r="K3829" s="12">
        <v>0.56694105660494987</v>
      </c>
      <c r="L3829" s="12">
        <v>0.58866862328872338</v>
      </c>
      <c r="M3829" s="12">
        <v>0.57890119728656719</v>
      </c>
      <c r="N3829" s="12"/>
      <c r="O3829" s="12"/>
    </row>
    <row r="3830" spans="1:15" x14ac:dyDescent="0.35">
      <c r="A3830" s="11" t="str">
        <f t="shared" si="60"/>
        <v>CONSUMO PER CAPITA (kg o litros por individuo)VinoDE 15 A 19 AÑOS</v>
      </c>
      <c r="B3830" s="11" t="s">
        <v>208</v>
      </c>
      <c r="C3830" s="11" t="s">
        <v>107</v>
      </c>
      <c r="D3830" s="11" t="s">
        <v>34</v>
      </c>
      <c r="E3830" s="12" t="s">
        <v>222</v>
      </c>
      <c r="F3830" s="12" t="s">
        <v>222</v>
      </c>
      <c r="G3830" s="12">
        <v>8.2000671797277831E-3</v>
      </c>
      <c r="H3830" s="12">
        <v>2.7207070365411562E-2</v>
      </c>
      <c r="I3830" s="12" t="s">
        <v>222</v>
      </c>
      <c r="J3830" s="12" t="s">
        <v>222</v>
      </c>
      <c r="K3830" s="12" t="s">
        <v>222</v>
      </c>
      <c r="L3830" s="12">
        <v>2.9444567744235182E-2</v>
      </c>
      <c r="M3830" s="12" t="s">
        <v>222</v>
      </c>
      <c r="N3830" s="12"/>
      <c r="O3830" s="12"/>
    </row>
    <row r="3831" spans="1:15" x14ac:dyDescent="0.35">
      <c r="A3831" s="11" t="str">
        <f t="shared" si="60"/>
        <v>CONSUMO PER CAPITA (kg o litros por individuo)VinoDE 20 A 24 AÑOS</v>
      </c>
      <c r="B3831" s="11" t="s">
        <v>208</v>
      </c>
      <c r="C3831" s="11" t="s">
        <v>107</v>
      </c>
      <c r="D3831" s="11" t="s">
        <v>35</v>
      </c>
      <c r="E3831" s="12">
        <v>5.4650726851391447E-2</v>
      </c>
      <c r="F3831" s="12">
        <v>4.6207024819385004E-2</v>
      </c>
      <c r="G3831" s="12">
        <v>6.5283274749110359E-2</v>
      </c>
      <c r="H3831" s="12">
        <v>3.9192820275934848E-2</v>
      </c>
      <c r="I3831" s="12">
        <v>8.0729997613550514E-2</v>
      </c>
      <c r="J3831" s="12">
        <v>3.8611176312802621E-2</v>
      </c>
      <c r="K3831" s="12">
        <v>6.9109879302674815E-2</v>
      </c>
      <c r="L3831" s="12">
        <v>6.4254842324021774E-2</v>
      </c>
      <c r="M3831" s="12">
        <v>4.732742118373108E-2</v>
      </c>
      <c r="N3831" s="12"/>
      <c r="O3831" s="12"/>
    </row>
    <row r="3832" spans="1:15" x14ac:dyDescent="0.35">
      <c r="A3832" s="11" t="str">
        <f t="shared" si="60"/>
        <v>CONSUMO PER CAPITA (kg o litros por individuo)VinoDE 25 A 34 AÑOS</v>
      </c>
      <c r="B3832" s="11" t="s">
        <v>208</v>
      </c>
      <c r="C3832" s="11" t="s">
        <v>107</v>
      </c>
      <c r="D3832" s="11" t="s">
        <v>36</v>
      </c>
      <c r="E3832" s="12">
        <v>0.13378028478511039</v>
      </c>
      <c r="F3832" s="12">
        <v>0.11073297150070692</v>
      </c>
      <c r="G3832" s="12">
        <v>0.14109467747029911</v>
      </c>
      <c r="H3832" s="12">
        <v>0.14284972871040175</v>
      </c>
      <c r="I3832" s="12">
        <v>8.0549020978203517E-2</v>
      </c>
      <c r="J3832" s="12">
        <v>7.759985197251186E-2</v>
      </c>
      <c r="K3832" s="12">
        <v>8.2503937720989309E-2</v>
      </c>
      <c r="L3832" s="12">
        <v>0.12475057583648645</v>
      </c>
      <c r="M3832" s="12">
        <v>0.10420966400057721</v>
      </c>
      <c r="N3832" s="12"/>
      <c r="O3832" s="12"/>
    </row>
    <row r="3833" spans="1:15" x14ac:dyDescent="0.35">
      <c r="A3833" s="11" t="str">
        <f t="shared" ref="A3833:A3896" si="61">B3833&amp;C3833&amp;D3833</f>
        <v>CONSUMO PER CAPITA (kg o litros por individuo)VinoDE 35 A 49 AÑOS</v>
      </c>
      <c r="B3833" s="11" t="s">
        <v>208</v>
      </c>
      <c r="C3833" s="11" t="s">
        <v>107</v>
      </c>
      <c r="D3833" s="11" t="s">
        <v>37</v>
      </c>
      <c r="E3833" s="12">
        <v>0.25033719064621734</v>
      </c>
      <c r="F3833" s="12">
        <v>0.24355289930049323</v>
      </c>
      <c r="G3833" s="12">
        <v>0.27043552171659274</v>
      </c>
      <c r="H3833" s="12">
        <v>0.29133885059368547</v>
      </c>
      <c r="I3833" s="12">
        <v>0.20845198372046211</v>
      </c>
      <c r="J3833" s="12">
        <v>0.20499911638972601</v>
      </c>
      <c r="K3833" s="12">
        <v>0.20281324992813535</v>
      </c>
      <c r="L3833" s="12">
        <v>0.20867398017058753</v>
      </c>
      <c r="M3833" s="12">
        <v>0.18830247028054936</v>
      </c>
      <c r="N3833" s="12"/>
      <c r="O3833" s="12"/>
    </row>
    <row r="3834" spans="1:15" x14ac:dyDescent="0.35">
      <c r="A3834" s="11" t="str">
        <f t="shared" si="61"/>
        <v>CONSUMO PER CAPITA (kg o litros por individuo)VinoDE 50 A 59 AÑOS</v>
      </c>
      <c r="B3834" s="11" t="s">
        <v>208</v>
      </c>
      <c r="C3834" s="11" t="s">
        <v>107</v>
      </c>
      <c r="D3834" s="11" t="s">
        <v>38</v>
      </c>
      <c r="E3834" s="12">
        <v>0.79447604627826873</v>
      </c>
      <c r="F3834" s="12">
        <v>0.69904373538246545</v>
      </c>
      <c r="G3834" s="12">
        <v>0.91132181262241363</v>
      </c>
      <c r="H3834" s="12">
        <v>0.75706776680490406</v>
      </c>
      <c r="I3834" s="12">
        <v>0.75897363638002024</v>
      </c>
      <c r="J3834" s="12">
        <v>0.70320624893499295</v>
      </c>
      <c r="K3834" s="12">
        <v>0.77739636486757624</v>
      </c>
      <c r="L3834" s="12">
        <v>0.64100252243178168</v>
      </c>
      <c r="M3834" s="12">
        <v>0.60155589561495071</v>
      </c>
      <c r="N3834" s="12"/>
      <c r="O3834" s="12"/>
    </row>
    <row r="3835" spans="1:15" x14ac:dyDescent="0.35">
      <c r="A3835" s="11" t="str">
        <f t="shared" si="61"/>
        <v>CONSUMO PER CAPITA (kg o litros por individuo)VinoDE 60 A 75 AÑOS</v>
      </c>
      <c r="B3835" s="11" t="s">
        <v>208</v>
      </c>
      <c r="C3835" s="11" t="s">
        <v>107</v>
      </c>
      <c r="D3835" s="11" t="s">
        <v>39</v>
      </c>
      <c r="E3835" s="12">
        <v>1.5619308919254871</v>
      </c>
      <c r="F3835" s="12">
        <v>1.6038820788397723</v>
      </c>
      <c r="G3835" s="12">
        <v>1.9039242891971304</v>
      </c>
      <c r="H3835" s="12">
        <v>1.7216503919497976</v>
      </c>
      <c r="I3835" s="12">
        <v>1.5251871870591887</v>
      </c>
      <c r="J3835" s="12">
        <v>1.5489249756277934</v>
      </c>
      <c r="K3835" s="12">
        <v>1.7120829974648639</v>
      </c>
      <c r="L3835" s="12">
        <v>1.7445383709454596</v>
      </c>
      <c r="M3835" s="12">
        <v>1.5013308457944257</v>
      </c>
      <c r="N3835" s="12"/>
      <c r="O3835" s="12"/>
    </row>
    <row r="3836" spans="1:15" x14ac:dyDescent="0.35">
      <c r="A3836" s="11" t="str">
        <f t="shared" si="61"/>
        <v>CONSUMO PER CAPITA (kg o litros por individuo)VinoNIVEL ALTO</v>
      </c>
      <c r="B3836" s="11" t="s">
        <v>208</v>
      </c>
      <c r="C3836" s="11" t="s">
        <v>107</v>
      </c>
      <c r="D3836" s="11" t="s">
        <v>171</v>
      </c>
      <c r="E3836" s="12">
        <v>0.78198231269302465</v>
      </c>
      <c r="F3836" s="12">
        <v>0.76364755155818909</v>
      </c>
      <c r="G3836" s="12">
        <v>0.86841419169804712</v>
      </c>
      <c r="H3836" s="12">
        <v>0.81747814939623153</v>
      </c>
      <c r="I3836" s="12">
        <v>0.60912695586742394</v>
      </c>
      <c r="J3836" s="12">
        <v>0.54264905245667383</v>
      </c>
      <c r="K3836" s="12">
        <v>0.65218717193011344</v>
      </c>
      <c r="L3836" s="12">
        <v>0.62534267162965085</v>
      </c>
      <c r="M3836" s="12">
        <v>0.52828072084228961</v>
      </c>
      <c r="N3836" s="12"/>
      <c r="O3836" s="12"/>
    </row>
    <row r="3837" spans="1:15" x14ac:dyDescent="0.35">
      <c r="A3837" s="11" t="str">
        <f t="shared" si="61"/>
        <v>CONSUMO PER CAPITA (kg o litros por individuo)VinoNIVEL MEDIO ALTO</v>
      </c>
      <c r="B3837" s="11" t="s">
        <v>208</v>
      </c>
      <c r="C3837" s="11" t="s">
        <v>107</v>
      </c>
      <c r="D3837" s="11" t="s">
        <v>172</v>
      </c>
      <c r="E3837" s="12">
        <v>0.61620882666087684</v>
      </c>
      <c r="F3837" s="12">
        <v>0.55019988574860546</v>
      </c>
      <c r="G3837" s="12">
        <v>0.72777873716751251</v>
      </c>
      <c r="H3837" s="12">
        <v>0.5761301042507746</v>
      </c>
      <c r="I3837" s="12">
        <v>0.59984540283722843</v>
      </c>
      <c r="J3837" s="12">
        <v>0.5930175417384953</v>
      </c>
      <c r="K3837" s="12">
        <v>0.56094067484542876</v>
      </c>
      <c r="L3837" s="12">
        <v>0.54253815785763959</v>
      </c>
      <c r="M3837" s="12">
        <v>0.51113175333664429</v>
      </c>
      <c r="N3837" s="12"/>
      <c r="O3837" s="12"/>
    </row>
    <row r="3838" spans="1:15" x14ac:dyDescent="0.35">
      <c r="A3838" s="11" t="str">
        <f t="shared" si="61"/>
        <v>CONSUMO PER CAPITA (kg o litros por individuo)VinoNIVEL MEDIO</v>
      </c>
      <c r="B3838" s="11" t="s">
        <v>208</v>
      </c>
      <c r="C3838" s="11" t="s">
        <v>107</v>
      </c>
      <c r="D3838" s="11" t="s">
        <v>173</v>
      </c>
      <c r="E3838" s="12">
        <v>0.6348606597190436</v>
      </c>
      <c r="F3838" s="12">
        <v>0.59957071187072197</v>
      </c>
      <c r="G3838" s="12">
        <v>0.72556983649802986</v>
      </c>
      <c r="H3838" s="12">
        <v>0.70452809989575582</v>
      </c>
      <c r="I3838" s="12">
        <v>0.63354564260567359</v>
      </c>
      <c r="J3838" s="12">
        <v>0.58020938907808606</v>
      </c>
      <c r="K3838" s="12">
        <v>0.68095061619320885</v>
      </c>
      <c r="L3838" s="12">
        <v>0.61150303182167332</v>
      </c>
      <c r="M3838" s="12">
        <v>0.57188472461637752</v>
      </c>
      <c r="N3838" s="12"/>
      <c r="O3838" s="12"/>
    </row>
    <row r="3839" spans="1:15" x14ac:dyDescent="0.35">
      <c r="A3839" s="11" t="str">
        <f t="shared" si="61"/>
        <v>CONSUMO PER CAPITA (kg o litros por individuo)VinoNIVEL MEDIO BAJO</v>
      </c>
      <c r="B3839" s="11" t="s">
        <v>208</v>
      </c>
      <c r="C3839" s="11" t="s">
        <v>107</v>
      </c>
      <c r="D3839" s="11" t="s">
        <v>174</v>
      </c>
      <c r="E3839" s="12">
        <v>0.60130242174227766</v>
      </c>
      <c r="F3839" s="12">
        <v>0.56393628964985298</v>
      </c>
      <c r="G3839" s="12">
        <v>0.64170684373600007</v>
      </c>
      <c r="H3839" s="12">
        <v>0.52249428221175409</v>
      </c>
      <c r="I3839" s="12">
        <v>0.64988520441792696</v>
      </c>
      <c r="J3839" s="12">
        <v>0.63541060279967509</v>
      </c>
      <c r="K3839" s="12">
        <v>0.72532963105287007</v>
      </c>
      <c r="L3839" s="12">
        <v>0.70742674952594331</v>
      </c>
      <c r="M3839" s="12">
        <v>0.5999901129110693</v>
      </c>
      <c r="N3839" s="12"/>
      <c r="O3839" s="12"/>
    </row>
    <row r="3840" spans="1:15" x14ac:dyDescent="0.35">
      <c r="A3840" s="11" t="str">
        <f t="shared" si="61"/>
        <v>CONSUMO PER CAPITA (kg o litros por individuo)VinoNIVEL BAJO</v>
      </c>
      <c r="B3840" s="11" t="s">
        <v>208</v>
      </c>
      <c r="C3840" s="11" t="s">
        <v>107</v>
      </c>
      <c r="D3840" s="11" t="s">
        <v>190</v>
      </c>
      <c r="E3840" s="12">
        <v>0.42530933221290473</v>
      </c>
      <c r="F3840" s="12">
        <v>0.48244363655884365</v>
      </c>
      <c r="G3840" s="12">
        <v>0.62274195758323514</v>
      </c>
      <c r="H3840" s="12">
        <v>0.58293402539101047</v>
      </c>
      <c r="I3840" s="12">
        <v>0.44067811831587489</v>
      </c>
      <c r="J3840" s="12">
        <v>0.53824294140596396</v>
      </c>
      <c r="K3840" s="12">
        <v>0.52306587656710057</v>
      </c>
      <c r="L3840" s="12">
        <v>0.60507587699442478</v>
      </c>
      <c r="M3840" s="12">
        <v>0.51858612300599749</v>
      </c>
      <c r="N3840" s="12"/>
      <c r="O3840" s="12"/>
    </row>
    <row r="3841" spans="1:15" x14ac:dyDescent="0.35">
      <c r="A3841" s="11" t="str">
        <f t="shared" si="61"/>
        <v>CONSUMO PER CAPITA (kg o litros por individuo)VinoHOMBRE</v>
      </c>
      <c r="B3841" s="11" t="s">
        <v>208</v>
      </c>
      <c r="C3841" s="11" t="s">
        <v>107</v>
      </c>
      <c r="D3841" s="11" t="s">
        <v>17</v>
      </c>
      <c r="E3841" s="12">
        <v>0.83259198263285106</v>
      </c>
      <c r="F3841" s="12">
        <v>0.78437968591459972</v>
      </c>
      <c r="G3841" s="12">
        <v>0.96521892794381348</v>
      </c>
      <c r="H3841" s="12">
        <v>0.87596587879048438</v>
      </c>
      <c r="I3841" s="12">
        <v>0.7640395384994767</v>
      </c>
      <c r="J3841" s="12">
        <v>0.76615511493919297</v>
      </c>
      <c r="K3841" s="12">
        <v>0.84900454596685537</v>
      </c>
      <c r="L3841" s="12">
        <v>0.80894481242024197</v>
      </c>
      <c r="M3841" s="12">
        <v>0.70835064623596189</v>
      </c>
      <c r="N3841" s="12"/>
      <c r="O3841" s="12"/>
    </row>
    <row r="3842" spans="1:15" x14ac:dyDescent="0.35">
      <c r="A3842" s="11" t="str">
        <f t="shared" si="61"/>
        <v>CONSUMO PER CAPITA (kg o litros por individuo)VinoMUJER</v>
      </c>
      <c r="B3842" s="11" t="s">
        <v>208</v>
      </c>
      <c r="C3842" s="11" t="s">
        <v>107</v>
      </c>
      <c r="D3842" s="11" t="s">
        <v>18</v>
      </c>
      <c r="E3842" s="12">
        <v>0.39562771697884308</v>
      </c>
      <c r="F3842" s="12">
        <v>0.41253425251356335</v>
      </c>
      <c r="G3842" s="12">
        <v>0.48279780932151639</v>
      </c>
      <c r="H3842" s="12">
        <v>0.43851457567467728</v>
      </c>
      <c r="I3842" s="12">
        <v>0.40343580119584649</v>
      </c>
      <c r="J3842" s="12">
        <v>0.38091442104988588</v>
      </c>
      <c r="K3842" s="12">
        <v>0.40871496321852235</v>
      </c>
      <c r="L3842" s="12">
        <v>0.42734178701844866</v>
      </c>
      <c r="M3842" s="12">
        <v>0.38360336211782797</v>
      </c>
      <c r="N3842" s="12"/>
      <c r="O3842" s="12"/>
    </row>
    <row r="3843" spans="1:15" x14ac:dyDescent="0.35">
      <c r="A3843" s="11" t="str">
        <f t="shared" si="61"/>
        <v>CONSUMO PER CAPITA (kg o litros por individuo)TintoT.ESPAÑA</v>
      </c>
      <c r="B3843" s="11" t="s">
        <v>208</v>
      </c>
      <c r="C3843" s="11" t="s">
        <v>108</v>
      </c>
      <c r="D3843" s="11" t="s">
        <v>32</v>
      </c>
      <c r="E3843" s="12">
        <v>0.3391731750047916</v>
      </c>
      <c r="F3843" s="12">
        <v>0.32123181975780418</v>
      </c>
      <c r="G3843" s="12">
        <v>0.38518093192734387</v>
      </c>
      <c r="H3843" s="12">
        <v>0.38521115717273391</v>
      </c>
      <c r="I3843" s="12">
        <v>0.35994921743298147</v>
      </c>
      <c r="J3843" s="12">
        <v>0.32748234454278957</v>
      </c>
      <c r="K3843" s="12">
        <v>0.32158630617805034</v>
      </c>
      <c r="L3843" s="12">
        <v>0.36435580970428105</v>
      </c>
      <c r="M3843" s="12">
        <v>0.32424104559916012</v>
      </c>
      <c r="N3843" s="12"/>
      <c r="O3843" s="12"/>
    </row>
    <row r="3844" spans="1:15" x14ac:dyDescent="0.35">
      <c r="A3844" s="11" t="str">
        <f t="shared" si="61"/>
        <v>CONSUMO PER CAPITA (kg o litros por individuo)TintoBCN AM</v>
      </c>
      <c r="B3844" s="11" t="s">
        <v>208</v>
      </c>
      <c r="C3844" s="11" t="s">
        <v>108</v>
      </c>
      <c r="D3844" s="11" t="s">
        <v>1</v>
      </c>
      <c r="E3844" s="12">
        <v>0.29328502743709411</v>
      </c>
      <c r="F3844" s="12">
        <v>0.31886059722756366</v>
      </c>
      <c r="G3844" s="12">
        <v>0.40278603401805585</v>
      </c>
      <c r="H3844" s="12">
        <v>0.30804078022862319</v>
      </c>
      <c r="I3844" s="12">
        <v>0.37815501288249154</v>
      </c>
      <c r="J3844" s="12">
        <v>0.3136456394010686</v>
      </c>
      <c r="K3844" s="12">
        <v>0.29760013520325118</v>
      </c>
      <c r="L3844" s="12">
        <v>0.32246164948854822</v>
      </c>
      <c r="M3844" s="12">
        <v>0.31635749329635415</v>
      </c>
      <c r="N3844" s="12"/>
      <c r="O3844" s="12"/>
    </row>
    <row r="3845" spans="1:15" x14ac:dyDescent="0.35">
      <c r="A3845" s="11" t="str">
        <f t="shared" si="61"/>
        <v>CONSUMO PER CAPITA (kg o litros por individuo)TintoREST.CAT ARAGON</v>
      </c>
      <c r="B3845" s="11" t="s">
        <v>208</v>
      </c>
      <c r="C3845" s="11" t="s">
        <v>108</v>
      </c>
      <c r="D3845" s="11" t="s">
        <v>2</v>
      </c>
      <c r="E3845" s="12">
        <v>0.4328576146541574</v>
      </c>
      <c r="F3845" s="12">
        <v>0.43022363613550529</v>
      </c>
      <c r="G3845" s="12">
        <v>0.64107747418201577</v>
      </c>
      <c r="H3845" s="12">
        <v>0.70710791370332438</v>
      </c>
      <c r="I3845" s="12">
        <v>0.56987986418726255</v>
      </c>
      <c r="J3845" s="12">
        <v>0.48738069277711565</v>
      </c>
      <c r="K3845" s="12">
        <v>0.61945110858618291</v>
      </c>
      <c r="L3845" s="12">
        <v>0.67136394753925643</v>
      </c>
      <c r="M3845" s="12">
        <v>0.59241963320834123</v>
      </c>
      <c r="N3845" s="12"/>
      <c r="O3845" s="12"/>
    </row>
    <row r="3846" spans="1:15" x14ac:dyDescent="0.35">
      <c r="A3846" s="11" t="str">
        <f t="shared" si="61"/>
        <v>CONSUMO PER CAPITA (kg o litros por individuo)TintoLEVANTE</v>
      </c>
      <c r="B3846" s="11" t="s">
        <v>208</v>
      </c>
      <c r="C3846" s="11" t="s">
        <v>108</v>
      </c>
      <c r="D3846" s="11" t="s">
        <v>3</v>
      </c>
      <c r="E3846" s="12">
        <v>0.27530044320877889</v>
      </c>
      <c r="F3846" s="12">
        <v>0.24767182704982255</v>
      </c>
      <c r="G3846" s="12">
        <v>0.27907116507432084</v>
      </c>
      <c r="H3846" s="12">
        <v>0.28386725800621904</v>
      </c>
      <c r="I3846" s="12">
        <v>0.2173979712434177</v>
      </c>
      <c r="J3846" s="12">
        <v>0.23265075686865314</v>
      </c>
      <c r="K3846" s="12">
        <v>0.22115110031451682</v>
      </c>
      <c r="L3846" s="12">
        <v>0.29283738471507448</v>
      </c>
      <c r="M3846" s="12">
        <v>0.24770279530457776</v>
      </c>
      <c r="N3846" s="12"/>
      <c r="O3846" s="12"/>
    </row>
    <row r="3847" spans="1:15" x14ac:dyDescent="0.35">
      <c r="A3847" s="11" t="str">
        <f t="shared" si="61"/>
        <v>CONSUMO PER CAPITA (kg o litros por individuo)TintoANDALUCIA</v>
      </c>
      <c r="B3847" s="11" t="s">
        <v>208</v>
      </c>
      <c r="C3847" s="11" t="s">
        <v>108</v>
      </c>
      <c r="D3847" s="11" t="s">
        <v>4</v>
      </c>
      <c r="E3847" s="12">
        <v>0.20275600046761319</v>
      </c>
      <c r="F3847" s="12">
        <v>0.18734631214097178</v>
      </c>
      <c r="G3847" s="12">
        <v>0.19081218329932934</v>
      </c>
      <c r="H3847" s="12">
        <v>0.22251891775285984</v>
      </c>
      <c r="I3847" s="12">
        <v>0.21446759857401787</v>
      </c>
      <c r="J3847" s="12">
        <v>0.17611728056634118</v>
      </c>
      <c r="K3847" s="12">
        <v>0.14011181033291273</v>
      </c>
      <c r="L3847" s="12">
        <v>0.20152524322387261</v>
      </c>
      <c r="M3847" s="12">
        <v>0.16979043997083873</v>
      </c>
      <c r="N3847" s="12"/>
      <c r="O3847" s="12"/>
    </row>
    <row r="3848" spans="1:15" x14ac:dyDescent="0.35">
      <c r="A3848" s="11" t="str">
        <f t="shared" si="61"/>
        <v>CONSUMO PER CAPITA (kg o litros por individuo)TintoMDD AM</v>
      </c>
      <c r="B3848" s="11" t="s">
        <v>208</v>
      </c>
      <c r="C3848" s="11" t="s">
        <v>108</v>
      </c>
      <c r="D3848" s="11" t="s">
        <v>5</v>
      </c>
      <c r="E3848" s="12">
        <v>0.29046503222878528</v>
      </c>
      <c r="F3848" s="12">
        <v>0.29440353309662731</v>
      </c>
      <c r="G3848" s="12">
        <v>0.29970654138101371</v>
      </c>
      <c r="H3848" s="12">
        <v>0.29512500039186146</v>
      </c>
      <c r="I3848" s="12">
        <v>0.27014541527824998</v>
      </c>
      <c r="J3848" s="12">
        <v>0.27713099073454411</v>
      </c>
      <c r="K3848" s="12">
        <v>0.24158289056911261</v>
      </c>
      <c r="L3848" s="12">
        <v>0.23481265249227035</v>
      </c>
      <c r="M3848" s="12">
        <v>0.24191424988052732</v>
      </c>
      <c r="N3848" s="12"/>
      <c r="O3848" s="12"/>
    </row>
    <row r="3849" spans="1:15" x14ac:dyDescent="0.35">
      <c r="A3849" s="11" t="str">
        <f t="shared" si="61"/>
        <v>CONSUMO PER CAPITA (kg o litros por individuo)TintoRTO CENTRO</v>
      </c>
      <c r="B3849" s="11" t="s">
        <v>208</v>
      </c>
      <c r="C3849" s="11" t="s">
        <v>108</v>
      </c>
      <c r="D3849" s="11" t="s">
        <v>6</v>
      </c>
      <c r="E3849" s="12">
        <v>0.26094048748818055</v>
      </c>
      <c r="F3849" s="12">
        <v>0.22956602881264396</v>
      </c>
      <c r="G3849" s="12">
        <v>0.3033559574463881</v>
      </c>
      <c r="H3849" s="12">
        <v>0.31017944604206882</v>
      </c>
      <c r="I3849" s="12">
        <v>0.31673992680450508</v>
      </c>
      <c r="J3849" s="12">
        <v>0.27808235367222905</v>
      </c>
      <c r="K3849" s="12">
        <v>0.26395532697746776</v>
      </c>
      <c r="L3849" s="12">
        <v>0.3317930711385228</v>
      </c>
      <c r="M3849" s="12">
        <v>0.30627029021753954</v>
      </c>
      <c r="N3849" s="12"/>
      <c r="O3849" s="12"/>
    </row>
    <row r="3850" spans="1:15" x14ac:dyDescent="0.35">
      <c r="A3850" s="11" t="str">
        <f t="shared" si="61"/>
        <v>CONSUMO PER CAPITA (kg o litros por individuo)TintoNORTE-CENTRO</v>
      </c>
      <c r="B3850" s="11" t="s">
        <v>208</v>
      </c>
      <c r="C3850" s="11" t="s">
        <v>108</v>
      </c>
      <c r="D3850" s="11" t="s">
        <v>7</v>
      </c>
      <c r="E3850" s="12">
        <v>0.58357930935500624</v>
      </c>
      <c r="F3850" s="12">
        <v>0.56905621718295019</v>
      </c>
      <c r="G3850" s="12">
        <v>0.68316201237206009</v>
      </c>
      <c r="H3850" s="12">
        <v>0.59596798636669279</v>
      </c>
      <c r="I3850" s="12">
        <v>0.55793081318906823</v>
      </c>
      <c r="J3850" s="12">
        <v>0.61124519167820257</v>
      </c>
      <c r="K3850" s="12">
        <v>0.57457911659272765</v>
      </c>
      <c r="L3850" s="12">
        <v>0.5591125429753846</v>
      </c>
      <c r="M3850" s="12">
        <v>0.43274068743975425</v>
      </c>
      <c r="N3850" s="12"/>
      <c r="O3850" s="12"/>
    </row>
    <row r="3851" spans="1:15" x14ac:dyDescent="0.35">
      <c r="A3851" s="11" t="str">
        <f t="shared" si="61"/>
        <v>CONSUMO PER CAPITA (kg o litros por individuo)TintoNOROESTE</v>
      </c>
      <c r="B3851" s="11" t="s">
        <v>208</v>
      </c>
      <c r="C3851" s="11" t="s">
        <v>108</v>
      </c>
      <c r="D3851" s="11" t="s">
        <v>8</v>
      </c>
      <c r="E3851" s="12">
        <v>0.57386337742475479</v>
      </c>
      <c r="F3851" s="12">
        <v>0.47697648196862752</v>
      </c>
      <c r="G3851" s="12">
        <v>0.52031548896468005</v>
      </c>
      <c r="H3851" s="12">
        <v>0.53250670402881783</v>
      </c>
      <c r="I3851" s="12">
        <v>0.59104782877337592</v>
      </c>
      <c r="J3851" s="12">
        <v>0.45195557629065086</v>
      </c>
      <c r="K3851" s="12">
        <v>0.41622991247144614</v>
      </c>
      <c r="L3851" s="12">
        <v>0.48027005543716428</v>
      </c>
      <c r="M3851" s="12">
        <v>0.45302952275387054</v>
      </c>
      <c r="N3851" s="12"/>
      <c r="O3851" s="12"/>
    </row>
    <row r="3852" spans="1:15" x14ac:dyDescent="0.35">
      <c r="A3852" s="11" t="str">
        <f t="shared" si="61"/>
        <v>CONSUMO PER CAPITA (kg o litros por individuo)Tinto&lt;2MIL</v>
      </c>
      <c r="B3852" s="11" t="s">
        <v>208</v>
      </c>
      <c r="C3852" s="11" t="s">
        <v>108</v>
      </c>
      <c r="D3852" s="11" t="s">
        <v>9</v>
      </c>
      <c r="E3852" s="12">
        <v>0.36539681658112877</v>
      </c>
      <c r="F3852" s="12">
        <v>0.35556561639439588</v>
      </c>
      <c r="G3852" s="12">
        <v>0.70485262720531172</v>
      </c>
      <c r="H3852" s="12">
        <v>0.54053333177202112</v>
      </c>
      <c r="I3852" s="12">
        <v>0.55388902707388454</v>
      </c>
      <c r="J3852" s="12">
        <v>0.49033390894324336</v>
      </c>
      <c r="K3852" s="12">
        <v>0.57162354042162278</v>
      </c>
      <c r="L3852" s="12">
        <v>0.59302076198326392</v>
      </c>
      <c r="M3852" s="12">
        <v>0.44027330509901108</v>
      </c>
      <c r="N3852" s="12"/>
      <c r="O3852" s="12"/>
    </row>
    <row r="3853" spans="1:15" x14ac:dyDescent="0.35">
      <c r="A3853" s="11" t="str">
        <f t="shared" si="61"/>
        <v>CONSUMO PER CAPITA (kg o litros por individuo)Tinto2-5MIL</v>
      </c>
      <c r="B3853" s="11" t="s">
        <v>208</v>
      </c>
      <c r="C3853" s="11" t="s">
        <v>108</v>
      </c>
      <c r="D3853" s="11" t="s">
        <v>10</v>
      </c>
      <c r="E3853" s="12">
        <v>0.28638803597614243</v>
      </c>
      <c r="F3853" s="12">
        <v>0.28176860265237508</v>
      </c>
      <c r="G3853" s="12">
        <v>0.33264462180872162</v>
      </c>
      <c r="H3853" s="12">
        <v>0.23706440497314385</v>
      </c>
      <c r="I3853" s="12">
        <v>0.18301603471182842</v>
      </c>
      <c r="J3853" s="12">
        <v>0.25578864104667348</v>
      </c>
      <c r="K3853" s="12">
        <v>0.22128670470911402</v>
      </c>
      <c r="L3853" s="12">
        <v>0.25806270833470457</v>
      </c>
      <c r="M3853" s="12">
        <v>0.24822427148421752</v>
      </c>
      <c r="N3853" s="12"/>
      <c r="O3853" s="12"/>
    </row>
    <row r="3854" spans="1:15" x14ac:dyDescent="0.35">
      <c r="A3854" s="11" t="str">
        <f t="shared" si="61"/>
        <v>CONSUMO PER CAPITA (kg o litros por individuo)Tinto5-10MIL</v>
      </c>
      <c r="B3854" s="11" t="s">
        <v>208</v>
      </c>
      <c r="C3854" s="11" t="s">
        <v>108</v>
      </c>
      <c r="D3854" s="11" t="s">
        <v>11</v>
      </c>
      <c r="E3854" s="12">
        <v>0.38657499800942519</v>
      </c>
      <c r="F3854" s="12">
        <v>0.32661772488394059</v>
      </c>
      <c r="G3854" s="12">
        <v>0.31064928115643314</v>
      </c>
      <c r="H3854" s="12">
        <v>0.44320857752175946</v>
      </c>
      <c r="I3854" s="12">
        <v>0.39770959231942438</v>
      </c>
      <c r="J3854" s="12">
        <v>0.28674083790142985</v>
      </c>
      <c r="K3854" s="12">
        <v>0.32539435556327173</v>
      </c>
      <c r="L3854" s="12">
        <v>0.40359551317710712</v>
      </c>
      <c r="M3854" s="12">
        <v>0.28341177661003286</v>
      </c>
      <c r="N3854" s="12"/>
      <c r="O3854" s="12"/>
    </row>
    <row r="3855" spans="1:15" x14ac:dyDescent="0.35">
      <c r="A3855" s="11" t="str">
        <f t="shared" si="61"/>
        <v>CONSUMO PER CAPITA (kg o litros por individuo)Tinto10-30MIL</v>
      </c>
      <c r="B3855" s="11" t="s">
        <v>208</v>
      </c>
      <c r="C3855" s="11" t="s">
        <v>108</v>
      </c>
      <c r="D3855" s="11" t="s">
        <v>12</v>
      </c>
      <c r="E3855" s="12">
        <v>0.28387237581147523</v>
      </c>
      <c r="F3855" s="12">
        <v>0.2782120463552073</v>
      </c>
      <c r="G3855" s="12">
        <v>0.37151508053586796</v>
      </c>
      <c r="H3855" s="12">
        <v>0.34716952317951955</v>
      </c>
      <c r="I3855" s="12">
        <v>0.32033768740963703</v>
      </c>
      <c r="J3855" s="12">
        <v>0.39352298463664198</v>
      </c>
      <c r="K3855" s="12">
        <v>0.32797165876604434</v>
      </c>
      <c r="L3855" s="12">
        <v>0.37261989090474695</v>
      </c>
      <c r="M3855" s="12">
        <v>0.31298249753316271</v>
      </c>
      <c r="N3855" s="12"/>
      <c r="O3855" s="12"/>
    </row>
    <row r="3856" spans="1:15" x14ac:dyDescent="0.35">
      <c r="A3856" s="11" t="str">
        <f t="shared" si="61"/>
        <v>CONSUMO PER CAPITA (kg o litros por individuo)Tinto30-100MIL</v>
      </c>
      <c r="B3856" s="11" t="s">
        <v>208</v>
      </c>
      <c r="C3856" s="11" t="s">
        <v>108</v>
      </c>
      <c r="D3856" s="11" t="s">
        <v>13</v>
      </c>
      <c r="E3856" s="12">
        <v>0.25865042520007897</v>
      </c>
      <c r="F3856" s="12">
        <v>0.26560768831724357</v>
      </c>
      <c r="G3856" s="12">
        <v>0.28893626930037308</v>
      </c>
      <c r="H3856" s="12">
        <v>0.39685514813982281</v>
      </c>
      <c r="I3856" s="12">
        <v>0.40668801291158063</v>
      </c>
      <c r="J3856" s="12">
        <v>0.27708538611961409</v>
      </c>
      <c r="K3856" s="12">
        <v>0.2956952209160606</v>
      </c>
      <c r="L3856" s="12">
        <v>0.34417139888377835</v>
      </c>
      <c r="M3856" s="12">
        <v>0.33048823391814924</v>
      </c>
      <c r="N3856" s="12"/>
      <c r="O3856" s="12"/>
    </row>
    <row r="3857" spans="1:15" x14ac:dyDescent="0.35">
      <c r="A3857" s="11" t="str">
        <f t="shared" si="61"/>
        <v>CONSUMO PER CAPITA (kg o litros por individuo)Tinto100-200MIL</v>
      </c>
      <c r="B3857" s="11" t="s">
        <v>208</v>
      </c>
      <c r="C3857" s="11" t="s">
        <v>108</v>
      </c>
      <c r="D3857" s="11" t="s">
        <v>14</v>
      </c>
      <c r="E3857" s="12">
        <v>0.36072950957790129</v>
      </c>
      <c r="F3857" s="12">
        <v>0.33952684531125271</v>
      </c>
      <c r="G3857" s="12">
        <v>0.32650075550505292</v>
      </c>
      <c r="H3857" s="12">
        <v>0.37155695324036714</v>
      </c>
      <c r="I3857" s="12">
        <v>0.38082313308891552</v>
      </c>
      <c r="J3857" s="12">
        <v>0.32446210697117739</v>
      </c>
      <c r="K3857" s="12">
        <v>0.30795853314813598</v>
      </c>
      <c r="L3857" s="12">
        <v>0.3778702432445909</v>
      </c>
      <c r="M3857" s="12">
        <v>0.34551965736843743</v>
      </c>
      <c r="N3857" s="12"/>
      <c r="O3857" s="12"/>
    </row>
    <row r="3858" spans="1:15" x14ac:dyDescent="0.35">
      <c r="A3858" s="11" t="str">
        <f t="shared" si="61"/>
        <v>CONSUMO PER CAPITA (kg o litros por individuo)Tinto200-500MIL</v>
      </c>
      <c r="B3858" s="11" t="s">
        <v>208</v>
      </c>
      <c r="C3858" s="11" t="s">
        <v>108</v>
      </c>
      <c r="D3858" s="11" t="s">
        <v>15</v>
      </c>
      <c r="E3858" s="12">
        <v>0.43336599715917934</v>
      </c>
      <c r="F3858" s="12">
        <v>0.43683851020329667</v>
      </c>
      <c r="G3858" s="12">
        <v>0.51094492869828023</v>
      </c>
      <c r="H3858" s="12">
        <v>0.42875783946052931</v>
      </c>
      <c r="I3858" s="12">
        <v>0.33346360397922875</v>
      </c>
      <c r="J3858" s="12">
        <v>0.32328716582285866</v>
      </c>
      <c r="K3858" s="12">
        <v>0.34562433839711887</v>
      </c>
      <c r="L3858" s="12">
        <v>0.35995451829228825</v>
      </c>
      <c r="M3858" s="12">
        <v>0.31578766305508937</v>
      </c>
      <c r="N3858" s="12"/>
      <c r="O3858" s="12"/>
    </row>
    <row r="3859" spans="1:15" x14ac:dyDescent="0.35">
      <c r="A3859" s="11" t="str">
        <f t="shared" si="61"/>
        <v>CONSUMO PER CAPITA (kg o litros por individuo)Tinto&gt;500MIL</v>
      </c>
      <c r="B3859" s="11" t="s">
        <v>208</v>
      </c>
      <c r="C3859" s="11" t="s">
        <v>108</v>
      </c>
      <c r="D3859" s="11" t="s">
        <v>16</v>
      </c>
      <c r="E3859" s="12">
        <v>0.40279546125944976</v>
      </c>
      <c r="F3859" s="12">
        <v>0.33996179755442124</v>
      </c>
      <c r="G3859" s="12">
        <v>0.40760220711453482</v>
      </c>
      <c r="H3859" s="12">
        <v>0.36325290810304006</v>
      </c>
      <c r="I3859" s="12">
        <v>0.33633975898020813</v>
      </c>
      <c r="J3859" s="12">
        <v>0.31438828520251311</v>
      </c>
      <c r="K3859" s="12">
        <v>0.28767760942117282</v>
      </c>
      <c r="L3859" s="12">
        <v>0.31922864749446811</v>
      </c>
      <c r="M3859" s="12">
        <v>0.33159709061073872</v>
      </c>
      <c r="N3859" s="12"/>
      <c r="O3859" s="12"/>
    </row>
    <row r="3860" spans="1:15" x14ac:dyDescent="0.35">
      <c r="A3860" s="11" t="str">
        <f t="shared" si="61"/>
        <v>CONSUMO PER CAPITA (kg o litros por individuo)TintoDE 15 A 19 AÑOS</v>
      </c>
      <c r="B3860" s="11" t="s">
        <v>208</v>
      </c>
      <c r="C3860" s="11" t="s">
        <v>108</v>
      </c>
      <c r="D3860" s="11" t="s">
        <v>34</v>
      </c>
      <c r="E3860" s="12" t="s">
        <v>222</v>
      </c>
      <c r="F3860" s="12" t="s">
        <v>222</v>
      </c>
      <c r="G3860" s="12">
        <v>8.2000671797277831E-3</v>
      </c>
      <c r="H3860" s="12">
        <v>8.0066898172217269E-3</v>
      </c>
      <c r="I3860" s="12" t="s">
        <v>222</v>
      </c>
      <c r="J3860" s="12" t="s">
        <v>222</v>
      </c>
      <c r="K3860" s="12" t="s">
        <v>222</v>
      </c>
      <c r="L3860" s="12">
        <v>2.9444567744235182E-2</v>
      </c>
      <c r="M3860" s="12" t="s">
        <v>222</v>
      </c>
      <c r="N3860" s="12"/>
      <c r="O3860" s="12"/>
    </row>
    <row r="3861" spans="1:15" x14ac:dyDescent="0.35">
      <c r="A3861" s="11" t="str">
        <f t="shared" si="61"/>
        <v>CONSUMO PER CAPITA (kg o litros por individuo)TintoDE 20 A 24 AÑOS</v>
      </c>
      <c r="B3861" s="11" t="s">
        <v>208</v>
      </c>
      <c r="C3861" s="11" t="s">
        <v>108</v>
      </c>
      <c r="D3861" s="11" t="s">
        <v>35</v>
      </c>
      <c r="E3861" s="12">
        <v>2.1512505827820046E-2</v>
      </c>
      <c r="F3861" s="12">
        <v>1.6245924067259054E-2</v>
      </c>
      <c r="G3861" s="12">
        <v>2.7873392526748541E-2</v>
      </c>
      <c r="H3861" s="12">
        <v>1.3796053908653063E-2</v>
      </c>
      <c r="I3861" s="12">
        <v>2.1301012169319945E-2</v>
      </c>
      <c r="J3861" s="12">
        <v>1.7973139988818179E-2</v>
      </c>
      <c r="K3861" s="12">
        <v>2.5277148130063608E-2</v>
      </c>
      <c r="L3861" s="12">
        <v>4.8433758262752509E-3</v>
      </c>
      <c r="M3861" s="12" t="s">
        <v>222</v>
      </c>
      <c r="N3861" s="12"/>
      <c r="O3861" s="12"/>
    </row>
    <row r="3862" spans="1:15" x14ac:dyDescent="0.35">
      <c r="A3862" s="11" t="str">
        <f t="shared" si="61"/>
        <v>CONSUMO PER CAPITA (kg o litros por individuo)TintoDE 25 A 34 AÑOS</v>
      </c>
      <c r="B3862" s="11" t="s">
        <v>208</v>
      </c>
      <c r="C3862" s="11" t="s">
        <v>108</v>
      </c>
      <c r="D3862" s="11" t="s">
        <v>36</v>
      </c>
      <c r="E3862" s="12">
        <v>5.1306756539620864E-2</v>
      </c>
      <c r="F3862" s="12">
        <v>3.6675859868540432E-2</v>
      </c>
      <c r="G3862" s="12">
        <v>6.3017506521234681E-2</v>
      </c>
      <c r="H3862" s="12">
        <v>6.7956823753793957E-2</v>
      </c>
      <c r="I3862" s="12">
        <v>3.7138167561943436E-2</v>
      </c>
      <c r="J3862" s="12">
        <v>3.715951588209699E-2</v>
      </c>
      <c r="K3862" s="12">
        <v>3.7618042458977839E-2</v>
      </c>
      <c r="L3862" s="12">
        <v>7.3647143646471278E-2</v>
      </c>
      <c r="M3862" s="12">
        <v>4.2570785030054521E-2</v>
      </c>
      <c r="N3862" s="12"/>
      <c r="O3862" s="12"/>
    </row>
    <row r="3863" spans="1:15" x14ac:dyDescent="0.35">
      <c r="A3863" s="11" t="str">
        <f t="shared" si="61"/>
        <v>CONSUMO PER CAPITA (kg o litros por individuo)TintoDE 35 A 49 AÑOS</v>
      </c>
      <c r="B3863" s="11" t="s">
        <v>208</v>
      </c>
      <c r="C3863" s="11" t="s">
        <v>108</v>
      </c>
      <c r="D3863" s="11" t="s">
        <v>37</v>
      </c>
      <c r="E3863" s="12">
        <v>0.14908895516220971</v>
      </c>
      <c r="F3863" s="12">
        <v>0.13867777216077287</v>
      </c>
      <c r="G3863" s="12">
        <v>0.14045871810600755</v>
      </c>
      <c r="H3863" s="12">
        <v>0.17601767603707733</v>
      </c>
      <c r="I3863" s="12">
        <v>0.13405716375617821</v>
      </c>
      <c r="J3863" s="12">
        <v>0.11819413309321986</v>
      </c>
      <c r="K3863" s="12">
        <v>9.4519766700811095E-2</v>
      </c>
      <c r="L3863" s="12">
        <v>0.11595939624447789</v>
      </c>
      <c r="M3863" s="12">
        <v>9.5053909150239813E-2</v>
      </c>
      <c r="N3863" s="12"/>
      <c r="O3863" s="12"/>
    </row>
    <row r="3864" spans="1:15" x14ac:dyDescent="0.35">
      <c r="A3864" s="11" t="str">
        <f t="shared" si="61"/>
        <v>CONSUMO PER CAPITA (kg o litros por individuo)TintoDE 50 A 59 AÑOS</v>
      </c>
      <c r="B3864" s="11" t="s">
        <v>208</v>
      </c>
      <c r="C3864" s="11" t="s">
        <v>108</v>
      </c>
      <c r="D3864" s="11" t="s">
        <v>38</v>
      </c>
      <c r="E3864" s="12">
        <v>0.43904188768544733</v>
      </c>
      <c r="F3864" s="12">
        <v>0.37034750918999365</v>
      </c>
      <c r="G3864" s="12">
        <v>0.43479724442713086</v>
      </c>
      <c r="H3864" s="12">
        <v>0.44723755299467371</v>
      </c>
      <c r="I3864" s="12">
        <v>0.46441175110874344</v>
      </c>
      <c r="J3864" s="12">
        <v>0.36653521575852427</v>
      </c>
      <c r="K3864" s="12">
        <v>0.38065197138343043</v>
      </c>
      <c r="L3864" s="12">
        <v>0.38453999420290907</v>
      </c>
      <c r="M3864" s="12">
        <v>0.35848184283855183</v>
      </c>
      <c r="N3864" s="12"/>
      <c r="O3864" s="12"/>
    </row>
    <row r="3865" spans="1:15" x14ac:dyDescent="0.35">
      <c r="A3865" s="11" t="str">
        <f t="shared" si="61"/>
        <v>CONSUMO PER CAPITA (kg o litros por individuo)TintoDE 60 A 75 AÑOS</v>
      </c>
      <c r="B3865" s="11" t="s">
        <v>208</v>
      </c>
      <c r="C3865" s="11" t="s">
        <v>108</v>
      </c>
      <c r="D3865" s="11" t="s">
        <v>39</v>
      </c>
      <c r="E3865" s="12">
        <v>0.86886972465987833</v>
      </c>
      <c r="F3865" s="12">
        <v>0.87467981552400775</v>
      </c>
      <c r="G3865" s="12">
        <v>1.0723025079145161</v>
      </c>
      <c r="H3865" s="12">
        <v>1.0180253114374158</v>
      </c>
      <c r="I3865" s="12">
        <v>0.95564160697023703</v>
      </c>
      <c r="J3865" s="12">
        <v>0.92115901405779765</v>
      </c>
      <c r="K3865" s="12">
        <v>0.90954305404561531</v>
      </c>
      <c r="L3865" s="12">
        <v>1.0397804986491255</v>
      </c>
      <c r="M3865" s="12">
        <v>0.93238396669876777</v>
      </c>
      <c r="N3865" s="12"/>
      <c r="O3865" s="12"/>
    </row>
    <row r="3866" spans="1:15" x14ac:dyDescent="0.35">
      <c r="A3866" s="11" t="str">
        <f t="shared" si="61"/>
        <v>CONSUMO PER CAPITA (kg o litros por individuo)TintoNIVEL ALTO</v>
      </c>
      <c r="B3866" s="11" t="s">
        <v>208</v>
      </c>
      <c r="C3866" s="11" t="s">
        <v>108</v>
      </c>
      <c r="D3866" s="11" t="s">
        <v>171</v>
      </c>
      <c r="E3866" s="12">
        <v>0.40725245019481948</v>
      </c>
      <c r="F3866" s="12">
        <v>0.40087417613552739</v>
      </c>
      <c r="G3866" s="12">
        <v>0.40764294195307899</v>
      </c>
      <c r="H3866" s="12">
        <v>0.42269225909868663</v>
      </c>
      <c r="I3866" s="12">
        <v>0.3440029447694975</v>
      </c>
      <c r="J3866" s="12">
        <v>0.28753026031048962</v>
      </c>
      <c r="K3866" s="12">
        <v>0.30287452639208329</v>
      </c>
      <c r="L3866" s="12">
        <v>0.35699593730614315</v>
      </c>
      <c r="M3866" s="12">
        <v>0.27934439235517966</v>
      </c>
      <c r="N3866" s="12"/>
      <c r="O3866" s="12"/>
    </row>
    <row r="3867" spans="1:15" x14ac:dyDescent="0.35">
      <c r="A3867" s="11" t="str">
        <f t="shared" si="61"/>
        <v>CONSUMO PER CAPITA (kg o litros por individuo)TintoNIVEL MEDIO ALTO</v>
      </c>
      <c r="B3867" s="11" t="s">
        <v>208</v>
      </c>
      <c r="C3867" s="11" t="s">
        <v>108</v>
      </c>
      <c r="D3867" s="11" t="s">
        <v>172</v>
      </c>
      <c r="E3867" s="12">
        <v>0.3579353394420578</v>
      </c>
      <c r="F3867" s="12">
        <v>0.34617411335723486</v>
      </c>
      <c r="G3867" s="12">
        <v>0.39057002662424289</v>
      </c>
      <c r="H3867" s="12">
        <v>0.35650948418321399</v>
      </c>
      <c r="I3867" s="12">
        <v>0.34734562098689925</v>
      </c>
      <c r="J3867" s="12">
        <v>0.31161198026093984</v>
      </c>
      <c r="K3867" s="12">
        <v>0.2511045875334279</v>
      </c>
      <c r="L3867" s="12">
        <v>0.31715660235651544</v>
      </c>
      <c r="M3867" s="12">
        <v>0.3007215763599555</v>
      </c>
      <c r="N3867" s="12"/>
      <c r="O3867" s="12"/>
    </row>
    <row r="3868" spans="1:15" x14ac:dyDescent="0.35">
      <c r="A3868" s="11" t="str">
        <f t="shared" si="61"/>
        <v>CONSUMO PER CAPITA (kg o litros por individuo)TintoNIVEL MEDIO</v>
      </c>
      <c r="B3868" s="11" t="s">
        <v>208</v>
      </c>
      <c r="C3868" s="11" t="s">
        <v>108</v>
      </c>
      <c r="D3868" s="11" t="s">
        <v>173</v>
      </c>
      <c r="E3868" s="12">
        <v>0.31870060315150117</v>
      </c>
      <c r="F3868" s="12">
        <v>0.27708042623129442</v>
      </c>
      <c r="G3868" s="12">
        <v>0.35081697340096019</v>
      </c>
      <c r="H3868" s="12">
        <v>0.41678924865412142</v>
      </c>
      <c r="I3868" s="12">
        <v>0.36355500272505736</v>
      </c>
      <c r="J3868" s="12">
        <v>0.28556400189968656</v>
      </c>
      <c r="K3868" s="12">
        <v>0.3336570020302273</v>
      </c>
      <c r="L3868" s="12">
        <v>0.34443624221466401</v>
      </c>
      <c r="M3868" s="12">
        <v>0.32340571673942747</v>
      </c>
      <c r="N3868" s="12"/>
      <c r="O3868" s="12"/>
    </row>
    <row r="3869" spans="1:15" x14ac:dyDescent="0.35">
      <c r="A3869" s="11" t="str">
        <f t="shared" si="61"/>
        <v>CONSUMO PER CAPITA (kg o litros por individuo)TintoNIVEL MEDIO BAJO</v>
      </c>
      <c r="B3869" s="11" t="s">
        <v>208</v>
      </c>
      <c r="C3869" s="11" t="s">
        <v>108</v>
      </c>
      <c r="D3869" s="11" t="s">
        <v>174</v>
      </c>
      <c r="E3869" s="12">
        <v>0.37598302629519387</v>
      </c>
      <c r="F3869" s="12">
        <v>0.34984397845646842</v>
      </c>
      <c r="G3869" s="12">
        <v>0.38633098416374773</v>
      </c>
      <c r="H3869" s="12">
        <v>0.31537230239780117</v>
      </c>
      <c r="I3869" s="12">
        <v>0.46518444935457565</v>
      </c>
      <c r="J3869" s="12">
        <v>0.4327099481875824</v>
      </c>
      <c r="K3869" s="12">
        <v>0.40529619832383329</v>
      </c>
      <c r="L3869" s="12">
        <v>0.43268455341421336</v>
      </c>
      <c r="M3869" s="12">
        <v>0.35779217338497965</v>
      </c>
      <c r="N3869" s="12"/>
      <c r="O3869" s="12"/>
    </row>
    <row r="3870" spans="1:15" x14ac:dyDescent="0.35">
      <c r="A3870" s="11" t="str">
        <f t="shared" si="61"/>
        <v>CONSUMO PER CAPITA (kg o litros por individuo)TintoNIVEL BAJO</v>
      </c>
      <c r="B3870" s="11" t="s">
        <v>208</v>
      </c>
      <c r="C3870" s="11" t="s">
        <v>108</v>
      </c>
      <c r="D3870" s="11" t="s">
        <v>190</v>
      </c>
      <c r="E3870" s="12">
        <v>0.25678726835538923</v>
      </c>
      <c r="F3870" s="12">
        <v>0.25482996071599179</v>
      </c>
      <c r="G3870" s="12">
        <v>0.3962816699749776</v>
      </c>
      <c r="H3870" s="12">
        <v>0.37897886459747104</v>
      </c>
      <c r="I3870" s="12">
        <v>0.30863724693103312</v>
      </c>
      <c r="J3870" s="12">
        <v>0.35428796512913158</v>
      </c>
      <c r="K3870" s="12">
        <v>0.31747234228861038</v>
      </c>
      <c r="L3870" s="12">
        <v>0.38030001827278004</v>
      </c>
      <c r="M3870" s="12">
        <v>0.36247462733393798</v>
      </c>
      <c r="N3870" s="12"/>
      <c r="O3870" s="12"/>
    </row>
    <row r="3871" spans="1:15" x14ac:dyDescent="0.35">
      <c r="A3871" s="11" t="str">
        <f t="shared" si="61"/>
        <v>CONSUMO PER CAPITA (kg o litros por individuo)TintoHOMBRE</v>
      </c>
      <c r="B3871" s="11" t="s">
        <v>208</v>
      </c>
      <c r="C3871" s="11" t="s">
        <v>108</v>
      </c>
      <c r="D3871" s="11" t="s">
        <v>17</v>
      </c>
      <c r="E3871" s="12">
        <v>0.45630192617333443</v>
      </c>
      <c r="F3871" s="12">
        <v>0.42596316374173165</v>
      </c>
      <c r="G3871" s="12">
        <v>0.5257932841132581</v>
      </c>
      <c r="H3871" s="12">
        <v>0.52784013989125023</v>
      </c>
      <c r="I3871" s="12">
        <v>0.48177164975406389</v>
      </c>
      <c r="J3871" s="12">
        <v>0.45010478580767549</v>
      </c>
      <c r="K3871" s="12">
        <v>0.43811260349543357</v>
      </c>
      <c r="L3871" s="12">
        <v>0.48789320520573565</v>
      </c>
      <c r="M3871" s="12">
        <v>0.43514293205786403</v>
      </c>
      <c r="N3871" s="12"/>
      <c r="O3871" s="12"/>
    </row>
    <row r="3872" spans="1:15" x14ac:dyDescent="0.35">
      <c r="A3872" s="11" t="str">
        <f t="shared" si="61"/>
        <v>CONSUMO PER CAPITA (kg o litros por individuo)TintoMUJER</v>
      </c>
      <c r="B3872" s="11" t="s">
        <v>208</v>
      </c>
      <c r="C3872" s="11" t="s">
        <v>108</v>
      </c>
      <c r="D3872" s="11" t="s">
        <v>18</v>
      </c>
      <c r="E3872" s="12">
        <v>0.22353367305317848</v>
      </c>
      <c r="F3872" s="12">
        <v>0.21783069899988886</v>
      </c>
      <c r="G3872" s="12">
        <v>0.24632358499258408</v>
      </c>
      <c r="H3872" s="12">
        <v>0.24442407193282409</v>
      </c>
      <c r="I3872" s="12">
        <v>0.23938630570399219</v>
      </c>
      <c r="J3872" s="12">
        <v>0.20612910905416792</v>
      </c>
      <c r="K3872" s="12">
        <v>0.20626284844447432</v>
      </c>
      <c r="L3872" s="12">
        <v>0.24209552391976061</v>
      </c>
      <c r="M3872" s="12">
        <v>0.21422116443032696</v>
      </c>
      <c r="N3872" s="12"/>
      <c r="O3872" s="12"/>
    </row>
    <row r="3873" spans="1:15" x14ac:dyDescent="0.35">
      <c r="A3873" s="11" t="str">
        <f t="shared" si="61"/>
        <v>CONSUMO PER CAPITA (kg o litros por individuo)BlancoT.ESPAÑA</v>
      </c>
      <c r="B3873" s="11" t="s">
        <v>208</v>
      </c>
      <c r="C3873" s="11" t="s">
        <v>109</v>
      </c>
      <c r="D3873" s="11" t="s">
        <v>32</v>
      </c>
      <c r="E3873" s="12">
        <v>0.24092521291406907</v>
      </c>
      <c r="F3873" s="12">
        <v>0.24308415899472038</v>
      </c>
      <c r="G3873" s="12">
        <v>0.303362453732541</v>
      </c>
      <c r="H3873" s="12">
        <v>0.24859499465390425</v>
      </c>
      <c r="I3873" s="12">
        <v>0.20234433243192335</v>
      </c>
      <c r="J3873" s="12">
        <v>0.21911569513649962</v>
      </c>
      <c r="K3873" s="12">
        <v>0.27880473559524271</v>
      </c>
      <c r="L3873" s="12">
        <v>0.22740191327448592</v>
      </c>
      <c r="M3873" s="12">
        <v>0.19672084546071747</v>
      </c>
      <c r="N3873" s="12"/>
      <c r="O3873" s="12"/>
    </row>
    <row r="3874" spans="1:15" x14ac:dyDescent="0.35">
      <c r="A3874" s="11" t="str">
        <f t="shared" si="61"/>
        <v>CONSUMO PER CAPITA (kg o litros por individuo)BlancoBCN AM</v>
      </c>
      <c r="B3874" s="11" t="s">
        <v>208</v>
      </c>
      <c r="C3874" s="11" t="s">
        <v>109</v>
      </c>
      <c r="D3874" s="11" t="s">
        <v>1</v>
      </c>
      <c r="E3874" s="12">
        <v>0.17211071249791243</v>
      </c>
      <c r="F3874" s="12">
        <v>0.1832833083551734</v>
      </c>
      <c r="G3874" s="12">
        <v>0.21887412716035845</v>
      </c>
      <c r="H3874" s="12">
        <v>0.15830379112191853</v>
      </c>
      <c r="I3874" s="12">
        <v>0.10185323234924498</v>
      </c>
      <c r="J3874" s="12">
        <v>0.12571382229363032</v>
      </c>
      <c r="K3874" s="12">
        <v>0.18500459365821542</v>
      </c>
      <c r="L3874" s="12">
        <v>0.13959861674343488</v>
      </c>
      <c r="M3874" s="12">
        <v>0.13579718494021142</v>
      </c>
      <c r="N3874" s="12"/>
      <c r="O3874" s="12"/>
    </row>
    <row r="3875" spans="1:15" x14ac:dyDescent="0.35">
      <c r="A3875" s="11" t="str">
        <f t="shared" si="61"/>
        <v>CONSUMO PER CAPITA (kg o litros por individuo)BlancoREST.CAT ARAGON</v>
      </c>
      <c r="B3875" s="11" t="s">
        <v>208</v>
      </c>
      <c r="C3875" s="11" t="s">
        <v>109</v>
      </c>
      <c r="D3875" s="11" t="s">
        <v>2</v>
      </c>
      <c r="E3875" s="12">
        <v>0.33447363608062314</v>
      </c>
      <c r="F3875" s="12">
        <v>0.27371577705883543</v>
      </c>
      <c r="G3875" s="12">
        <v>0.38440515550555426</v>
      </c>
      <c r="H3875" s="12">
        <v>0.30997411923496071</v>
      </c>
      <c r="I3875" s="12">
        <v>0.27954486429452652</v>
      </c>
      <c r="J3875" s="12">
        <v>0.30091515114135803</v>
      </c>
      <c r="K3875" s="12">
        <v>0.45124583679467345</v>
      </c>
      <c r="L3875" s="12">
        <v>0.29921596787111093</v>
      </c>
      <c r="M3875" s="12">
        <v>0.25442840575177661</v>
      </c>
      <c r="N3875" s="12"/>
      <c r="O3875" s="12"/>
    </row>
    <row r="3876" spans="1:15" x14ac:dyDescent="0.35">
      <c r="A3876" s="11" t="str">
        <f t="shared" si="61"/>
        <v>CONSUMO PER CAPITA (kg o litros por individuo)BlancoLEVANTE</v>
      </c>
      <c r="B3876" s="11" t="s">
        <v>208</v>
      </c>
      <c r="C3876" s="11" t="s">
        <v>109</v>
      </c>
      <c r="D3876" s="11" t="s">
        <v>3</v>
      </c>
      <c r="E3876" s="12">
        <v>0.11907280875038324</v>
      </c>
      <c r="F3876" s="12">
        <v>0.12868611422617104</v>
      </c>
      <c r="G3876" s="12">
        <v>0.1853443583937851</v>
      </c>
      <c r="H3876" s="12">
        <v>0.11383765081799799</v>
      </c>
      <c r="I3876" s="12">
        <v>0.14079854694864308</v>
      </c>
      <c r="J3876" s="12">
        <v>0.16334910859264304</v>
      </c>
      <c r="K3876" s="12">
        <v>0.25950977229121536</v>
      </c>
      <c r="L3876" s="12">
        <v>0.17719946904301331</v>
      </c>
      <c r="M3876" s="12">
        <v>0.15501235641219646</v>
      </c>
      <c r="N3876" s="12"/>
      <c r="O3876" s="12"/>
    </row>
    <row r="3877" spans="1:15" x14ac:dyDescent="0.35">
      <c r="A3877" s="11" t="str">
        <f t="shared" si="61"/>
        <v>CONSUMO PER CAPITA (kg o litros por individuo)BlancoANDALUCIA</v>
      </c>
      <c r="B3877" s="11" t="s">
        <v>208</v>
      </c>
      <c r="C3877" s="11" t="s">
        <v>109</v>
      </c>
      <c r="D3877" s="11" t="s">
        <v>4</v>
      </c>
      <c r="E3877" s="12">
        <v>0.12821720353698032</v>
      </c>
      <c r="F3877" s="12">
        <v>0.12747625304721125</v>
      </c>
      <c r="G3877" s="12">
        <v>0.15259376522108647</v>
      </c>
      <c r="H3877" s="12">
        <v>0.14595104559980823</v>
      </c>
      <c r="I3877" s="12">
        <v>0.1252871596414554</v>
      </c>
      <c r="J3877" s="12">
        <v>9.4599940686035958E-2</v>
      </c>
      <c r="K3877" s="12">
        <v>0.13624434263408905</v>
      </c>
      <c r="L3877" s="12">
        <v>0.12203462294601103</v>
      </c>
      <c r="M3877" s="12">
        <v>0.10231913765436018</v>
      </c>
      <c r="N3877" s="12"/>
      <c r="O3877" s="12"/>
    </row>
    <row r="3878" spans="1:15" x14ac:dyDescent="0.35">
      <c r="A3878" s="11" t="str">
        <f t="shared" si="61"/>
        <v>CONSUMO PER CAPITA (kg o litros por individuo)BlancoMDD AM</v>
      </c>
      <c r="B3878" s="11" t="s">
        <v>208</v>
      </c>
      <c r="C3878" s="11" t="s">
        <v>109</v>
      </c>
      <c r="D3878" s="11" t="s">
        <v>5</v>
      </c>
      <c r="E3878" s="12">
        <v>0.28064907530850186</v>
      </c>
      <c r="F3878" s="12">
        <v>0.34852993495100587</v>
      </c>
      <c r="G3878" s="12">
        <v>0.31844501162008315</v>
      </c>
      <c r="H3878" s="12">
        <v>0.32204873475075718</v>
      </c>
      <c r="I3878" s="12">
        <v>0.29189599486225232</v>
      </c>
      <c r="J3878" s="12">
        <v>0.27650598508911467</v>
      </c>
      <c r="K3878" s="12">
        <v>0.24057230126902665</v>
      </c>
      <c r="L3878" s="12">
        <v>0.27710765633603063</v>
      </c>
      <c r="M3878" s="12">
        <v>0.21108000302247912</v>
      </c>
      <c r="N3878" s="12"/>
      <c r="O3878" s="12"/>
    </row>
    <row r="3879" spans="1:15" x14ac:dyDescent="0.35">
      <c r="A3879" s="11" t="str">
        <f t="shared" si="61"/>
        <v>CONSUMO PER CAPITA (kg o litros por individuo)BlancoRTO CENTRO</v>
      </c>
      <c r="B3879" s="11" t="s">
        <v>208</v>
      </c>
      <c r="C3879" s="11" t="s">
        <v>109</v>
      </c>
      <c r="D3879" s="11" t="s">
        <v>6</v>
      </c>
      <c r="E3879" s="12">
        <v>0.16412363186364945</v>
      </c>
      <c r="F3879" s="12">
        <v>0.21063413870668002</v>
      </c>
      <c r="G3879" s="12">
        <v>0.22229643385975703</v>
      </c>
      <c r="H3879" s="12">
        <v>0.19582489026150685</v>
      </c>
      <c r="I3879" s="12">
        <v>0.18506174995179187</v>
      </c>
      <c r="J3879" s="12">
        <v>0.23334588491188193</v>
      </c>
      <c r="K3879" s="12">
        <v>0.26793918943712119</v>
      </c>
      <c r="L3879" s="12">
        <v>0.25156703636779809</v>
      </c>
      <c r="M3879" s="12">
        <v>0.17975292218388794</v>
      </c>
      <c r="N3879" s="12"/>
      <c r="O3879" s="12"/>
    </row>
    <row r="3880" spans="1:15" x14ac:dyDescent="0.35">
      <c r="A3880" s="11" t="str">
        <f t="shared" si="61"/>
        <v>CONSUMO PER CAPITA (kg o litros por individuo)BlancoNORTE-CENTRO</v>
      </c>
      <c r="B3880" s="11" t="s">
        <v>208</v>
      </c>
      <c r="C3880" s="11" t="s">
        <v>109</v>
      </c>
      <c r="D3880" s="11" t="s">
        <v>7</v>
      </c>
      <c r="E3880" s="12">
        <v>0.53659647049843717</v>
      </c>
      <c r="F3880" s="12">
        <v>0.46228241351893473</v>
      </c>
      <c r="G3880" s="12">
        <v>0.5708283766923623</v>
      </c>
      <c r="H3880" s="12">
        <v>0.58688424162618991</v>
      </c>
      <c r="I3880" s="12">
        <v>0.28964248548720034</v>
      </c>
      <c r="J3880" s="12">
        <v>0.36723973255881576</v>
      </c>
      <c r="K3880" s="12">
        <v>0.42473538614496659</v>
      </c>
      <c r="L3880" s="12">
        <v>0.32814302851681065</v>
      </c>
      <c r="M3880" s="12">
        <v>0.37264181420042269</v>
      </c>
      <c r="N3880" s="12"/>
      <c r="O3880" s="12"/>
    </row>
    <row r="3881" spans="1:15" x14ac:dyDescent="0.35">
      <c r="A3881" s="11" t="str">
        <f t="shared" si="61"/>
        <v>CONSUMO PER CAPITA (kg o litros por individuo)BlancoNOROESTE</v>
      </c>
      <c r="B3881" s="11" t="s">
        <v>208</v>
      </c>
      <c r="C3881" s="11" t="s">
        <v>109</v>
      </c>
      <c r="D3881" s="11" t="s">
        <v>8</v>
      </c>
      <c r="E3881" s="12">
        <v>0.3619792178781468</v>
      </c>
      <c r="F3881" s="12">
        <v>0.37559896908381191</v>
      </c>
      <c r="G3881" s="12">
        <v>0.61024866367518471</v>
      </c>
      <c r="H3881" s="12">
        <v>0.31935690014263352</v>
      </c>
      <c r="I3881" s="12">
        <v>0.2712601752298115</v>
      </c>
      <c r="J3881" s="12">
        <v>0.32325488562808885</v>
      </c>
      <c r="K3881" s="12">
        <v>0.39975186136492591</v>
      </c>
      <c r="L3881" s="12">
        <v>0.33749511207331068</v>
      </c>
      <c r="M3881" s="12">
        <v>0.27840902486583663</v>
      </c>
      <c r="N3881" s="12"/>
      <c r="O3881" s="12"/>
    </row>
    <row r="3882" spans="1:15" x14ac:dyDescent="0.35">
      <c r="A3882" s="11" t="str">
        <f t="shared" si="61"/>
        <v>CONSUMO PER CAPITA (kg o litros por individuo)Blanco&lt;2MIL</v>
      </c>
      <c r="B3882" s="11" t="s">
        <v>208</v>
      </c>
      <c r="C3882" s="11" t="s">
        <v>109</v>
      </c>
      <c r="D3882" s="11" t="s">
        <v>9</v>
      </c>
      <c r="E3882" s="12">
        <v>0.3460381272674809</v>
      </c>
      <c r="F3882" s="12">
        <v>0.23792078077708398</v>
      </c>
      <c r="G3882" s="12">
        <v>0.39492201816438866</v>
      </c>
      <c r="H3882" s="12">
        <v>0.21058019634427241</v>
      </c>
      <c r="I3882" s="12">
        <v>0.16196431595558955</v>
      </c>
      <c r="J3882" s="12">
        <v>0.25629578508067491</v>
      </c>
      <c r="K3882" s="12">
        <v>0.28381988658770868</v>
      </c>
      <c r="L3882" s="12">
        <v>0.2608199737700912</v>
      </c>
      <c r="M3882" s="12">
        <v>0.2071784204546645</v>
      </c>
      <c r="N3882" s="12"/>
      <c r="O3882" s="12"/>
    </row>
    <row r="3883" spans="1:15" x14ac:dyDescent="0.35">
      <c r="A3883" s="11" t="str">
        <f t="shared" si="61"/>
        <v>CONSUMO PER CAPITA (kg o litros por individuo)Blanco2-5MIL</v>
      </c>
      <c r="B3883" s="11" t="s">
        <v>208</v>
      </c>
      <c r="C3883" s="11" t="s">
        <v>109</v>
      </c>
      <c r="D3883" s="11" t="s">
        <v>10</v>
      </c>
      <c r="E3883" s="12">
        <v>0.27241319794771562</v>
      </c>
      <c r="F3883" s="12">
        <v>0.25547159824328514</v>
      </c>
      <c r="G3883" s="12">
        <v>0.29308373886183686</v>
      </c>
      <c r="H3883" s="12">
        <v>0.4112342895383162</v>
      </c>
      <c r="I3883" s="12">
        <v>0.13348697150160937</v>
      </c>
      <c r="J3883" s="12">
        <v>0.13063286453449932</v>
      </c>
      <c r="K3883" s="12">
        <v>0.19155909626859177</v>
      </c>
      <c r="L3883" s="12">
        <v>0.16588481799352542</v>
      </c>
      <c r="M3883" s="12">
        <v>0.15918822927704707</v>
      </c>
      <c r="N3883" s="12"/>
      <c r="O3883" s="12"/>
    </row>
    <row r="3884" spans="1:15" x14ac:dyDescent="0.35">
      <c r="A3884" s="11" t="str">
        <f t="shared" si="61"/>
        <v>CONSUMO PER CAPITA (kg o litros por individuo)Blanco5-10MIL</v>
      </c>
      <c r="B3884" s="11" t="s">
        <v>208</v>
      </c>
      <c r="C3884" s="11" t="s">
        <v>109</v>
      </c>
      <c r="D3884" s="11" t="s">
        <v>11</v>
      </c>
      <c r="E3884" s="12">
        <v>0.25346599973833894</v>
      </c>
      <c r="F3884" s="12">
        <v>0.28290538212114691</v>
      </c>
      <c r="G3884" s="12">
        <v>0.35972921506650923</v>
      </c>
      <c r="H3884" s="12">
        <v>0.30663416046783637</v>
      </c>
      <c r="I3884" s="12">
        <v>0.23862402310986133</v>
      </c>
      <c r="J3884" s="12">
        <v>0.28219992939446176</v>
      </c>
      <c r="K3884" s="12">
        <v>0.31285095484117031</v>
      </c>
      <c r="L3884" s="12">
        <v>0.16135409149189281</v>
      </c>
      <c r="M3884" s="12">
        <v>0.18026790845399787</v>
      </c>
      <c r="N3884" s="12"/>
      <c r="O3884" s="12"/>
    </row>
    <row r="3885" spans="1:15" x14ac:dyDescent="0.35">
      <c r="A3885" s="11" t="str">
        <f t="shared" si="61"/>
        <v>CONSUMO PER CAPITA (kg o litros por individuo)Blanco10-30MIL</v>
      </c>
      <c r="B3885" s="11" t="s">
        <v>208</v>
      </c>
      <c r="C3885" s="11" t="s">
        <v>109</v>
      </c>
      <c r="D3885" s="11" t="s">
        <v>12</v>
      </c>
      <c r="E3885" s="12">
        <v>0.21560158507947089</v>
      </c>
      <c r="F3885" s="12">
        <v>0.21001106971511249</v>
      </c>
      <c r="G3885" s="12">
        <v>0.25740168833764071</v>
      </c>
      <c r="H3885" s="12">
        <v>0.21779621419159109</v>
      </c>
      <c r="I3885" s="12">
        <v>0.19736878228111396</v>
      </c>
      <c r="J3885" s="12">
        <v>0.20870584474581391</v>
      </c>
      <c r="K3885" s="12">
        <v>0.25653123154820417</v>
      </c>
      <c r="L3885" s="12">
        <v>0.20182365906540706</v>
      </c>
      <c r="M3885" s="12">
        <v>0.1780011106146091</v>
      </c>
      <c r="N3885" s="12"/>
      <c r="O3885" s="12"/>
    </row>
    <row r="3886" spans="1:15" x14ac:dyDescent="0.35">
      <c r="A3886" s="11" t="str">
        <f t="shared" si="61"/>
        <v>CONSUMO PER CAPITA (kg o litros por individuo)Blanco30-100MIL</v>
      </c>
      <c r="B3886" s="11" t="s">
        <v>208</v>
      </c>
      <c r="C3886" s="11" t="s">
        <v>109</v>
      </c>
      <c r="D3886" s="11" t="s">
        <v>13</v>
      </c>
      <c r="E3886" s="12">
        <v>0.16444143725665164</v>
      </c>
      <c r="F3886" s="12">
        <v>0.18871169902590412</v>
      </c>
      <c r="G3886" s="12">
        <v>0.26458826799761093</v>
      </c>
      <c r="H3886" s="12">
        <v>0.17536371927703173</v>
      </c>
      <c r="I3886" s="12">
        <v>0.17984718692011026</v>
      </c>
      <c r="J3886" s="12">
        <v>0.18102809486758781</v>
      </c>
      <c r="K3886" s="12">
        <v>0.29284617948485342</v>
      </c>
      <c r="L3886" s="12">
        <v>0.22117748217316791</v>
      </c>
      <c r="M3886" s="12">
        <v>0.18369634485949732</v>
      </c>
      <c r="N3886" s="12"/>
      <c r="O3886" s="12"/>
    </row>
    <row r="3887" spans="1:15" x14ac:dyDescent="0.35">
      <c r="A3887" s="11" t="str">
        <f t="shared" si="61"/>
        <v>CONSUMO PER CAPITA (kg o litros por individuo)Blanco100-200MIL</v>
      </c>
      <c r="B3887" s="11" t="s">
        <v>208</v>
      </c>
      <c r="C3887" s="11" t="s">
        <v>109</v>
      </c>
      <c r="D3887" s="11" t="s">
        <v>14</v>
      </c>
      <c r="E3887" s="12">
        <v>0.22700306006380191</v>
      </c>
      <c r="F3887" s="12">
        <v>0.24061697998829029</v>
      </c>
      <c r="G3887" s="12">
        <v>0.27729497933231917</v>
      </c>
      <c r="H3887" s="12">
        <v>0.28823837691875559</v>
      </c>
      <c r="I3887" s="12">
        <v>0.24006281550702116</v>
      </c>
      <c r="J3887" s="12">
        <v>0.21435277682145937</v>
      </c>
      <c r="K3887" s="12">
        <v>0.338841694027601</v>
      </c>
      <c r="L3887" s="12">
        <v>0.33147179676461414</v>
      </c>
      <c r="M3887" s="12">
        <v>0.20526016679405154</v>
      </c>
      <c r="N3887" s="12"/>
      <c r="O3887" s="12"/>
    </row>
    <row r="3888" spans="1:15" x14ac:dyDescent="0.35">
      <c r="A3888" s="11" t="str">
        <f t="shared" si="61"/>
        <v>CONSUMO PER CAPITA (kg o litros por individuo)Blanco200-500MIL</v>
      </c>
      <c r="B3888" s="11" t="s">
        <v>208</v>
      </c>
      <c r="C3888" s="11" t="s">
        <v>109</v>
      </c>
      <c r="D3888" s="11" t="s">
        <v>15</v>
      </c>
      <c r="E3888" s="12">
        <v>0.27108960356589495</v>
      </c>
      <c r="F3888" s="12">
        <v>0.2659661564563206</v>
      </c>
      <c r="G3888" s="12">
        <v>0.39286783539506975</v>
      </c>
      <c r="H3888" s="12">
        <v>0.24647103299528733</v>
      </c>
      <c r="I3888" s="12">
        <v>0.18795898013274245</v>
      </c>
      <c r="J3888" s="12">
        <v>0.23411429923568577</v>
      </c>
      <c r="K3888" s="12">
        <v>0.29551718452046555</v>
      </c>
      <c r="L3888" s="12">
        <v>0.22752657203192236</v>
      </c>
      <c r="M3888" s="12">
        <v>0.23632007520017631</v>
      </c>
      <c r="N3888" s="12"/>
      <c r="O3888" s="12"/>
    </row>
    <row r="3889" spans="1:15" x14ac:dyDescent="0.35">
      <c r="A3889" s="11" t="str">
        <f t="shared" si="61"/>
        <v>CONSUMO PER CAPITA (kg o litros por individuo)Blanco&gt;500MIL</v>
      </c>
      <c r="B3889" s="11" t="s">
        <v>208</v>
      </c>
      <c r="C3889" s="11" t="s">
        <v>109</v>
      </c>
      <c r="D3889" s="11" t="s">
        <v>16</v>
      </c>
      <c r="E3889" s="12">
        <v>0.29389754278893121</v>
      </c>
      <c r="F3889" s="12">
        <v>0.30764708832231596</v>
      </c>
      <c r="G3889" s="12">
        <v>0.29542763987180126</v>
      </c>
      <c r="H3889" s="12">
        <v>0.27074670892073782</v>
      </c>
      <c r="I3889" s="12">
        <v>0.24595834811435102</v>
      </c>
      <c r="J3889" s="12">
        <v>0.25903960156777339</v>
      </c>
      <c r="K3889" s="12">
        <v>0.25151058220213057</v>
      </c>
      <c r="L3889" s="12">
        <v>0.24269392839897347</v>
      </c>
      <c r="M3889" s="12">
        <v>0.21474292193824984</v>
      </c>
      <c r="N3889" s="12"/>
      <c r="O3889" s="12"/>
    </row>
    <row r="3890" spans="1:15" x14ac:dyDescent="0.35">
      <c r="A3890" s="11" t="str">
        <f t="shared" si="61"/>
        <v>CONSUMO PER CAPITA (kg o litros por individuo)BlancoDE 15 A 19 AÑOS</v>
      </c>
      <c r="B3890" s="11" t="s">
        <v>208</v>
      </c>
      <c r="C3890" s="11" t="s">
        <v>109</v>
      </c>
      <c r="D3890" s="11" t="s">
        <v>34</v>
      </c>
      <c r="E3890" s="12" t="s">
        <v>222</v>
      </c>
      <c r="F3890" s="12" t="s">
        <v>222</v>
      </c>
      <c r="G3890" s="12" t="s">
        <v>222</v>
      </c>
      <c r="H3890" s="12">
        <v>9.3928751007030017E-3</v>
      </c>
      <c r="I3890" s="12" t="s">
        <v>222</v>
      </c>
      <c r="J3890" s="12" t="s">
        <v>222</v>
      </c>
      <c r="K3890" s="12" t="s">
        <v>222</v>
      </c>
      <c r="L3890" s="12" t="s">
        <v>222</v>
      </c>
      <c r="M3890" s="12" t="s">
        <v>222</v>
      </c>
      <c r="N3890" s="12"/>
      <c r="O3890" s="12"/>
    </row>
    <row r="3891" spans="1:15" x14ac:dyDescent="0.35">
      <c r="A3891" s="11" t="str">
        <f t="shared" si="61"/>
        <v>CONSUMO PER CAPITA (kg o litros por individuo)BlancoDE 20 A 24 AÑOS</v>
      </c>
      <c r="B3891" s="11" t="s">
        <v>208</v>
      </c>
      <c r="C3891" s="11" t="s">
        <v>109</v>
      </c>
      <c r="D3891" s="11" t="s">
        <v>35</v>
      </c>
      <c r="E3891" s="12">
        <v>2.5407838006768799E-2</v>
      </c>
      <c r="F3891" s="12">
        <v>2.996111154872743E-2</v>
      </c>
      <c r="G3891" s="12">
        <v>3.7409873850606234E-2</v>
      </c>
      <c r="H3891" s="12">
        <v>2.5396756165289115E-2</v>
      </c>
      <c r="I3891" s="12">
        <v>5.9428977704803446E-2</v>
      </c>
      <c r="J3891" s="12">
        <v>1.0335168450637878E-2</v>
      </c>
      <c r="K3891" s="12">
        <v>4.3832726257274753E-2</v>
      </c>
      <c r="L3891" s="12">
        <v>5.4536503318123701E-2</v>
      </c>
      <c r="M3891" s="12">
        <v>4.4176186177853134E-2</v>
      </c>
      <c r="N3891" s="12"/>
      <c r="O3891" s="12"/>
    </row>
    <row r="3892" spans="1:15" x14ac:dyDescent="0.35">
      <c r="A3892" s="11" t="str">
        <f t="shared" si="61"/>
        <v>CONSUMO PER CAPITA (kg o litros por individuo)BlancoDE 25 A 34 AÑOS</v>
      </c>
      <c r="B3892" s="11" t="s">
        <v>208</v>
      </c>
      <c r="C3892" s="11" t="s">
        <v>109</v>
      </c>
      <c r="D3892" s="11" t="s">
        <v>36</v>
      </c>
      <c r="E3892" s="12">
        <v>7.3372747087280143E-2</v>
      </c>
      <c r="F3892" s="12">
        <v>6.4826626608583807E-2</v>
      </c>
      <c r="G3892" s="12">
        <v>7.1817084041439008E-2</v>
      </c>
      <c r="H3892" s="12">
        <v>6.8282205606422036E-2</v>
      </c>
      <c r="I3892" s="12">
        <v>4.2837033348223294E-2</v>
      </c>
      <c r="J3892" s="12">
        <v>3.7580607052403417E-2</v>
      </c>
      <c r="K3892" s="12">
        <v>4.1501756444286553E-2</v>
      </c>
      <c r="L3892" s="12">
        <v>4.5703883129961272E-2</v>
      </c>
      <c r="M3892" s="12">
        <v>5.7403539756657684E-2</v>
      </c>
      <c r="N3892" s="12"/>
      <c r="O3892" s="12"/>
    </row>
    <row r="3893" spans="1:15" x14ac:dyDescent="0.35">
      <c r="A3893" s="11" t="str">
        <f t="shared" si="61"/>
        <v>CONSUMO PER CAPITA (kg o litros por individuo)BlancoDE 35 A 49 AÑOS</v>
      </c>
      <c r="B3893" s="11" t="s">
        <v>208</v>
      </c>
      <c r="C3893" s="11" t="s">
        <v>109</v>
      </c>
      <c r="D3893" s="11" t="s">
        <v>37</v>
      </c>
      <c r="E3893" s="12">
        <v>8.2515931228917164E-2</v>
      </c>
      <c r="F3893" s="12">
        <v>8.9330759064544712E-2</v>
      </c>
      <c r="G3893" s="12">
        <v>0.11707003117029201</v>
      </c>
      <c r="H3893" s="12">
        <v>0.10381919834321067</v>
      </c>
      <c r="I3893" s="12">
        <v>6.5506071466460064E-2</v>
      </c>
      <c r="J3893" s="12">
        <v>7.3742141598748603E-2</v>
      </c>
      <c r="K3893" s="12">
        <v>9.8193535498915518E-2</v>
      </c>
      <c r="L3893" s="12">
        <v>8.2679357646252546E-2</v>
      </c>
      <c r="M3893" s="12">
        <v>8.2761782238792367E-2</v>
      </c>
      <c r="N3893" s="12"/>
      <c r="O3893" s="12"/>
    </row>
    <row r="3894" spans="1:15" x14ac:dyDescent="0.35">
      <c r="A3894" s="11" t="str">
        <f t="shared" si="61"/>
        <v>CONSUMO PER CAPITA (kg o litros por individuo)BlancoDE 50 A 59 AÑOS</v>
      </c>
      <c r="B3894" s="11" t="s">
        <v>208</v>
      </c>
      <c r="C3894" s="11" t="s">
        <v>109</v>
      </c>
      <c r="D3894" s="11" t="s">
        <v>38</v>
      </c>
      <c r="E3894" s="12">
        <v>0.32001026260440046</v>
      </c>
      <c r="F3894" s="12">
        <v>0.28946844294091389</v>
      </c>
      <c r="G3894" s="12">
        <v>0.4338194371330516</v>
      </c>
      <c r="H3894" s="12">
        <v>0.28577465237390964</v>
      </c>
      <c r="I3894" s="12">
        <v>0.2607631663289891</v>
      </c>
      <c r="J3894" s="12">
        <v>0.30457742364403284</v>
      </c>
      <c r="K3894" s="12">
        <v>0.34772050797446657</v>
      </c>
      <c r="L3894" s="12">
        <v>0.23497456604288039</v>
      </c>
      <c r="M3894" s="12">
        <v>0.21585402967295902</v>
      </c>
      <c r="N3894" s="12"/>
      <c r="O3894" s="12"/>
    </row>
    <row r="3895" spans="1:15" x14ac:dyDescent="0.35">
      <c r="A3895" s="11" t="str">
        <f t="shared" si="61"/>
        <v>CONSUMO PER CAPITA (kg o litros por individuo)BlancoDE 60 A 75 AÑOS</v>
      </c>
      <c r="B3895" s="11" t="s">
        <v>208</v>
      </c>
      <c r="C3895" s="11" t="s">
        <v>109</v>
      </c>
      <c r="D3895" s="11" t="s">
        <v>39</v>
      </c>
      <c r="E3895" s="12">
        <v>0.61348013524059419</v>
      </c>
      <c r="F3895" s="12">
        <v>0.64514066904625156</v>
      </c>
      <c r="G3895" s="12">
        <v>0.74105054965525519</v>
      </c>
      <c r="H3895" s="12">
        <v>0.65028186271017596</v>
      </c>
      <c r="I3895" s="12">
        <v>0.52157921076911529</v>
      </c>
      <c r="J3895" s="12">
        <v>0.56456581681593843</v>
      </c>
      <c r="K3895" s="12">
        <v>0.74151232955484836</v>
      </c>
      <c r="L3895" s="12">
        <v>0.6310207853423575</v>
      </c>
      <c r="M3895" s="12">
        <v>0.50463877282454639</v>
      </c>
      <c r="N3895" s="12"/>
      <c r="O3895" s="12"/>
    </row>
    <row r="3896" spans="1:15" x14ac:dyDescent="0.35">
      <c r="A3896" s="11" t="str">
        <f t="shared" si="61"/>
        <v>CONSUMO PER CAPITA (kg o litros por individuo)BlancoNIVEL ALTO</v>
      </c>
      <c r="B3896" s="11" t="s">
        <v>208</v>
      </c>
      <c r="C3896" s="11" t="s">
        <v>109</v>
      </c>
      <c r="D3896" s="11" t="s">
        <v>171</v>
      </c>
      <c r="E3896" s="12">
        <v>0.33743118918022075</v>
      </c>
      <c r="F3896" s="12">
        <v>0.33506703288604023</v>
      </c>
      <c r="G3896" s="12">
        <v>0.42423633177324843</v>
      </c>
      <c r="H3896" s="12">
        <v>0.37288188824324098</v>
      </c>
      <c r="I3896" s="12">
        <v>0.24849222774484192</v>
      </c>
      <c r="J3896" s="12">
        <v>0.23768443227912761</v>
      </c>
      <c r="K3896" s="12">
        <v>0.32693323941210539</v>
      </c>
      <c r="L3896" s="12">
        <v>0.25221453871739774</v>
      </c>
      <c r="M3896" s="12">
        <v>0.2339700531267048</v>
      </c>
      <c r="N3896" s="12"/>
      <c r="O3896" s="12"/>
    </row>
    <row r="3897" spans="1:15" x14ac:dyDescent="0.35">
      <c r="A3897" s="11" t="str">
        <f t="shared" ref="A3897:A3960" si="62">B3897&amp;C3897&amp;D3897</f>
        <v>CONSUMO PER CAPITA (kg o litros por individuo)BlancoNIVEL MEDIO ALTO</v>
      </c>
      <c r="B3897" s="11" t="s">
        <v>208</v>
      </c>
      <c r="C3897" s="11" t="s">
        <v>109</v>
      </c>
      <c r="D3897" s="11" t="s">
        <v>172</v>
      </c>
      <c r="E3897" s="12">
        <v>0.23037119052983185</v>
      </c>
      <c r="F3897" s="12">
        <v>0.18173669103388868</v>
      </c>
      <c r="G3897" s="12">
        <v>0.31804633576589492</v>
      </c>
      <c r="H3897" s="12">
        <v>0.19087785184643566</v>
      </c>
      <c r="I3897" s="12">
        <v>0.23335039825761886</v>
      </c>
      <c r="J3897" s="12">
        <v>0.24550967749080285</v>
      </c>
      <c r="K3897" s="12">
        <v>0.29272695797492709</v>
      </c>
      <c r="L3897" s="12">
        <v>0.20627405759152914</v>
      </c>
      <c r="M3897" s="12">
        <v>0.18041407228573142</v>
      </c>
      <c r="N3897" s="12"/>
      <c r="O3897" s="12"/>
    </row>
    <row r="3898" spans="1:15" x14ac:dyDescent="0.35">
      <c r="A3898" s="11" t="str">
        <f t="shared" si="62"/>
        <v>CONSUMO PER CAPITA (kg o litros por individuo)BlancoNIVEL MEDIO</v>
      </c>
      <c r="B3898" s="11" t="s">
        <v>208</v>
      </c>
      <c r="C3898" s="11" t="s">
        <v>109</v>
      </c>
      <c r="D3898" s="11" t="s">
        <v>173</v>
      </c>
      <c r="E3898" s="12">
        <v>0.28511371472089014</v>
      </c>
      <c r="F3898" s="12">
        <v>0.28331786710618412</v>
      </c>
      <c r="G3898" s="12">
        <v>0.33944420653877394</v>
      </c>
      <c r="H3898" s="12">
        <v>0.26002998596145022</v>
      </c>
      <c r="I3898" s="12">
        <v>0.24926692410415721</v>
      </c>
      <c r="J3898" s="12">
        <v>0.25723188570307243</v>
      </c>
      <c r="K3898" s="12">
        <v>0.31310295865876792</v>
      </c>
      <c r="L3898" s="12">
        <v>0.22927784861580761</v>
      </c>
      <c r="M3898" s="12">
        <v>0.22195581727805322</v>
      </c>
      <c r="N3898" s="12"/>
      <c r="O3898" s="12"/>
    </row>
    <row r="3899" spans="1:15" x14ac:dyDescent="0.35">
      <c r="A3899" s="11" t="str">
        <f t="shared" si="62"/>
        <v>CONSUMO PER CAPITA (kg o litros por individuo)BlancoNIVEL MEDIO BAJO</v>
      </c>
      <c r="B3899" s="11" t="s">
        <v>208</v>
      </c>
      <c r="C3899" s="11" t="s">
        <v>109</v>
      </c>
      <c r="D3899" s="11" t="s">
        <v>174</v>
      </c>
      <c r="E3899" s="12">
        <v>0.18637054171231365</v>
      </c>
      <c r="F3899" s="12">
        <v>0.17805824850157989</v>
      </c>
      <c r="G3899" s="12">
        <v>0.22220831457197043</v>
      </c>
      <c r="H3899" s="12">
        <v>0.19665489420879961</v>
      </c>
      <c r="I3899" s="12">
        <v>0.16118663800987459</v>
      </c>
      <c r="J3899" s="12">
        <v>0.18408027654523004</v>
      </c>
      <c r="K3899" s="12">
        <v>0.28258324559097237</v>
      </c>
      <c r="L3899" s="12">
        <v>0.23821459939808806</v>
      </c>
      <c r="M3899" s="12">
        <v>0.20450046569001779</v>
      </c>
      <c r="N3899" s="12"/>
      <c r="O3899" s="12"/>
    </row>
    <row r="3900" spans="1:15" x14ac:dyDescent="0.35">
      <c r="A3900" s="11" t="str">
        <f t="shared" si="62"/>
        <v>CONSUMO PER CAPITA (kg o litros por individuo)BlancoNIVEL BAJO</v>
      </c>
      <c r="B3900" s="11" t="s">
        <v>208</v>
      </c>
      <c r="C3900" s="11" t="s">
        <v>109</v>
      </c>
      <c r="D3900" s="11" t="s">
        <v>190</v>
      </c>
      <c r="E3900" s="12">
        <v>0.13995302766315434</v>
      </c>
      <c r="F3900" s="12">
        <v>0.19121935272624721</v>
      </c>
      <c r="G3900" s="12">
        <v>0.18612458584344846</v>
      </c>
      <c r="H3900" s="12">
        <v>0.1848752043188463</v>
      </c>
      <c r="I3900" s="12">
        <v>0.10897337792490051</v>
      </c>
      <c r="J3900" s="12">
        <v>0.16403443641510645</v>
      </c>
      <c r="K3900" s="12">
        <v>0.18097170742082985</v>
      </c>
      <c r="L3900" s="12">
        <v>0.20734717229236477</v>
      </c>
      <c r="M3900" s="12">
        <v>0.13764676697662129</v>
      </c>
      <c r="N3900" s="12"/>
      <c r="O3900" s="12"/>
    </row>
    <row r="3901" spans="1:15" x14ac:dyDescent="0.35">
      <c r="A3901" s="11" t="str">
        <f t="shared" si="62"/>
        <v>CONSUMO PER CAPITA (kg o litros por individuo)BlancoHOMBRE</v>
      </c>
      <c r="B3901" s="11" t="s">
        <v>208</v>
      </c>
      <c r="C3901" s="11" t="s">
        <v>109</v>
      </c>
      <c r="D3901" s="11" t="s">
        <v>17</v>
      </c>
      <c r="E3901" s="12">
        <v>0.33245524700009965</v>
      </c>
      <c r="F3901" s="12">
        <v>0.32178602020010305</v>
      </c>
      <c r="G3901" s="12">
        <v>0.39525524081983227</v>
      </c>
      <c r="H3901" s="12">
        <v>0.32137725038382448</v>
      </c>
      <c r="I3901" s="12">
        <v>0.25681401016845262</v>
      </c>
      <c r="J3901" s="12">
        <v>0.28394964451425347</v>
      </c>
      <c r="K3901" s="12">
        <v>0.3789704729268818</v>
      </c>
      <c r="L3901" s="12">
        <v>0.28641912755216614</v>
      </c>
      <c r="M3901" s="12">
        <v>0.24347384966926458</v>
      </c>
      <c r="N3901" s="12"/>
      <c r="O3901" s="12"/>
    </row>
    <row r="3902" spans="1:15" x14ac:dyDescent="0.35">
      <c r="A3902" s="11" t="str">
        <f t="shared" si="62"/>
        <v>CONSUMO PER CAPITA (kg o litros por individuo)BlancoMUJER</v>
      </c>
      <c r="B3902" s="11" t="s">
        <v>208</v>
      </c>
      <c r="C3902" s="11" t="s">
        <v>109</v>
      </c>
      <c r="D3902" s="11" t="s">
        <v>18</v>
      </c>
      <c r="E3902" s="12">
        <v>0.15055903245190039</v>
      </c>
      <c r="F3902" s="12">
        <v>0.16538204206090726</v>
      </c>
      <c r="G3902" s="12">
        <v>0.2126167209248486</v>
      </c>
      <c r="H3902" s="12">
        <v>0.17675286911951565</v>
      </c>
      <c r="I3902" s="12">
        <v>0.14843777201778635</v>
      </c>
      <c r="J3902" s="12">
        <v>0.15495280788370067</v>
      </c>
      <c r="K3902" s="12">
        <v>0.17967281129864601</v>
      </c>
      <c r="L3902" s="12">
        <v>0.16899455974633662</v>
      </c>
      <c r="M3902" s="12">
        <v>0.15033953242279485</v>
      </c>
      <c r="N3902" s="12"/>
      <c r="O3902" s="12"/>
    </row>
    <row r="3903" spans="1:15" x14ac:dyDescent="0.35">
      <c r="A3903" s="11" t="str">
        <f t="shared" si="62"/>
        <v>CONSUMO PER CAPITA (kg o litros por individuo)RosadoT.ESPAÑA</v>
      </c>
      <c r="B3903" s="11" t="s">
        <v>208</v>
      </c>
      <c r="C3903" s="11" t="s">
        <v>110</v>
      </c>
      <c r="D3903" s="11" t="s">
        <v>32</v>
      </c>
      <c r="E3903" s="12">
        <v>2.418343151319164E-2</v>
      </c>
      <c r="F3903" s="12">
        <v>2.6649304886055609E-2</v>
      </c>
      <c r="G3903" s="12">
        <v>2.7889625427274915E-2</v>
      </c>
      <c r="H3903" s="12">
        <v>1.8182490783175603E-2</v>
      </c>
      <c r="I3903" s="12">
        <v>1.6815252837287749E-2</v>
      </c>
      <c r="J3903" s="12">
        <v>2.0276999438365924E-2</v>
      </c>
      <c r="K3903" s="12">
        <v>2.0924717854520443E-2</v>
      </c>
      <c r="L3903" s="12">
        <v>1.9889136545187508E-2</v>
      </c>
      <c r="M3903" s="12">
        <v>1.8047838806150126E-2</v>
      </c>
      <c r="N3903" s="12"/>
      <c r="O3903" s="12"/>
    </row>
    <row r="3904" spans="1:15" x14ac:dyDescent="0.35">
      <c r="A3904" s="11" t="str">
        <f t="shared" si="62"/>
        <v>CONSUMO PER CAPITA (kg o litros por individuo)RosadoBCN AM</v>
      </c>
      <c r="B3904" s="11" t="s">
        <v>208</v>
      </c>
      <c r="C3904" s="11" t="s">
        <v>110</v>
      </c>
      <c r="D3904" s="11" t="s">
        <v>1</v>
      </c>
      <c r="E3904" s="12">
        <v>3.9513365291675595E-2</v>
      </c>
      <c r="F3904" s="12">
        <v>2.836139338640415E-2</v>
      </c>
      <c r="G3904" s="12">
        <v>8.8530030839824199E-3</v>
      </c>
      <c r="H3904" s="12">
        <v>1.2053666196234228E-2</v>
      </c>
      <c r="I3904" s="12">
        <v>4.2810554945943687E-3</v>
      </c>
      <c r="J3904" s="12">
        <v>1.3548993648721268E-2</v>
      </c>
      <c r="K3904" s="12">
        <v>1.5042155931159791E-2</v>
      </c>
      <c r="L3904" s="12">
        <v>2.5541437579447903E-3</v>
      </c>
      <c r="M3904" s="12">
        <v>1.860433953257961E-2</v>
      </c>
      <c r="N3904" s="12"/>
      <c r="O3904" s="12"/>
    </row>
    <row r="3905" spans="1:15" x14ac:dyDescent="0.35">
      <c r="A3905" s="11" t="str">
        <f t="shared" si="62"/>
        <v>CONSUMO PER CAPITA (kg o litros por individuo)RosadoREST.CAT ARAGON</v>
      </c>
      <c r="B3905" s="11" t="s">
        <v>208</v>
      </c>
      <c r="C3905" s="11" t="s">
        <v>110</v>
      </c>
      <c r="D3905" s="11" t="s">
        <v>2</v>
      </c>
      <c r="E3905" s="12">
        <v>2.4456719207906843E-2</v>
      </c>
      <c r="F3905" s="12">
        <v>3.1151219359053035E-2</v>
      </c>
      <c r="G3905" s="12">
        <v>3.7337310424558574E-2</v>
      </c>
      <c r="H3905" s="12">
        <v>3.5205831854124063E-2</v>
      </c>
      <c r="I3905" s="12">
        <v>3.0056771627981423E-2</v>
      </c>
      <c r="J3905" s="12">
        <v>2.008264062415057E-2</v>
      </c>
      <c r="K3905" s="12">
        <v>1.8684672425210165E-2</v>
      </c>
      <c r="L3905" s="12">
        <v>2.3149272212276563E-2</v>
      </c>
      <c r="M3905" s="12">
        <v>1.560242818881989E-2</v>
      </c>
      <c r="N3905" s="12"/>
      <c r="O3905" s="12"/>
    </row>
    <row r="3906" spans="1:15" x14ac:dyDescent="0.35">
      <c r="A3906" s="11" t="str">
        <f t="shared" si="62"/>
        <v>CONSUMO PER CAPITA (kg o litros por individuo)RosadoLEVANTE</v>
      </c>
      <c r="B3906" s="11" t="s">
        <v>208</v>
      </c>
      <c r="C3906" s="11" t="s">
        <v>110</v>
      </c>
      <c r="D3906" s="11" t="s">
        <v>3</v>
      </c>
      <c r="E3906" s="12">
        <v>6.9546813981828754E-3</v>
      </c>
      <c r="F3906" s="12">
        <v>5.9515887924125035E-3</v>
      </c>
      <c r="G3906" s="12">
        <v>1.191662379308164E-2</v>
      </c>
      <c r="H3906" s="12">
        <v>1.0192085815464047E-2</v>
      </c>
      <c r="I3906" s="12">
        <v>1.5663031271057253E-3</v>
      </c>
      <c r="J3906" s="12">
        <v>8.6164379463176365E-3</v>
      </c>
      <c r="K3906" s="12">
        <v>1.2347892947228052E-2</v>
      </c>
      <c r="L3906" s="12">
        <v>7.197932379567785E-3</v>
      </c>
      <c r="M3906" s="12">
        <v>7.474902736932288E-3</v>
      </c>
      <c r="N3906" s="12"/>
      <c r="O3906" s="12"/>
    </row>
    <row r="3907" spans="1:15" x14ac:dyDescent="0.35">
      <c r="A3907" s="11" t="str">
        <f t="shared" si="62"/>
        <v>CONSUMO PER CAPITA (kg o litros por individuo)RosadoANDALUCIA</v>
      </c>
      <c r="B3907" s="11" t="s">
        <v>208</v>
      </c>
      <c r="C3907" s="11" t="s">
        <v>110</v>
      </c>
      <c r="D3907" s="11" t="s">
        <v>4</v>
      </c>
      <c r="E3907" s="12">
        <v>8.6565124246100172E-3</v>
      </c>
      <c r="F3907" s="12">
        <v>1.0952339429862602E-2</v>
      </c>
      <c r="G3907" s="12">
        <v>8.6543182181965869E-3</v>
      </c>
      <c r="H3907" s="12">
        <v>1.489406724766674E-2</v>
      </c>
      <c r="I3907" s="12">
        <v>1.4928911707626856E-2</v>
      </c>
      <c r="J3907" s="12">
        <v>2.5096865667529399E-2</v>
      </c>
      <c r="K3907" s="12">
        <v>1.2609277486294767E-2</v>
      </c>
      <c r="L3907" s="12">
        <v>2.3146593936192287E-2</v>
      </c>
      <c r="M3907" s="12">
        <v>1.9880399216844497E-2</v>
      </c>
      <c r="N3907" s="12"/>
      <c r="O3907" s="12"/>
    </row>
    <row r="3908" spans="1:15" x14ac:dyDescent="0.35">
      <c r="A3908" s="11" t="str">
        <f t="shared" si="62"/>
        <v>CONSUMO PER CAPITA (kg o litros por individuo)RosadoMDD AM</v>
      </c>
      <c r="B3908" s="11" t="s">
        <v>208</v>
      </c>
      <c r="C3908" s="11" t="s">
        <v>110</v>
      </c>
      <c r="D3908" s="11" t="s">
        <v>5</v>
      </c>
      <c r="E3908" s="12">
        <v>2.8359957547501154E-2</v>
      </c>
      <c r="F3908" s="12">
        <v>3.4085513294668322E-2</v>
      </c>
      <c r="G3908" s="12">
        <v>1.7518626805388647E-2</v>
      </c>
      <c r="H3908" s="12">
        <v>1.4635628441873683E-2</v>
      </c>
      <c r="I3908" s="12">
        <v>1.1162331681630671E-2</v>
      </c>
      <c r="J3908" s="12">
        <v>2.1786484934054384E-2</v>
      </c>
      <c r="K3908" s="12">
        <v>2.0358144027600625E-2</v>
      </c>
      <c r="L3908" s="12">
        <v>2.32752865402455E-2</v>
      </c>
      <c r="M3908" s="12">
        <v>2.4555130759418838E-2</v>
      </c>
      <c r="N3908" s="12"/>
      <c r="O3908" s="12"/>
    </row>
    <row r="3909" spans="1:15" x14ac:dyDescent="0.35">
      <c r="A3909" s="11" t="str">
        <f t="shared" si="62"/>
        <v>CONSUMO PER CAPITA (kg o litros por individuo)RosadoRTO CENTRO</v>
      </c>
      <c r="B3909" s="11" t="s">
        <v>208</v>
      </c>
      <c r="C3909" s="11" t="s">
        <v>110</v>
      </c>
      <c r="D3909" s="11" t="s">
        <v>6</v>
      </c>
      <c r="E3909" s="12">
        <v>2.5042541248575946E-2</v>
      </c>
      <c r="F3909" s="12">
        <v>2.9899161721640082E-2</v>
      </c>
      <c r="G3909" s="12">
        <v>1.1750639249371952E-2</v>
      </c>
      <c r="H3909" s="12">
        <v>1.1541988549043907E-2</v>
      </c>
      <c r="I3909" s="12">
        <v>1.3726664018193162E-2</v>
      </c>
      <c r="J3909" s="12">
        <v>9.3518110700992491E-3</v>
      </c>
      <c r="K3909" s="12">
        <v>2.0650700765215978E-2</v>
      </c>
      <c r="L3909" s="12">
        <v>1.2358828653727578E-2</v>
      </c>
      <c r="M3909" s="12">
        <v>4.6378729567601472E-3</v>
      </c>
      <c r="N3909" s="12"/>
      <c r="O3909" s="12"/>
    </row>
    <row r="3910" spans="1:15" x14ac:dyDescent="0.35">
      <c r="A3910" s="11" t="str">
        <f t="shared" si="62"/>
        <v>CONSUMO PER CAPITA (kg o litros por individuo)RosadoNORTE-CENTRO</v>
      </c>
      <c r="B3910" s="11" t="s">
        <v>208</v>
      </c>
      <c r="C3910" s="11" t="s">
        <v>110</v>
      </c>
      <c r="D3910" s="11" t="s">
        <v>7</v>
      </c>
      <c r="E3910" s="12">
        <v>5.5612241260260861E-2</v>
      </c>
      <c r="F3910" s="12">
        <v>7.294152723709435E-2</v>
      </c>
      <c r="G3910" s="12">
        <v>0.12609926659794016</v>
      </c>
      <c r="H3910" s="12">
        <v>3.0020717327848969E-2</v>
      </c>
      <c r="I3910" s="12">
        <v>2.597243576900261E-2</v>
      </c>
      <c r="J3910" s="12">
        <v>3.8465424449418709E-2</v>
      </c>
      <c r="K3910" s="12">
        <v>5.5318245234782501E-2</v>
      </c>
      <c r="L3910" s="12">
        <v>3.6813701182292512E-2</v>
      </c>
      <c r="M3910" s="12">
        <v>3.4099534576907696E-2</v>
      </c>
      <c r="N3910" s="12"/>
      <c r="O3910" s="12"/>
    </row>
    <row r="3911" spans="1:15" x14ac:dyDescent="0.35">
      <c r="A3911" s="11" t="str">
        <f t="shared" si="62"/>
        <v>CONSUMO PER CAPITA (kg o litros por individuo)RosadoNOROESTE</v>
      </c>
      <c r="B3911" s="11" t="s">
        <v>208</v>
      </c>
      <c r="C3911" s="11" t="s">
        <v>110</v>
      </c>
      <c r="D3911" s="11" t="s">
        <v>8</v>
      </c>
      <c r="E3911" s="12">
        <v>3.3346476220975932E-2</v>
      </c>
      <c r="F3911" s="12">
        <v>2.7466091207477936E-2</v>
      </c>
      <c r="G3911" s="12">
        <v>3.6361835711527311E-2</v>
      </c>
      <c r="H3911" s="12">
        <v>2.1069462956910697E-2</v>
      </c>
      <c r="I3911" s="12">
        <v>4.4533850192685118E-2</v>
      </c>
      <c r="J3911" s="12">
        <v>2.8038540643578719E-2</v>
      </c>
      <c r="K3911" s="12">
        <v>3.0057313406138885E-2</v>
      </c>
      <c r="L3911" s="12">
        <v>3.4120274683352991E-2</v>
      </c>
      <c r="M3911" s="12">
        <v>2.3724384740935866E-2</v>
      </c>
      <c r="N3911" s="12"/>
      <c r="O3911" s="12"/>
    </row>
    <row r="3912" spans="1:15" x14ac:dyDescent="0.35">
      <c r="A3912" s="11" t="str">
        <f t="shared" si="62"/>
        <v>CONSUMO PER CAPITA (kg o litros por individuo)Rosado&lt;2MIL</v>
      </c>
      <c r="B3912" s="11" t="s">
        <v>208</v>
      </c>
      <c r="C3912" s="11" t="s">
        <v>110</v>
      </c>
      <c r="D3912" s="11" t="s">
        <v>9</v>
      </c>
      <c r="E3912" s="12">
        <v>3.001838639255659E-3</v>
      </c>
      <c r="F3912" s="12">
        <v>7.8340278796345027E-3</v>
      </c>
      <c r="G3912" s="12">
        <v>2.1068403156398849E-3</v>
      </c>
      <c r="H3912" s="12">
        <v>1.3248442611701916E-2</v>
      </c>
      <c r="I3912" s="12">
        <v>7.2847645993740382E-3</v>
      </c>
      <c r="J3912" s="12" t="s">
        <v>222</v>
      </c>
      <c r="K3912" s="12">
        <v>4.8069214944717279E-3</v>
      </c>
      <c r="L3912" s="12">
        <v>2.6614009305514232E-3</v>
      </c>
      <c r="M3912" s="12">
        <v>1.6321272233305904E-2</v>
      </c>
      <c r="N3912" s="12"/>
      <c r="O3912" s="12"/>
    </row>
    <row r="3913" spans="1:15" x14ac:dyDescent="0.35">
      <c r="A3913" s="11" t="str">
        <f t="shared" si="62"/>
        <v>CONSUMO PER CAPITA (kg o litros por individuo)Rosado2-5MIL</v>
      </c>
      <c r="B3913" s="11" t="s">
        <v>208</v>
      </c>
      <c r="C3913" s="11" t="s">
        <v>110</v>
      </c>
      <c r="D3913" s="11" t="s">
        <v>10</v>
      </c>
      <c r="E3913" s="12">
        <v>1.2237919022181397E-2</v>
      </c>
      <c r="F3913" s="12">
        <v>1.3664043257810279E-2</v>
      </c>
      <c r="G3913" s="12">
        <v>7.8542452427248759E-3</v>
      </c>
      <c r="H3913" s="12">
        <v>2.076838325037592E-3</v>
      </c>
      <c r="I3913" s="12">
        <v>1.9636043730600385E-3</v>
      </c>
      <c r="J3913" s="12">
        <v>9.0973683575840056E-3</v>
      </c>
      <c r="K3913" s="12">
        <v>2.8584596798871564E-3</v>
      </c>
      <c r="L3913" s="12">
        <v>2.8359245558878957E-3</v>
      </c>
      <c r="M3913" s="12">
        <v>1.0744003142164983E-2</v>
      </c>
      <c r="N3913" s="12"/>
      <c r="O3913" s="12"/>
    </row>
    <row r="3914" spans="1:15" x14ac:dyDescent="0.35">
      <c r="A3914" s="11" t="str">
        <f t="shared" si="62"/>
        <v>CONSUMO PER CAPITA (kg o litros por individuo)Rosado5-10MIL</v>
      </c>
      <c r="B3914" s="11" t="s">
        <v>208</v>
      </c>
      <c r="C3914" s="11" t="s">
        <v>110</v>
      </c>
      <c r="D3914" s="11" t="s">
        <v>11</v>
      </c>
      <c r="E3914" s="12">
        <v>3.1518045173336805E-2</v>
      </c>
      <c r="F3914" s="12">
        <v>3.7957953468211895E-2</v>
      </c>
      <c r="G3914" s="12">
        <v>6.2121297325260567E-2</v>
      </c>
      <c r="H3914" s="12">
        <v>2.1393754517139013E-2</v>
      </c>
      <c r="I3914" s="12">
        <v>1.3618608887772573E-2</v>
      </c>
      <c r="J3914" s="12">
        <v>2.5018253774709155E-2</v>
      </c>
      <c r="K3914" s="12">
        <v>1.75185449008123E-2</v>
      </c>
      <c r="L3914" s="12">
        <v>8.4187646770751464E-3</v>
      </c>
      <c r="M3914" s="12">
        <v>1.7382644890734596E-2</v>
      </c>
      <c r="N3914" s="12"/>
      <c r="O3914" s="12"/>
    </row>
    <row r="3915" spans="1:15" x14ac:dyDescent="0.35">
      <c r="A3915" s="11" t="str">
        <f t="shared" si="62"/>
        <v>CONSUMO PER CAPITA (kg o litros por individuo)Rosado10-30MIL</v>
      </c>
      <c r="B3915" s="11" t="s">
        <v>208</v>
      </c>
      <c r="C3915" s="11" t="s">
        <v>110</v>
      </c>
      <c r="D3915" s="11" t="s">
        <v>12</v>
      </c>
      <c r="E3915" s="12">
        <v>2.4125919807589921E-2</v>
      </c>
      <c r="F3915" s="12">
        <v>1.7588438244778608E-2</v>
      </c>
      <c r="G3915" s="12">
        <v>2.6048063614513176E-2</v>
      </c>
      <c r="H3915" s="12">
        <v>2.2596152727302917E-2</v>
      </c>
      <c r="I3915" s="12">
        <v>1.589003873243135E-2</v>
      </c>
      <c r="J3915" s="12">
        <v>2.0795563730421525E-2</v>
      </c>
      <c r="K3915" s="12">
        <v>2.0204350414201825E-2</v>
      </c>
      <c r="L3915" s="12">
        <v>3.0003341982849693E-2</v>
      </c>
      <c r="M3915" s="12">
        <v>2.2370286611262561E-2</v>
      </c>
      <c r="N3915" s="12"/>
      <c r="O3915" s="12"/>
    </row>
    <row r="3916" spans="1:15" x14ac:dyDescent="0.35">
      <c r="A3916" s="11" t="str">
        <f t="shared" si="62"/>
        <v>CONSUMO PER CAPITA (kg o litros por individuo)Rosado30-100MIL</v>
      </c>
      <c r="B3916" s="11" t="s">
        <v>208</v>
      </c>
      <c r="C3916" s="11" t="s">
        <v>110</v>
      </c>
      <c r="D3916" s="11" t="s">
        <v>13</v>
      </c>
      <c r="E3916" s="12">
        <v>3.3385762791624793E-2</v>
      </c>
      <c r="F3916" s="12">
        <v>3.1260451105506071E-2</v>
      </c>
      <c r="G3916" s="12">
        <v>2.3025459052014308E-2</v>
      </c>
      <c r="H3916" s="12">
        <v>2.6108020757223651E-2</v>
      </c>
      <c r="I3916" s="12">
        <v>1.8994752633894937E-2</v>
      </c>
      <c r="J3916" s="12">
        <v>2.3695718931034917E-2</v>
      </c>
      <c r="K3916" s="12">
        <v>2.4605382311210528E-2</v>
      </c>
      <c r="L3916" s="12">
        <v>1.3358680691000746E-2</v>
      </c>
      <c r="M3916" s="12">
        <v>1.4009564670455587E-2</v>
      </c>
      <c r="N3916" s="12"/>
      <c r="O3916" s="12"/>
    </row>
    <row r="3917" spans="1:15" x14ac:dyDescent="0.35">
      <c r="A3917" s="11" t="str">
        <f t="shared" si="62"/>
        <v>CONSUMO PER CAPITA (kg o litros por individuo)Rosado100-200MIL</v>
      </c>
      <c r="B3917" s="11" t="s">
        <v>208</v>
      </c>
      <c r="C3917" s="11" t="s">
        <v>110</v>
      </c>
      <c r="D3917" s="11" t="s">
        <v>14</v>
      </c>
      <c r="E3917" s="12">
        <v>2.3506200512171418E-2</v>
      </c>
      <c r="F3917" s="12">
        <v>3.2731260976243917E-2</v>
      </c>
      <c r="G3917" s="12">
        <v>5.3151520967080305E-2</v>
      </c>
      <c r="H3917" s="12">
        <v>7.1037409669667054E-3</v>
      </c>
      <c r="I3917" s="12">
        <v>1.6879252627687944E-2</v>
      </c>
      <c r="J3917" s="12">
        <v>1.9052946182408513E-2</v>
      </c>
      <c r="K3917" s="12">
        <v>2.4116121934755676E-2</v>
      </c>
      <c r="L3917" s="12">
        <v>3.1729016597916992E-2</v>
      </c>
      <c r="M3917" s="12">
        <v>1.7222157806942789E-2</v>
      </c>
      <c r="N3917" s="12"/>
      <c r="O3917" s="12"/>
    </row>
    <row r="3918" spans="1:15" x14ac:dyDescent="0.35">
      <c r="A3918" s="11" t="str">
        <f t="shared" si="62"/>
        <v>CONSUMO PER CAPITA (kg o litros por individuo)Rosado200-500MIL</v>
      </c>
      <c r="B3918" s="11" t="s">
        <v>208</v>
      </c>
      <c r="C3918" s="11" t="s">
        <v>110</v>
      </c>
      <c r="D3918" s="11" t="s">
        <v>15</v>
      </c>
      <c r="E3918" s="12">
        <v>8.8176365693265011E-3</v>
      </c>
      <c r="F3918" s="12">
        <v>2.7740667930301128E-2</v>
      </c>
      <c r="G3918" s="12">
        <v>2.4450074130439939E-2</v>
      </c>
      <c r="H3918" s="12">
        <v>1.3819130330826537E-2</v>
      </c>
      <c r="I3918" s="12">
        <v>2.5704427169430354E-2</v>
      </c>
      <c r="J3918" s="12">
        <v>1.923627460113848E-2</v>
      </c>
      <c r="K3918" s="12">
        <v>3.2159822610199201E-2</v>
      </c>
      <c r="L3918" s="12">
        <v>2.7218997180020542E-2</v>
      </c>
      <c r="M3918" s="12">
        <v>1.8932782079133403E-2</v>
      </c>
      <c r="N3918" s="12"/>
      <c r="O3918" s="12"/>
    </row>
    <row r="3919" spans="1:15" x14ac:dyDescent="0.35">
      <c r="A3919" s="11" t="str">
        <f t="shared" si="62"/>
        <v>CONSUMO PER CAPITA (kg o litros por individuo)Rosado&gt;500MIL</v>
      </c>
      <c r="B3919" s="11" t="s">
        <v>208</v>
      </c>
      <c r="C3919" s="11" t="s">
        <v>110</v>
      </c>
      <c r="D3919" s="11" t="s">
        <v>16</v>
      </c>
      <c r="E3919" s="12">
        <v>3.3209049822930485E-2</v>
      </c>
      <c r="F3919" s="12">
        <v>3.2200802862212802E-2</v>
      </c>
      <c r="G3919" s="12">
        <v>2.2618643287187386E-2</v>
      </c>
      <c r="H3919" s="12">
        <v>2.0186945357079957E-2</v>
      </c>
      <c r="I3919" s="12">
        <v>1.8732117325300304E-2</v>
      </c>
      <c r="J3919" s="12">
        <v>2.5969781610625124E-2</v>
      </c>
      <c r="K3919" s="12">
        <v>2.0647626519966378E-2</v>
      </c>
      <c r="L3919" s="12">
        <v>2.2092956758795131E-2</v>
      </c>
      <c r="M3919" s="12">
        <v>2.1936482925773396E-2</v>
      </c>
      <c r="N3919" s="12"/>
      <c r="O3919" s="12"/>
    </row>
    <row r="3920" spans="1:15" x14ac:dyDescent="0.35">
      <c r="A3920" s="11" t="str">
        <f t="shared" si="62"/>
        <v>CONSUMO PER CAPITA (kg o litros por individuo)RosadoDE 15 A 19 AÑOS</v>
      </c>
      <c r="B3920" s="11" t="s">
        <v>208</v>
      </c>
      <c r="C3920" s="11" t="s">
        <v>110</v>
      </c>
      <c r="D3920" s="11" t="s">
        <v>34</v>
      </c>
      <c r="E3920" s="12" t="s">
        <v>222</v>
      </c>
      <c r="F3920" s="12" t="s">
        <v>222</v>
      </c>
      <c r="G3920" s="12" t="s">
        <v>222</v>
      </c>
      <c r="H3920" s="12">
        <v>9.8075431949096285E-3</v>
      </c>
      <c r="I3920" s="12" t="s">
        <v>222</v>
      </c>
      <c r="J3920" s="12" t="s">
        <v>222</v>
      </c>
      <c r="K3920" s="12" t="s">
        <v>222</v>
      </c>
      <c r="L3920" s="12" t="s">
        <v>222</v>
      </c>
      <c r="M3920" s="12" t="s">
        <v>222</v>
      </c>
      <c r="N3920" s="12"/>
      <c r="O3920" s="12"/>
    </row>
    <row r="3921" spans="1:15" x14ac:dyDescent="0.35">
      <c r="A3921" s="11" t="str">
        <f t="shared" si="62"/>
        <v>CONSUMO PER CAPITA (kg o litros por individuo)RosadoDE 20 A 24 AÑOS</v>
      </c>
      <c r="B3921" s="11" t="s">
        <v>208</v>
      </c>
      <c r="C3921" s="11" t="s">
        <v>110</v>
      </c>
      <c r="D3921" s="11" t="s">
        <v>35</v>
      </c>
      <c r="E3921" s="12">
        <v>2.7384892400105594E-3</v>
      </c>
      <c r="F3921" s="12" t="s">
        <v>222</v>
      </c>
      <c r="G3921" s="12" t="s">
        <v>222</v>
      </c>
      <c r="H3921" s="12" t="s">
        <v>222</v>
      </c>
      <c r="I3921" s="12" t="s">
        <v>222</v>
      </c>
      <c r="J3921" s="12">
        <v>1.0302817213862388E-2</v>
      </c>
      <c r="K3921" s="12" t="s">
        <v>222</v>
      </c>
      <c r="L3921" s="12">
        <v>4.8749861887774151E-3</v>
      </c>
      <c r="M3921" s="12">
        <v>3.1512247555898682E-3</v>
      </c>
      <c r="N3921" s="12"/>
      <c r="O3921" s="12"/>
    </row>
    <row r="3922" spans="1:15" x14ac:dyDescent="0.35">
      <c r="A3922" s="11" t="str">
        <f t="shared" si="62"/>
        <v>CONSUMO PER CAPITA (kg o litros por individuo)RosadoDE 25 A 34 AÑOS</v>
      </c>
      <c r="B3922" s="11" t="s">
        <v>208</v>
      </c>
      <c r="C3922" s="11" t="s">
        <v>110</v>
      </c>
      <c r="D3922" s="11" t="s">
        <v>36</v>
      </c>
      <c r="E3922" s="12">
        <v>5.5128618350148186E-3</v>
      </c>
      <c r="F3922" s="12">
        <v>6.3887659012351735E-3</v>
      </c>
      <c r="G3922" s="12">
        <v>3.8307278039794519E-3</v>
      </c>
      <c r="H3922" s="12">
        <v>4.147890063759067E-3</v>
      </c>
      <c r="I3922" s="12">
        <v>3.6062626057827924E-4</v>
      </c>
      <c r="J3922" s="12">
        <v>2.8661093806132136E-3</v>
      </c>
      <c r="K3922" s="12">
        <v>2.181455822492611E-3</v>
      </c>
      <c r="L3922" s="12">
        <v>5.1151068045066223E-3</v>
      </c>
      <c r="M3922" s="12">
        <v>1.374369240445176E-3</v>
      </c>
      <c r="N3922" s="12"/>
      <c r="O3922" s="12"/>
    </row>
    <row r="3923" spans="1:15" x14ac:dyDescent="0.35">
      <c r="A3923" s="11" t="str">
        <f t="shared" si="62"/>
        <v>CONSUMO PER CAPITA (kg o litros por individuo)RosadoDE 35 A 49 AÑOS</v>
      </c>
      <c r="B3923" s="11" t="s">
        <v>208</v>
      </c>
      <c r="C3923" s="11" t="s">
        <v>110</v>
      </c>
      <c r="D3923" s="11" t="s">
        <v>37</v>
      </c>
      <c r="E3923" s="12">
        <v>1.4406226399786821E-2</v>
      </c>
      <c r="F3923" s="12">
        <v>1.1640630967644878E-2</v>
      </c>
      <c r="G3923" s="12">
        <v>1.1154570954209251E-2</v>
      </c>
      <c r="H3923" s="12">
        <v>7.9736496693754468E-3</v>
      </c>
      <c r="I3923" s="12">
        <v>8.0352010756378853E-3</v>
      </c>
      <c r="J3923" s="12">
        <v>1.0324746698289087E-2</v>
      </c>
      <c r="K3923" s="12">
        <v>1.0022434119271112E-2</v>
      </c>
      <c r="L3923" s="12">
        <v>8.3884864517091619E-3</v>
      </c>
      <c r="M3923" s="12">
        <v>9.2092294704822514E-3</v>
      </c>
      <c r="N3923" s="12"/>
      <c r="O3923" s="12"/>
    </row>
    <row r="3924" spans="1:15" x14ac:dyDescent="0.35">
      <c r="A3924" s="11" t="str">
        <f t="shared" si="62"/>
        <v>CONSUMO PER CAPITA (kg o litros por individuo)RosadoDE 50 A 59 AÑOS</v>
      </c>
      <c r="B3924" s="11" t="s">
        <v>208</v>
      </c>
      <c r="C3924" s="11" t="s">
        <v>110</v>
      </c>
      <c r="D3924" s="11" t="s">
        <v>38</v>
      </c>
      <c r="E3924" s="12">
        <v>2.6321098206930987E-2</v>
      </c>
      <c r="F3924" s="12">
        <v>2.7204284750488281E-2</v>
      </c>
      <c r="G3924" s="12">
        <v>2.3815639339326442E-2</v>
      </c>
      <c r="H3924" s="12">
        <v>1.8854246644130938E-2</v>
      </c>
      <c r="I3924" s="12">
        <v>2.4835269788945066E-2</v>
      </c>
      <c r="J3924" s="12">
        <v>2.578873665158004E-2</v>
      </c>
      <c r="K3924" s="12">
        <v>3.131748128889008E-2</v>
      </c>
      <c r="L3924" s="12">
        <v>1.5680491781541524E-2</v>
      </c>
      <c r="M3924" s="12">
        <v>1.8271896621360799E-2</v>
      </c>
      <c r="N3924" s="12"/>
      <c r="O3924" s="12"/>
    </row>
    <row r="3925" spans="1:15" x14ac:dyDescent="0.35">
      <c r="A3925" s="11" t="str">
        <f t="shared" si="62"/>
        <v>CONSUMO PER CAPITA (kg o litros por individuo)RosadoDE 60 A 75 AÑOS</v>
      </c>
      <c r="B3925" s="11" t="s">
        <v>208</v>
      </c>
      <c r="C3925" s="11" t="s">
        <v>110</v>
      </c>
      <c r="D3925" s="11" t="s">
        <v>39</v>
      </c>
      <c r="E3925" s="12">
        <v>5.9973194850001237E-2</v>
      </c>
      <c r="F3925" s="12">
        <v>7.3708233944014379E-2</v>
      </c>
      <c r="G3925" s="12">
        <v>8.4250110797317798E-2</v>
      </c>
      <c r="H3925" s="12">
        <v>4.7169442226875059E-2</v>
      </c>
      <c r="I3925" s="12">
        <v>4.0957039818415572E-2</v>
      </c>
      <c r="J3925" s="12">
        <v>4.7585108832648847E-2</v>
      </c>
      <c r="K3925" s="12">
        <v>4.952142685633653E-2</v>
      </c>
      <c r="L3925" s="12">
        <v>5.7223073925339818E-2</v>
      </c>
      <c r="M3925" s="12">
        <v>4.8385935490181387E-2</v>
      </c>
      <c r="N3925" s="12"/>
      <c r="O3925" s="12"/>
    </row>
    <row r="3926" spans="1:15" x14ac:dyDescent="0.35">
      <c r="A3926" s="11" t="str">
        <f t="shared" si="62"/>
        <v>CONSUMO PER CAPITA (kg o litros por individuo)RosadoNIVEL ALTO</v>
      </c>
      <c r="B3926" s="11" t="s">
        <v>208</v>
      </c>
      <c r="C3926" s="11" t="s">
        <v>110</v>
      </c>
      <c r="D3926" s="11" t="s">
        <v>171</v>
      </c>
      <c r="E3926" s="12">
        <v>2.8292734772751328E-2</v>
      </c>
      <c r="F3926" s="12">
        <v>1.9970003564693244E-2</v>
      </c>
      <c r="G3926" s="12">
        <v>2.5029714047488345E-2</v>
      </c>
      <c r="H3926" s="12">
        <v>1.5660415053742615E-2</v>
      </c>
      <c r="I3926" s="12">
        <v>1.1482249387281821E-2</v>
      </c>
      <c r="J3926" s="12">
        <v>1.0360729790855831E-2</v>
      </c>
      <c r="K3926" s="12">
        <v>1.7935578044397903E-2</v>
      </c>
      <c r="L3926" s="12">
        <v>1.0237641077538674E-2</v>
      </c>
      <c r="M3926" s="12">
        <v>1.1416371607974261E-2</v>
      </c>
      <c r="N3926" s="12"/>
      <c r="O3926" s="12"/>
    </row>
    <row r="3927" spans="1:15" x14ac:dyDescent="0.35">
      <c r="A3927" s="11" t="str">
        <f t="shared" si="62"/>
        <v>CONSUMO PER CAPITA (kg o litros por individuo)RosadoNIVEL MEDIO ALTO</v>
      </c>
      <c r="B3927" s="11" t="s">
        <v>208</v>
      </c>
      <c r="C3927" s="11" t="s">
        <v>110</v>
      </c>
      <c r="D3927" s="11" t="s">
        <v>172</v>
      </c>
      <c r="E3927" s="12">
        <v>1.7116334215562287E-2</v>
      </c>
      <c r="F3927" s="12">
        <v>2.0815933735001756E-2</v>
      </c>
      <c r="G3927" s="12">
        <v>1.2172581092790753E-2</v>
      </c>
      <c r="H3927" s="12">
        <v>2.6546801983373159E-2</v>
      </c>
      <c r="I3927" s="12">
        <v>8.8718048764093709E-3</v>
      </c>
      <c r="J3927" s="12">
        <v>2.8690894559734701E-2</v>
      </c>
      <c r="K3927" s="12">
        <v>1.3667691402621911E-2</v>
      </c>
      <c r="L3927" s="12">
        <v>1.3082659327532439E-2</v>
      </c>
      <c r="M3927" s="12">
        <v>1.9211995182055932E-2</v>
      </c>
      <c r="N3927" s="12"/>
      <c r="O3927" s="12"/>
    </row>
    <row r="3928" spans="1:15" x14ac:dyDescent="0.35">
      <c r="A3928" s="11" t="str">
        <f t="shared" si="62"/>
        <v>CONSUMO PER CAPITA (kg o litros por individuo)RosadoNIVEL MEDIO</v>
      </c>
      <c r="B3928" s="11" t="s">
        <v>208</v>
      </c>
      <c r="C3928" s="11" t="s">
        <v>110</v>
      </c>
      <c r="D3928" s="11" t="s">
        <v>173</v>
      </c>
      <c r="E3928" s="12">
        <v>2.2724683773254668E-2</v>
      </c>
      <c r="F3928" s="12">
        <v>3.0006391059716933E-2</v>
      </c>
      <c r="G3928" s="12">
        <v>3.0551530226437949E-2</v>
      </c>
      <c r="H3928" s="12">
        <v>2.239434202501648E-2</v>
      </c>
      <c r="I3928" s="12">
        <v>1.3478028849970899E-2</v>
      </c>
      <c r="J3928" s="12">
        <v>2.8531638266065164E-2</v>
      </c>
      <c r="K3928" s="12">
        <v>2.6947279500061812E-2</v>
      </c>
      <c r="L3928" s="12">
        <v>3.2168634630674153E-2</v>
      </c>
      <c r="M3928" s="12">
        <v>1.8654911944298781E-2</v>
      </c>
      <c r="N3928" s="12"/>
      <c r="O3928" s="12"/>
    </row>
    <row r="3929" spans="1:15" x14ac:dyDescent="0.35">
      <c r="A3929" s="11" t="str">
        <f t="shared" si="62"/>
        <v>CONSUMO PER CAPITA (kg o litros por individuo)RosadoNIVEL MEDIO BAJO</v>
      </c>
      <c r="B3929" s="11" t="s">
        <v>208</v>
      </c>
      <c r="C3929" s="11" t="s">
        <v>110</v>
      </c>
      <c r="D3929" s="11" t="s">
        <v>174</v>
      </c>
      <c r="E3929" s="12">
        <v>2.7800560632147021E-2</v>
      </c>
      <c r="F3929" s="12">
        <v>3.1220139028676736E-2</v>
      </c>
      <c r="G3929" s="12">
        <v>3.0466374286540428E-2</v>
      </c>
      <c r="H3929" s="12">
        <v>7.1595793624942439E-3</v>
      </c>
      <c r="I3929" s="12">
        <v>3.0555285663446098E-2</v>
      </c>
      <c r="J3929" s="12">
        <v>2.5785905361302725E-2</v>
      </c>
      <c r="K3929" s="12">
        <v>2.9965777373823957E-2</v>
      </c>
      <c r="L3929" s="12">
        <v>3.2018011362295568E-2</v>
      </c>
      <c r="M3929" s="12">
        <v>2.6011466069388631E-2</v>
      </c>
      <c r="N3929" s="12"/>
      <c r="O3929" s="12"/>
    </row>
    <row r="3930" spans="1:15" x14ac:dyDescent="0.35">
      <c r="A3930" s="11" t="str">
        <f t="shared" si="62"/>
        <v>CONSUMO PER CAPITA (kg o litros por individuo)RosadoNIVEL BAJO</v>
      </c>
      <c r="B3930" s="11" t="s">
        <v>208</v>
      </c>
      <c r="C3930" s="11" t="s">
        <v>110</v>
      </c>
      <c r="D3930" s="11" t="s">
        <v>190</v>
      </c>
      <c r="E3930" s="12">
        <v>2.3991783339272491E-2</v>
      </c>
      <c r="F3930" s="12">
        <v>3.0535425647415508E-2</v>
      </c>
      <c r="G3930" s="12">
        <v>3.6908904642260848E-2</v>
      </c>
      <c r="H3930" s="12">
        <v>1.7881455983318344E-2</v>
      </c>
      <c r="I3930" s="12">
        <v>2.2176541845533467E-2</v>
      </c>
      <c r="J3930" s="12">
        <v>1.1310982692057263E-2</v>
      </c>
      <c r="K3930" s="12">
        <v>1.5968597785351951E-2</v>
      </c>
      <c r="L3930" s="12">
        <v>1.2127772500679456E-2</v>
      </c>
      <c r="M3930" s="12">
        <v>1.7753016758764166E-2</v>
      </c>
      <c r="N3930" s="12"/>
      <c r="O3930" s="12"/>
    </row>
    <row r="3931" spans="1:15" x14ac:dyDescent="0.35">
      <c r="A3931" s="11" t="str">
        <f t="shared" si="62"/>
        <v>CONSUMO PER CAPITA (kg o litros por individuo)RosadoHOMBRE</v>
      </c>
      <c r="B3931" s="11" t="s">
        <v>208</v>
      </c>
      <c r="C3931" s="11" t="s">
        <v>110</v>
      </c>
      <c r="D3931" s="11" t="s">
        <v>17</v>
      </c>
      <c r="E3931" s="12">
        <v>3.4087877562054031E-2</v>
      </c>
      <c r="F3931" s="12">
        <v>3.109867165607957E-2</v>
      </c>
      <c r="G3931" s="12">
        <v>3.9987227591475404E-2</v>
      </c>
      <c r="H3931" s="12">
        <v>2.3221438245185952E-2</v>
      </c>
      <c r="I3931" s="12">
        <v>2.1500823782475115E-2</v>
      </c>
      <c r="J3931" s="12">
        <v>2.4435333619477886E-2</v>
      </c>
      <c r="K3931" s="12">
        <v>2.8783387199026393E-2</v>
      </c>
      <c r="L3931" s="12">
        <v>2.7729053460437796E-2</v>
      </c>
      <c r="M3931" s="12">
        <v>2.2014556268764387E-2</v>
      </c>
      <c r="N3931" s="12"/>
      <c r="O3931" s="12"/>
    </row>
    <row r="3932" spans="1:15" x14ac:dyDescent="0.35">
      <c r="A3932" s="11" t="str">
        <f t="shared" si="62"/>
        <v>CONSUMO PER CAPITA (kg o litros por individuo)RosadoMUJER</v>
      </c>
      <c r="B3932" s="11" t="s">
        <v>208</v>
      </c>
      <c r="C3932" s="11" t="s">
        <v>110</v>
      </c>
      <c r="D3932" s="11" t="s">
        <v>18</v>
      </c>
      <c r="E3932" s="12">
        <v>1.4404930618218122E-2</v>
      </c>
      <c r="F3932" s="12">
        <v>2.2256637039298144E-2</v>
      </c>
      <c r="G3932" s="12">
        <v>1.5948689606572791E-2</v>
      </c>
      <c r="H3932" s="12">
        <v>1.3208661779388323E-2</v>
      </c>
      <c r="I3932" s="12">
        <v>1.2176320407725235E-2</v>
      </c>
      <c r="J3932" s="12">
        <v>1.6161679706747523E-2</v>
      </c>
      <c r="K3932" s="12">
        <v>1.3147147186053476E-2</v>
      </c>
      <c r="L3932" s="12">
        <v>1.213025995869824E-2</v>
      </c>
      <c r="M3932" s="12">
        <v>1.4112658333627882E-2</v>
      </c>
      <c r="N3932" s="12"/>
      <c r="O3932" s="12"/>
    </row>
    <row r="3933" spans="1:15" x14ac:dyDescent="0.35">
      <c r="A3933" s="11" t="str">
        <f t="shared" si="62"/>
        <v>CONSUMO PER CAPITA (kg o litros por individuo)Resto vinoT.ESPAÑA</v>
      </c>
      <c r="B3933" s="11" t="s">
        <v>208</v>
      </c>
      <c r="C3933" s="11" t="s">
        <v>111</v>
      </c>
      <c r="D3933" s="11" t="s">
        <v>32</v>
      </c>
      <c r="E3933" s="12">
        <v>8.4302644241212258E-3</v>
      </c>
      <c r="F3933" s="12">
        <v>6.3032704658867846E-3</v>
      </c>
      <c r="G3933" s="12">
        <v>6.0603410276199162E-3</v>
      </c>
      <c r="H3933" s="12">
        <v>3.8299419889072433E-3</v>
      </c>
      <c r="I3933" s="12">
        <v>3.6918855203072216E-3</v>
      </c>
      <c r="J3933" s="12">
        <v>5.6575745752587957E-3</v>
      </c>
      <c r="K3933" s="12">
        <v>6.4019899774630977E-3</v>
      </c>
      <c r="L3933" s="12">
        <v>5.5052164826278728E-3</v>
      </c>
      <c r="M3933" s="12">
        <v>6.3191836710070667E-3</v>
      </c>
      <c r="N3933" s="12"/>
      <c r="O3933" s="12"/>
    </row>
    <row r="3934" spans="1:15" x14ac:dyDescent="0.35">
      <c r="A3934" s="11" t="str">
        <f t="shared" si="62"/>
        <v>CONSUMO PER CAPITA (kg o litros por individuo)Resto vinoBCN AM</v>
      </c>
      <c r="B3934" s="11" t="s">
        <v>208</v>
      </c>
      <c r="C3934" s="11" t="s">
        <v>111</v>
      </c>
      <c r="D3934" s="11" t="s">
        <v>1</v>
      </c>
      <c r="E3934" s="12">
        <v>5.9640011239034017E-4</v>
      </c>
      <c r="F3934" s="12">
        <v>5.4176304340974911E-3</v>
      </c>
      <c r="G3934" s="12">
        <v>1.4236676492253794E-3</v>
      </c>
      <c r="H3934" s="12">
        <v>2.4867989044935045E-3</v>
      </c>
      <c r="I3934" s="12">
        <v>6.6219987489139383E-3</v>
      </c>
      <c r="J3934" s="12">
        <v>2.2893926288181828E-3</v>
      </c>
      <c r="K3934" s="12">
        <v>3.80833294753478E-3</v>
      </c>
      <c r="L3934" s="12">
        <v>5.5673283720802263E-4</v>
      </c>
      <c r="M3934" s="12">
        <v>1.2109914418099069E-2</v>
      </c>
      <c r="N3934" s="12"/>
      <c r="O3934" s="12"/>
    </row>
    <row r="3935" spans="1:15" x14ac:dyDescent="0.35">
      <c r="A3935" s="11" t="str">
        <f t="shared" si="62"/>
        <v>CONSUMO PER CAPITA (kg o litros por individuo)Resto vinoREST.CAT ARAGON</v>
      </c>
      <c r="B3935" s="11" t="s">
        <v>208</v>
      </c>
      <c r="C3935" s="11" t="s">
        <v>111</v>
      </c>
      <c r="D3935" s="11" t="s">
        <v>2</v>
      </c>
      <c r="E3935" s="12">
        <v>4.4992519132119871E-3</v>
      </c>
      <c r="F3935" s="12">
        <v>1.1701517235834218E-3</v>
      </c>
      <c r="G3935" s="12">
        <v>8.5219458919342933E-3</v>
      </c>
      <c r="H3935" s="12">
        <v>2.6279107515736668E-3</v>
      </c>
      <c r="I3935" s="12">
        <v>2.9906259761990372E-3</v>
      </c>
      <c r="J3935" s="12">
        <v>8.8622160834217461E-3</v>
      </c>
      <c r="K3935" s="12">
        <v>2.0336345884906081E-2</v>
      </c>
      <c r="L3935" s="12">
        <v>7.8083278187142261E-3</v>
      </c>
      <c r="M3935" s="12">
        <v>3.5679297080696715E-3</v>
      </c>
      <c r="N3935" s="12"/>
      <c r="O3935" s="12"/>
    </row>
    <row r="3936" spans="1:15" x14ac:dyDescent="0.35">
      <c r="A3936" s="11" t="str">
        <f t="shared" si="62"/>
        <v>CONSUMO PER CAPITA (kg o litros por individuo)Resto vinoLEVANTE</v>
      </c>
      <c r="B3936" s="11" t="s">
        <v>208</v>
      </c>
      <c r="C3936" s="11" t="s">
        <v>111</v>
      </c>
      <c r="D3936" s="11" t="s">
        <v>3</v>
      </c>
      <c r="E3936" s="12">
        <v>3.0894890026099656E-3</v>
      </c>
      <c r="F3936" s="12">
        <v>1.3755727512804433E-3</v>
      </c>
      <c r="G3936" s="12">
        <v>2.7658336220096193E-3</v>
      </c>
      <c r="H3936" s="12">
        <v>1.0186931187452708E-3</v>
      </c>
      <c r="I3936" s="12">
        <v>1.0863468949176534E-3</v>
      </c>
      <c r="J3936" s="12">
        <v>4.700761107247038E-3</v>
      </c>
      <c r="K3936" s="12">
        <v>1.0407223207388858E-3</v>
      </c>
      <c r="L3936" s="12">
        <v>1.4147761060239275E-3</v>
      </c>
      <c r="M3936" s="12">
        <v>3.3801760014445978E-3</v>
      </c>
      <c r="N3936" s="12"/>
      <c r="O3936" s="12"/>
    </row>
    <row r="3937" spans="1:15" x14ac:dyDescent="0.35">
      <c r="A3937" s="11" t="str">
        <f t="shared" si="62"/>
        <v>CONSUMO PER CAPITA (kg o litros por individuo)Resto vinoANDALUCIA</v>
      </c>
      <c r="B3937" s="11" t="s">
        <v>208</v>
      </c>
      <c r="C3937" s="11" t="s">
        <v>111</v>
      </c>
      <c r="D3937" s="11" t="s">
        <v>4</v>
      </c>
      <c r="E3937" s="12">
        <v>2.0803905205747996E-2</v>
      </c>
      <c r="F3937" s="12">
        <v>1.5522711506552826E-2</v>
      </c>
      <c r="G3937" s="12">
        <v>8.9490802022523484E-3</v>
      </c>
      <c r="H3937" s="12">
        <v>9.3539272468809061E-3</v>
      </c>
      <c r="I3937" s="12">
        <v>6.4057267535930027E-3</v>
      </c>
      <c r="J3937" s="12">
        <v>8.1458533667842104E-3</v>
      </c>
      <c r="K3937" s="12">
        <v>7.7262512162923598E-3</v>
      </c>
      <c r="L3937" s="12">
        <v>1.2937194547514038E-2</v>
      </c>
      <c r="M3937" s="12">
        <v>1.2024021086902701E-2</v>
      </c>
      <c r="N3937" s="12"/>
      <c r="O3937" s="12"/>
    </row>
    <row r="3938" spans="1:15" x14ac:dyDescent="0.35">
      <c r="A3938" s="11" t="str">
        <f t="shared" si="62"/>
        <v>CONSUMO PER CAPITA (kg o litros por individuo)Resto vinoMDD AM</v>
      </c>
      <c r="B3938" s="11" t="s">
        <v>208</v>
      </c>
      <c r="C3938" s="11" t="s">
        <v>111</v>
      </c>
      <c r="D3938" s="11" t="s">
        <v>5</v>
      </c>
      <c r="E3938" s="12">
        <v>9.2579945841219178E-3</v>
      </c>
      <c r="F3938" s="12">
        <v>1.0662235917739E-2</v>
      </c>
      <c r="G3938" s="12">
        <v>1.0170843849856856E-2</v>
      </c>
      <c r="H3938" s="12">
        <v>1.821376898985063E-3</v>
      </c>
      <c r="I3938" s="12">
        <v>4.6277832686672299E-3</v>
      </c>
      <c r="J3938" s="12">
        <v>2.4439906937484975E-3</v>
      </c>
      <c r="K3938" s="12">
        <v>1.8193347425822825E-3</v>
      </c>
      <c r="L3938" s="12">
        <v>1.6674064679607977E-3</v>
      </c>
      <c r="M3938" s="12">
        <v>4.4142393691606234E-3</v>
      </c>
      <c r="N3938" s="12"/>
      <c r="O3938" s="12"/>
    </row>
    <row r="3939" spans="1:15" x14ac:dyDescent="0.35">
      <c r="A3939" s="11" t="str">
        <f t="shared" si="62"/>
        <v>CONSUMO PER CAPITA (kg o litros por individuo)Resto vinoRTO CENTRO</v>
      </c>
      <c r="B3939" s="11" t="s">
        <v>208</v>
      </c>
      <c r="C3939" s="11" t="s">
        <v>111</v>
      </c>
      <c r="D3939" s="11" t="s">
        <v>6</v>
      </c>
      <c r="E3939" s="12">
        <v>1.2937426672771529E-3</v>
      </c>
      <c r="F3939" s="12">
        <v>1.831489500567197E-3</v>
      </c>
      <c r="G3939" s="12">
        <v>1.0020393044573022E-3</v>
      </c>
      <c r="H3939" s="12">
        <v>9.9063820981169586E-4</v>
      </c>
      <c r="I3939" s="12">
        <v>1.5093998794408197E-3</v>
      </c>
      <c r="J3939" s="12">
        <v>3.2352646966299415E-3</v>
      </c>
      <c r="K3939" s="12">
        <v>5.0820829267838622E-3</v>
      </c>
      <c r="L3939" s="12">
        <v>9.2570422082141907E-3</v>
      </c>
      <c r="M3939" s="12">
        <v>7.720183088978889E-4</v>
      </c>
      <c r="N3939" s="12"/>
      <c r="O3939" s="12"/>
    </row>
    <row r="3940" spans="1:15" x14ac:dyDescent="0.35">
      <c r="A3940" s="11" t="str">
        <f t="shared" si="62"/>
        <v>CONSUMO PER CAPITA (kg o litros por individuo)Resto vinoNORTE-CENTRO</v>
      </c>
      <c r="B3940" s="11" t="s">
        <v>208</v>
      </c>
      <c r="C3940" s="11" t="s">
        <v>111</v>
      </c>
      <c r="D3940" s="11" t="s">
        <v>7</v>
      </c>
      <c r="E3940" s="12">
        <v>7.9621167296834595E-3</v>
      </c>
      <c r="F3940" s="12">
        <v>5.1533174691090139E-3</v>
      </c>
      <c r="G3940" s="12">
        <v>1.1377997494287546E-2</v>
      </c>
      <c r="H3940" s="12">
        <v>3.6173352719910583E-3</v>
      </c>
      <c r="I3940" s="12">
        <v>3.3405627049600817E-3</v>
      </c>
      <c r="J3940" s="12">
        <v>7.7091367326042283E-3</v>
      </c>
      <c r="K3940" s="12">
        <v>2.3254519397491562E-3</v>
      </c>
      <c r="L3940" s="12">
        <v>5.0925420359020342E-3</v>
      </c>
      <c r="M3940" s="12">
        <v>5.5314697062689658E-3</v>
      </c>
      <c r="N3940" s="12"/>
      <c r="O3940" s="12"/>
    </row>
    <row r="3941" spans="1:15" x14ac:dyDescent="0.35">
      <c r="A3941" s="11" t="str">
        <f t="shared" si="62"/>
        <v>CONSUMO PER CAPITA (kg o litros por individuo)Resto vinoNOROESTE</v>
      </c>
      <c r="B3941" s="11" t="s">
        <v>208</v>
      </c>
      <c r="C3941" s="11" t="s">
        <v>111</v>
      </c>
      <c r="D3941" s="11" t="s">
        <v>8</v>
      </c>
      <c r="E3941" s="12">
        <v>1.0884733289932353E-2</v>
      </c>
      <c r="F3941" s="12">
        <v>2.2039775639821116E-3</v>
      </c>
      <c r="G3941" s="12">
        <v>3.9518272787342744E-4</v>
      </c>
      <c r="H3941" s="12">
        <v>5.738140314684846E-3</v>
      </c>
      <c r="I3941" s="12">
        <v>1.3303334504207E-3</v>
      </c>
      <c r="J3941" s="12">
        <v>5.8993919192380255E-3</v>
      </c>
      <c r="K3941" s="12">
        <v>7.6646414652384977E-3</v>
      </c>
      <c r="L3941" s="12" t="s">
        <v>222</v>
      </c>
      <c r="M3941" s="12">
        <v>6.2824656719624103E-3</v>
      </c>
      <c r="N3941" s="12"/>
      <c r="O3941" s="12"/>
    </row>
    <row r="3942" spans="1:15" x14ac:dyDescent="0.35">
      <c r="A3942" s="11" t="str">
        <f t="shared" si="62"/>
        <v>CONSUMO PER CAPITA (kg o litros por individuo)Resto vino&lt;2MIL</v>
      </c>
      <c r="B3942" s="11" t="s">
        <v>208</v>
      </c>
      <c r="C3942" s="11" t="s">
        <v>111</v>
      </c>
      <c r="D3942" s="11" t="s">
        <v>9</v>
      </c>
      <c r="E3942" s="12" t="s">
        <v>222</v>
      </c>
      <c r="F3942" s="12" t="s">
        <v>222</v>
      </c>
      <c r="G3942" s="12" t="s">
        <v>222</v>
      </c>
      <c r="H3942" s="12">
        <v>9.139202561879221E-3</v>
      </c>
      <c r="I3942" s="12">
        <v>5.7303123907476708E-3</v>
      </c>
      <c r="J3942" s="12">
        <v>7.129424854610448E-3</v>
      </c>
      <c r="K3942" s="12">
        <v>5.8735651905502152E-3</v>
      </c>
      <c r="L3942" s="12">
        <v>1.2261727560191362E-2</v>
      </c>
      <c r="M3942" s="12">
        <v>2.8319044879751313E-3</v>
      </c>
      <c r="N3942" s="12"/>
      <c r="O3942" s="12"/>
    </row>
    <row r="3943" spans="1:15" x14ac:dyDescent="0.35">
      <c r="A3943" s="11" t="str">
        <f t="shared" si="62"/>
        <v>CONSUMO PER CAPITA (kg o litros por individuo)Resto vino2-5MIL</v>
      </c>
      <c r="B3943" s="11" t="s">
        <v>208</v>
      </c>
      <c r="C3943" s="11" t="s">
        <v>111</v>
      </c>
      <c r="D3943" s="11" t="s">
        <v>10</v>
      </c>
      <c r="E3943" s="12">
        <v>4.9997345260880484E-4</v>
      </c>
      <c r="F3943" s="12">
        <v>4.7975546200246131E-3</v>
      </c>
      <c r="G3943" s="12">
        <v>2.7838213110750356E-3</v>
      </c>
      <c r="H3943" s="12" t="s">
        <v>222</v>
      </c>
      <c r="I3943" s="12" t="s">
        <v>222</v>
      </c>
      <c r="J3943" s="12" t="s">
        <v>222</v>
      </c>
      <c r="K3943" s="12">
        <v>6.0507628956369035E-3</v>
      </c>
      <c r="L3943" s="12">
        <v>9.6901821167581764E-3</v>
      </c>
      <c r="M3943" s="12">
        <v>7.8703840150957862E-4</v>
      </c>
      <c r="N3943" s="12"/>
      <c r="O3943" s="12"/>
    </row>
    <row r="3944" spans="1:15" x14ac:dyDescent="0.35">
      <c r="A3944" s="11" t="str">
        <f t="shared" si="62"/>
        <v>CONSUMO PER CAPITA (kg o litros por individuo)Resto vino5-10MIL</v>
      </c>
      <c r="B3944" s="11" t="s">
        <v>208</v>
      </c>
      <c r="C3944" s="11" t="s">
        <v>111</v>
      </c>
      <c r="D3944" s="11" t="s">
        <v>11</v>
      </c>
      <c r="E3944" s="12">
        <v>5.190430304559397E-3</v>
      </c>
      <c r="F3944" s="12">
        <v>6.0039713488663007E-3</v>
      </c>
      <c r="G3944" s="12">
        <v>7.037968606988923E-3</v>
      </c>
      <c r="H3944" s="12">
        <v>4.0834032166720286E-3</v>
      </c>
      <c r="I3944" s="12">
        <v>1.8301205413269156E-3</v>
      </c>
      <c r="J3944" s="12">
        <v>1.418413613031193E-2</v>
      </c>
      <c r="K3944" s="12">
        <v>1.1799832677811296E-2</v>
      </c>
      <c r="L3944" s="12" t="s">
        <v>222</v>
      </c>
      <c r="M3944" s="12">
        <v>6.1647701511548367E-4</v>
      </c>
      <c r="N3944" s="12"/>
      <c r="O3944" s="12"/>
    </row>
    <row r="3945" spans="1:15" x14ac:dyDescent="0.35">
      <c r="A3945" s="11" t="str">
        <f t="shared" si="62"/>
        <v>CONSUMO PER CAPITA (kg o litros por individuo)Resto vino10-30MIL</v>
      </c>
      <c r="B3945" s="11" t="s">
        <v>208</v>
      </c>
      <c r="C3945" s="11" t="s">
        <v>111</v>
      </c>
      <c r="D3945" s="11" t="s">
        <v>12</v>
      </c>
      <c r="E3945" s="12">
        <v>1.4327160930056461E-2</v>
      </c>
      <c r="F3945" s="12">
        <v>6.8367298081757752E-3</v>
      </c>
      <c r="G3945" s="12">
        <v>5.934406628587424E-3</v>
      </c>
      <c r="H3945" s="12">
        <v>5.5153670770825801E-3</v>
      </c>
      <c r="I3945" s="12">
        <v>4.3686439668958613E-3</v>
      </c>
      <c r="J3945" s="12">
        <v>4.9496114749226598E-3</v>
      </c>
      <c r="K3945" s="12">
        <v>5.8602085775122789E-3</v>
      </c>
      <c r="L3945" s="12">
        <v>4.7930440886278323E-3</v>
      </c>
      <c r="M3945" s="12">
        <v>7.5482166960663694E-3</v>
      </c>
      <c r="N3945" s="12"/>
      <c r="O3945" s="12"/>
    </row>
    <row r="3946" spans="1:15" x14ac:dyDescent="0.35">
      <c r="A3946" s="11" t="str">
        <f t="shared" si="62"/>
        <v>CONSUMO PER CAPITA (kg o litros por individuo)Resto vino30-100MIL</v>
      </c>
      <c r="B3946" s="11" t="s">
        <v>208</v>
      </c>
      <c r="C3946" s="11" t="s">
        <v>111</v>
      </c>
      <c r="D3946" s="11" t="s">
        <v>13</v>
      </c>
      <c r="E3946" s="12">
        <v>8.7940591091951962E-3</v>
      </c>
      <c r="F3946" s="12">
        <v>2.2581324655464256E-3</v>
      </c>
      <c r="G3946" s="12">
        <v>8.8201766589336324E-3</v>
      </c>
      <c r="H3946" s="12">
        <v>2.2473576908030456E-3</v>
      </c>
      <c r="I3946" s="12">
        <v>4.3066830340570414E-3</v>
      </c>
      <c r="J3946" s="12">
        <v>3.9862297301658219E-3</v>
      </c>
      <c r="K3946" s="12">
        <v>9.4341327347172085E-3</v>
      </c>
      <c r="L3946" s="12">
        <v>2.4626023380297504E-3</v>
      </c>
      <c r="M3946" s="12">
        <v>4.9531855131912704E-3</v>
      </c>
      <c r="N3946" s="12"/>
      <c r="O3946" s="12"/>
    </row>
    <row r="3947" spans="1:15" x14ac:dyDescent="0.35">
      <c r="A3947" s="11" t="str">
        <f t="shared" si="62"/>
        <v>CONSUMO PER CAPITA (kg o litros por individuo)Resto vino100-200MIL</v>
      </c>
      <c r="B3947" s="11" t="s">
        <v>208</v>
      </c>
      <c r="C3947" s="11" t="s">
        <v>111</v>
      </c>
      <c r="D3947" s="11" t="s">
        <v>14</v>
      </c>
      <c r="E3947" s="12">
        <v>4.2135767784136106E-3</v>
      </c>
      <c r="F3947" s="12">
        <v>1.2021154245247337E-2</v>
      </c>
      <c r="G3947" s="12">
        <v>5.9558736265836933E-3</v>
      </c>
      <c r="H3947" s="12">
        <v>3.2780062427086826E-3</v>
      </c>
      <c r="I3947" s="12">
        <v>6.1228953814722103E-3</v>
      </c>
      <c r="J3947" s="12">
        <v>5.3964420289634007E-3</v>
      </c>
      <c r="K3947" s="12">
        <v>1.6846883746607932E-3</v>
      </c>
      <c r="L3947" s="12">
        <v>4.7439274243677347E-3</v>
      </c>
      <c r="M3947" s="12">
        <v>4.482561993913883E-3</v>
      </c>
      <c r="N3947" s="12"/>
      <c r="O3947" s="12"/>
    </row>
    <row r="3948" spans="1:15" x14ac:dyDescent="0.35">
      <c r="A3948" s="11" t="str">
        <f t="shared" si="62"/>
        <v>CONSUMO PER CAPITA (kg o litros por individuo)Resto vino200-500MIL</v>
      </c>
      <c r="B3948" s="11" t="s">
        <v>208</v>
      </c>
      <c r="C3948" s="11" t="s">
        <v>111</v>
      </c>
      <c r="D3948" s="11" t="s">
        <v>15</v>
      </c>
      <c r="E3948" s="12">
        <v>1.3098389370876058E-2</v>
      </c>
      <c r="F3948" s="12">
        <v>5.2188071225231598E-3</v>
      </c>
      <c r="G3948" s="12">
        <v>1.2741182584583338E-3</v>
      </c>
      <c r="H3948" s="12">
        <v>1.7129042231325753E-3</v>
      </c>
      <c r="I3948" s="12">
        <v>4.2220099510449586E-3</v>
      </c>
      <c r="J3948" s="12">
        <v>1.1566871828906797E-2</v>
      </c>
      <c r="K3948" s="12">
        <v>2.1773921652919821E-3</v>
      </c>
      <c r="L3948" s="12">
        <v>1.1433495964077207E-2</v>
      </c>
      <c r="M3948" s="12">
        <v>1.0184566301438904E-2</v>
      </c>
      <c r="N3948" s="12"/>
      <c r="O3948" s="12"/>
    </row>
    <row r="3949" spans="1:15" x14ac:dyDescent="0.35">
      <c r="A3949" s="11" t="str">
        <f t="shared" si="62"/>
        <v>CONSUMO PER CAPITA (kg o litros por individuo)Resto vino&gt;500MIL</v>
      </c>
      <c r="B3949" s="11" t="s">
        <v>208</v>
      </c>
      <c r="C3949" s="11" t="s">
        <v>111</v>
      </c>
      <c r="D3949" s="11" t="s">
        <v>16</v>
      </c>
      <c r="E3949" s="12">
        <v>8.3136589162632404E-3</v>
      </c>
      <c r="F3949" s="12">
        <v>1.0827254755801069E-2</v>
      </c>
      <c r="G3949" s="12">
        <v>9.3150144263868459E-3</v>
      </c>
      <c r="H3949" s="12">
        <v>5.3758498878243854E-3</v>
      </c>
      <c r="I3949" s="12">
        <v>1.9353263904329453E-3</v>
      </c>
      <c r="J3949" s="12">
        <v>1.6475422964094611E-3</v>
      </c>
      <c r="K3949" s="12">
        <v>7.1051187923562107E-3</v>
      </c>
      <c r="L3949" s="12">
        <v>4.6530483315318887E-3</v>
      </c>
      <c r="M3949" s="12">
        <v>1.0624494149217595E-2</v>
      </c>
      <c r="N3949" s="12"/>
      <c r="O3949" s="12"/>
    </row>
    <row r="3950" spans="1:15" x14ac:dyDescent="0.35">
      <c r="A3950" s="11" t="str">
        <f t="shared" si="62"/>
        <v>CONSUMO PER CAPITA (kg o litros por individuo)Resto vinoDE 15 A 19 AÑOS</v>
      </c>
      <c r="B3950" s="11" t="s">
        <v>208</v>
      </c>
      <c r="C3950" s="11" t="s">
        <v>111</v>
      </c>
      <c r="D3950" s="11" t="s">
        <v>34</v>
      </c>
      <c r="E3950" s="12" t="s">
        <v>222</v>
      </c>
      <c r="F3950" s="12" t="s">
        <v>222</v>
      </c>
      <c r="G3950" s="12" t="s">
        <v>222</v>
      </c>
      <c r="H3950" s="12" t="s">
        <v>222</v>
      </c>
      <c r="I3950" s="12" t="s">
        <v>222</v>
      </c>
      <c r="J3950" s="12" t="s">
        <v>222</v>
      </c>
      <c r="K3950" s="12" t="s">
        <v>222</v>
      </c>
      <c r="L3950" s="12" t="s">
        <v>222</v>
      </c>
      <c r="M3950" s="12" t="s">
        <v>222</v>
      </c>
      <c r="N3950" s="12"/>
      <c r="O3950" s="12"/>
    </row>
    <row r="3951" spans="1:15" x14ac:dyDescent="0.35">
      <c r="A3951" s="11" t="str">
        <f t="shared" si="62"/>
        <v>CONSUMO PER CAPITA (kg o litros por individuo)Resto vinoDE 20 A 24 AÑOS</v>
      </c>
      <c r="B3951" s="11" t="s">
        <v>208</v>
      </c>
      <c r="C3951" s="11" t="s">
        <v>111</v>
      </c>
      <c r="D3951" s="11" t="s">
        <v>35</v>
      </c>
      <c r="E3951" s="12">
        <v>4.9919003449165247E-3</v>
      </c>
      <c r="F3951" s="12" t="s">
        <v>222</v>
      </c>
      <c r="G3951" s="12" t="s">
        <v>222</v>
      </c>
      <c r="H3951" s="12" t="s">
        <v>222</v>
      </c>
      <c r="I3951" s="12" t="s">
        <v>222</v>
      </c>
      <c r="J3951" s="12" t="s">
        <v>222</v>
      </c>
      <c r="K3951" s="12" t="s">
        <v>222</v>
      </c>
      <c r="L3951" s="12" t="s">
        <v>222</v>
      </c>
      <c r="M3951" s="12" t="s">
        <v>222</v>
      </c>
      <c r="N3951" s="12"/>
      <c r="O3951" s="12"/>
    </row>
    <row r="3952" spans="1:15" x14ac:dyDescent="0.35">
      <c r="A3952" s="11" t="str">
        <f t="shared" si="62"/>
        <v>CONSUMO PER CAPITA (kg o litros por individuo)Resto vinoDE 25 A 34 AÑOS</v>
      </c>
      <c r="B3952" s="11" t="s">
        <v>208</v>
      </c>
      <c r="C3952" s="11" t="s">
        <v>111</v>
      </c>
      <c r="D3952" s="11" t="s">
        <v>36</v>
      </c>
      <c r="E3952" s="12">
        <v>3.587900210538294E-3</v>
      </c>
      <c r="F3952" s="12">
        <v>2.8497760041016067E-3</v>
      </c>
      <c r="G3952" s="12">
        <v>2.4227380082048641E-3</v>
      </c>
      <c r="H3952" s="12">
        <v>2.4627270198981474E-3</v>
      </c>
      <c r="I3952" s="12">
        <v>2.1375007402770784E-4</v>
      </c>
      <c r="J3952" s="12" t="s">
        <v>222</v>
      </c>
      <c r="K3952" s="12">
        <v>1.2026944246450641E-3</v>
      </c>
      <c r="L3952" s="12">
        <v>2.8446029434342832E-4</v>
      </c>
      <c r="M3952" s="12">
        <v>2.8609671670912825E-3</v>
      </c>
      <c r="N3952" s="12"/>
      <c r="O3952" s="12"/>
    </row>
    <row r="3953" spans="1:15" x14ac:dyDescent="0.35">
      <c r="A3953" s="11" t="str">
        <f t="shared" si="62"/>
        <v>CONSUMO PER CAPITA (kg o litros por individuo)Resto vinoDE 35 A 49 AÑOS</v>
      </c>
      <c r="B3953" s="11" t="s">
        <v>208</v>
      </c>
      <c r="C3953" s="11" t="s">
        <v>111</v>
      </c>
      <c r="D3953" s="11" t="s">
        <v>37</v>
      </c>
      <c r="E3953" s="12">
        <v>4.3261603792591734E-3</v>
      </c>
      <c r="F3953" s="12">
        <v>3.9022383904047477E-3</v>
      </c>
      <c r="G3953" s="12">
        <v>1.750466872949217E-3</v>
      </c>
      <c r="H3953" s="12">
        <v>3.5283550949368647E-3</v>
      </c>
      <c r="I3953" s="12">
        <v>8.5551073705803133E-4</v>
      </c>
      <c r="J3953" s="12">
        <v>2.7360022536461657E-3</v>
      </c>
      <c r="K3953" s="12">
        <v>7.7436178626338312E-5</v>
      </c>
      <c r="L3953" s="12">
        <v>1.646739895419374E-3</v>
      </c>
      <c r="M3953" s="12">
        <v>1.2775072628526663E-3</v>
      </c>
      <c r="N3953" s="12"/>
      <c r="O3953" s="12"/>
    </row>
    <row r="3954" spans="1:15" x14ac:dyDescent="0.35">
      <c r="A3954" s="11" t="str">
        <f t="shared" si="62"/>
        <v>CONSUMO PER CAPITA (kg o litros por individuo)Resto vinoDE 50 A 59 AÑOS</v>
      </c>
      <c r="B3954" s="11" t="s">
        <v>208</v>
      </c>
      <c r="C3954" s="11" t="s">
        <v>111</v>
      </c>
      <c r="D3954" s="11" t="s">
        <v>38</v>
      </c>
      <c r="E3954" s="12">
        <v>9.1029808153990418E-3</v>
      </c>
      <c r="F3954" s="12">
        <v>1.1983873210175173E-2</v>
      </c>
      <c r="G3954" s="12">
        <v>1.8898305476588967E-2</v>
      </c>
      <c r="H3954" s="12">
        <v>5.201208342392627E-3</v>
      </c>
      <c r="I3954" s="12">
        <v>8.8720201150272373E-3</v>
      </c>
      <c r="J3954" s="12">
        <v>6.2600253540921651E-3</v>
      </c>
      <c r="K3954" s="12">
        <v>1.7706259934167579E-2</v>
      </c>
      <c r="L3954" s="12">
        <v>5.8073859255414004E-3</v>
      </c>
      <c r="M3954" s="12">
        <v>8.9479608256527784E-3</v>
      </c>
      <c r="N3954" s="12"/>
      <c r="O3954" s="12"/>
    </row>
    <row r="3955" spans="1:15" x14ac:dyDescent="0.35">
      <c r="A3955" s="11" t="str">
        <f t="shared" si="62"/>
        <v>CONSUMO PER CAPITA (kg o litros por individuo)Resto vinoDE 60 A 75 AÑOS</v>
      </c>
      <c r="B3955" s="11" t="s">
        <v>208</v>
      </c>
      <c r="C3955" s="11" t="s">
        <v>111</v>
      </c>
      <c r="D3955" s="11" t="s">
        <v>39</v>
      </c>
      <c r="E3955" s="12">
        <v>1.9607505802160509E-2</v>
      </c>
      <c r="F3955" s="12">
        <v>1.0353634964175414E-2</v>
      </c>
      <c r="G3955" s="12">
        <v>6.3213870557331953E-3</v>
      </c>
      <c r="H3955" s="12">
        <v>6.1737198699567996E-3</v>
      </c>
      <c r="I3955" s="12">
        <v>7.0787406437624436E-3</v>
      </c>
      <c r="J3955" s="12">
        <v>1.5615234033448184E-2</v>
      </c>
      <c r="K3955" s="12">
        <v>1.1505867807060902E-2</v>
      </c>
      <c r="L3955" s="12">
        <v>1.6513828318829454E-2</v>
      </c>
      <c r="M3955" s="12">
        <v>1.5921982009627963E-2</v>
      </c>
      <c r="N3955" s="12"/>
      <c r="O3955" s="12"/>
    </row>
    <row r="3956" spans="1:15" x14ac:dyDescent="0.35">
      <c r="A3956" s="11" t="str">
        <f t="shared" si="62"/>
        <v>CONSUMO PER CAPITA (kg o litros por individuo)Resto vinoNIVEL ALTO</v>
      </c>
      <c r="B3956" s="11" t="s">
        <v>208</v>
      </c>
      <c r="C3956" s="11" t="s">
        <v>111</v>
      </c>
      <c r="D3956" s="11" t="s">
        <v>171</v>
      </c>
      <c r="E3956" s="12">
        <v>9.0056294721404424E-3</v>
      </c>
      <c r="F3956" s="12">
        <v>8.6688234511124989E-3</v>
      </c>
      <c r="G3956" s="12">
        <v>1.213845421439411E-2</v>
      </c>
      <c r="H3956" s="12">
        <v>6.243693618116602E-3</v>
      </c>
      <c r="I3956" s="12">
        <v>5.8842625256036955E-3</v>
      </c>
      <c r="J3956" s="12">
        <v>6.3176786620020246E-3</v>
      </c>
      <c r="K3956" s="12">
        <v>4.4436361097384258E-3</v>
      </c>
      <c r="L3956" s="12">
        <v>5.8945146950421081E-3</v>
      </c>
      <c r="M3956" s="12">
        <v>3.5499892133095531E-3</v>
      </c>
      <c r="N3956" s="12"/>
      <c r="O3956" s="12"/>
    </row>
    <row r="3957" spans="1:15" x14ac:dyDescent="0.35">
      <c r="A3957" s="11" t="str">
        <f t="shared" si="62"/>
        <v>CONSUMO PER CAPITA (kg o litros por individuo)Resto vinoNIVEL MEDIO ALTO</v>
      </c>
      <c r="B3957" s="11" t="s">
        <v>208</v>
      </c>
      <c r="C3957" s="11" t="s">
        <v>111</v>
      </c>
      <c r="D3957" s="11" t="s">
        <v>172</v>
      </c>
      <c r="E3957" s="12">
        <v>1.0785747939204051E-2</v>
      </c>
      <c r="F3957" s="12">
        <v>2.0809916747670668E-3</v>
      </c>
      <c r="G3957" s="12">
        <v>4.7427304892109735E-3</v>
      </c>
      <c r="H3957" s="12">
        <v>2.1958008744839396E-3</v>
      </c>
      <c r="I3957" s="12">
        <v>6.0339096494875684E-3</v>
      </c>
      <c r="J3957" s="12">
        <v>4.8098015030079216E-3</v>
      </c>
      <c r="K3957" s="12">
        <v>3.441441268016866E-3</v>
      </c>
      <c r="L3957" s="12">
        <v>6.0249846126485583E-3</v>
      </c>
      <c r="M3957" s="12">
        <v>1.0783873218134329E-2</v>
      </c>
      <c r="N3957" s="12"/>
      <c r="O3957" s="12"/>
    </row>
    <row r="3958" spans="1:15" x14ac:dyDescent="0.35">
      <c r="A3958" s="11" t="str">
        <f t="shared" si="62"/>
        <v>CONSUMO PER CAPITA (kg o litros por individuo)Resto vinoNIVEL MEDIO</v>
      </c>
      <c r="B3958" s="11" t="s">
        <v>208</v>
      </c>
      <c r="C3958" s="11" t="s">
        <v>111</v>
      </c>
      <c r="D3958" s="11" t="s">
        <v>173</v>
      </c>
      <c r="E3958" s="12">
        <v>8.3219329453955646E-3</v>
      </c>
      <c r="F3958" s="12">
        <v>7.4262246887956589E-3</v>
      </c>
      <c r="G3958" s="12">
        <v>5.3168676169466078E-3</v>
      </c>
      <c r="H3958" s="12">
        <v>5.3141890029858576E-3</v>
      </c>
      <c r="I3958" s="12">
        <v>2.3742164375001895E-3</v>
      </c>
      <c r="J3958" s="12">
        <v>4.2555805378915231E-3</v>
      </c>
      <c r="K3958" s="12">
        <v>7.2433228797253429E-3</v>
      </c>
      <c r="L3958" s="12">
        <v>5.6201560780641379E-3</v>
      </c>
      <c r="M3958" s="12">
        <v>7.868094261379013E-3</v>
      </c>
      <c r="N3958" s="12"/>
      <c r="O3958" s="12"/>
    </row>
    <row r="3959" spans="1:15" x14ac:dyDescent="0.35">
      <c r="A3959" s="11" t="str">
        <f t="shared" si="62"/>
        <v>CONSUMO PER CAPITA (kg o litros por individuo)Resto vinoNIVEL MEDIO BAJO</v>
      </c>
      <c r="B3959" s="11" t="s">
        <v>208</v>
      </c>
      <c r="C3959" s="11" t="s">
        <v>111</v>
      </c>
      <c r="D3959" s="11" t="s">
        <v>174</v>
      </c>
      <c r="E3959" s="12">
        <v>1.1148523877313039E-2</v>
      </c>
      <c r="F3959" s="12">
        <v>3.7606816080332532E-3</v>
      </c>
      <c r="G3959" s="12">
        <v>4.5991897444008605E-3</v>
      </c>
      <c r="H3959" s="12">
        <v>3.3072980420756231E-3</v>
      </c>
      <c r="I3959" s="12">
        <v>3.8852697575158007E-3</v>
      </c>
      <c r="J3959" s="12">
        <v>6.0315113610350845E-3</v>
      </c>
      <c r="K3959" s="12">
        <v>7.4844079396725509E-3</v>
      </c>
      <c r="L3959" s="12">
        <v>4.509856558446752E-3</v>
      </c>
      <c r="M3959" s="12">
        <v>1.1686385347687752E-2</v>
      </c>
      <c r="N3959" s="12"/>
      <c r="O3959" s="12"/>
    </row>
    <row r="3960" spans="1:15" x14ac:dyDescent="0.35">
      <c r="A3960" s="11" t="str">
        <f t="shared" si="62"/>
        <v>CONSUMO PER CAPITA (kg o litros por individuo)Resto vinoNIVEL BAJO</v>
      </c>
      <c r="B3960" s="11" t="s">
        <v>208</v>
      </c>
      <c r="C3960" s="11" t="s">
        <v>111</v>
      </c>
      <c r="D3960" s="11" t="s">
        <v>190</v>
      </c>
      <c r="E3960" s="12">
        <v>4.5769744700596875E-3</v>
      </c>
      <c r="F3960" s="12">
        <v>7.4456238175370417E-3</v>
      </c>
      <c r="G3960" s="12">
        <v>2.6008939568396288E-3</v>
      </c>
      <c r="H3960" s="12">
        <v>1.1987912137068383E-3</v>
      </c>
      <c r="I3960" s="12">
        <v>1.1865910517178356E-3</v>
      </c>
      <c r="J3960" s="12">
        <v>6.9099403491706211E-3</v>
      </c>
      <c r="K3960" s="12">
        <v>8.65303451538222E-3</v>
      </c>
      <c r="L3960" s="12">
        <v>5.3012499786940243E-3</v>
      </c>
      <c r="M3960" s="12">
        <v>7.1162979573477665E-4</v>
      </c>
      <c r="N3960" s="12"/>
      <c r="O3960" s="12"/>
    </row>
    <row r="3961" spans="1:15" x14ac:dyDescent="0.35">
      <c r="A3961" s="11" t="str">
        <f t="shared" ref="A3961:A4024" si="63">B3961&amp;C3961&amp;D3961</f>
        <v>CONSUMO PER CAPITA (kg o litros por individuo)Resto vinoHOMBRE</v>
      </c>
      <c r="B3961" s="11" t="s">
        <v>208</v>
      </c>
      <c r="C3961" s="11" t="s">
        <v>111</v>
      </c>
      <c r="D3961" s="11" t="s">
        <v>17</v>
      </c>
      <c r="E3961" s="12">
        <v>9.7471243117290482E-3</v>
      </c>
      <c r="F3961" s="12">
        <v>5.5316904502290308E-3</v>
      </c>
      <c r="G3961" s="12">
        <v>4.1934655913029133E-3</v>
      </c>
      <c r="H3961" s="12">
        <v>3.5271331378911265E-3</v>
      </c>
      <c r="I3961" s="12">
        <v>3.947950781624859E-3</v>
      </c>
      <c r="J3961" s="12">
        <v>7.6651140635752837E-3</v>
      </c>
      <c r="K3961" s="12">
        <v>3.1381170582921022E-3</v>
      </c>
      <c r="L3961" s="12">
        <v>6.9033874588108144E-3</v>
      </c>
      <c r="M3961" s="12">
        <v>7.7195083973210206E-3</v>
      </c>
      <c r="N3961" s="12"/>
      <c r="O3961" s="12"/>
    </row>
    <row r="3962" spans="1:15" x14ac:dyDescent="0.35">
      <c r="A3962" s="11" t="str">
        <f t="shared" si="63"/>
        <v>CONSUMO PER CAPITA (kg o litros por individuo)Resto vinoMUJER</v>
      </c>
      <c r="B3962" s="11" t="s">
        <v>208</v>
      </c>
      <c r="C3962" s="11" t="s">
        <v>111</v>
      </c>
      <c r="D3962" s="11" t="s">
        <v>18</v>
      </c>
      <c r="E3962" s="12">
        <v>7.1301467088991299E-3</v>
      </c>
      <c r="F3962" s="12">
        <v>7.0650417961808428E-3</v>
      </c>
      <c r="G3962" s="12">
        <v>7.9029826679682686E-3</v>
      </c>
      <c r="H3962" s="12">
        <v>4.1288739645550252E-3</v>
      </c>
      <c r="I3962" s="12">
        <v>3.438415380652747E-3</v>
      </c>
      <c r="J3962" s="12">
        <v>3.6708081804286332E-3</v>
      </c>
      <c r="K3962" s="12">
        <v>9.6321805792622395E-3</v>
      </c>
      <c r="L3962" s="12">
        <v>4.1215000600951382E-3</v>
      </c>
      <c r="M3962" s="12">
        <v>4.9299886209248156E-3</v>
      </c>
      <c r="N3962" s="12"/>
      <c r="O3962" s="12"/>
    </row>
    <row r="3963" spans="1:15" x14ac:dyDescent="0.35">
      <c r="A3963" s="11" t="str">
        <f t="shared" si="63"/>
        <v>CONSUMO PER CAPITA (kg o litros por individuo)CavaT.ESPAÑA</v>
      </c>
      <c r="B3963" s="11" t="s">
        <v>208</v>
      </c>
      <c r="C3963" s="11" t="s">
        <v>112</v>
      </c>
      <c r="D3963" s="11" t="s">
        <v>32</v>
      </c>
      <c r="E3963" s="12">
        <v>2.0446986489515581E-2</v>
      </c>
      <c r="F3963" s="12">
        <v>1.570678584592209E-2</v>
      </c>
      <c r="G3963" s="12">
        <v>2.9423806407154075E-2</v>
      </c>
      <c r="H3963" s="12">
        <v>3.0272558337991883E-2</v>
      </c>
      <c r="I3963" s="12">
        <v>2.9063742091206074E-2</v>
      </c>
      <c r="J3963" s="12">
        <v>2.0516531147790042E-2</v>
      </c>
      <c r="K3963" s="12">
        <v>3.0307908906262417E-2</v>
      </c>
      <c r="L3963" s="12">
        <v>3.3458600072960872E-2</v>
      </c>
      <c r="M3963" s="12">
        <v>2.6411620933333928E-2</v>
      </c>
      <c r="N3963" s="12"/>
      <c r="O3963" s="12"/>
    </row>
    <row r="3964" spans="1:15" x14ac:dyDescent="0.35">
      <c r="A3964" s="11" t="str">
        <f t="shared" si="63"/>
        <v>CONSUMO PER CAPITA (kg o litros por individuo)CavaBCN AM</v>
      </c>
      <c r="B3964" s="11" t="s">
        <v>208</v>
      </c>
      <c r="C3964" s="11" t="s">
        <v>112</v>
      </c>
      <c r="D3964" s="11" t="s">
        <v>1</v>
      </c>
      <c r="E3964" s="12">
        <v>5.860313534629534E-2</v>
      </c>
      <c r="F3964" s="12">
        <v>6.2325839424122391E-2</v>
      </c>
      <c r="G3964" s="12">
        <v>8.6076358145578125E-2</v>
      </c>
      <c r="H3964" s="12">
        <v>7.2057682348255839E-2</v>
      </c>
      <c r="I3964" s="12">
        <v>4.6603577890874007E-2</v>
      </c>
      <c r="J3964" s="12">
        <v>0.10162543202998339</v>
      </c>
      <c r="K3964" s="12">
        <v>5.615456118997026E-2</v>
      </c>
      <c r="L3964" s="12">
        <v>7.6640101981171355E-2</v>
      </c>
      <c r="M3964" s="12">
        <v>6.8252430534252825E-2</v>
      </c>
      <c r="N3964" s="12"/>
      <c r="O3964" s="12"/>
    </row>
    <row r="3965" spans="1:15" x14ac:dyDescent="0.35">
      <c r="A3965" s="11" t="str">
        <f t="shared" si="63"/>
        <v>CONSUMO PER CAPITA (kg o litros por individuo)CavaREST.CAT ARAGON</v>
      </c>
      <c r="B3965" s="11" t="s">
        <v>208</v>
      </c>
      <c r="C3965" s="11" t="s">
        <v>112</v>
      </c>
      <c r="D3965" s="11" t="s">
        <v>2</v>
      </c>
      <c r="E3965" s="12">
        <v>5.6123105895174559E-2</v>
      </c>
      <c r="F3965" s="12">
        <v>3.8589218422356776E-2</v>
      </c>
      <c r="G3965" s="12">
        <v>0.10900800010669162</v>
      </c>
      <c r="H3965" s="12">
        <v>9.9879999286507593E-2</v>
      </c>
      <c r="I3965" s="12">
        <v>0.10492109015300351</v>
      </c>
      <c r="J3965" s="12">
        <v>5.4147665858816398E-2</v>
      </c>
      <c r="K3965" s="12">
        <v>0.13493763571644396</v>
      </c>
      <c r="L3965" s="12">
        <v>0.11061774882961199</v>
      </c>
      <c r="M3965" s="12">
        <v>6.5037217331677638E-2</v>
      </c>
      <c r="N3965" s="12"/>
      <c r="O3965" s="12"/>
    </row>
    <row r="3966" spans="1:15" x14ac:dyDescent="0.35">
      <c r="A3966" s="11" t="str">
        <f t="shared" si="63"/>
        <v>CONSUMO PER CAPITA (kg o litros por individuo)CavaLEVANTE</v>
      </c>
      <c r="B3966" s="11" t="s">
        <v>208</v>
      </c>
      <c r="C3966" s="11" t="s">
        <v>112</v>
      </c>
      <c r="D3966" s="11" t="s">
        <v>3</v>
      </c>
      <c r="E3966" s="12">
        <v>1.9926165827133236E-2</v>
      </c>
      <c r="F3966" s="12">
        <v>1.4124568197456994E-2</v>
      </c>
      <c r="G3966" s="12">
        <v>7.4904847081588392E-3</v>
      </c>
      <c r="H3966" s="12">
        <v>2.7444576212992251E-2</v>
      </c>
      <c r="I3966" s="12">
        <v>2.1643685879118676E-2</v>
      </c>
      <c r="J3966" s="12">
        <v>9.5461846511129319E-3</v>
      </c>
      <c r="K3966" s="12">
        <v>1.2080718476605731E-2</v>
      </c>
      <c r="L3966" s="12">
        <v>2.4717076181770752E-2</v>
      </c>
      <c r="M3966" s="12">
        <v>1.5939144669542969E-2</v>
      </c>
      <c r="N3966" s="12"/>
      <c r="O3966" s="12"/>
    </row>
    <row r="3967" spans="1:15" x14ac:dyDescent="0.35">
      <c r="A3967" s="11" t="str">
        <f t="shared" si="63"/>
        <v>CONSUMO PER CAPITA (kg o litros por individuo)CavaANDALUCIA</v>
      </c>
      <c r="B3967" s="11" t="s">
        <v>208</v>
      </c>
      <c r="C3967" s="11" t="s">
        <v>112</v>
      </c>
      <c r="D3967" s="11" t="s">
        <v>4</v>
      </c>
      <c r="E3967" s="12">
        <v>1.1320178843375885E-3</v>
      </c>
      <c r="F3967" s="12">
        <v>1.1491478054082944E-3</v>
      </c>
      <c r="G3967" s="12">
        <v>3.5431686304503319E-3</v>
      </c>
      <c r="H3967" s="12">
        <v>1.752028685328711E-3</v>
      </c>
      <c r="I3967" s="12">
        <v>8.6055927500092357E-3</v>
      </c>
      <c r="J3967" s="12">
        <v>2.4222527729912337E-3</v>
      </c>
      <c r="K3967" s="12">
        <v>1.0574171696700349E-2</v>
      </c>
      <c r="L3967" s="12">
        <v>3.8431031034739872E-3</v>
      </c>
      <c r="M3967" s="12">
        <v>7.7515441802387007E-3</v>
      </c>
      <c r="N3967" s="12"/>
      <c r="O3967" s="12"/>
    </row>
    <row r="3968" spans="1:15" x14ac:dyDescent="0.35">
      <c r="A3968" s="11" t="str">
        <f t="shared" si="63"/>
        <v>CONSUMO PER CAPITA (kg o litros por individuo)CavaMDD AM</v>
      </c>
      <c r="B3968" s="11" t="s">
        <v>208</v>
      </c>
      <c r="C3968" s="11" t="s">
        <v>112</v>
      </c>
      <c r="D3968" s="11" t="s">
        <v>5</v>
      </c>
      <c r="E3968" s="12">
        <v>1.2331774032519949E-2</v>
      </c>
      <c r="F3968" s="12" t="s">
        <v>222</v>
      </c>
      <c r="G3968" s="12" t="s">
        <v>222</v>
      </c>
      <c r="H3968" s="12">
        <v>2.0490116292896979E-3</v>
      </c>
      <c r="I3968" s="12">
        <v>3.8577001976788749E-3</v>
      </c>
      <c r="J3968" s="12">
        <v>7.0235449200490583E-3</v>
      </c>
      <c r="K3968" s="12">
        <v>1.7293403056437538E-2</v>
      </c>
      <c r="L3968" s="12">
        <v>1.0770813048596787E-2</v>
      </c>
      <c r="M3968" s="12">
        <v>1.6429428593933815E-2</v>
      </c>
      <c r="N3968" s="12"/>
      <c r="O3968" s="12"/>
    </row>
    <row r="3969" spans="1:15" x14ac:dyDescent="0.35">
      <c r="A3969" s="11" t="str">
        <f t="shared" si="63"/>
        <v>CONSUMO PER CAPITA (kg o litros por individuo)CavaRTO CENTRO</v>
      </c>
      <c r="B3969" s="11" t="s">
        <v>208</v>
      </c>
      <c r="C3969" s="11" t="s">
        <v>112</v>
      </c>
      <c r="D3969" s="11" t="s">
        <v>6</v>
      </c>
      <c r="E3969" s="12">
        <v>2.700039298820513E-3</v>
      </c>
      <c r="F3969" s="12">
        <v>1.1411008142060671E-2</v>
      </c>
      <c r="G3969" s="12">
        <v>5.8733248222689943E-3</v>
      </c>
      <c r="H3969" s="12">
        <v>7.7608854455042814E-3</v>
      </c>
      <c r="I3969" s="12">
        <v>2.4234139189675628E-2</v>
      </c>
      <c r="J3969" s="12">
        <v>4.8579441283330234E-3</v>
      </c>
      <c r="K3969" s="12">
        <v>3.5104974597380739E-4</v>
      </c>
      <c r="L3969" s="12">
        <v>1.1221892277802946E-2</v>
      </c>
      <c r="M3969" s="12">
        <v>1.0170513132647939E-2</v>
      </c>
      <c r="N3969" s="12"/>
      <c r="O3969" s="12"/>
    </row>
    <row r="3970" spans="1:15" x14ac:dyDescent="0.35">
      <c r="A3970" s="11" t="str">
        <f t="shared" si="63"/>
        <v>CONSUMO PER CAPITA (kg o litros por individuo)CavaNORTE-CENTRO</v>
      </c>
      <c r="B3970" s="11" t="s">
        <v>208</v>
      </c>
      <c r="C3970" s="11" t="s">
        <v>112</v>
      </c>
      <c r="D3970" s="11" t="s">
        <v>7</v>
      </c>
      <c r="E3970" s="12">
        <v>5.5545750663837084E-3</v>
      </c>
      <c r="F3970" s="12">
        <v>8.65537479886214E-3</v>
      </c>
      <c r="G3970" s="12">
        <v>3.0851831157330385E-2</v>
      </c>
      <c r="H3970" s="12">
        <v>3.3139504802188739E-2</v>
      </c>
      <c r="I3970" s="12">
        <v>1.6363040127749508E-2</v>
      </c>
      <c r="J3970" s="12">
        <v>2.4523986150340482E-3</v>
      </c>
      <c r="K3970" s="12">
        <v>4.5116760809178463E-3</v>
      </c>
      <c r="L3970" s="12">
        <v>2.6328455286772166E-2</v>
      </c>
      <c r="M3970" s="12">
        <v>3.5303133405966462E-2</v>
      </c>
      <c r="N3970" s="12"/>
      <c r="O3970" s="12"/>
    </row>
    <row r="3971" spans="1:15" x14ac:dyDescent="0.35">
      <c r="A3971" s="11" t="str">
        <f t="shared" si="63"/>
        <v>CONSUMO PER CAPITA (kg o litros por individuo)CavaNOROESTE</v>
      </c>
      <c r="B3971" s="11" t="s">
        <v>208</v>
      </c>
      <c r="C3971" s="11" t="s">
        <v>112</v>
      </c>
      <c r="D3971" s="11" t="s">
        <v>8</v>
      </c>
      <c r="E3971" s="12">
        <v>1.8791389325899636E-2</v>
      </c>
      <c r="F3971" s="12">
        <v>3.6295586894984E-3</v>
      </c>
      <c r="G3971" s="12">
        <v>1.6550417995102221E-2</v>
      </c>
      <c r="H3971" s="12">
        <v>1.5827924177648112E-2</v>
      </c>
      <c r="I3971" s="12">
        <v>1.4022192103636019E-2</v>
      </c>
      <c r="J3971" s="12">
        <v>4.4253528920875935E-4</v>
      </c>
      <c r="K3971" s="12">
        <v>3.1052227239439455E-3</v>
      </c>
      <c r="L3971" s="12">
        <v>2.1205199840650706E-2</v>
      </c>
      <c r="M3971" s="12">
        <v>8.0792615903838468E-3</v>
      </c>
      <c r="N3971" s="12"/>
      <c r="O3971" s="12"/>
    </row>
    <row r="3972" spans="1:15" x14ac:dyDescent="0.35">
      <c r="A3972" s="11" t="str">
        <f t="shared" si="63"/>
        <v>CONSUMO PER CAPITA (kg o litros por individuo)Cava&lt;2MIL</v>
      </c>
      <c r="B3972" s="11" t="s">
        <v>208</v>
      </c>
      <c r="C3972" s="11" t="s">
        <v>112</v>
      </c>
      <c r="D3972" s="11" t="s">
        <v>9</v>
      </c>
      <c r="E3972" s="12">
        <v>3.3529657565998967E-2</v>
      </c>
      <c r="F3972" s="12">
        <v>8.7555886403452368E-3</v>
      </c>
      <c r="G3972" s="12">
        <v>2.5865485685662042E-2</v>
      </c>
      <c r="H3972" s="12">
        <v>1.2454092821638167E-2</v>
      </c>
      <c r="I3972" s="12">
        <v>2.3082466040557699E-2</v>
      </c>
      <c r="J3972" s="12" t="s">
        <v>222</v>
      </c>
      <c r="K3972" s="12">
        <v>1.3295246537594502E-2</v>
      </c>
      <c r="L3972" s="12">
        <v>4.48427520663848E-2</v>
      </c>
      <c r="M3972" s="12">
        <v>1.5733428077490168E-2</v>
      </c>
      <c r="N3972" s="12"/>
      <c r="O3972" s="12"/>
    </row>
    <row r="3973" spans="1:15" x14ac:dyDescent="0.35">
      <c r="A3973" s="11" t="str">
        <f t="shared" si="63"/>
        <v>CONSUMO PER CAPITA (kg o litros por individuo)Cava2-5MIL</v>
      </c>
      <c r="B3973" s="11" t="s">
        <v>208</v>
      </c>
      <c r="C3973" s="11" t="s">
        <v>112</v>
      </c>
      <c r="D3973" s="11" t="s">
        <v>10</v>
      </c>
      <c r="E3973" s="12">
        <v>1.59110458756971E-2</v>
      </c>
      <c r="F3973" s="12">
        <v>1.3957405080566736E-2</v>
      </c>
      <c r="G3973" s="12">
        <v>2.3569918157187338E-2</v>
      </c>
      <c r="H3973" s="12">
        <v>1.7273959221224058E-2</v>
      </c>
      <c r="I3973" s="12">
        <v>5.2323582473608422E-3</v>
      </c>
      <c r="J3973" s="12">
        <v>9.9700508161945523E-3</v>
      </c>
      <c r="K3973" s="12">
        <v>1.2464297773502084E-2</v>
      </c>
      <c r="L3973" s="12">
        <v>2.1496682229509914E-2</v>
      </c>
      <c r="M3973" s="12">
        <v>3.749786532808119E-3</v>
      </c>
      <c r="N3973" s="12"/>
      <c r="O3973" s="12"/>
    </row>
    <row r="3974" spans="1:15" x14ac:dyDescent="0.35">
      <c r="A3974" s="11" t="str">
        <f t="shared" si="63"/>
        <v>CONSUMO PER CAPITA (kg o litros por individuo)Cava5-10MIL</v>
      </c>
      <c r="B3974" s="11" t="s">
        <v>208</v>
      </c>
      <c r="C3974" s="11" t="s">
        <v>112</v>
      </c>
      <c r="D3974" s="11" t="s">
        <v>11</v>
      </c>
      <c r="E3974" s="12">
        <v>3.1051573393872683E-2</v>
      </c>
      <c r="F3974" s="12">
        <v>1.182709792744281E-2</v>
      </c>
      <c r="G3974" s="12">
        <v>2.493136126254452E-2</v>
      </c>
      <c r="H3974" s="12">
        <v>1.0945521164194271E-2</v>
      </c>
      <c r="I3974" s="12">
        <v>2.1078131457273955E-2</v>
      </c>
      <c r="J3974" s="12">
        <v>1.6443881788513359E-2</v>
      </c>
      <c r="K3974" s="12">
        <v>1.5020006790970259E-2</v>
      </c>
      <c r="L3974" s="12">
        <v>6.6863597646210655E-3</v>
      </c>
      <c r="M3974" s="12">
        <v>4.8051287803830547E-3</v>
      </c>
      <c r="N3974" s="12"/>
      <c r="O3974" s="12"/>
    </row>
    <row r="3975" spans="1:15" x14ac:dyDescent="0.35">
      <c r="A3975" s="11" t="str">
        <f t="shared" si="63"/>
        <v>CONSUMO PER CAPITA (kg o litros por individuo)Cava10-30MIL</v>
      </c>
      <c r="B3975" s="11" t="s">
        <v>208</v>
      </c>
      <c r="C3975" s="11" t="s">
        <v>112</v>
      </c>
      <c r="D3975" s="11" t="s">
        <v>12</v>
      </c>
      <c r="E3975" s="12">
        <v>9.8773911200170962E-3</v>
      </c>
      <c r="F3975" s="12">
        <v>7.4392212858524886E-3</v>
      </c>
      <c r="G3975" s="12">
        <v>1.4551750574039226E-2</v>
      </c>
      <c r="H3975" s="12">
        <v>2.6221447069180556E-2</v>
      </c>
      <c r="I3975" s="12">
        <v>3.0034688326478563E-2</v>
      </c>
      <c r="J3975" s="12">
        <v>1.3058394599251857E-2</v>
      </c>
      <c r="K3975" s="12">
        <v>2.3068072489165405E-2</v>
      </c>
      <c r="L3975" s="12">
        <v>2.4425113352895624E-2</v>
      </c>
      <c r="M3975" s="12">
        <v>1.9236101142789543E-2</v>
      </c>
      <c r="N3975" s="12"/>
      <c r="O3975" s="12"/>
    </row>
    <row r="3976" spans="1:15" x14ac:dyDescent="0.35">
      <c r="A3976" s="11" t="str">
        <f t="shared" si="63"/>
        <v>CONSUMO PER CAPITA (kg o litros por individuo)Cava30-100MIL</v>
      </c>
      <c r="B3976" s="11" t="s">
        <v>208</v>
      </c>
      <c r="C3976" s="11" t="s">
        <v>112</v>
      </c>
      <c r="D3976" s="11" t="s">
        <v>13</v>
      </c>
      <c r="E3976" s="12">
        <v>1.9551565307494915E-2</v>
      </c>
      <c r="F3976" s="12">
        <v>2.9625202568796392E-2</v>
      </c>
      <c r="G3976" s="12">
        <v>5.3447312675476567E-2</v>
      </c>
      <c r="H3976" s="12">
        <v>5.9262182368711294E-2</v>
      </c>
      <c r="I3976" s="12">
        <v>5.5755084309407316E-2</v>
      </c>
      <c r="J3976" s="12">
        <v>2.8215688133410546E-2</v>
      </c>
      <c r="K3976" s="12">
        <v>6.8460556867176559E-2</v>
      </c>
      <c r="L3976" s="12">
        <v>4.9721198826801809E-2</v>
      </c>
      <c r="M3976" s="12">
        <v>4.6045626628274675E-2</v>
      </c>
      <c r="N3976" s="12"/>
      <c r="O3976" s="12"/>
    </row>
    <row r="3977" spans="1:15" x14ac:dyDescent="0.35">
      <c r="A3977" s="11" t="str">
        <f t="shared" si="63"/>
        <v>CONSUMO PER CAPITA (kg o litros por individuo)Cava100-200MIL</v>
      </c>
      <c r="B3977" s="11" t="s">
        <v>208</v>
      </c>
      <c r="C3977" s="11" t="s">
        <v>112</v>
      </c>
      <c r="D3977" s="11" t="s">
        <v>14</v>
      </c>
      <c r="E3977" s="12">
        <v>1.2631924335886341E-2</v>
      </c>
      <c r="F3977" s="12">
        <v>7.5523465008488786E-3</v>
      </c>
      <c r="G3977" s="12">
        <v>2.2988530330343437E-2</v>
      </c>
      <c r="H3977" s="12">
        <v>6.1393937061013657E-3</v>
      </c>
      <c r="I3977" s="12">
        <v>1.0295061268296928E-2</v>
      </c>
      <c r="J3977" s="12">
        <v>2.2427233429929763E-3</v>
      </c>
      <c r="K3977" s="12">
        <v>1.0741809537236607E-2</v>
      </c>
      <c r="L3977" s="12">
        <v>2.0406505263712911E-2</v>
      </c>
      <c r="M3977" s="12">
        <v>1.7722264134058585E-2</v>
      </c>
      <c r="N3977" s="12"/>
      <c r="O3977" s="12"/>
    </row>
    <row r="3978" spans="1:15" x14ac:dyDescent="0.35">
      <c r="A3978" s="11" t="str">
        <f t="shared" si="63"/>
        <v>CONSUMO PER CAPITA (kg o litros por individuo)Cava200-500MIL</v>
      </c>
      <c r="B3978" s="11" t="s">
        <v>208</v>
      </c>
      <c r="C3978" s="11" t="s">
        <v>112</v>
      </c>
      <c r="D3978" s="11" t="s">
        <v>15</v>
      </c>
      <c r="E3978" s="12">
        <v>4.0000781653186303E-2</v>
      </c>
      <c r="F3978" s="12">
        <v>2.4946852798933217E-2</v>
      </c>
      <c r="G3978" s="12">
        <v>2.6796101340903825E-2</v>
      </c>
      <c r="H3978" s="12">
        <v>2.8967833045517973E-2</v>
      </c>
      <c r="I3978" s="12">
        <v>3.7429061160933363E-2</v>
      </c>
      <c r="J3978" s="12">
        <v>2.8522896534657342E-2</v>
      </c>
      <c r="K3978" s="12">
        <v>2.6913258670720579E-2</v>
      </c>
      <c r="L3978" s="12">
        <v>4.6862169893600585E-2</v>
      </c>
      <c r="M3978" s="12">
        <v>3.1011311443662804E-2</v>
      </c>
      <c r="N3978" s="12"/>
      <c r="O3978" s="12"/>
    </row>
    <row r="3979" spans="1:15" x14ac:dyDescent="0.35">
      <c r="A3979" s="11" t="str">
        <f t="shared" si="63"/>
        <v>CONSUMO PER CAPITA (kg o litros por individuo)Cava&gt;500MIL</v>
      </c>
      <c r="B3979" s="11" t="s">
        <v>208</v>
      </c>
      <c r="C3979" s="11" t="s">
        <v>112</v>
      </c>
      <c r="D3979" s="11" t="s">
        <v>16</v>
      </c>
      <c r="E3979" s="12">
        <v>1.5355092849388803E-2</v>
      </c>
      <c r="F3979" s="12">
        <v>1.0857160060985707E-2</v>
      </c>
      <c r="G3979" s="12">
        <v>2.7648249466390259E-2</v>
      </c>
      <c r="H3979" s="12">
        <v>3.5772862805995891E-2</v>
      </c>
      <c r="I3979" s="12">
        <v>1.530490642678076E-2</v>
      </c>
      <c r="J3979" s="12">
        <v>3.7020904046325832E-2</v>
      </c>
      <c r="K3979" s="12">
        <v>2.5722908145023479E-2</v>
      </c>
      <c r="L3979" s="12">
        <v>3.4373853999068324E-2</v>
      </c>
      <c r="M3979" s="12">
        <v>3.2952813797645412E-2</v>
      </c>
      <c r="N3979" s="12"/>
      <c r="O3979" s="12"/>
    </row>
    <row r="3980" spans="1:15" x14ac:dyDescent="0.35">
      <c r="A3980" s="11" t="str">
        <f t="shared" si="63"/>
        <v>CONSUMO PER CAPITA (kg o litros por individuo)CavaDE 15 A 19 AÑOS</v>
      </c>
      <c r="B3980" s="11" t="s">
        <v>208</v>
      </c>
      <c r="C3980" s="11" t="s">
        <v>112</v>
      </c>
      <c r="D3980" s="11" t="s">
        <v>34</v>
      </c>
      <c r="E3980" s="12" t="s">
        <v>222</v>
      </c>
      <c r="F3980" s="12" t="s">
        <v>222</v>
      </c>
      <c r="G3980" s="12">
        <v>7.1601808203946718E-3</v>
      </c>
      <c r="H3980" s="12" t="s">
        <v>222</v>
      </c>
      <c r="I3980" s="12" t="s">
        <v>222</v>
      </c>
      <c r="J3980" s="12" t="s">
        <v>222</v>
      </c>
      <c r="K3980" s="12" t="s">
        <v>222</v>
      </c>
      <c r="L3980" s="12" t="s">
        <v>222</v>
      </c>
      <c r="M3980" s="12" t="s">
        <v>222</v>
      </c>
      <c r="N3980" s="12"/>
      <c r="O3980" s="12"/>
    </row>
    <row r="3981" spans="1:15" x14ac:dyDescent="0.35">
      <c r="A3981" s="11" t="str">
        <f t="shared" si="63"/>
        <v>CONSUMO PER CAPITA (kg o litros por individuo)CavaDE 20 A 24 AÑOS</v>
      </c>
      <c r="B3981" s="11" t="s">
        <v>208</v>
      </c>
      <c r="C3981" s="11" t="s">
        <v>112</v>
      </c>
      <c r="D3981" s="11" t="s">
        <v>35</v>
      </c>
      <c r="E3981" s="12" t="s">
        <v>222</v>
      </c>
      <c r="F3981" s="12" t="s">
        <v>222</v>
      </c>
      <c r="G3981" s="12" t="s">
        <v>222</v>
      </c>
      <c r="H3981" s="12">
        <v>1.5435196512977586E-2</v>
      </c>
      <c r="I3981" s="12" t="s">
        <v>222</v>
      </c>
      <c r="J3981" s="12" t="s">
        <v>222</v>
      </c>
      <c r="K3981" s="12">
        <v>1.1640209660530709E-2</v>
      </c>
      <c r="L3981" s="12" t="s">
        <v>222</v>
      </c>
      <c r="M3981" s="12" t="s">
        <v>222</v>
      </c>
      <c r="N3981" s="12"/>
      <c r="O3981" s="12"/>
    </row>
    <row r="3982" spans="1:15" x14ac:dyDescent="0.35">
      <c r="A3982" s="11" t="str">
        <f t="shared" si="63"/>
        <v>CONSUMO PER CAPITA (kg o litros por individuo)CavaDE 25 A 34 AÑOS</v>
      </c>
      <c r="B3982" s="11" t="s">
        <v>208</v>
      </c>
      <c r="C3982" s="11" t="s">
        <v>112</v>
      </c>
      <c r="D3982" s="11" t="s">
        <v>36</v>
      </c>
      <c r="E3982" s="12">
        <v>1.0730427635230583E-3</v>
      </c>
      <c r="F3982" s="12" t="s">
        <v>222</v>
      </c>
      <c r="G3982" s="12" t="s">
        <v>222</v>
      </c>
      <c r="H3982" s="12">
        <v>4.0362438311705518E-3</v>
      </c>
      <c r="I3982" s="12" t="s">
        <v>222</v>
      </c>
      <c r="J3982" s="12">
        <v>2.030232045626646E-3</v>
      </c>
      <c r="K3982" s="12">
        <v>3.3027760760093385E-3</v>
      </c>
      <c r="L3982" s="12">
        <v>1.2987545700001133E-2</v>
      </c>
      <c r="M3982" s="12">
        <v>8.9032143565436987E-3</v>
      </c>
      <c r="N3982" s="12"/>
      <c r="O3982" s="12"/>
    </row>
    <row r="3983" spans="1:15" x14ac:dyDescent="0.35">
      <c r="A3983" s="11" t="str">
        <f t="shared" si="63"/>
        <v>CONSUMO PER CAPITA (kg o litros por individuo)CavaDE 35 A 49 AÑOS</v>
      </c>
      <c r="B3983" s="11" t="s">
        <v>208</v>
      </c>
      <c r="C3983" s="11" t="s">
        <v>112</v>
      </c>
      <c r="D3983" s="11" t="s">
        <v>37</v>
      </c>
      <c r="E3983" s="12">
        <v>4.4346004317377761E-3</v>
      </c>
      <c r="F3983" s="12">
        <v>2.4095639788807629E-3</v>
      </c>
      <c r="G3983" s="12">
        <v>3.3841103017988091E-3</v>
      </c>
      <c r="H3983" s="12">
        <v>3.2450792046825406E-3</v>
      </c>
      <c r="I3983" s="12">
        <v>6.0099205923711332E-3</v>
      </c>
      <c r="J3983" s="12">
        <v>3.5677158356713016E-3</v>
      </c>
      <c r="K3983" s="12">
        <v>1.0418396526612701E-2</v>
      </c>
      <c r="L3983" s="12">
        <v>5.4949210061440556E-3</v>
      </c>
      <c r="M3983" s="12">
        <v>3.3362671203796806E-3</v>
      </c>
      <c r="N3983" s="12"/>
      <c r="O3983" s="12"/>
    </row>
    <row r="3984" spans="1:15" x14ac:dyDescent="0.35">
      <c r="A3984" s="11" t="str">
        <f t="shared" si="63"/>
        <v>CONSUMO PER CAPITA (kg o litros por individuo)CavaDE 50 A 59 AÑOS</v>
      </c>
      <c r="B3984" s="11" t="s">
        <v>208</v>
      </c>
      <c r="C3984" s="11" t="s">
        <v>112</v>
      </c>
      <c r="D3984" s="11" t="s">
        <v>38</v>
      </c>
      <c r="E3984" s="12">
        <v>2.4219637038761802E-2</v>
      </c>
      <c r="F3984" s="12">
        <v>1.75854886199262E-2</v>
      </c>
      <c r="G3984" s="12">
        <v>3.7394817454336218E-2</v>
      </c>
      <c r="H3984" s="12">
        <v>2.8581526178083707E-2</v>
      </c>
      <c r="I3984" s="12">
        <v>3.3968864963780147E-2</v>
      </c>
      <c r="J3984" s="12">
        <v>3.3264553132173559E-2</v>
      </c>
      <c r="K3984" s="12">
        <v>2.797760267403504E-2</v>
      </c>
      <c r="L3984" s="12">
        <v>4.491276239457502E-2</v>
      </c>
      <c r="M3984" s="12">
        <v>3.4639508333259135E-2</v>
      </c>
      <c r="N3984" s="12"/>
      <c r="O3984" s="12"/>
    </row>
    <row r="3985" spans="1:15" x14ac:dyDescent="0.35">
      <c r="A3985" s="11" t="str">
        <f t="shared" si="63"/>
        <v>CONSUMO PER CAPITA (kg o litros por individuo)CavaDE 60 A 75 AÑOS</v>
      </c>
      <c r="B3985" s="11" t="s">
        <v>208</v>
      </c>
      <c r="C3985" s="11" t="s">
        <v>112</v>
      </c>
      <c r="D3985" s="11" t="s">
        <v>39</v>
      </c>
      <c r="E3985" s="12">
        <v>6.1705493715069115E-2</v>
      </c>
      <c r="F3985" s="12">
        <v>5.0086563628906712E-2</v>
      </c>
      <c r="G3985" s="12">
        <v>8.9230426307221888E-2</v>
      </c>
      <c r="H3985" s="12">
        <v>9.5780138608545187E-2</v>
      </c>
      <c r="I3985" s="12">
        <v>8.8427621472692883E-2</v>
      </c>
      <c r="J3985" s="12">
        <v>5.4080734098307777E-2</v>
      </c>
      <c r="K3985" s="12">
        <v>8.8018017593952891E-2</v>
      </c>
      <c r="L3985" s="12">
        <v>9.0619256024749753E-2</v>
      </c>
      <c r="M3985" s="12">
        <v>7.3139905766307689E-2</v>
      </c>
      <c r="N3985" s="12"/>
      <c r="O3985" s="12"/>
    </row>
    <row r="3986" spans="1:15" x14ac:dyDescent="0.35">
      <c r="A3986" s="11" t="str">
        <f t="shared" si="63"/>
        <v>CONSUMO PER CAPITA (kg o litros por individuo)CavaNIVEL ALTO</v>
      </c>
      <c r="B3986" s="11" t="s">
        <v>208</v>
      </c>
      <c r="C3986" s="11" t="s">
        <v>112</v>
      </c>
      <c r="D3986" s="11" t="s">
        <v>171</v>
      </c>
      <c r="E3986" s="12">
        <v>1.9622165306988879E-2</v>
      </c>
      <c r="F3986" s="12">
        <v>1.5149843760303426E-2</v>
      </c>
      <c r="G3986" s="12">
        <v>3.2430738023710839E-2</v>
      </c>
      <c r="H3986" s="12">
        <v>2.8018646610200447E-2</v>
      </c>
      <c r="I3986" s="12">
        <v>1.2496393678988358E-2</v>
      </c>
      <c r="J3986" s="12">
        <v>1.2477273901644118E-2</v>
      </c>
      <c r="K3986" s="12">
        <v>1.7765246167834835E-2</v>
      </c>
      <c r="L3986" s="12">
        <v>2.5336748376878188E-2</v>
      </c>
      <c r="M3986" s="12">
        <v>1.6288658209562077E-2</v>
      </c>
      <c r="N3986" s="12"/>
      <c r="O3986" s="12"/>
    </row>
    <row r="3987" spans="1:15" x14ac:dyDescent="0.35">
      <c r="A3987" s="11" t="str">
        <f t="shared" si="63"/>
        <v>CONSUMO PER CAPITA (kg o litros por individuo)CavaNIVEL MEDIO ALTO</v>
      </c>
      <c r="B3987" s="11" t="s">
        <v>208</v>
      </c>
      <c r="C3987" s="11" t="s">
        <v>112</v>
      </c>
      <c r="D3987" s="11" t="s">
        <v>172</v>
      </c>
      <c r="E3987" s="12">
        <v>7.8340304068817614E-3</v>
      </c>
      <c r="F3987" s="12">
        <v>1.1657879263030564E-2</v>
      </c>
      <c r="G3987" s="12">
        <v>9.5162811387800479E-3</v>
      </c>
      <c r="H3987" s="12">
        <v>1.7465375490238567E-2</v>
      </c>
      <c r="I3987" s="12">
        <v>2.8431150513277541E-2</v>
      </c>
      <c r="J3987" s="12">
        <v>2.9146438349081781E-2</v>
      </c>
      <c r="K3987" s="12">
        <v>2.81893841339531E-2</v>
      </c>
      <c r="L3987" s="12">
        <v>3.6846748812466731E-2</v>
      </c>
      <c r="M3987" s="12">
        <v>2.9746475875674618E-2</v>
      </c>
      <c r="N3987" s="12"/>
      <c r="O3987" s="12"/>
    </row>
    <row r="3988" spans="1:15" x14ac:dyDescent="0.35">
      <c r="A3988" s="11" t="str">
        <f t="shared" si="63"/>
        <v>CONSUMO PER CAPITA (kg o litros por individuo)CavaNIVEL MEDIO</v>
      </c>
      <c r="B3988" s="11" t="s">
        <v>208</v>
      </c>
      <c r="C3988" s="11" t="s">
        <v>112</v>
      </c>
      <c r="D3988" s="11" t="s">
        <v>173</v>
      </c>
      <c r="E3988" s="12">
        <v>2.1083231840815165E-2</v>
      </c>
      <c r="F3988" s="12">
        <v>2.6854036768283216E-2</v>
      </c>
      <c r="G3988" s="12">
        <v>4.6825839833031631E-2</v>
      </c>
      <c r="H3988" s="12">
        <v>4.2913316426576101E-2</v>
      </c>
      <c r="I3988" s="12">
        <v>3.8881670667818773E-2</v>
      </c>
      <c r="J3988" s="12">
        <v>2.4132635676792195E-2</v>
      </c>
      <c r="K3988" s="12">
        <v>3.9525350136786187E-2</v>
      </c>
      <c r="L3988" s="12">
        <v>2.7595770124937028E-2</v>
      </c>
      <c r="M3988" s="12">
        <v>2.0843727264025256E-2</v>
      </c>
      <c r="N3988" s="12"/>
      <c r="O3988" s="12"/>
    </row>
    <row r="3989" spans="1:15" x14ac:dyDescent="0.35">
      <c r="A3989" s="11" t="str">
        <f t="shared" si="63"/>
        <v>CONSUMO PER CAPITA (kg o litros por individuo)CavaNIVEL MEDIO BAJO</v>
      </c>
      <c r="B3989" s="11" t="s">
        <v>208</v>
      </c>
      <c r="C3989" s="11" t="s">
        <v>112</v>
      </c>
      <c r="D3989" s="11" t="s">
        <v>174</v>
      </c>
      <c r="E3989" s="12">
        <v>1.9127022168790184E-2</v>
      </c>
      <c r="F3989" s="12">
        <v>9.0189205616152852E-3</v>
      </c>
      <c r="G3989" s="12">
        <v>2.1158024196996503E-2</v>
      </c>
      <c r="H3989" s="12">
        <v>2.1843270596251772E-2</v>
      </c>
      <c r="I3989" s="12">
        <v>4.1611227997982531E-2</v>
      </c>
      <c r="J3989" s="12">
        <v>1.6297349723115175E-2</v>
      </c>
      <c r="K3989" s="12">
        <v>3.7926467915887371E-2</v>
      </c>
      <c r="L3989" s="12">
        <v>4.4231532382968085E-2</v>
      </c>
      <c r="M3989" s="12">
        <v>4.2169126436196608E-2</v>
      </c>
      <c r="N3989" s="12"/>
      <c r="O3989" s="12"/>
    </row>
    <row r="3990" spans="1:15" x14ac:dyDescent="0.35">
      <c r="A3990" s="11" t="str">
        <f t="shared" si="63"/>
        <v>CONSUMO PER CAPITA (kg o litros por individuo)CavaNIVEL BAJO</v>
      </c>
      <c r="B3990" s="11" t="s">
        <v>208</v>
      </c>
      <c r="C3990" s="11" t="s">
        <v>112</v>
      </c>
      <c r="D3990" s="11" t="s">
        <v>190</v>
      </c>
      <c r="E3990" s="12">
        <v>2.9872678149345241E-2</v>
      </c>
      <c r="F3990" s="12">
        <v>1.0972155344970912E-2</v>
      </c>
      <c r="G3990" s="12">
        <v>2.6065349162709677E-2</v>
      </c>
      <c r="H3990" s="12">
        <v>3.2763832855480755E-2</v>
      </c>
      <c r="I3990" s="12">
        <v>2.6560505486907322E-2</v>
      </c>
      <c r="J3990" s="12">
        <v>2.1580049609488377E-2</v>
      </c>
      <c r="K3990" s="12">
        <v>2.8887760239680847E-2</v>
      </c>
      <c r="L3990" s="12">
        <v>3.874586532720864E-2</v>
      </c>
      <c r="M3990" s="12">
        <v>2.9771131329389026E-2</v>
      </c>
      <c r="N3990" s="12"/>
      <c r="O3990" s="12"/>
    </row>
    <row r="3991" spans="1:15" x14ac:dyDescent="0.35">
      <c r="A3991" s="11" t="str">
        <f t="shared" si="63"/>
        <v>CONSUMO PER CAPITA (kg o litros por individuo)CavaHOMBRE</v>
      </c>
      <c r="B3991" s="11" t="s">
        <v>208</v>
      </c>
      <c r="C3991" s="11" t="s">
        <v>112</v>
      </c>
      <c r="D3991" s="11" t="s">
        <v>17</v>
      </c>
      <c r="E3991" s="12">
        <v>1.9570617030805121E-2</v>
      </c>
      <c r="F3991" s="12">
        <v>1.8564590397614975E-2</v>
      </c>
      <c r="G3991" s="12">
        <v>3.6076670331321864E-2</v>
      </c>
      <c r="H3991" s="12">
        <v>3.4673311881298824E-2</v>
      </c>
      <c r="I3991" s="12">
        <v>3.6531551903139829E-2</v>
      </c>
      <c r="J3991" s="12">
        <v>1.6893883093523902E-2</v>
      </c>
      <c r="K3991" s="12">
        <v>3.4232212064790296E-2</v>
      </c>
      <c r="L3991" s="12">
        <v>3.3356122642991121E-2</v>
      </c>
      <c r="M3991" s="12">
        <v>3.1952026530894267E-2</v>
      </c>
      <c r="N3991" s="12"/>
      <c r="O3991" s="12"/>
    </row>
    <row r="3992" spans="1:15" x14ac:dyDescent="0.35">
      <c r="A3992" s="11" t="str">
        <f t="shared" si="63"/>
        <v>CONSUMO PER CAPITA (kg o litros por individuo)CavaMUJER</v>
      </c>
      <c r="B3992" s="11" t="s">
        <v>208</v>
      </c>
      <c r="C3992" s="11" t="s">
        <v>112</v>
      </c>
      <c r="D3992" s="11" t="s">
        <v>18</v>
      </c>
      <c r="E3992" s="12">
        <v>2.1312218778419566E-2</v>
      </c>
      <c r="F3992" s="12">
        <v>1.2885291647757868E-2</v>
      </c>
      <c r="G3992" s="12">
        <v>2.2853964421212729E-2</v>
      </c>
      <c r="H3992" s="12">
        <v>2.5928598709857888E-2</v>
      </c>
      <c r="I3992" s="12">
        <v>2.167314017732919E-2</v>
      </c>
      <c r="J3992" s="12">
        <v>2.410165921432492E-2</v>
      </c>
      <c r="K3992" s="12">
        <v>2.6424090380371974E-2</v>
      </c>
      <c r="L3992" s="12">
        <v>3.356001882281414E-2</v>
      </c>
      <c r="M3992" s="12">
        <v>2.0915273065657741E-2</v>
      </c>
      <c r="N3992" s="12"/>
      <c r="O3992" s="12"/>
    </row>
    <row r="3993" spans="1:15" x14ac:dyDescent="0.35">
      <c r="A3993" s="11" t="str">
        <f t="shared" si="63"/>
        <v>CONSUMO PER CAPITA (kg o litros por individuo)Otr.Bebidas Deri.VinoT.ESPAÑA</v>
      </c>
      <c r="B3993" s="11" t="s">
        <v>208</v>
      </c>
      <c r="C3993" s="11" t="s">
        <v>113</v>
      </c>
      <c r="D3993" s="11" t="s">
        <v>32</v>
      </c>
      <c r="E3993" s="12">
        <v>0.15979863668510835</v>
      </c>
      <c r="F3993" s="12">
        <v>0.25371161055117764</v>
      </c>
      <c r="G3993" s="12">
        <v>0.52571715963042553</v>
      </c>
      <c r="H3993" s="12">
        <v>0.16159943570720503</v>
      </c>
      <c r="I3993" s="12">
        <v>0.13920039414819882</v>
      </c>
      <c r="J3993" s="12">
        <v>0.22530178246711269</v>
      </c>
      <c r="K3993" s="12">
        <v>0.49792198822155243</v>
      </c>
      <c r="L3993" s="12">
        <v>0.14847360030580423</v>
      </c>
      <c r="M3993" s="12">
        <v>0.11211690899422277</v>
      </c>
      <c r="N3993" s="12"/>
      <c r="O3993" s="12"/>
    </row>
    <row r="3994" spans="1:15" x14ac:dyDescent="0.35">
      <c r="A3994" s="11" t="str">
        <f t="shared" si="63"/>
        <v>CONSUMO PER CAPITA (kg o litros por individuo)Otr.Bebidas Deri.VinoBCN AM</v>
      </c>
      <c r="B3994" s="11" t="s">
        <v>208</v>
      </c>
      <c r="C3994" s="11" t="s">
        <v>113</v>
      </c>
      <c r="D3994" s="11" t="s">
        <v>1</v>
      </c>
      <c r="E3994" s="12">
        <v>0.19170065452137727</v>
      </c>
      <c r="F3994" s="12">
        <v>8.1147832488934035E-2</v>
      </c>
      <c r="G3994" s="12">
        <v>0.18970207453183777</v>
      </c>
      <c r="H3994" s="12">
        <v>5.3047038527904718E-2</v>
      </c>
      <c r="I3994" s="12">
        <v>7.3854802721444179E-2</v>
      </c>
      <c r="J3994" s="12">
        <v>9.3689746392597709E-2</v>
      </c>
      <c r="K3994" s="12">
        <v>0.28490935613447144</v>
      </c>
      <c r="L3994" s="12">
        <v>0.1020176738441145</v>
      </c>
      <c r="M3994" s="12">
        <v>8.2669201218711796E-2</v>
      </c>
      <c r="N3994" s="12"/>
      <c r="O3994" s="12"/>
    </row>
    <row r="3995" spans="1:15" x14ac:dyDescent="0.35">
      <c r="A3995" s="11" t="str">
        <f t="shared" si="63"/>
        <v>CONSUMO PER CAPITA (kg o litros por individuo)Otr.Bebidas Deri.VinoREST.CAT ARAGON</v>
      </c>
      <c r="B3995" s="11" t="s">
        <v>208</v>
      </c>
      <c r="C3995" s="11" t="s">
        <v>113</v>
      </c>
      <c r="D3995" s="11" t="s">
        <v>2</v>
      </c>
      <c r="E3995" s="12">
        <v>8.1522349247478434E-2</v>
      </c>
      <c r="F3995" s="12">
        <v>0.13057717021959978</v>
      </c>
      <c r="G3995" s="12">
        <v>0.26777675494565939</v>
      </c>
      <c r="H3995" s="12">
        <v>0.11326413442741812</v>
      </c>
      <c r="I3995" s="12">
        <v>8.8045077160192387E-2</v>
      </c>
      <c r="J3995" s="12">
        <v>0.10505084902842907</v>
      </c>
      <c r="K3995" s="12">
        <v>0.26599207072242592</v>
      </c>
      <c r="L3995" s="12">
        <v>0.10242203715072834</v>
      </c>
      <c r="M3995" s="12">
        <v>7.744741669921916E-2</v>
      </c>
      <c r="N3995" s="12"/>
      <c r="O3995" s="12"/>
    </row>
    <row r="3996" spans="1:15" x14ac:dyDescent="0.35">
      <c r="A3996" s="11" t="str">
        <f t="shared" si="63"/>
        <v>CONSUMO PER CAPITA (kg o litros por individuo)Otr.Bebidas Deri.VinoLEVANTE</v>
      </c>
      <c r="B3996" s="11" t="s">
        <v>208</v>
      </c>
      <c r="C3996" s="11" t="s">
        <v>113</v>
      </c>
      <c r="D3996" s="11" t="s">
        <v>3</v>
      </c>
      <c r="E3996" s="12">
        <v>0.14673627095424233</v>
      </c>
      <c r="F3996" s="12">
        <v>0.22165296176585475</v>
      </c>
      <c r="G3996" s="12">
        <v>0.4851439855750414</v>
      </c>
      <c r="H3996" s="12">
        <v>0.19881097866013989</v>
      </c>
      <c r="I3996" s="12">
        <v>0.20742712552440634</v>
      </c>
      <c r="J3996" s="12">
        <v>0.1643494448632023</v>
      </c>
      <c r="K3996" s="12">
        <v>0.43751731940487493</v>
      </c>
      <c r="L3996" s="12">
        <v>0.14007967287207929</v>
      </c>
      <c r="M3996" s="12">
        <v>8.8828591244103972E-2</v>
      </c>
      <c r="N3996" s="12"/>
      <c r="O3996" s="12"/>
    </row>
    <row r="3997" spans="1:15" x14ac:dyDescent="0.35">
      <c r="A3997" s="11" t="str">
        <f t="shared" si="63"/>
        <v>CONSUMO PER CAPITA (kg o litros por individuo)Otr.Bebidas Deri.VinoANDALUCIA</v>
      </c>
      <c r="B3997" s="11" t="s">
        <v>208</v>
      </c>
      <c r="C3997" s="11" t="s">
        <v>113</v>
      </c>
      <c r="D3997" s="11" t="s">
        <v>4</v>
      </c>
      <c r="E3997" s="12">
        <v>0.26013202268388708</v>
      </c>
      <c r="F3997" s="12">
        <v>0.4834118805156622</v>
      </c>
      <c r="G3997" s="12">
        <v>0.90962141311622791</v>
      </c>
      <c r="H3997" s="12">
        <v>0.23540814191679912</v>
      </c>
      <c r="I3997" s="12">
        <v>0.20189852938351674</v>
      </c>
      <c r="J3997" s="12">
        <v>0.41307573500187783</v>
      </c>
      <c r="K3997" s="12">
        <v>0.76703743030915494</v>
      </c>
      <c r="L3997" s="12">
        <v>0.22101094875134741</v>
      </c>
      <c r="M3997" s="12">
        <v>0.17111801765705595</v>
      </c>
      <c r="N3997" s="12"/>
      <c r="O3997" s="12"/>
    </row>
    <row r="3998" spans="1:15" x14ac:dyDescent="0.35">
      <c r="A3998" s="11" t="str">
        <f t="shared" si="63"/>
        <v>CONSUMO PER CAPITA (kg o litros por individuo)Otr.Bebidas Deri.VinoMDD AM</v>
      </c>
      <c r="B3998" s="11" t="s">
        <v>208</v>
      </c>
      <c r="C3998" s="11" t="s">
        <v>113</v>
      </c>
      <c r="D3998" s="11" t="s">
        <v>5</v>
      </c>
      <c r="E3998" s="12">
        <v>0.12513795616243403</v>
      </c>
      <c r="F3998" s="12">
        <v>0.31257595982224212</v>
      </c>
      <c r="G3998" s="12">
        <v>0.72230818218923576</v>
      </c>
      <c r="H3998" s="12">
        <v>0.16299457689823638</v>
      </c>
      <c r="I3998" s="12">
        <v>0.1014914076447145</v>
      </c>
      <c r="J3998" s="12">
        <v>0.29065455723367317</v>
      </c>
      <c r="K3998" s="12">
        <v>0.64255287521052551</v>
      </c>
      <c r="L3998" s="12">
        <v>0.18735754834589499</v>
      </c>
      <c r="M3998" s="12">
        <v>0.11449942325003541</v>
      </c>
      <c r="N3998" s="12"/>
      <c r="O3998" s="12"/>
    </row>
    <row r="3999" spans="1:15" x14ac:dyDescent="0.35">
      <c r="A3999" s="11" t="str">
        <f t="shared" si="63"/>
        <v>CONSUMO PER CAPITA (kg o litros por individuo)Otr.Bebidas Deri.VinoRTO CENTRO</v>
      </c>
      <c r="B3999" s="11" t="s">
        <v>208</v>
      </c>
      <c r="C3999" s="11" t="s">
        <v>113</v>
      </c>
      <c r="D3999" s="11" t="s">
        <v>6</v>
      </c>
      <c r="E3999" s="12">
        <v>8.9380404561986607E-2</v>
      </c>
      <c r="F3999" s="12">
        <v>0.19524887928461673</v>
      </c>
      <c r="G3999" s="12">
        <v>0.58811465050851985</v>
      </c>
      <c r="H3999" s="12">
        <v>0.11757290391930679</v>
      </c>
      <c r="I3999" s="12">
        <v>0.10627925393501921</v>
      </c>
      <c r="J3999" s="12">
        <v>0.23730734250513993</v>
      </c>
      <c r="K3999" s="12">
        <v>0.73840248496183192</v>
      </c>
      <c r="L3999" s="12">
        <v>0.11912993307045132</v>
      </c>
      <c r="M3999" s="12">
        <v>8.4245038199297295E-2</v>
      </c>
      <c r="N3999" s="12"/>
      <c r="O3999" s="12"/>
    </row>
    <row r="4000" spans="1:15" x14ac:dyDescent="0.35">
      <c r="A4000" s="11" t="str">
        <f t="shared" si="63"/>
        <v>CONSUMO PER CAPITA (kg o litros por individuo)Otr.Bebidas Deri.VinoNORTE-CENTRO</v>
      </c>
      <c r="B4000" s="11" t="s">
        <v>208</v>
      </c>
      <c r="C4000" s="11" t="s">
        <v>113</v>
      </c>
      <c r="D4000" s="11" t="s">
        <v>7</v>
      </c>
      <c r="E4000" s="12">
        <v>0.27232554037641032</v>
      </c>
      <c r="F4000" s="12">
        <v>0.27018848393417383</v>
      </c>
      <c r="G4000" s="12">
        <v>0.46524025603197899</v>
      </c>
      <c r="H4000" s="12">
        <v>0.28216702248893683</v>
      </c>
      <c r="I4000" s="12">
        <v>0.17329295525689611</v>
      </c>
      <c r="J4000" s="12">
        <v>0.2099387867994601</v>
      </c>
      <c r="K4000" s="12">
        <v>0.41397686046151749</v>
      </c>
      <c r="L4000" s="12">
        <v>0.1994759444659282</v>
      </c>
      <c r="M4000" s="12">
        <v>0.14696266556707124</v>
      </c>
      <c r="N4000" s="12"/>
      <c r="O4000" s="12"/>
    </row>
    <row r="4001" spans="1:15" x14ac:dyDescent="0.35">
      <c r="A4001" s="11" t="str">
        <f t="shared" si="63"/>
        <v>CONSUMO PER CAPITA (kg o litros por individuo)Otr.Bebidas Deri.VinoNOROESTE</v>
      </c>
      <c r="B4001" s="11" t="s">
        <v>208</v>
      </c>
      <c r="C4001" s="11" t="s">
        <v>113</v>
      </c>
      <c r="D4001" s="11" t="s">
        <v>8</v>
      </c>
      <c r="E4001" s="12">
        <v>4.7998145388394656E-2</v>
      </c>
      <c r="F4001" s="12">
        <v>0.11253805042014824</v>
      </c>
      <c r="G4001" s="12">
        <v>0.16626127009469982</v>
      </c>
      <c r="H4001" s="12">
        <v>3.4627168510744863E-2</v>
      </c>
      <c r="I4001" s="12">
        <v>7.7912208827472573E-2</v>
      </c>
      <c r="J4001" s="12">
        <v>0.1295392843279658</v>
      </c>
      <c r="K4001" s="12">
        <v>0.17412925974419047</v>
      </c>
      <c r="L4001" s="12">
        <v>3.4910661575218042E-2</v>
      </c>
      <c r="M4001" s="12">
        <v>9.3733582343575594E-2</v>
      </c>
      <c r="N4001" s="12"/>
      <c r="O4001" s="12"/>
    </row>
    <row r="4002" spans="1:15" x14ac:dyDescent="0.35">
      <c r="A4002" s="11" t="str">
        <f t="shared" si="63"/>
        <v>CONSUMO PER CAPITA (kg o litros por individuo)Otr.Bebidas Deri.Vino&lt;2MIL</v>
      </c>
      <c r="B4002" s="11" t="s">
        <v>208</v>
      </c>
      <c r="C4002" s="11" t="s">
        <v>113</v>
      </c>
      <c r="D4002" s="11" t="s">
        <v>9</v>
      </c>
      <c r="E4002" s="12">
        <v>0.11118685384289548</v>
      </c>
      <c r="F4002" s="12">
        <v>0.21749416379796274</v>
      </c>
      <c r="G4002" s="12">
        <v>0.3996058863528027</v>
      </c>
      <c r="H4002" s="12">
        <v>0.11234819077160511</v>
      </c>
      <c r="I4002" s="12">
        <v>0.10569771824743979</v>
      </c>
      <c r="J4002" s="12">
        <v>0.19996372512892041</v>
      </c>
      <c r="K4002" s="12">
        <v>0.65461201956649873</v>
      </c>
      <c r="L4002" s="12">
        <v>4.8828212497690836E-2</v>
      </c>
      <c r="M4002" s="12">
        <v>5.2258856598437174E-2</v>
      </c>
      <c r="N4002" s="12"/>
      <c r="O4002" s="12"/>
    </row>
    <row r="4003" spans="1:15" x14ac:dyDescent="0.35">
      <c r="A4003" s="11" t="str">
        <f t="shared" si="63"/>
        <v>CONSUMO PER CAPITA (kg o litros por individuo)Otr.Bebidas Deri.Vino2-5MIL</v>
      </c>
      <c r="B4003" s="11" t="s">
        <v>208</v>
      </c>
      <c r="C4003" s="11" t="s">
        <v>113</v>
      </c>
      <c r="D4003" s="11" t="s">
        <v>10</v>
      </c>
      <c r="E4003" s="12">
        <v>9.9657475604307363E-2</v>
      </c>
      <c r="F4003" s="12">
        <v>0.15523471069686748</v>
      </c>
      <c r="G4003" s="12">
        <v>0.39634459538297528</v>
      </c>
      <c r="H4003" s="12">
        <v>0.10718748833420544</v>
      </c>
      <c r="I4003" s="12">
        <v>7.9146499267886139E-2</v>
      </c>
      <c r="J4003" s="12">
        <v>0.10218191748261536</v>
      </c>
      <c r="K4003" s="12">
        <v>0.37914911725514328</v>
      </c>
      <c r="L4003" s="12">
        <v>5.9213446086145309E-2</v>
      </c>
      <c r="M4003" s="12">
        <v>4.4259467205584456E-2</v>
      </c>
      <c r="N4003" s="12"/>
      <c r="O4003" s="12"/>
    </row>
    <row r="4004" spans="1:15" x14ac:dyDescent="0.35">
      <c r="A4004" s="11" t="str">
        <f t="shared" si="63"/>
        <v>CONSUMO PER CAPITA (kg o litros por individuo)Otr.Bebidas Deri.Vino5-10MIL</v>
      </c>
      <c r="B4004" s="11" t="s">
        <v>208</v>
      </c>
      <c r="C4004" s="11" t="s">
        <v>113</v>
      </c>
      <c r="D4004" s="11" t="s">
        <v>11</v>
      </c>
      <c r="E4004" s="12">
        <v>0.13961896605026186</v>
      </c>
      <c r="F4004" s="12">
        <v>0.22477823349492865</v>
      </c>
      <c r="G4004" s="12">
        <v>0.50624581233084887</v>
      </c>
      <c r="H4004" s="12">
        <v>0.10372198690899516</v>
      </c>
      <c r="I4004" s="12">
        <v>0.14298473821739388</v>
      </c>
      <c r="J4004" s="12">
        <v>0.2079708064731757</v>
      </c>
      <c r="K4004" s="12">
        <v>0.43818999686301485</v>
      </c>
      <c r="L4004" s="12">
        <v>0.16935899546931132</v>
      </c>
      <c r="M4004" s="12">
        <v>0.12459087677696346</v>
      </c>
      <c r="N4004" s="12"/>
      <c r="O4004" s="12"/>
    </row>
    <row r="4005" spans="1:15" x14ac:dyDescent="0.35">
      <c r="A4005" s="11" t="str">
        <f t="shared" si="63"/>
        <v>CONSUMO PER CAPITA (kg o litros por individuo)Otr.Bebidas Deri.Vino10-30MIL</v>
      </c>
      <c r="B4005" s="11" t="s">
        <v>208</v>
      </c>
      <c r="C4005" s="11" t="s">
        <v>113</v>
      </c>
      <c r="D4005" s="11" t="s">
        <v>12</v>
      </c>
      <c r="E4005" s="12">
        <v>0.2024307666349878</v>
      </c>
      <c r="F4005" s="12">
        <v>0.25697879814167934</v>
      </c>
      <c r="G4005" s="12">
        <v>0.50162288841958946</v>
      </c>
      <c r="H4005" s="12">
        <v>0.15999274658842597</v>
      </c>
      <c r="I4005" s="12">
        <v>0.13723080830633211</v>
      </c>
      <c r="J4005" s="12">
        <v>0.29110594594650474</v>
      </c>
      <c r="K4005" s="12">
        <v>0.48290880744884229</v>
      </c>
      <c r="L4005" s="12">
        <v>0.1620767228165001</v>
      </c>
      <c r="M4005" s="12">
        <v>0.13486515615482969</v>
      </c>
      <c r="N4005" s="12"/>
      <c r="O4005" s="12"/>
    </row>
    <row r="4006" spans="1:15" x14ac:dyDescent="0.35">
      <c r="A4006" s="11" t="str">
        <f t="shared" si="63"/>
        <v>CONSUMO PER CAPITA (kg o litros por individuo)Otr.Bebidas Deri.Vino30-100MIL</v>
      </c>
      <c r="B4006" s="11" t="s">
        <v>208</v>
      </c>
      <c r="C4006" s="11" t="s">
        <v>113</v>
      </c>
      <c r="D4006" s="11" t="s">
        <v>13</v>
      </c>
      <c r="E4006" s="12">
        <v>0.16685659959315677</v>
      </c>
      <c r="F4006" s="12">
        <v>0.21286077939897877</v>
      </c>
      <c r="G4006" s="12">
        <v>0.54683681101209991</v>
      </c>
      <c r="H4006" s="12">
        <v>0.19022863449494118</v>
      </c>
      <c r="I4006" s="12">
        <v>0.15175492519727959</v>
      </c>
      <c r="J4006" s="12">
        <v>0.21603764406043494</v>
      </c>
      <c r="K4006" s="12">
        <v>0.51646668760939118</v>
      </c>
      <c r="L4006" s="12">
        <v>0.17215967836501461</v>
      </c>
      <c r="M4006" s="12">
        <v>9.9289638819231391E-2</v>
      </c>
      <c r="N4006" s="12"/>
      <c r="O4006" s="12"/>
    </row>
    <row r="4007" spans="1:15" x14ac:dyDescent="0.35">
      <c r="A4007" s="11" t="str">
        <f t="shared" si="63"/>
        <v>CONSUMO PER CAPITA (kg o litros por individuo)Otr.Bebidas Deri.Vino100-200MIL</v>
      </c>
      <c r="B4007" s="11" t="s">
        <v>208</v>
      </c>
      <c r="C4007" s="11" t="s">
        <v>113</v>
      </c>
      <c r="D4007" s="11" t="s">
        <v>14</v>
      </c>
      <c r="E4007" s="12">
        <v>0.1871564949413714</v>
      </c>
      <c r="F4007" s="12">
        <v>0.31685249643701879</v>
      </c>
      <c r="G4007" s="12">
        <v>0.72946350694188289</v>
      </c>
      <c r="H4007" s="12">
        <v>0.20583418110118581</v>
      </c>
      <c r="I4007" s="12">
        <v>0.14099631764976628</v>
      </c>
      <c r="J4007" s="12">
        <v>0.26543328305832992</v>
      </c>
      <c r="K4007" s="12">
        <v>0.57287962277959292</v>
      </c>
      <c r="L4007" s="12">
        <v>0.17348702646064332</v>
      </c>
      <c r="M4007" s="12">
        <v>0.13856637220496767</v>
      </c>
      <c r="N4007" s="12"/>
      <c r="O4007" s="12"/>
    </row>
    <row r="4008" spans="1:15" x14ac:dyDescent="0.35">
      <c r="A4008" s="11" t="str">
        <f t="shared" si="63"/>
        <v>CONSUMO PER CAPITA (kg o litros por individuo)Otr.Bebidas Deri.Vino200-500MIL</v>
      </c>
      <c r="B4008" s="11" t="s">
        <v>208</v>
      </c>
      <c r="C4008" s="11" t="s">
        <v>113</v>
      </c>
      <c r="D4008" s="11" t="s">
        <v>15</v>
      </c>
      <c r="E4008" s="12">
        <v>0.16997956686717938</v>
      </c>
      <c r="F4008" s="12">
        <v>0.29511839777963506</v>
      </c>
      <c r="G4008" s="12">
        <v>0.44589736123886692</v>
      </c>
      <c r="H4008" s="12">
        <v>0.19452915348795882</v>
      </c>
      <c r="I4008" s="12">
        <v>0.17630442759173034</v>
      </c>
      <c r="J4008" s="12">
        <v>0.2066148731676424</v>
      </c>
      <c r="K4008" s="12">
        <v>0.49844422272173489</v>
      </c>
      <c r="L4008" s="12">
        <v>0.15196042005670807</v>
      </c>
      <c r="M4008" s="12">
        <v>0.13183080926141427</v>
      </c>
      <c r="N4008" s="12"/>
      <c r="O4008" s="12"/>
    </row>
    <row r="4009" spans="1:15" x14ac:dyDescent="0.35">
      <c r="A4009" s="11" t="str">
        <f t="shared" si="63"/>
        <v>CONSUMO PER CAPITA (kg o litros por individuo)Otr.Bebidas Deri.Vino&gt;500MIL</v>
      </c>
      <c r="B4009" s="11" t="s">
        <v>208</v>
      </c>
      <c r="C4009" s="11" t="s">
        <v>113</v>
      </c>
      <c r="D4009" s="11" t="s">
        <v>16</v>
      </c>
      <c r="E4009" s="12">
        <v>0.13013377478610405</v>
      </c>
      <c r="F4009" s="12">
        <v>0.29511413925108942</v>
      </c>
      <c r="G4009" s="12">
        <v>0.56138802855370074</v>
      </c>
      <c r="H4009" s="12">
        <v>0.14257580145462317</v>
      </c>
      <c r="I4009" s="12">
        <v>0.12899346525412492</v>
      </c>
      <c r="J4009" s="12">
        <v>0.2196788617382455</v>
      </c>
      <c r="K4009" s="12">
        <v>0.46588483599905717</v>
      </c>
      <c r="L4009" s="12">
        <v>0.14503729076954458</v>
      </c>
      <c r="M4009" s="12">
        <v>0.11291119673590502</v>
      </c>
      <c r="N4009" s="12"/>
      <c r="O4009" s="12"/>
    </row>
    <row r="4010" spans="1:15" x14ac:dyDescent="0.35">
      <c r="A4010" s="11" t="str">
        <f t="shared" si="63"/>
        <v>CONSUMO PER CAPITA (kg o litros por individuo)Otr.Bebidas Deri.VinoDE 15 A 19 AÑOS</v>
      </c>
      <c r="B4010" s="11" t="s">
        <v>208</v>
      </c>
      <c r="C4010" s="11" t="s">
        <v>113</v>
      </c>
      <c r="D4010" s="11" t="s">
        <v>34</v>
      </c>
      <c r="E4010" s="12">
        <v>0.11737778822726457</v>
      </c>
      <c r="F4010" s="12">
        <v>9.5682611420995531E-2</v>
      </c>
      <c r="G4010" s="12">
        <v>0.14598103306785812</v>
      </c>
      <c r="H4010" s="12">
        <v>1.4463884729261361E-2</v>
      </c>
      <c r="I4010" s="12" t="s">
        <v>222</v>
      </c>
      <c r="J4010" s="12">
        <v>4.9153043601163965E-3</v>
      </c>
      <c r="K4010" s="12">
        <v>9.9431245961357582E-3</v>
      </c>
      <c r="L4010" s="12" t="s">
        <v>222</v>
      </c>
      <c r="M4010" s="12">
        <v>1.9821729031772685E-2</v>
      </c>
      <c r="N4010" s="12"/>
      <c r="O4010" s="12"/>
    </row>
    <row r="4011" spans="1:15" x14ac:dyDescent="0.35">
      <c r="A4011" s="11" t="str">
        <f t="shared" si="63"/>
        <v>CONSUMO PER CAPITA (kg o litros por individuo)Otr.Bebidas Deri.VinoDE 20 A 24 AÑOS</v>
      </c>
      <c r="B4011" s="11" t="s">
        <v>208</v>
      </c>
      <c r="C4011" s="11" t="s">
        <v>113</v>
      </c>
      <c r="D4011" s="11" t="s">
        <v>35</v>
      </c>
      <c r="E4011" s="12">
        <v>0.14882789068164104</v>
      </c>
      <c r="F4011" s="12">
        <v>0.16068921366729039</v>
      </c>
      <c r="G4011" s="12">
        <v>0.24373656603429933</v>
      </c>
      <c r="H4011" s="12">
        <v>0.13585410279745797</v>
      </c>
      <c r="I4011" s="12">
        <v>0.12546935318432684</v>
      </c>
      <c r="J4011" s="12">
        <v>0.23635268721128475</v>
      </c>
      <c r="K4011" s="12">
        <v>0.29320638035308638</v>
      </c>
      <c r="L4011" s="12">
        <v>7.8364727507370016E-2</v>
      </c>
      <c r="M4011" s="12">
        <v>0.15473732866067058</v>
      </c>
      <c r="N4011" s="12"/>
      <c r="O4011" s="12"/>
    </row>
    <row r="4012" spans="1:15" x14ac:dyDescent="0.35">
      <c r="A4012" s="11" t="str">
        <f t="shared" si="63"/>
        <v>CONSUMO PER CAPITA (kg o litros por individuo)Otr.Bebidas Deri.VinoDE 25 A 34 AÑOS</v>
      </c>
      <c r="B4012" s="11" t="s">
        <v>208</v>
      </c>
      <c r="C4012" s="11" t="s">
        <v>113</v>
      </c>
      <c r="D4012" s="11" t="s">
        <v>36</v>
      </c>
      <c r="E4012" s="12">
        <v>8.6577565776205914E-2</v>
      </c>
      <c r="F4012" s="12">
        <v>0.11887026346722444</v>
      </c>
      <c r="G4012" s="12">
        <v>0.20615535906561588</v>
      </c>
      <c r="H4012" s="12">
        <v>6.0989770399432777E-2</v>
      </c>
      <c r="I4012" s="12">
        <v>5.5877596558873165E-2</v>
      </c>
      <c r="J4012" s="12">
        <v>0.13167960181256505</v>
      </c>
      <c r="K4012" s="12">
        <v>0.24924986149436798</v>
      </c>
      <c r="L4012" s="12">
        <v>6.3629169851886283E-2</v>
      </c>
      <c r="M4012" s="12">
        <v>4.6708136067878228E-2</v>
      </c>
      <c r="N4012" s="12"/>
      <c r="O4012" s="12"/>
    </row>
    <row r="4013" spans="1:15" x14ac:dyDescent="0.35">
      <c r="A4013" s="11" t="str">
        <f t="shared" si="63"/>
        <v>CONSUMO PER CAPITA (kg o litros por individuo)Otr.Bebidas Deri.VinoDE 35 A 49 AÑOS</v>
      </c>
      <c r="B4013" s="11" t="s">
        <v>208</v>
      </c>
      <c r="C4013" s="11" t="s">
        <v>113</v>
      </c>
      <c r="D4013" s="11" t="s">
        <v>37</v>
      </c>
      <c r="E4013" s="12">
        <v>9.2695535353292738E-2</v>
      </c>
      <c r="F4013" s="12">
        <v>0.19689736017086418</v>
      </c>
      <c r="G4013" s="12">
        <v>0.36977290379472888</v>
      </c>
      <c r="H4013" s="12">
        <v>0.10093857108892221</v>
      </c>
      <c r="I4013" s="12">
        <v>0.10070615655256906</v>
      </c>
      <c r="J4013" s="12">
        <v>0.1659329441544718</v>
      </c>
      <c r="K4013" s="12">
        <v>0.3514306450931603</v>
      </c>
      <c r="L4013" s="12">
        <v>9.9284001492089963E-2</v>
      </c>
      <c r="M4013" s="12">
        <v>6.9204454193935824E-2</v>
      </c>
      <c r="N4013" s="12"/>
      <c r="O4013" s="12"/>
    </row>
    <row r="4014" spans="1:15" x14ac:dyDescent="0.35">
      <c r="A4014" s="11" t="str">
        <f t="shared" si="63"/>
        <v>CONSUMO PER CAPITA (kg o litros por individuo)Otr.Bebidas Deri.VinoDE 50 A 59 AÑOS</v>
      </c>
      <c r="B4014" s="11" t="s">
        <v>208</v>
      </c>
      <c r="C4014" s="11" t="s">
        <v>113</v>
      </c>
      <c r="D4014" s="11" t="s">
        <v>38</v>
      </c>
      <c r="E4014" s="12">
        <v>0.19907484483705354</v>
      </c>
      <c r="F4014" s="12">
        <v>0.40251960311506141</v>
      </c>
      <c r="G4014" s="12">
        <v>0.87033351967077444</v>
      </c>
      <c r="H4014" s="12">
        <v>0.23684082527922662</v>
      </c>
      <c r="I4014" s="12">
        <v>0.18945590739722792</v>
      </c>
      <c r="J4014" s="12">
        <v>0.3100687579520926</v>
      </c>
      <c r="K4014" s="12">
        <v>0.75571809168709592</v>
      </c>
      <c r="L4014" s="12">
        <v>0.23526203183291092</v>
      </c>
      <c r="M4014" s="12">
        <v>0.14471490842644852</v>
      </c>
      <c r="N4014" s="12"/>
      <c r="O4014" s="12"/>
    </row>
    <row r="4015" spans="1:15" x14ac:dyDescent="0.35">
      <c r="A4015" s="11" t="str">
        <f t="shared" si="63"/>
        <v>CONSUMO PER CAPITA (kg o litros por individuo)Otr.Bebidas Deri.VinoDE 60 A 75 AÑOS</v>
      </c>
      <c r="B4015" s="11" t="s">
        <v>208</v>
      </c>
      <c r="C4015" s="11" t="s">
        <v>113</v>
      </c>
      <c r="D4015" s="11" t="s">
        <v>39</v>
      </c>
      <c r="E4015" s="12">
        <v>0.27236750278928662</v>
      </c>
      <c r="F4015" s="12">
        <v>0.3567575148698145</v>
      </c>
      <c r="G4015" s="12">
        <v>0.82342045126454166</v>
      </c>
      <c r="H4015" s="12">
        <v>0.28836305935455936</v>
      </c>
      <c r="I4015" s="12">
        <v>0.24068340124530854</v>
      </c>
      <c r="J4015" s="12">
        <v>0.34618812272718863</v>
      </c>
      <c r="K4015" s="12">
        <v>0.81819026654706939</v>
      </c>
      <c r="L4015" s="12">
        <v>0.25294865956208623</v>
      </c>
      <c r="M4015" s="12">
        <v>0.1897345032941247</v>
      </c>
      <c r="N4015" s="12"/>
      <c r="O4015" s="12"/>
    </row>
    <row r="4016" spans="1:15" x14ac:dyDescent="0.35">
      <c r="A4016" s="11" t="str">
        <f t="shared" si="63"/>
        <v>CONSUMO PER CAPITA (kg o litros por individuo)Otr.Bebidas Deri.VinoNIVEL ALTO</v>
      </c>
      <c r="B4016" s="11" t="s">
        <v>208</v>
      </c>
      <c r="C4016" s="11" t="s">
        <v>113</v>
      </c>
      <c r="D4016" s="11" t="s">
        <v>171</v>
      </c>
      <c r="E4016" s="12">
        <v>0.15385981153813955</v>
      </c>
      <c r="F4016" s="12">
        <v>0.25276873078615908</v>
      </c>
      <c r="G4016" s="12">
        <v>0.63648350954381516</v>
      </c>
      <c r="H4016" s="12">
        <v>0.16454715511610893</v>
      </c>
      <c r="I4016" s="12">
        <v>0.12963486092743934</v>
      </c>
      <c r="J4016" s="12">
        <v>0.26013510520497274</v>
      </c>
      <c r="K4016" s="12">
        <v>0.50686896191870923</v>
      </c>
      <c r="L4016" s="12">
        <v>0.15330339757101502</v>
      </c>
      <c r="M4016" s="12">
        <v>0.10890893310832385</v>
      </c>
      <c r="N4016" s="12"/>
      <c r="O4016" s="12"/>
    </row>
    <row r="4017" spans="1:15" x14ac:dyDescent="0.35">
      <c r="A4017" s="11" t="str">
        <f t="shared" si="63"/>
        <v>CONSUMO PER CAPITA (kg o litros por individuo)Otr.Bebidas Deri.VinoNIVEL MEDIO ALTO</v>
      </c>
      <c r="B4017" s="11" t="s">
        <v>208</v>
      </c>
      <c r="C4017" s="11" t="s">
        <v>113</v>
      </c>
      <c r="D4017" s="11" t="s">
        <v>172</v>
      </c>
      <c r="E4017" s="12">
        <v>0.19432000662595014</v>
      </c>
      <c r="F4017" s="12">
        <v>0.26953598257385741</v>
      </c>
      <c r="G4017" s="12">
        <v>0.52122195128688131</v>
      </c>
      <c r="H4017" s="12">
        <v>0.10629941264872331</v>
      </c>
      <c r="I4017" s="12">
        <v>0.1242432081391924</v>
      </c>
      <c r="J4017" s="12">
        <v>0.1971353409695682</v>
      </c>
      <c r="K4017" s="12">
        <v>0.53826278121663873</v>
      </c>
      <c r="L4017" s="12">
        <v>0.12587203133688404</v>
      </c>
      <c r="M4017" s="12">
        <v>0.13767920386639357</v>
      </c>
      <c r="N4017" s="12"/>
      <c r="O4017" s="12"/>
    </row>
    <row r="4018" spans="1:15" x14ac:dyDescent="0.35">
      <c r="A4018" s="11" t="str">
        <f t="shared" si="63"/>
        <v>CONSUMO PER CAPITA (kg o litros por individuo)Otr.Bebidas Deri.VinoNIVEL MEDIO</v>
      </c>
      <c r="B4018" s="11" t="s">
        <v>208</v>
      </c>
      <c r="C4018" s="11" t="s">
        <v>113</v>
      </c>
      <c r="D4018" s="11" t="s">
        <v>173</v>
      </c>
      <c r="E4018" s="12">
        <v>0.16818818576120312</v>
      </c>
      <c r="F4018" s="12">
        <v>0.22155395781799547</v>
      </c>
      <c r="G4018" s="12">
        <v>0.41948530803337225</v>
      </c>
      <c r="H4018" s="12">
        <v>0.1418909551166318</v>
      </c>
      <c r="I4018" s="12">
        <v>0.13445301470886073</v>
      </c>
      <c r="J4018" s="12">
        <v>0.17442001705354282</v>
      </c>
      <c r="K4018" s="12">
        <v>0.38485658487577834</v>
      </c>
      <c r="L4018" s="12">
        <v>0.11173041968709728</v>
      </c>
      <c r="M4018" s="12">
        <v>7.8628467653063555E-2</v>
      </c>
      <c r="N4018" s="12"/>
      <c r="O4018" s="12"/>
    </row>
    <row r="4019" spans="1:15" x14ac:dyDescent="0.35">
      <c r="A4019" s="11" t="str">
        <f t="shared" si="63"/>
        <v>CONSUMO PER CAPITA (kg o litros por individuo)Otr.Bebidas Deri.VinoNIVEL MEDIO BAJO</v>
      </c>
      <c r="B4019" s="11" t="s">
        <v>208</v>
      </c>
      <c r="C4019" s="11" t="s">
        <v>113</v>
      </c>
      <c r="D4019" s="11" t="s">
        <v>174</v>
      </c>
      <c r="E4019" s="12">
        <v>0.17868190411722709</v>
      </c>
      <c r="F4019" s="12">
        <v>0.32299414535631354</v>
      </c>
      <c r="G4019" s="12">
        <v>0.59403100189305158</v>
      </c>
      <c r="H4019" s="12">
        <v>0.24230906428073609</v>
      </c>
      <c r="I4019" s="12">
        <v>0.16551824238140458</v>
      </c>
      <c r="J4019" s="12">
        <v>0.26286167547954953</v>
      </c>
      <c r="K4019" s="12">
        <v>0.6096139623664576</v>
      </c>
      <c r="L4019" s="12">
        <v>0.18266665154718412</v>
      </c>
      <c r="M4019" s="12">
        <v>0.17118821447012247</v>
      </c>
      <c r="N4019" s="12"/>
      <c r="O4019" s="12"/>
    </row>
    <row r="4020" spans="1:15" x14ac:dyDescent="0.35">
      <c r="A4020" s="11" t="str">
        <f t="shared" si="63"/>
        <v>CONSUMO PER CAPITA (kg o litros por individuo)Otr.Bebidas Deri.VinoNIVEL BAJO</v>
      </c>
      <c r="B4020" s="11" t="s">
        <v>208</v>
      </c>
      <c r="C4020" s="11" t="s">
        <v>113</v>
      </c>
      <c r="D4020" s="11" t="s">
        <v>190</v>
      </c>
      <c r="E4020" s="12">
        <v>0.12070109278015992</v>
      </c>
      <c r="F4020" s="12">
        <v>0.23336238687231881</v>
      </c>
      <c r="G4020" s="12">
        <v>0.48857026789380459</v>
      </c>
      <c r="H4020" s="12">
        <v>0.1629973853528664</v>
      </c>
      <c r="I4020" s="12">
        <v>0.1465139798444649</v>
      </c>
      <c r="J4020" s="12">
        <v>0.24066765120579606</v>
      </c>
      <c r="K4020" s="12">
        <v>0.51335565364294844</v>
      </c>
      <c r="L4020" s="12">
        <v>0.17754288316104597</v>
      </c>
      <c r="M4020" s="12">
        <v>9.5999744727904748E-2</v>
      </c>
      <c r="N4020" s="12"/>
      <c r="O4020" s="12"/>
    </row>
    <row r="4021" spans="1:15" x14ac:dyDescent="0.35">
      <c r="A4021" s="11" t="str">
        <f t="shared" si="63"/>
        <v>CONSUMO PER CAPITA (kg o litros por individuo)Otr.Bebidas Deri.VinoHOMBRE</v>
      </c>
      <c r="B4021" s="11" t="s">
        <v>208</v>
      </c>
      <c r="C4021" s="11" t="s">
        <v>113</v>
      </c>
      <c r="D4021" s="11" t="s">
        <v>17</v>
      </c>
      <c r="E4021" s="12">
        <v>0.15770341475333088</v>
      </c>
      <c r="F4021" s="12">
        <v>0.24687419187836634</v>
      </c>
      <c r="G4021" s="12">
        <v>0.51130835571174427</v>
      </c>
      <c r="H4021" s="12">
        <v>0.17039781802291834</v>
      </c>
      <c r="I4021" s="12">
        <v>0.13408960335529599</v>
      </c>
      <c r="J4021" s="12">
        <v>0.22338594430430245</v>
      </c>
      <c r="K4021" s="12">
        <v>0.52039198264075848</v>
      </c>
      <c r="L4021" s="12">
        <v>0.14262043509939124</v>
      </c>
      <c r="M4021" s="12">
        <v>0.11071600325018682</v>
      </c>
      <c r="N4021" s="12"/>
      <c r="O4021" s="12"/>
    </row>
    <row r="4022" spans="1:15" x14ac:dyDescent="0.35">
      <c r="A4022" s="11" t="str">
        <f t="shared" si="63"/>
        <v>CONSUMO PER CAPITA (kg o litros por individuo)Otr.Bebidas Deri.VinoMUJER</v>
      </c>
      <c r="B4022" s="11" t="s">
        <v>208</v>
      </c>
      <c r="C4022" s="11" t="s">
        <v>113</v>
      </c>
      <c r="D4022" s="11" t="s">
        <v>18</v>
      </c>
      <c r="E4022" s="12">
        <v>0.16186711861819106</v>
      </c>
      <c r="F4022" s="12">
        <v>0.26046237676653211</v>
      </c>
      <c r="G4022" s="12">
        <v>0.539946022064969</v>
      </c>
      <c r="H4022" s="12">
        <v>0.15291464748022751</v>
      </c>
      <c r="I4022" s="12">
        <v>0.14425836182574336</v>
      </c>
      <c r="J4022" s="12">
        <v>0.22719783423082301</v>
      </c>
      <c r="K4022" s="12">
        <v>0.47568357542797263</v>
      </c>
      <c r="L4022" s="12">
        <v>0.15426627194269063</v>
      </c>
      <c r="M4022" s="12">
        <v>0.11350674474259495</v>
      </c>
      <c r="N4022" s="12"/>
      <c r="O4022" s="12"/>
    </row>
    <row r="4023" spans="1:15" x14ac:dyDescent="0.35">
      <c r="A4023" s="11" t="str">
        <f t="shared" si="63"/>
        <v>CONSUMO PER CAPITA (kg o litros por individuo)Tinto de VeranoT.ESPAÑA</v>
      </c>
      <c r="B4023" s="11" t="s">
        <v>208</v>
      </c>
      <c r="C4023" s="11" t="s">
        <v>114</v>
      </c>
      <c r="D4023" s="11" t="s">
        <v>32</v>
      </c>
      <c r="E4023" s="12">
        <v>0.10419774564133466</v>
      </c>
      <c r="F4023" s="12">
        <v>0.17918742707988147</v>
      </c>
      <c r="G4023" s="12">
        <v>0.40448617609137433</v>
      </c>
      <c r="H4023" s="12">
        <v>0.1048517123111508</v>
      </c>
      <c r="I4023" s="12">
        <v>8.4536116300159725E-2</v>
      </c>
      <c r="J4023" s="12">
        <v>0.15811905909801896</v>
      </c>
      <c r="K4023" s="12">
        <v>0.39058746445411541</v>
      </c>
      <c r="L4023" s="12">
        <v>9.6314051371741968E-2</v>
      </c>
      <c r="M4023" s="12">
        <v>7.0780750971572381E-2</v>
      </c>
      <c r="N4023" s="12"/>
      <c r="O4023" s="12"/>
    </row>
    <row r="4024" spans="1:15" x14ac:dyDescent="0.35">
      <c r="A4024" s="11" t="str">
        <f t="shared" si="63"/>
        <v>CONSUMO PER CAPITA (kg o litros por individuo)Tinto de VeranoBCN AM</v>
      </c>
      <c r="B4024" s="11" t="s">
        <v>208</v>
      </c>
      <c r="C4024" s="11" t="s">
        <v>114</v>
      </c>
      <c r="D4024" s="11" t="s">
        <v>1</v>
      </c>
      <c r="E4024" s="12">
        <v>3.1079658421647172E-2</v>
      </c>
      <c r="F4024" s="12">
        <v>1.6558995408242533E-2</v>
      </c>
      <c r="G4024" s="12">
        <v>8.2801612315341236E-2</v>
      </c>
      <c r="H4024" s="12">
        <v>1.3612544397919219E-2</v>
      </c>
      <c r="I4024" s="12">
        <v>2.1200492785559816E-2</v>
      </c>
      <c r="J4024" s="12">
        <v>4.0935735553826132E-2</v>
      </c>
      <c r="K4024" s="12">
        <v>0.16362662629307595</v>
      </c>
      <c r="L4024" s="12">
        <v>3.6731759277303599E-2</v>
      </c>
      <c r="M4024" s="12">
        <v>2.478220918904914E-2</v>
      </c>
      <c r="N4024" s="12"/>
      <c r="O4024" s="12"/>
    </row>
    <row r="4025" spans="1:15" x14ac:dyDescent="0.35">
      <c r="A4025" s="11" t="str">
        <f t="shared" ref="A4025:A4088" si="64">B4025&amp;C4025&amp;D4025</f>
        <v>CONSUMO PER CAPITA (kg o litros por individuo)Tinto de VeranoREST.CAT ARAGON</v>
      </c>
      <c r="B4025" s="11" t="s">
        <v>208</v>
      </c>
      <c r="C4025" s="11" t="s">
        <v>114</v>
      </c>
      <c r="D4025" s="11" t="s">
        <v>2</v>
      </c>
      <c r="E4025" s="12">
        <v>3.0150865264838882E-2</v>
      </c>
      <c r="F4025" s="12">
        <v>4.116242964190947E-2</v>
      </c>
      <c r="G4025" s="12">
        <v>0.14158767142534748</v>
      </c>
      <c r="H4025" s="12">
        <v>1.2025496687120324E-2</v>
      </c>
      <c r="I4025" s="12">
        <v>1.9602985838157796E-2</v>
      </c>
      <c r="J4025" s="12">
        <v>3.3824243027511032E-2</v>
      </c>
      <c r="K4025" s="12">
        <v>0.11395715816835608</v>
      </c>
      <c r="L4025" s="12">
        <v>2.0460693297006498E-2</v>
      </c>
      <c r="M4025" s="12">
        <v>1.4273339715014899E-2</v>
      </c>
      <c r="N4025" s="12"/>
      <c r="O4025" s="12"/>
    </row>
    <row r="4026" spans="1:15" x14ac:dyDescent="0.35">
      <c r="A4026" s="11" t="str">
        <f t="shared" si="64"/>
        <v>CONSUMO PER CAPITA (kg o litros por individuo)Tinto de VeranoLEVANTE</v>
      </c>
      <c r="B4026" s="11" t="s">
        <v>208</v>
      </c>
      <c r="C4026" s="11" t="s">
        <v>114</v>
      </c>
      <c r="D4026" s="11" t="s">
        <v>3</v>
      </c>
      <c r="E4026" s="12">
        <v>8.1522057829728184E-2</v>
      </c>
      <c r="F4026" s="12">
        <v>0.14116401709979634</v>
      </c>
      <c r="G4026" s="12">
        <v>0.31810571715872904</v>
      </c>
      <c r="H4026" s="12">
        <v>9.7857683003520934E-2</v>
      </c>
      <c r="I4026" s="12">
        <v>0.10899025384380691</v>
      </c>
      <c r="J4026" s="12">
        <v>0.13116763812382384</v>
      </c>
      <c r="K4026" s="12">
        <v>0.30910223367342066</v>
      </c>
      <c r="L4026" s="12">
        <v>8.1336042291508287E-2</v>
      </c>
      <c r="M4026" s="12">
        <v>7.235885587838517E-2</v>
      </c>
      <c r="N4026" s="12"/>
      <c r="O4026" s="12"/>
    </row>
    <row r="4027" spans="1:15" x14ac:dyDescent="0.35">
      <c r="A4027" s="11" t="str">
        <f t="shared" si="64"/>
        <v>CONSUMO PER CAPITA (kg o litros por individuo)Tinto de VeranoANDALUCIA</v>
      </c>
      <c r="B4027" s="11" t="s">
        <v>208</v>
      </c>
      <c r="C4027" s="11" t="s">
        <v>114</v>
      </c>
      <c r="D4027" s="11" t="s">
        <v>4</v>
      </c>
      <c r="E4027" s="12">
        <v>0.24573866844013439</v>
      </c>
      <c r="F4027" s="12">
        <v>0.39430033463096226</v>
      </c>
      <c r="G4027" s="12">
        <v>0.80866818790934947</v>
      </c>
      <c r="H4027" s="12">
        <v>0.22255010734314132</v>
      </c>
      <c r="I4027" s="12">
        <v>0.19067498579581918</v>
      </c>
      <c r="J4027" s="12">
        <v>0.32888401442331316</v>
      </c>
      <c r="K4027" s="12">
        <v>0.72349689137587625</v>
      </c>
      <c r="L4027" s="12">
        <v>0.19599166283778863</v>
      </c>
      <c r="M4027" s="12">
        <v>0.1534502996310429</v>
      </c>
      <c r="N4027" s="12"/>
      <c r="O4027" s="12"/>
    </row>
    <row r="4028" spans="1:15" x14ac:dyDescent="0.35">
      <c r="A4028" s="11" t="str">
        <f t="shared" si="64"/>
        <v>CONSUMO PER CAPITA (kg o litros por individuo)Tinto de VeranoMDD AM</v>
      </c>
      <c r="B4028" s="11" t="s">
        <v>208</v>
      </c>
      <c r="C4028" s="11" t="s">
        <v>114</v>
      </c>
      <c r="D4028" s="11" t="s">
        <v>5</v>
      </c>
      <c r="E4028" s="12">
        <v>0.10912335387778983</v>
      </c>
      <c r="F4028" s="12">
        <v>0.28396623365307333</v>
      </c>
      <c r="G4028" s="12">
        <v>0.64487273931902411</v>
      </c>
      <c r="H4028" s="12">
        <v>0.13745733885932501</v>
      </c>
      <c r="I4028" s="12">
        <v>8.2108527797789807E-2</v>
      </c>
      <c r="J4028" s="12">
        <v>0.23980922653462736</v>
      </c>
      <c r="K4028" s="12">
        <v>0.57689647101394637</v>
      </c>
      <c r="L4028" s="12">
        <v>0.17496186011466844</v>
      </c>
      <c r="M4028" s="12">
        <v>9.5185063381927795E-2</v>
      </c>
      <c r="N4028" s="12"/>
      <c r="O4028" s="12"/>
    </row>
    <row r="4029" spans="1:15" x14ac:dyDescent="0.35">
      <c r="A4029" s="11" t="str">
        <f t="shared" si="64"/>
        <v>CONSUMO PER CAPITA (kg o litros por individuo)Tinto de VeranoRTO CENTRO</v>
      </c>
      <c r="B4029" s="11" t="s">
        <v>208</v>
      </c>
      <c r="C4029" s="11" t="s">
        <v>114</v>
      </c>
      <c r="D4029" s="11" t="s">
        <v>6</v>
      </c>
      <c r="E4029" s="12">
        <v>5.4713181184232573E-2</v>
      </c>
      <c r="F4029" s="12">
        <v>0.15358533835571245</v>
      </c>
      <c r="G4029" s="12">
        <v>0.48310747971460788</v>
      </c>
      <c r="H4029" s="12">
        <v>8.0703031976291334E-2</v>
      </c>
      <c r="I4029" s="12">
        <v>8.4351440553956311E-2</v>
      </c>
      <c r="J4029" s="12">
        <v>0.20183079009940025</v>
      </c>
      <c r="K4029" s="12">
        <v>0.66145833937355503</v>
      </c>
      <c r="L4029" s="12">
        <v>8.3924714193181038E-2</v>
      </c>
      <c r="M4029" s="12">
        <v>5.475668210241845E-2</v>
      </c>
      <c r="N4029" s="12"/>
      <c r="O4029" s="12"/>
    </row>
    <row r="4030" spans="1:15" x14ac:dyDescent="0.35">
      <c r="A4030" s="11" t="str">
        <f t="shared" si="64"/>
        <v>CONSUMO PER CAPITA (kg o litros por individuo)Tinto de VeranoNORTE-CENTRO</v>
      </c>
      <c r="B4030" s="11" t="s">
        <v>208</v>
      </c>
      <c r="C4030" s="11" t="s">
        <v>114</v>
      </c>
      <c r="D4030" s="11" t="s">
        <v>7</v>
      </c>
      <c r="E4030" s="12">
        <v>0.14893009844262159</v>
      </c>
      <c r="F4030" s="12">
        <v>0.12555927694547306</v>
      </c>
      <c r="G4030" s="12">
        <v>0.23936713875310073</v>
      </c>
      <c r="H4030" s="12">
        <v>0.14718878708820801</v>
      </c>
      <c r="I4030" s="12">
        <v>2.0316945795635363E-2</v>
      </c>
      <c r="J4030" s="12">
        <v>6.8375741413108024E-2</v>
      </c>
      <c r="K4030" s="12">
        <v>0.14829417091393307</v>
      </c>
      <c r="L4030" s="12">
        <v>5.1551978399372672E-2</v>
      </c>
      <c r="M4030" s="12">
        <v>2.7968321032453763E-2</v>
      </c>
      <c r="N4030" s="12"/>
      <c r="O4030" s="12"/>
    </row>
    <row r="4031" spans="1:15" x14ac:dyDescent="0.35">
      <c r="A4031" s="11" t="str">
        <f t="shared" si="64"/>
        <v>CONSUMO PER CAPITA (kg o litros por individuo)Tinto de VeranoNOROESTE</v>
      </c>
      <c r="B4031" s="11" t="s">
        <v>208</v>
      </c>
      <c r="C4031" s="11" t="s">
        <v>114</v>
      </c>
      <c r="D4031" s="11" t="s">
        <v>8</v>
      </c>
      <c r="E4031" s="12">
        <v>9.6251781875061095E-3</v>
      </c>
      <c r="F4031" s="12">
        <v>6.2600731351418151E-2</v>
      </c>
      <c r="G4031" s="12">
        <v>9.8579871773079406E-2</v>
      </c>
      <c r="H4031" s="12">
        <v>1.7689164533216815E-2</v>
      </c>
      <c r="I4031" s="12">
        <v>3.4590090247313382E-2</v>
      </c>
      <c r="J4031" s="12">
        <v>4.9722443523728323E-2</v>
      </c>
      <c r="K4031" s="12">
        <v>0.11008890952443684</v>
      </c>
      <c r="L4031" s="12">
        <v>1.245375281417036E-2</v>
      </c>
      <c r="M4031" s="12">
        <v>3.877850653291235E-2</v>
      </c>
      <c r="N4031" s="12"/>
      <c r="O4031" s="12"/>
    </row>
    <row r="4032" spans="1:15" x14ac:dyDescent="0.35">
      <c r="A4032" s="11" t="str">
        <f t="shared" si="64"/>
        <v>CONSUMO PER CAPITA (kg o litros por individuo)Tinto de Verano&lt;2MIL</v>
      </c>
      <c r="B4032" s="11" t="s">
        <v>208</v>
      </c>
      <c r="C4032" s="11" t="s">
        <v>114</v>
      </c>
      <c r="D4032" s="11" t="s">
        <v>9</v>
      </c>
      <c r="E4032" s="12">
        <v>4.534524333786856E-2</v>
      </c>
      <c r="F4032" s="12">
        <v>0.10776867660294764</v>
      </c>
      <c r="G4032" s="12">
        <v>0.25687634144738708</v>
      </c>
      <c r="H4032" s="12">
        <v>1.6417174055545485E-2</v>
      </c>
      <c r="I4032" s="12">
        <v>5.7750140972123859E-2</v>
      </c>
      <c r="J4032" s="12">
        <v>0.11267287714868644</v>
      </c>
      <c r="K4032" s="12">
        <v>0.53532053401481039</v>
      </c>
      <c r="L4032" s="12">
        <v>3.7311260380326151E-2</v>
      </c>
      <c r="M4032" s="12">
        <v>2.5550463159430641E-2</v>
      </c>
      <c r="N4032" s="12"/>
      <c r="O4032" s="12"/>
    </row>
    <row r="4033" spans="1:15" x14ac:dyDescent="0.35">
      <c r="A4033" s="11" t="str">
        <f t="shared" si="64"/>
        <v>CONSUMO PER CAPITA (kg o litros por individuo)Tinto de Verano2-5MIL</v>
      </c>
      <c r="B4033" s="11" t="s">
        <v>208</v>
      </c>
      <c r="C4033" s="11" t="s">
        <v>114</v>
      </c>
      <c r="D4033" s="11" t="s">
        <v>10</v>
      </c>
      <c r="E4033" s="12">
        <v>7.3888628745267193E-2</v>
      </c>
      <c r="F4033" s="12">
        <v>0.10240480194109902</v>
      </c>
      <c r="G4033" s="12">
        <v>0.27651125108140101</v>
      </c>
      <c r="H4033" s="12">
        <v>6.4675246811526782E-2</v>
      </c>
      <c r="I4033" s="12">
        <v>6.1922137461121247E-2</v>
      </c>
      <c r="J4033" s="12">
        <v>8.2051159631038137E-2</v>
      </c>
      <c r="K4033" s="12">
        <v>0.29790321379010753</v>
      </c>
      <c r="L4033" s="12">
        <v>3.8310400124935931E-2</v>
      </c>
      <c r="M4033" s="12">
        <v>2.2516688851964162E-2</v>
      </c>
      <c r="N4033" s="12"/>
      <c r="O4033" s="12"/>
    </row>
    <row r="4034" spans="1:15" x14ac:dyDescent="0.35">
      <c r="A4034" s="11" t="str">
        <f t="shared" si="64"/>
        <v>CONSUMO PER CAPITA (kg o litros por individuo)Tinto de Verano5-10MIL</v>
      </c>
      <c r="B4034" s="11" t="s">
        <v>208</v>
      </c>
      <c r="C4034" s="11" t="s">
        <v>114</v>
      </c>
      <c r="D4034" s="11" t="s">
        <v>11</v>
      </c>
      <c r="E4034" s="12">
        <v>7.3607308464844201E-2</v>
      </c>
      <c r="F4034" s="12">
        <v>0.16538214994771114</v>
      </c>
      <c r="G4034" s="12">
        <v>0.34527056783585103</v>
      </c>
      <c r="H4034" s="12">
        <v>4.6211201526171489E-2</v>
      </c>
      <c r="I4034" s="12">
        <v>0.10591849315163517</v>
      </c>
      <c r="J4034" s="12">
        <v>0.18423779050178846</v>
      </c>
      <c r="K4034" s="12">
        <v>0.39169904399734029</v>
      </c>
      <c r="L4034" s="12">
        <v>0.11203819540438419</v>
      </c>
      <c r="M4034" s="12">
        <v>7.6379960779655628E-2</v>
      </c>
      <c r="N4034" s="12"/>
      <c r="O4034" s="12"/>
    </row>
    <row r="4035" spans="1:15" x14ac:dyDescent="0.35">
      <c r="A4035" s="11" t="str">
        <f t="shared" si="64"/>
        <v>CONSUMO PER CAPITA (kg o litros por individuo)Tinto de Verano10-30MIL</v>
      </c>
      <c r="B4035" s="11" t="s">
        <v>208</v>
      </c>
      <c r="C4035" s="11" t="s">
        <v>114</v>
      </c>
      <c r="D4035" s="11" t="s">
        <v>12</v>
      </c>
      <c r="E4035" s="12">
        <v>0.16739221160369352</v>
      </c>
      <c r="F4035" s="12">
        <v>0.1963583101682074</v>
      </c>
      <c r="G4035" s="12">
        <v>0.42451344023217402</v>
      </c>
      <c r="H4035" s="12">
        <v>0.12429300169286267</v>
      </c>
      <c r="I4035" s="12">
        <v>8.3478220243454318E-2</v>
      </c>
      <c r="J4035" s="12">
        <v>0.19339790162321904</v>
      </c>
      <c r="K4035" s="12">
        <v>0.40132512952014565</v>
      </c>
      <c r="L4035" s="12">
        <v>0.10763008497551793</v>
      </c>
      <c r="M4035" s="12">
        <v>9.9777307746373403E-2</v>
      </c>
      <c r="N4035" s="12"/>
      <c r="O4035" s="12"/>
    </row>
    <row r="4036" spans="1:15" x14ac:dyDescent="0.35">
      <c r="A4036" s="11" t="str">
        <f t="shared" si="64"/>
        <v>CONSUMO PER CAPITA (kg o litros por individuo)Tinto de Verano30-100MIL</v>
      </c>
      <c r="B4036" s="11" t="s">
        <v>208</v>
      </c>
      <c r="C4036" s="11" t="s">
        <v>114</v>
      </c>
      <c r="D4036" s="11" t="s">
        <v>13</v>
      </c>
      <c r="E4036" s="12">
        <v>9.2823894293821069E-2</v>
      </c>
      <c r="F4036" s="12">
        <v>0.14566761713062754</v>
      </c>
      <c r="G4036" s="12">
        <v>0.40062500762805731</v>
      </c>
      <c r="H4036" s="12">
        <v>0.10590523901086359</v>
      </c>
      <c r="I4036" s="12">
        <v>7.0369877508650841E-2</v>
      </c>
      <c r="J4036" s="12">
        <v>0.15819406560644375</v>
      </c>
      <c r="K4036" s="12">
        <v>0.37474673871123604</v>
      </c>
      <c r="L4036" s="12">
        <v>9.6789630884692293E-2</v>
      </c>
      <c r="M4036" s="12">
        <v>6.3156823341769239E-2</v>
      </c>
      <c r="N4036" s="12"/>
      <c r="O4036" s="12"/>
    </row>
    <row r="4037" spans="1:15" x14ac:dyDescent="0.35">
      <c r="A4037" s="11" t="str">
        <f t="shared" si="64"/>
        <v>CONSUMO PER CAPITA (kg o litros por individuo)Tinto de Verano100-200MIL</v>
      </c>
      <c r="B4037" s="11" t="s">
        <v>208</v>
      </c>
      <c r="C4037" s="11" t="s">
        <v>114</v>
      </c>
      <c r="D4037" s="11" t="s">
        <v>14</v>
      </c>
      <c r="E4037" s="12">
        <v>0.12955105813980961</v>
      </c>
      <c r="F4037" s="12">
        <v>0.25676414731183211</v>
      </c>
      <c r="G4037" s="12">
        <v>0.59073713689397633</v>
      </c>
      <c r="H4037" s="12">
        <v>0.15409183158270448</v>
      </c>
      <c r="I4037" s="12">
        <v>8.706690378208333E-2</v>
      </c>
      <c r="J4037" s="12">
        <v>0.17238749303765546</v>
      </c>
      <c r="K4037" s="12">
        <v>0.47031460579614953</v>
      </c>
      <c r="L4037" s="12">
        <v>0.13067482632770566</v>
      </c>
      <c r="M4037" s="12">
        <v>9.0868042554311704E-2</v>
      </c>
      <c r="N4037" s="12"/>
      <c r="O4037" s="12"/>
    </row>
    <row r="4038" spans="1:15" x14ac:dyDescent="0.35">
      <c r="A4038" s="11" t="str">
        <f t="shared" si="64"/>
        <v>CONSUMO PER CAPITA (kg o litros por individuo)Tinto de Verano200-500MIL</v>
      </c>
      <c r="B4038" s="11" t="s">
        <v>208</v>
      </c>
      <c r="C4038" s="11" t="s">
        <v>114</v>
      </c>
      <c r="D4038" s="11" t="s">
        <v>15</v>
      </c>
      <c r="E4038" s="12">
        <v>7.7122534835204773E-2</v>
      </c>
      <c r="F4038" s="12">
        <v>0.18412913603456912</v>
      </c>
      <c r="G4038" s="12">
        <v>0.32314337034842039</v>
      </c>
      <c r="H4038" s="12">
        <v>0.13251616031386149</v>
      </c>
      <c r="I4038" s="12">
        <v>0.10479113917949578</v>
      </c>
      <c r="J4038" s="12">
        <v>0.1447899319664705</v>
      </c>
      <c r="K4038" s="12">
        <v>0.32565533334867086</v>
      </c>
      <c r="L4038" s="12">
        <v>7.728429262040705E-2</v>
      </c>
      <c r="M4038" s="12">
        <v>6.2033597059343672E-2</v>
      </c>
      <c r="N4038" s="12"/>
      <c r="O4038" s="12"/>
    </row>
    <row r="4039" spans="1:15" x14ac:dyDescent="0.35">
      <c r="A4039" s="11" t="str">
        <f t="shared" si="64"/>
        <v>CONSUMO PER CAPITA (kg o litros por individuo)Tinto de Verano&gt;500MIL</v>
      </c>
      <c r="B4039" s="11" t="s">
        <v>208</v>
      </c>
      <c r="C4039" s="11" t="s">
        <v>114</v>
      </c>
      <c r="D4039" s="11" t="s">
        <v>16</v>
      </c>
      <c r="E4039" s="12">
        <v>0.10097137111486486</v>
      </c>
      <c r="F4039" s="12">
        <v>0.21080051767008928</v>
      </c>
      <c r="G4039" s="12">
        <v>0.46144812631225379</v>
      </c>
      <c r="H4039" s="12">
        <v>0.10613402387506909</v>
      </c>
      <c r="I4039" s="12">
        <v>9.3502486656620074E-2</v>
      </c>
      <c r="J4039" s="12">
        <v>0.15367216925894844</v>
      </c>
      <c r="K4039" s="12">
        <v>0.38538203887071737</v>
      </c>
      <c r="L4039" s="12">
        <v>0.11198338358149122</v>
      </c>
      <c r="M4039" s="12">
        <v>7.5584493530185898E-2</v>
      </c>
      <c r="N4039" s="12"/>
      <c r="O4039" s="12"/>
    </row>
    <row r="4040" spans="1:15" x14ac:dyDescent="0.35">
      <c r="A4040" s="11" t="str">
        <f t="shared" si="64"/>
        <v>CONSUMO PER CAPITA (kg o litros por individuo)Tinto de VeranoDE 15 A 19 AÑOS</v>
      </c>
      <c r="B4040" s="11" t="s">
        <v>208</v>
      </c>
      <c r="C4040" s="11" t="s">
        <v>114</v>
      </c>
      <c r="D4040" s="11" t="s">
        <v>34</v>
      </c>
      <c r="E4040" s="12">
        <v>0.11737778822726457</v>
      </c>
      <c r="F4040" s="12">
        <v>7.7230570820879071E-2</v>
      </c>
      <c r="G4040" s="12">
        <v>0.11744674800888656</v>
      </c>
      <c r="H4040" s="12" t="s">
        <v>222</v>
      </c>
      <c r="I4040" s="12" t="s">
        <v>222</v>
      </c>
      <c r="J4040" s="12">
        <v>4.9153043601163965E-3</v>
      </c>
      <c r="K4040" s="12">
        <v>9.9431245961357582E-3</v>
      </c>
      <c r="L4040" s="12" t="s">
        <v>222</v>
      </c>
      <c r="M4040" s="12">
        <v>1.9821729031772685E-2</v>
      </c>
      <c r="N4040" s="12"/>
      <c r="O4040" s="12"/>
    </row>
    <row r="4041" spans="1:15" x14ac:dyDescent="0.35">
      <c r="A4041" s="11" t="str">
        <f t="shared" si="64"/>
        <v>CONSUMO PER CAPITA (kg o litros por individuo)Tinto de VeranoDE 20 A 24 AÑOS</v>
      </c>
      <c r="B4041" s="11" t="s">
        <v>208</v>
      </c>
      <c r="C4041" s="11" t="s">
        <v>114</v>
      </c>
      <c r="D4041" s="11" t="s">
        <v>35</v>
      </c>
      <c r="E4041" s="12">
        <v>3.8059452735613467E-2</v>
      </c>
      <c r="F4041" s="12">
        <v>5.7539863817110876E-2</v>
      </c>
      <c r="G4041" s="12">
        <v>0.14398921804984333</v>
      </c>
      <c r="H4041" s="12">
        <v>2.1076585965205796E-2</v>
      </c>
      <c r="I4041" s="12">
        <v>9.4276667182977045E-2</v>
      </c>
      <c r="J4041" s="12">
        <v>0.1251089365140437</v>
      </c>
      <c r="K4041" s="12">
        <v>0.21645568829107481</v>
      </c>
      <c r="L4041" s="12">
        <v>4.227286728181353E-2</v>
      </c>
      <c r="M4041" s="12">
        <v>0.13256415662955462</v>
      </c>
      <c r="N4041" s="12"/>
      <c r="O4041" s="12"/>
    </row>
    <row r="4042" spans="1:15" x14ac:dyDescent="0.35">
      <c r="A4042" s="11" t="str">
        <f t="shared" si="64"/>
        <v>CONSUMO PER CAPITA (kg o litros por individuo)Tinto de VeranoDE 25 A 34 AÑOS</v>
      </c>
      <c r="B4042" s="11" t="s">
        <v>208</v>
      </c>
      <c r="C4042" s="11" t="s">
        <v>114</v>
      </c>
      <c r="D4042" s="11" t="s">
        <v>36</v>
      </c>
      <c r="E4042" s="12">
        <v>5.8387716220106065E-2</v>
      </c>
      <c r="F4042" s="12">
        <v>7.171291962174646E-2</v>
      </c>
      <c r="G4042" s="12">
        <v>0.12854017372819337</v>
      </c>
      <c r="H4042" s="12">
        <v>3.3496134872471522E-2</v>
      </c>
      <c r="I4042" s="12">
        <v>3.4851270686866033E-2</v>
      </c>
      <c r="J4042" s="12">
        <v>9.7087360090691216E-2</v>
      </c>
      <c r="K4042" s="12">
        <v>0.20336470727146361</v>
      </c>
      <c r="L4042" s="12">
        <v>3.6178113776789013E-2</v>
      </c>
      <c r="M4042" s="12">
        <v>1.3303581820225379E-2</v>
      </c>
      <c r="N4042" s="12"/>
      <c r="O4042" s="12"/>
    </row>
    <row r="4043" spans="1:15" x14ac:dyDescent="0.35">
      <c r="A4043" s="11" t="str">
        <f t="shared" si="64"/>
        <v>CONSUMO PER CAPITA (kg o litros por individuo)Tinto de VeranoDE 35 A 49 AÑOS</v>
      </c>
      <c r="B4043" s="11" t="s">
        <v>208</v>
      </c>
      <c r="C4043" s="11" t="s">
        <v>114</v>
      </c>
      <c r="D4043" s="11" t="s">
        <v>37</v>
      </c>
      <c r="E4043" s="12">
        <v>6.3913900661727321E-2</v>
      </c>
      <c r="F4043" s="12">
        <v>0.13023698203556006</v>
      </c>
      <c r="G4043" s="12">
        <v>0.27333055635808856</v>
      </c>
      <c r="H4043" s="12">
        <v>6.5189175689337756E-2</v>
      </c>
      <c r="I4043" s="12">
        <v>5.6238680208676436E-2</v>
      </c>
      <c r="J4043" s="12">
        <v>0.11324428291541389</v>
      </c>
      <c r="K4043" s="12">
        <v>0.26921638498989808</v>
      </c>
      <c r="L4043" s="12">
        <v>5.5058614132415022E-2</v>
      </c>
      <c r="M4043" s="12">
        <v>4.0370471899799379E-2</v>
      </c>
      <c r="N4043" s="12"/>
      <c r="O4043" s="12"/>
    </row>
    <row r="4044" spans="1:15" x14ac:dyDescent="0.35">
      <c r="A4044" s="11" t="str">
        <f t="shared" si="64"/>
        <v>CONSUMO PER CAPITA (kg o litros por individuo)Tinto de VeranoDE 50 A 59 AÑOS</v>
      </c>
      <c r="B4044" s="11" t="s">
        <v>208</v>
      </c>
      <c r="C4044" s="11" t="s">
        <v>114</v>
      </c>
      <c r="D4044" s="11" t="s">
        <v>38</v>
      </c>
      <c r="E4044" s="12">
        <v>0.12873663903491747</v>
      </c>
      <c r="F4044" s="12">
        <v>0.32109303359931329</v>
      </c>
      <c r="G4044" s="12">
        <v>0.71388084445570676</v>
      </c>
      <c r="H4044" s="12">
        <v>0.18589644529575672</v>
      </c>
      <c r="I4044" s="12">
        <v>0.13673739784602343</v>
      </c>
      <c r="J4044" s="12">
        <v>0.2324056335685577</v>
      </c>
      <c r="K4044" s="12">
        <v>0.60590615846050522</v>
      </c>
      <c r="L4044" s="12">
        <v>0.14344328170190154</v>
      </c>
      <c r="M4044" s="12">
        <v>0.10084858483453946</v>
      </c>
      <c r="N4044" s="12"/>
      <c r="O4044" s="12"/>
    </row>
    <row r="4045" spans="1:15" x14ac:dyDescent="0.35">
      <c r="A4045" s="11" t="str">
        <f t="shared" si="64"/>
        <v>CONSUMO PER CAPITA (kg o litros por individuo)Tinto de VeranoDE 60 A 75 AÑOS</v>
      </c>
      <c r="B4045" s="11" t="s">
        <v>208</v>
      </c>
      <c r="C4045" s="11" t="s">
        <v>114</v>
      </c>
      <c r="D4045" s="11" t="s">
        <v>39</v>
      </c>
      <c r="E4045" s="12">
        <v>0.17809937150185665</v>
      </c>
      <c r="F4045" s="12">
        <v>0.25261814406464755</v>
      </c>
      <c r="G4045" s="12">
        <v>0.63961251604431835</v>
      </c>
      <c r="H4045" s="12">
        <v>0.18613147810593936</v>
      </c>
      <c r="I4045" s="12">
        <v>0.12762631815864295</v>
      </c>
      <c r="J4045" s="12">
        <v>0.24304270358023583</v>
      </c>
      <c r="K4045" s="12">
        <v>0.63699861706252336</v>
      </c>
      <c r="L4045" s="12">
        <v>0.18905353756782878</v>
      </c>
      <c r="M4045" s="12">
        <v>0.11303564216425449</v>
      </c>
      <c r="N4045" s="12"/>
      <c r="O4045" s="12"/>
    </row>
    <row r="4046" spans="1:15" x14ac:dyDescent="0.35">
      <c r="A4046" s="11" t="str">
        <f t="shared" si="64"/>
        <v>CONSUMO PER CAPITA (kg o litros por individuo)Tinto de VeranoNIVEL ALTO</v>
      </c>
      <c r="B4046" s="11" t="s">
        <v>208</v>
      </c>
      <c r="C4046" s="11" t="s">
        <v>114</v>
      </c>
      <c r="D4046" s="11" t="s">
        <v>171</v>
      </c>
      <c r="E4046" s="12">
        <v>0.10304762875931403</v>
      </c>
      <c r="F4046" s="12">
        <v>0.16841052506484433</v>
      </c>
      <c r="G4046" s="12">
        <v>0.5264302640715135</v>
      </c>
      <c r="H4046" s="12">
        <v>0.11888332709712421</v>
      </c>
      <c r="I4046" s="12">
        <v>8.4440284148833977E-2</v>
      </c>
      <c r="J4046" s="12">
        <v>0.18716035131023392</v>
      </c>
      <c r="K4046" s="12">
        <v>0.39406274082660525</v>
      </c>
      <c r="L4046" s="12">
        <v>0.10537360962235143</v>
      </c>
      <c r="M4046" s="12">
        <v>6.8965414049335497E-2</v>
      </c>
      <c r="N4046" s="12"/>
      <c r="O4046" s="12"/>
    </row>
    <row r="4047" spans="1:15" x14ac:dyDescent="0.35">
      <c r="A4047" s="11" t="str">
        <f t="shared" si="64"/>
        <v>CONSUMO PER CAPITA (kg o litros por individuo)Tinto de VeranoNIVEL MEDIO ALTO</v>
      </c>
      <c r="B4047" s="11" t="s">
        <v>208</v>
      </c>
      <c r="C4047" s="11" t="s">
        <v>114</v>
      </c>
      <c r="D4047" s="11" t="s">
        <v>172</v>
      </c>
      <c r="E4047" s="12">
        <v>0.15763759218716542</v>
      </c>
      <c r="F4047" s="12">
        <v>0.19216583082268843</v>
      </c>
      <c r="G4047" s="12">
        <v>0.4130172460742732</v>
      </c>
      <c r="H4047" s="12">
        <v>7.1605470315767708E-2</v>
      </c>
      <c r="I4047" s="12">
        <v>9.053185300848765E-2</v>
      </c>
      <c r="J4047" s="12">
        <v>0.12507308213632215</v>
      </c>
      <c r="K4047" s="12">
        <v>0.43307802737728468</v>
      </c>
      <c r="L4047" s="12">
        <v>7.5225486959347637E-2</v>
      </c>
      <c r="M4047" s="12">
        <v>8.1338161021543967E-2</v>
      </c>
      <c r="N4047" s="12"/>
      <c r="O4047" s="12"/>
    </row>
    <row r="4048" spans="1:15" x14ac:dyDescent="0.35">
      <c r="A4048" s="11" t="str">
        <f t="shared" si="64"/>
        <v>CONSUMO PER CAPITA (kg o litros por individuo)Tinto de VeranoNIVEL MEDIO</v>
      </c>
      <c r="B4048" s="11" t="s">
        <v>208</v>
      </c>
      <c r="C4048" s="11" t="s">
        <v>114</v>
      </c>
      <c r="D4048" s="11" t="s">
        <v>173</v>
      </c>
      <c r="E4048" s="12">
        <v>0.10354007356437314</v>
      </c>
      <c r="F4048" s="12">
        <v>0.16019016004817976</v>
      </c>
      <c r="G4048" s="12">
        <v>0.30951823038368625</v>
      </c>
      <c r="H4048" s="12">
        <v>7.8394245362561107E-2</v>
      </c>
      <c r="I4048" s="12">
        <v>7.8168234396645206E-2</v>
      </c>
      <c r="J4048" s="12">
        <v>0.13290152019409268</v>
      </c>
      <c r="K4048" s="12">
        <v>0.31903787512502507</v>
      </c>
      <c r="L4048" s="12">
        <v>7.3606452459690358E-2</v>
      </c>
      <c r="M4048" s="12">
        <v>4.6552217253187429E-2</v>
      </c>
      <c r="N4048" s="12"/>
      <c r="O4048" s="12"/>
    </row>
    <row r="4049" spans="1:15" x14ac:dyDescent="0.35">
      <c r="A4049" s="11" t="str">
        <f t="shared" si="64"/>
        <v>CONSUMO PER CAPITA (kg o litros por individuo)Tinto de VeranoNIVEL MEDIO BAJO</v>
      </c>
      <c r="B4049" s="11" t="s">
        <v>208</v>
      </c>
      <c r="C4049" s="11" t="s">
        <v>114</v>
      </c>
      <c r="D4049" s="11" t="s">
        <v>174</v>
      </c>
      <c r="E4049" s="12">
        <v>0.10091853133053973</v>
      </c>
      <c r="F4049" s="12">
        <v>0.2414841885204293</v>
      </c>
      <c r="G4049" s="12">
        <v>0.45453203098521738</v>
      </c>
      <c r="H4049" s="12">
        <v>0.13720862895207744</v>
      </c>
      <c r="I4049" s="12">
        <v>0.10265274908203734</v>
      </c>
      <c r="J4049" s="12">
        <v>0.17200607711658214</v>
      </c>
      <c r="K4049" s="12">
        <v>0.46459363601571679</v>
      </c>
      <c r="L4049" s="12">
        <v>0.12176841467964811</v>
      </c>
      <c r="M4049" s="12">
        <v>0.11077834019759564</v>
      </c>
      <c r="N4049" s="12"/>
      <c r="O4049" s="12"/>
    </row>
    <row r="4050" spans="1:15" x14ac:dyDescent="0.35">
      <c r="A4050" s="11" t="str">
        <f t="shared" si="64"/>
        <v>CONSUMO PER CAPITA (kg o litros por individuo)Tinto de VeranoNIVEL BAJO</v>
      </c>
      <c r="B4050" s="11" t="s">
        <v>208</v>
      </c>
      <c r="C4050" s="11" t="s">
        <v>114</v>
      </c>
      <c r="D4050" s="11" t="s">
        <v>190</v>
      </c>
      <c r="E4050" s="12">
        <v>7.2599343452782863E-2</v>
      </c>
      <c r="F4050" s="12">
        <v>0.1605161815774345</v>
      </c>
      <c r="G4050" s="12">
        <v>0.34710521848176801</v>
      </c>
      <c r="H4050" s="12">
        <v>0.1206409796403418</v>
      </c>
      <c r="I4050" s="12">
        <v>7.5421182666842376E-2</v>
      </c>
      <c r="J4050" s="12">
        <v>0.16989688348488982</v>
      </c>
      <c r="K4050" s="12">
        <v>0.38910949463060412</v>
      </c>
      <c r="L4050" s="12">
        <v>0.1100790041582851</v>
      </c>
      <c r="M4050" s="12">
        <v>6.5778958957830841E-2</v>
      </c>
      <c r="N4050" s="12"/>
      <c r="O4050" s="12"/>
    </row>
    <row r="4051" spans="1:15" x14ac:dyDescent="0.35">
      <c r="A4051" s="11" t="str">
        <f t="shared" si="64"/>
        <v>CONSUMO PER CAPITA (kg o litros por individuo)Tinto de VeranoHOMBRE</v>
      </c>
      <c r="B4051" s="11" t="s">
        <v>208</v>
      </c>
      <c r="C4051" s="11" t="s">
        <v>114</v>
      </c>
      <c r="D4051" s="11" t="s">
        <v>17</v>
      </c>
      <c r="E4051" s="12">
        <v>0.10974542420177373</v>
      </c>
      <c r="F4051" s="12">
        <v>0.17642617561999324</v>
      </c>
      <c r="G4051" s="12">
        <v>0.39408042799298076</v>
      </c>
      <c r="H4051" s="12">
        <v>0.11173661411404824</v>
      </c>
      <c r="I4051" s="12">
        <v>9.449403928585845E-2</v>
      </c>
      <c r="J4051" s="12">
        <v>0.15834941425407745</v>
      </c>
      <c r="K4051" s="12">
        <v>0.42084187149110686</v>
      </c>
      <c r="L4051" s="12">
        <v>0.10113127642434207</v>
      </c>
      <c r="M4051" s="12">
        <v>6.7906304667366538E-2</v>
      </c>
      <c r="N4051" s="12"/>
      <c r="O4051" s="12"/>
    </row>
    <row r="4052" spans="1:15" x14ac:dyDescent="0.35">
      <c r="A4052" s="11" t="str">
        <f t="shared" si="64"/>
        <v>CONSUMO PER CAPITA (kg o litros por individuo)Tinto de VeranoMUJER</v>
      </c>
      <c r="B4052" s="11" t="s">
        <v>208</v>
      </c>
      <c r="C4052" s="11" t="s">
        <v>114</v>
      </c>
      <c r="D4052" s="11" t="s">
        <v>18</v>
      </c>
      <c r="E4052" s="12">
        <v>9.8720650336530491E-2</v>
      </c>
      <c r="F4052" s="12">
        <v>0.18191356618634327</v>
      </c>
      <c r="G4052" s="12">
        <v>0.41476171971877007</v>
      </c>
      <c r="H4052" s="12">
        <v>9.8055725978225539E-2</v>
      </c>
      <c r="I4052" s="12">
        <v>7.4681185939343309E-2</v>
      </c>
      <c r="J4052" s="12">
        <v>0.15789105072600881</v>
      </c>
      <c r="K4052" s="12">
        <v>0.36064511940495037</v>
      </c>
      <c r="L4052" s="12">
        <v>9.154661952940818E-2</v>
      </c>
      <c r="M4052" s="12">
        <v>7.363240586638059E-2</v>
      </c>
      <c r="N4052" s="12"/>
      <c r="O4052" s="12"/>
    </row>
    <row r="4053" spans="1:15" x14ac:dyDescent="0.35">
      <c r="A4053" s="11" t="str">
        <f t="shared" si="64"/>
        <v>CONSUMO PER CAPITA (kg o litros por individuo)Sangria de VinoT.ESPAÑA</v>
      </c>
      <c r="B4053" s="11" t="s">
        <v>208</v>
      </c>
      <c r="C4053" s="11" t="s">
        <v>115</v>
      </c>
      <c r="D4053" s="11" t="s">
        <v>32</v>
      </c>
      <c r="E4053" s="12">
        <v>1.1292637679891249E-2</v>
      </c>
      <c r="F4053" s="12">
        <v>1.8225082058554543E-2</v>
      </c>
      <c r="G4053" s="12">
        <v>5.2777037767546768E-2</v>
      </c>
      <c r="H4053" s="12">
        <v>1.6067051308695443E-2</v>
      </c>
      <c r="I4053" s="12">
        <v>1.3216480149370722E-2</v>
      </c>
      <c r="J4053" s="12">
        <v>2.0567641878236963E-2</v>
      </c>
      <c r="K4053" s="12">
        <v>3.9183474544494924E-2</v>
      </c>
      <c r="L4053" s="12">
        <v>1.1649931808211157E-2</v>
      </c>
      <c r="M4053" s="12">
        <v>8.537962438409593E-3</v>
      </c>
      <c r="N4053" s="12"/>
      <c r="O4053" s="12"/>
    </row>
    <row r="4054" spans="1:15" x14ac:dyDescent="0.35">
      <c r="A4054" s="11" t="str">
        <f t="shared" si="64"/>
        <v>CONSUMO PER CAPITA (kg o litros por individuo)Sangria de VinoBCN AM</v>
      </c>
      <c r="B4054" s="11" t="s">
        <v>208</v>
      </c>
      <c r="C4054" s="11" t="s">
        <v>115</v>
      </c>
      <c r="D4054" s="11" t="s">
        <v>1</v>
      </c>
      <c r="E4054" s="12">
        <v>3.775952819227691E-2</v>
      </c>
      <c r="F4054" s="12">
        <v>2.0569001294638109E-2</v>
      </c>
      <c r="G4054" s="12">
        <v>4.463909717078117E-2</v>
      </c>
      <c r="H4054" s="12">
        <v>1.4125222307559041E-2</v>
      </c>
      <c r="I4054" s="12">
        <v>1.0624142417669043E-2</v>
      </c>
      <c r="J4054" s="12">
        <v>1.7865736806598718E-2</v>
      </c>
      <c r="K4054" s="12">
        <v>5.2134381119050444E-2</v>
      </c>
      <c r="L4054" s="12">
        <v>2.4118080513923161E-2</v>
      </c>
      <c r="M4054" s="12">
        <v>1.7336492566229357E-2</v>
      </c>
      <c r="N4054" s="12"/>
      <c r="O4054" s="12"/>
    </row>
    <row r="4055" spans="1:15" x14ac:dyDescent="0.35">
      <c r="A4055" s="11" t="str">
        <f t="shared" si="64"/>
        <v>CONSUMO PER CAPITA (kg o litros por individuo)Sangria de VinoREST.CAT ARAGON</v>
      </c>
      <c r="B4055" s="11" t="s">
        <v>208</v>
      </c>
      <c r="C4055" s="11" t="s">
        <v>115</v>
      </c>
      <c r="D4055" s="11" t="s">
        <v>2</v>
      </c>
      <c r="E4055" s="12">
        <v>1.0243986522925193E-2</v>
      </c>
      <c r="F4055" s="12">
        <v>9.8733537683230888E-3</v>
      </c>
      <c r="G4055" s="12">
        <v>4.0551752384430532E-2</v>
      </c>
      <c r="H4055" s="12">
        <v>3.720412937057728E-2</v>
      </c>
      <c r="I4055" s="12">
        <v>1.9213349462815405E-2</v>
      </c>
      <c r="J4055" s="12">
        <v>2.5663843983308853E-2</v>
      </c>
      <c r="K4055" s="12">
        <v>5.0376321698652443E-2</v>
      </c>
      <c r="L4055" s="12">
        <v>1.2960726408710606E-2</v>
      </c>
      <c r="M4055" s="12">
        <v>1.0420223250896662E-2</v>
      </c>
      <c r="N4055" s="12"/>
      <c r="O4055" s="12"/>
    </row>
    <row r="4056" spans="1:15" x14ac:dyDescent="0.35">
      <c r="A4056" s="11" t="str">
        <f t="shared" si="64"/>
        <v>CONSUMO PER CAPITA (kg o litros por individuo)Sangria de VinoLEVANTE</v>
      </c>
      <c r="B4056" s="11" t="s">
        <v>208</v>
      </c>
      <c r="C4056" s="11" t="s">
        <v>115</v>
      </c>
      <c r="D4056" s="11" t="s">
        <v>3</v>
      </c>
      <c r="E4056" s="12">
        <v>1.6437931675264902E-2</v>
      </c>
      <c r="F4056" s="12">
        <v>3.0532590353200221E-2</v>
      </c>
      <c r="G4056" s="12">
        <v>0.10021595260208876</v>
      </c>
      <c r="H4056" s="12">
        <v>4.0386040933438304E-2</v>
      </c>
      <c r="I4056" s="12">
        <v>3.1819318173738294E-2</v>
      </c>
      <c r="J4056" s="12">
        <v>2.204570286331212E-2</v>
      </c>
      <c r="K4056" s="12">
        <v>7.1407395006186883E-2</v>
      </c>
      <c r="L4056" s="12">
        <v>1.4172125497074564E-2</v>
      </c>
      <c r="M4056" s="12">
        <v>6.5448969655558225E-3</v>
      </c>
      <c r="N4056" s="12"/>
      <c r="O4056" s="12"/>
    </row>
    <row r="4057" spans="1:15" x14ac:dyDescent="0.35">
      <c r="A4057" s="11" t="str">
        <f t="shared" si="64"/>
        <v>CONSUMO PER CAPITA (kg o litros por individuo)Sangria de VinoANDALUCIA</v>
      </c>
      <c r="B4057" s="11" t="s">
        <v>208</v>
      </c>
      <c r="C4057" s="11" t="s">
        <v>115</v>
      </c>
      <c r="D4057" s="11" t="s">
        <v>4</v>
      </c>
      <c r="E4057" s="12">
        <v>1.7871898259688393E-3</v>
      </c>
      <c r="F4057" s="12">
        <v>1.2761165447334199E-2</v>
      </c>
      <c r="G4057" s="12">
        <v>4.7669806492093181E-2</v>
      </c>
      <c r="H4057" s="12">
        <v>2.5629210025229824E-3</v>
      </c>
      <c r="I4057" s="12">
        <v>1.7012770948395754E-3</v>
      </c>
      <c r="J4057" s="12">
        <v>6.91616375557826E-3</v>
      </c>
      <c r="K4057" s="12">
        <v>1.8920948712145495E-2</v>
      </c>
      <c r="L4057" s="12">
        <v>3.1004562890495713E-3</v>
      </c>
      <c r="M4057" s="12">
        <v>3.0772187680197767E-3</v>
      </c>
      <c r="N4057" s="12"/>
      <c r="O4057" s="12"/>
    </row>
    <row r="4058" spans="1:15" x14ac:dyDescent="0.35">
      <c r="A4058" s="11" t="str">
        <f t="shared" si="64"/>
        <v>CONSUMO PER CAPITA (kg o litros por individuo)Sangria de VinoMDD AM</v>
      </c>
      <c r="B4058" s="11" t="s">
        <v>208</v>
      </c>
      <c r="C4058" s="11" t="s">
        <v>115</v>
      </c>
      <c r="D4058" s="11" t="s">
        <v>5</v>
      </c>
      <c r="E4058" s="12">
        <v>1.9427006676995151E-3</v>
      </c>
      <c r="F4058" s="12">
        <v>1.83151596702513E-2</v>
      </c>
      <c r="G4058" s="12">
        <v>3.1836218476175571E-2</v>
      </c>
      <c r="H4058" s="12">
        <v>3.795513532476483E-3</v>
      </c>
      <c r="I4058" s="12">
        <v>8.861762101651887E-3</v>
      </c>
      <c r="J4058" s="12">
        <v>2.7582909187374136E-2</v>
      </c>
      <c r="K4058" s="12">
        <v>2.4483114220408286E-2</v>
      </c>
      <c r="L4058" s="12">
        <v>5.4380617892350958E-3</v>
      </c>
      <c r="M4058" s="12">
        <v>1.3895453442006162E-3</v>
      </c>
      <c r="N4058" s="12"/>
      <c r="O4058" s="12"/>
    </row>
    <row r="4059" spans="1:15" x14ac:dyDescent="0.35">
      <c r="A4059" s="11" t="str">
        <f t="shared" si="64"/>
        <v>CONSUMO PER CAPITA (kg o litros por individuo)Sangria de VinoRTO CENTRO</v>
      </c>
      <c r="B4059" s="11" t="s">
        <v>208</v>
      </c>
      <c r="C4059" s="11" t="s">
        <v>115</v>
      </c>
      <c r="D4059" s="11" t="s">
        <v>6</v>
      </c>
      <c r="E4059" s="12">
        <v>8.127691969085667E-3</v>
      </c>
      <c r="F4059" s="12">
        <v>1.7466143816351941E-2</v>
      </c>
      <c r="G4059" s="12">
        <v>6.0297500639841205E-2</v>
      </c>
      <c r="H4059" s="12">
        <v>1.0088456830609936E-2</v>
      </c>
      <c r="I4059" s="12">
        <v>2.374442792614674E-3</v>
      </c>
      <c r="J4059" s="12">
        <v>5.9983776145247471E-3</v>
      </c>
      <c r="K4059" s="12">
        <v>2.715909056906151E-2</v>
      </c>
      <c r="L4059" s="12">
        <v>5.9094663299999435E-3</v>
      </c>
      <c r="M4059" s="12">
        <v>7.7361561046334019E-3</v>
      </c>
      <c r="N4059" s="12"/>
      <c r="O4059" s="12"/>
    </row>
    <row r="4060" spans="1:15" x14ac:dyDescent="0.35">
      <c r="A4060" s="11" t="str">
        <f t="shared" si="64"/>
        <v>CONSUMO PER CAPITA (kg o litros por individuo)Sangria de VinoNORTE-CENTRO</v>
      </c>
      <c r="B4060" s="11" t="s">
        <v>208</v>
      </c>
      <c r="C4060" s="11" t="s">
        <v>115</v>
      </c>
      <c r="D4060" s="11" t="s">
        <v>7</v>
      </c>
      <c r="E4060" s="12">
        <v>1.3481924115985127E-3</v>
      </c>
      <c r="F4060" s="12">
        <v>1.8192699103052785E-2</v>
      </c>
      <c r="G4060" s="12">
        <v>4.8285497734873915E-2</v>
      </c>
      <c r="H4060" s="12">
        <v>1.0459371873103224E-2</v>
      </c>
      <c r="I4060" s="12">
        <v>1.0893390582014901E-2</v>
      </c>
      <c r="J4060" s="12">
        <v>1.1410153678284919E-2</v>
      </c>
      <c r="K4060" s="12">
        <v>5.1654836572121277E-2</v>
      </c>
      <c r="L4060" s="12">
        <v>3.079337301306926E-2</v>
      </c>
      <c r="M4060" s="12">
        <v>1.5783787813247754E-2</v>
      </c>
      <c r="N4060" s="12"/>
      <c r="O4060" s="12"/>
    </row>
    <row r="4061" spans="1:15" x14ac:dyDescent="0.35">
      <c r="A4061" s="11" t="str">
        <f t="shared" si="64"/>
        <v>CONSUMO PER CAPITA (kg o litros por individuo)Sangria de VinoNOROESTE</v>
      </c>
      <c r="B4061" s="11" t="s">
        <v>208</v>
      </c>
      <c r="C4061" s="11" t="s">
        <v>115</v>
      </c>
      <c r="D4061" s="11" t="s">
        <v>8</v>
      </c>
      <c r="E4061" s="12">
        <v>2.5124068323691851E-2</v>
      </c>
      <c r="F4061" s="12">
        <v>1.9595090123925261E-2</v>
      </c>
      <c r="G4061" s="12">
        <v>3.5022117796803962E-2</v>
      </c>
      <c r="H4061" s="12">
        <v>5.0373912541804939E-3</v>
      </c>
      <c r="I4061" s="12">
        <v>2.0840469938367207E-2</v>
      </c>
      <c r="J4061" s="12">
        <v>5.8975563648699846E-2</v>
      </c>
      <c r="K4061" s="12">
        <v>1.9510860491043839E-2</v>
      </c>
      <c r="L4061" s="12">
        <v>6.9124025542793262E-3</v>
      </c>
      <c r="M4061" s="12">
        <v>1.6577116150597215E-2</v>
      </c>
      <c r="N4061" s="12"/>
      <c r="O4061" s="12"/>
    </row>
    <row r="4062" spans="1:15" x14ac:dyDescent="0.35">
      <c r="A4062" s="11" t="str">
        <f t="shared" si="64"/>
        <v>CONSUMO PER CAPITA (kg o litros por individuo)Sangria de Vino&lt;2MIL</v>
      </c>
      <c r="B4062" s="11" t="s">
        <v>208</v>
      </c>
      <c r="C4062" s="11" t="s">
        <v>115</v>
      </c>
      <c r="D4062" s="11" t="s">
        <v>9</v>
      </c>
      <c r="E4062" s="12">
        <v>1.8513473630814192E-2</v>
      </c>
      <c r="F4062" s="12">
        <v>1.5339701107451545E-2</v>
      </c>
      <c r="G4062" s="12">
        <v>6.4210578419694561E-2</v>
      </c>
      <c r="H4062" s="12">
        <v>2.7689347903155168E-2</v>
      </c>
      <c r="I4062" s="12">
        <v>4.3320154902192843E-3</v>
      </c>
      <c r="J4062" s="12">
        <v>3.3153907674922281E-2</v>
      </c>
      <c r="K4062" s="12">
        <v>6.2676464241541885E-2</v>
      </c>
      <c r="L4062" s="12">
        <v>2.6657051292437602E-3</v>
      </c>
      <c r="M4062" s="12">
        <v>3.0253883164206938E-3</v>
      </c>
      <c r="N4062" s="12"/>
      <c r="O4062" s="12"/>
    </row>
    <row r="4063" spans="1:15" x14ac:dyDescent="0.35">
      <c r="A4063" s="11" t="str">
        <f t="shared" si="64"/>
        <v>CONSUMO PER CAPITA (kg o litros por individuo)Sangria de Vino2-5MIL</v>
      </c>
      <c r="B4063" s="11" t="s">
        <v>208</v>
      </c>
      <c r="C4063" s="11" t="s">
        <v>115</v>
      </c>
      <c r="D4063" s="11" t="s">
        <v>10</v>
      </c>
      <c r="E4063" s="12" t="s">
        <v>222</v>
      </c>
      <c r="F4063" s="12">
        <v>1.0064660975882772E-2</v>
      </c>
      <c r="G4063" s="12">
        <v>6.9933333171980888E-2</v>
      </c>
      <c r="H4063" s="12">
        <v>2.6245318596699332E-2</v>
      </c>
      <c r="I4063" s="12">
        <v>1.01960705816194E-2</v>
      </c>
      <c r="J4063" s="12">
        <v>9.4550744940140076E-3</v>
      </c>
      <c r="K4063" s="12">
        <v>3.1157666410634586E-2</v>
      </c>
      <c r="L4063" s="12">
        <v>6.8590317048382622E-3</v>
      </c>
      <c r="M4063" s="12">
        <v>9.1962154689964968E-3</v>
      </c>
      <c r="N4063" s="12"/>
      <c r="O4063" s="12"/>
    </row>
    <row r="4064" spans="1:15" x14ac:dyDescent="0.35">
      <c r="A4064" s="11" t="str">
        <f t="shared" si="64"/>
        <v>CONSUMO PER CAPITA (kg o litros por individuo)Sangria de Vino5-10MIL</v>
      </c>
      <c r="B4064" s="11" t="s">
        <v>208</v>
      </c>
      <c r="C4064" s="11" t="s">
        <v>115</v>
      </c>
      <c r="D4064" s="11" t="s">
        <v>11</v>
      </c>
      <c r="E4064" s="12">
        <v>8.9628106078951005E-3</v>
      </c>
      <c r="F4064" s="12">
        <v>4.8847701145532923E-3</v>
      </c>
      <c r="G4064" s="12">
        <v>4.0377652469404016E-2</v>
      </c>
      <c r="H4064" s="12">
        <v>3.9458318177780938E-3</v>
      </c>
      <c r="I4064" s="12">
        <v>3.2820123079267739E-3</v>
      </c>
      <c r="J4064" s="12">
        <v>3.6365798214109987E-3</v>
      </c>
      <c r="K4064" s="12">
        <v>2.6157409792018575E-2</v>
      </c>
      <c r="L4064" s="12">
        <v>1.5089153658373532E-2</v>
      </c>
      <c r="M4064" s="12">
        <v>1.7311635559806193E-2</v>
      </c>
      <c r="N4064" s="12"/>
      <c r="O4064" s="12"/>
    </row>
    <row r="4065" spans="1:15" x14ac:dyDescent="0.35">
      <c r="A4065" s="11" t="str">
        <f t="shared" si="64"/>
        <v>CONSUMO PER CAPITA (kg o litros por individuo)Sangria de Vino10-30MIL</v>
      </c>
      <c r="B4065" s="11" t="s">
        <v>208</v>
      </c>
      <c r="C4065" s="11" t="s">
        <v>115</v>
      </c>
      <c r="D4065" s="11" t="s">
        <v>12</v>
      </c>
      <c r="E4065" s="12">
        <v>8.1298172568929905E-3</v>
      </c>
      <c r="F4065" s="12">
        <v>1.0952951055290282E-2</v>
      </c>
      <c r="G4065" s="12">
        <v>2.4963692586417063E-2</v>
      </c>
      <c r="H4065" s="12">
        <v>8.6244363705428508E-3</v>
      </c>
      <c r="I4065" s="12">
        <v>1.4541466691000848E-2</v>
      </c>
      <c r="J4065" s="12">
        <v>2.480489750779807E-2</v>
      </c>
      <c r="K4065" s="12">
        <v>2.9849992287326498E-2</v>
      </c>
      <c r="L4065" s="12">
        <v>8.5033270181610107E-3</v>
      </c>
      <c r="M4065" s="12">
        <v>1.105483284311016E-2</v>
      </c>
      <c r="N4065" s="12"/>
      <c r="O4065" s="12"/>
    </row>
    <row r="4066" spans="1:15" x14ac:dyDescent="0.35">
      <c r="A4066" s="11" t="str">
        <f t="shared" si="64"/>
        <v>CONSUMO PER CAPITA (kg o litros por individuo)Sangria de Vino30-100MIL</v>
      </c>
      <c r="B4066" s="11" t="s">
        <v>208</v>
      </c>
      <c r="C4066" s="11" t="s">
        <v>115</v>
      </c>
      <c r="D4066" s="11" t="s">
        <v>13</v>
      </c>
      <c r="E4066" s="12">
        <v>1.2435888010690123E-2</v>
      </c>
      <c r="F4066" s="12">
        <v>1.6585208812871136E-2</v>
      </c>
      <c r="G4066" s="12">
        <v>7.3928981535644617E-2</v>
      </c>
      <c r="H4066" s="12">
        <v>3.116642003392112E-2</v>
      </c>
      <c r="I4066" s="12">
        <v>2.2432562016420111E-2</v>
      </c>
      <c r="J4066" s="12">
        <v>1.9842069888107199E-2</v>
      </c>
      <c r="K4066" s="12">
        <v>5.812732010660137E-2</v>
      </c>
      <c r="L4066" s="12">
        <v>1.5055786752936536E-2</v>
      </c>
      <c r="M4066" s="12">
        <v>3.5700386425521215E-3</v>
      </c>
      <c r="N4066" s="12"/>
      <c r="O4066" s="12"/>
    </row>
    <row r="4067" spans="1:15" x14ac:dyDescent="0.35">
      <c r="A4067" s="11" t="str">
        <f t="shared" si="64"/>
        <v>CONSUMO PER CAPITA (kg o litros por individuo)Sangria de Vino100-200MIL</v>
      </c>
      <c r="B4067" s="11" t="s">
        <v>208</v>
      </c>
      <c r="C4067" s="11" t="s">
        <v>115</v>
      </c>
      <c r="D4067" s="11" t="s">
        <v>14</v>
      </c>
      <c r="E4067" s="12">
        <v>6.4525502264580585E-3</v>
      </c>
      <c r="F4067" s="12">
        <v>2.4153919435634667E-2</v>
      </c>
      <c r="G4067" s="12">
        <v>7.4823249269182712E-2</v>
      </c>
      <c r="H4067" s="12">
        <v>7.3234112646306379E-3</v>
      </c>
      <c r="I4067" s="12">
        <v>1.2867134090620297E-2</v>
      </c>
      <c r="J4067" s="12">
        <v>3.2886782062941072E-2</v>
      </c>
      <c r="K4067" s="12">
        <v>2.5711428588528269E-2</v>
      </c>
      <c r="L4067" s="12">
        <v>4.4498762587875393E-3</v>
      </c>
      <c r="M4067" s="12">
        <v>1.1237672842616609E-2</v>
      </c>
      <c r="N4067" s="12"/>
      <c r="O4067" s="12"/>
    </row>
    <row r="4068" spans="1:15" x14ac:dyDescent="0.35">
      <c r="A4068" s="11" t="str">
        <f t="shared" si="64"/>
        <v>CONSUMO PER CAPITA (kg o litros por individuo)Sangria de Vino200-500MIL</v>
      </c>
      <c r="B4068" s="11" t="s">
        <v>208</v>
      </c>
      <c r="C4068" s="11" t="s">
        <v>115</v>
      </c>
      <c r="D4068" s="11" t="s">
        <v>15</v>
      </c>
      <c r="E4068" s="12">
        <v>2.8182499667692939E-2</v>
      </c>
      <c r="F4068" s="12">
        <v>3.4485906629181648E-2</v>
      </c>
      <c r="G4068" s="12">
        <v>4.3217062025448116E-2</v>
      </c>
      <c r="H4068" s="12">
        <v>1.64843310806254E-2</v>
      </c>
      <c r="I4068" s="12">
        <v>1.5845167242544422E-2</v>
      </c>
      <c r="J4068" s="12">
        <v>1.8761051396192975E-2</v>
      </c>
      <c r="K4068" s="12">
        <v>3.4398438549603588E-2</v>
      </c>
      <c r="L4068" s="12">
        <v>2.6052943006995656E-2</v>
      </c>
      <c r="M4068" s="12">
        <v>6.2236750609797721E-3</v>
      </c>
      <c r="N4068" s="12"/>
      <c r="O4068" s="12"/>
    </row>
    <row r="4069" spans="1:15" x14ac:dyDescent="0.35">
      <c r="A4069" s="11" t="str">
        <f t="shared" si="64"/>
        <v>CONSUMO PER CAPITA (kg o litros por individuo)Sangria de Vino&gt;500MIL</v>
      </c>
      <c r="B4069" s="11" t="s">
        <v>208</v>
      </c>
      <c r="C4069" s="11" t="s">
        <v>115</v>
      </c>
      <c r="D4069" s="11" t="s">
        <v>16</v>
      </c>
      <c r="E4069" s="12">
        <v>6.7722160717570493E-3</v>
      </c>
      <c r="F4069" s="12">
        <v>2.3120360300267168E-2</v>
      </c>
      <c r="G4069" s="12">
        <v>4.5758868701964425E-2</v>
      </c>
      <c r="H4069" s="12">
        <v>8.6973059726854606E-3</v>
      </c>
      <c r="I4069" s="12">
        <v>7.6418790135780231E-3</v>
      </c>
      <c r="J4069" s="12">
        <v>1.8827771161118587E-2</v>
      </c>
      <c r="K4069" s="12">
        <v>3.9110174483932371E-2</v>
      </c>
      <c r="L4069" s="12">
        <v>7.4560820346492853E-3</v>
      </c>
      <c r="M4069" s="12">
        <v>9.8510588174573598E-3</v>
      </c>
      <c r="N4069" s="12"/>
      <c r="O4069" s="12"/>
    </row>
    <row r="4070" spans="1:15" x14ac:dyDescent="0.35">
      <c r="A4070" s="11" t="str">
        <f t="shared" si="64"/>
        <v>CONSUMO PER CAPITA (kg o litros por individuo)Sangria de VinoDE 15 A 19 AÑOS</v>
      </c>
      <c r="B4070" s="11" t="s">
        <v>208</v>
      </c>
      <c r="C4070" s="11" t="s">
        <v>115</v>
      </c>
      <c r="D4070" s="11" t="s">
        <v>34</v>
      </c>
      <c r="E4070" s="12" t="s">
        <v>222</v>
      </c>
      <c r="F4070" s="12" t="s">
        <v>222</v>
      </c>
      <c r="G4070" s="12">
        <v>1.8409192490233386E-2</v>
      </c>
      <c r="H4070" s="12" t="s">
        <v>222</v>
      </c>
      <c r="I4070" s="12" t="s">
        <v>222</v>
      </c>
      <c r="J4070" s="12" t="s">
        <v>222</v>
      </c>
      <c r="K4070" s="12" t="s">
        <v>222</v>
      </c>
      <c r="L4070" s="12" t="s">
        <v>222</v>
      </c>
      <c r="M4070" s="12" t="s">
        <v>222</v>
      </c>
      <c r="N4070" s="12"/>
      <c r="O4070" s="12"/>
    </row>
    <row r="4071" spans="1:15" x14ac:dyDescent="0.35">
      <c r="A4071" s="11" t="str">
        <f t="shared" si="64"/>
        <v>CONSUMO PER CAPITA (kg o litros por individuo)Sangria de VinoDE 20 A 24 AÑOS</v>
      </c>
      <c r="B4071" s="11" t="s">
        <v>208</v>
      </c>
      <c r="C4071" s="11" t="s">
        <v>115</v>
      </c>
      <c r="D4071" s="11" t="s">
        <v>35</v>
      </c>
      <c r="E4071" s="12">
        <v>6.5742886103236616E-3</v>
      </c>
      <c r="F4071" s="12">
        <v>1.4251089232207265E-2</v>
      </c>
      <c r="G4071" s="12">
        <v>2.272755079392963E-2</v>
      </c>
      <c r="H4071" s="12">
        <v>3.3286749348400591E-2</v>
      </c>
      <c r="I4071" s="12">
        <v>4.4159138719284943E-3</v>
      </c>
      <c r="J4071" s="12">
        <v>5.3922279922123204E-3</v>
      </c>
      <c r="K4071" s="12">
        <v>3.3700486444258028E-2</v>
      </c>
      <c r="L4071" s="12">
        <v>3.6091842651884198E-2</v>
      </c>
      <c r="M4071" s="12">
        <v>6.3924046794280077E-3</v>
      </c>
      <c r="N4071" s="12"/>
      <c r="O4071" s="12"/>
    </row>
    <row r="4072" spans="1:15" x14ac:dyDescent="0.35">
      <c r="A4072" s="11" t="str">
        <f t="shared" si="64"/>
        <v>CONSUMO PER CAPITA (kg o litros por individuo)Sangria de VinoDE 25 A 34 AÑOS</v>
      </c>
      <c r="B4072" s="11" t="s">
        <v>208</v>
      </c>
      <c r="C4072" s="11" t="s">
        <v>115</v>
      </c>
      <c r="D4072" s="11" t="s">
        <v>36</v>
      </c>
      <c r="E4072" s="12">
        <v>6.2212890819669381E-3</v>
      </c>
      <c r="F4072" s="12">
        <v>1.3682147713380222E-2</v>
      </c>
      <c r="G4072" s="12">
        <v>1.1401769187507337E-2</v>
      </c>
      <c r="H4072" s="12">
        <v>7.1047295004226007E-3</v>
      </c>
      <c r="I4072" s="12">
        <v>6.6613179646833967E-4</v>
      </c>
      <c r="J4072" s="12">
        <v>8.8702950370699186E-3</v>
      </c>
      <c r="K4072" s="12">
        <v>1.1984224535261474E-2</v>
      </c>
      <c r="L4072" s="12">
        <v>8.2479685089522168E-3</v>
      </c>
      <c r="M4072" s="12">
        <v>9.3416630336704467E-3</v>
      </c>
      <c r="N4072" s="12"/>
      <c r="O4072" s="12"/>
    </row>
    <row r="4073" spans="1:15" x14ac:dyDescent="0.35">
      <c r="A4073" s="11" t="str">
        <f t="shared" si="64"/>
        <v>CONSUMO PER CAPITA (kg o litros por individuo)Sangria de VinoDE 35 A 49 AÑOS</v>
      </c>
      <c r="B4073" s="11" t="s">
        <v>208</v>
      </c>
      <c r="C4073" s="11" t="s">
        <v>115</v>
      </c>
      <c r="D4073" s="11" t="s">
        <v>37</v>
      </c>
      <c r="E4073" s="12">
        <v>1.3503346909884686E-2</v>
      </c>
      <c r="F4073" s="12">
        <v>1.9700084071529043E-2</v>
      </c>
      <c r="G4073" s="12">
        <v>4.9200132292254783E-2</v>
      </c>
      <c r="H4073" s="12">
        <v>1.0368049638336997E-2</v>
      </c>
      <c r="I4073" s="12">
        <v>1.8065136377132807E-2</v>
      </c>
      <c r="J4073" s="12">
        <v>2.4489972145649276E-2</v>
      </c>
      <c r="K4073" s="12">
        <v>2.5428886844593834E-2</v>
      </c>
      <c r="L4073" s="12">
        <v>6.8109700598824145E-3</v>
      </c>
      <c r="M4073" s="12">
        <v>6.6441664756172591E-3</v>
      </c>
      <c r="N4073" s="12"/>
      <c r="O4073" s="12"/>
    </row>
    <row r="4074" spans="1:15" x14ac:dyDescent="0.35">
      <c r="A4074" s="11" t="str">
        <f t="shared" si="64"/>
        <v>CONSUMO PER CAPITA (kg o litros por individuo)Sangria de VinoDE 50 A 59 AÑOS</v>
      </c>
      <c r="B4074" s="11" t="s">
        <v>208</v>
      </c>
      <c r="C4074" s="11" t="s">
        <v>115</v>
      </c>
      <c r="D4074" s="11" t="s">
        <v>38</v>
      </c>
      <c r="E4074" s="12">
        <v>9.662902419822152E-3</v>
      </c>
      <c r="F4074" s="12">
        <v>2.7015925834130539E-2</v>
      </c>
      <c r="G4074" s="12">
        <v>5.7681024311249537E-2</v>
      </c>
      <c r="H4074" s="12">
        <v>1.7820662937100461E-2</v>
      </c>
      <c r="I4074" s="12">
        <v>1.3203415573526689E-2</v>
      </c>
      <c r="J4074" s="12">
        <v>2.25036612485967E-2</v>
      </c>
      <c r="K4074" s="12">
        <v>6.3904181166969887E-2</v>
      </c>
      <c r="L4074" s="12">
        <v>1.4114638185647834E-2</v>
      </c>
      <c r="M4074" s="12">
        <v>6.0478844373903721E-3</v>
      </c>
      <c r="N4074" s="12"/>
      <c r="O4074" s="12"/>
    </row>
    <row r="4075" spans="1:15" x14ac:dyDescent="0.35">
      <c r="A4075" s="11" t="str">
        <f t="shared" si="64"/>
        <v>CONSUMO PER CAPITA (kg o litros por individuo)Sangria de VinoDE 60 A 75 AÑOS</v>
      </c>
      <c r="B4075" s="11" t="s">
        <v>208</v>
      </c>
      <c r="C4075" s="11" t="s">
        <v>115</v>
      </c>
      <c r="D4075" s="11" t="s">
        <v>39</v>
      </c>
      <c r="E4075" s="12">
        <v>1.788175397348029E-2</v>
      </c>
      <c r="F4075" s="12">
        <v>1.8318337672637446E-2</v>
      </c>
      <c r="G4075" s="12">
        <v>9.8266163459054159E-2</v>
      </c>
      <c r="H4075" s="12">
        <v>2.7137283684038782E-2</v>
      </c>
      <c r="I4075" s="12">
        <v>2.1727347410704645E-2</v>
      </c>
      <c r="J4075" s="12">
        <v>3.2136700061139799E-2</v>
      </c>
      <c r="K4075" s="12">
        <v>6.5115580407640566E-2</v>
      </c>
      <c r="L4075" s="12">
        <v>1.3772938490420354E-2</v>
      </c>
      <c r="M4075" s="12">
        <v>1.5523137058299335E-2</v>
      </c>
      <c r="N4075" s="12"/>
      <c r="O4075" s="12"/>
    </row>
    <row r="4076" spans="1:15" x14ac:dyDescent="0.35">
      <c r="A4076" s="11" t="str">
        <f t="shared" si="64"/>
        <v>CONSUMO PER CAPITA (kg o litros por individuo)Sangria de VinoNIVEL ALTO</v>
      </c>
      <c r="B4076" s="11" t="s">
        <v>208</v>
      </c>
      <c r="C4076" s="11" t="s">
        <v>115</v>
      </c>
      <c r="D4076" s="11" t="s">
        <v>171</v>
      </c>
      <c r="E4076" s="12">
        <v>1.4591471939890667E-2</v>
      </c>
      <c r="F4076" s="12">
        <v>1.3173916425426405E-2</v>
      </c>
      <c r="G4076" s="12">
        <v>5.1960234678721524E-2</v>
      </c>
      <c r="H4076" s="12">
        <v>1.0624967594944787E-2</v>
      </c>
      <c r="I4076" s="12">
        <v>8.2282656361544696E-3</v>
      </c>
      <c r="J4076" s="12">
        <v>1.7907813029618771E-2</v>
      </c>
      <c r="K4076" s="12">
        <v>4.1120165567564995E-2</v>
      </c>
      <c r="L4076" s="12">
        <v>3.3361642275932285E-3</v>
      </c>
      <c r="M4076" s="12">
        <v>7.7271800811121527E-3</v>
      </c>
      <c r="N4076" s="12"/>
      <c r="O4076" s="12"/>
    </row>
    <row r="4077" spans="1:15" x14ac:dyDescent="0.35">
      <c r="A4077" s="11" t="str">
        <f t="shared" si="64"/>
        <v>CONSUMO PER CAPITA (kg o litros por individuo)Sangria de VinoNIVEL MEDIO ALTO</v>
      </c>
      <c r="B4077" s="11" t="s">
        <v>208</v>
      </c>
      <c r="C4077" s="11" t="s">
        <v>115</v>
      </c>
      <c r="D4077" s="11" t="s">
        <v>172</v>
      </c>
      <c r="E4077" s="12">
        <v>8.8459613392878732E-3</v>
      </c>
      <c r="F4077" s="12">
        <v>2.6433676871998765E-2</v>
      </c>
      <c r="G4077" s="12">
        <v>4.6584221618089637E-2</v>
      </c>
      <c r="H4077" s="12">
        <v>8.9762565338802128E-3</v>
      </c>
      <c r="I4077" s="12">
        <v>9.7088807348878203E-3</v>
      </c>
      <c r="J4077" s="12">
        <v>3.205944656685026E-2</v>
      </c>
      <c r="K4077" s="12">
        <v>3.4313850786695389E-2</v>
      </c>
      <c r="L4077" s="12">
        <v>6.656829416315793E-3</v>
      </c>
      <c r="M4077" s="12">
        <v>8.8670270615032864E-3</v>
      </c>
      <c r="N4077" s="12"/>
      <c r="O4077" s="12"/>
    </row>
    <row r="4078" spans="1:15" x14ac:dyDescent="0.35">
      <c r="A4078" s="11" t="str">
        <f t="shared" si="64"/>
        <v>CONSUMO PER CAPITA (kg o litros por individuo)Sangria de VinoNIVEL MEDIO</v>
      </c>
      <c r="B4078" s="11" t="s">
        <v>208</v>
      </c>
      <c r="C4078" s="11" t="s">
        <v>115</v>
      </c>
      <c r="D4078" s="11" t="s">
        <v>173</v>
      </c>
      <c r="E4078" s="12">
        <v>6.7742271518956617E-3</v>
      </c>
      <c r="F4078" s="12">
        <v>7.987724761242378E-3</v>
      </c>
      <c r="G4078" s="12">
        <v>4.1742231522369042E-2</v>
      </c>
      <c r="H4078" s="12">
        <v>1.7160733022502591E-2</v>
      </c>
      <c r="I4078" s="12">
        <v>9.654947143326497E-3</v>
      </c>
      <c r="J4078" s="12">
        <v>1.2440592585000158E-2</v>
      </c>
      <c r="K4078" s="12">
        <v>3.452349097503335E-2</v>
      </c>
      <c r="L4078" s="12">
        <v>1.6175489414969775E-2</v>
      </c>
      <c r="M4078" s="12">
        <v>9.5232200632561128E-3</v>
      </c>
      <c r="N4078" s="12"/>
      <c r="O4078" s="12"/>
    </row>
    <row r="4079" spans="1:15" x14ac:dyDescent="0.35">
      <c r="A4079" s="11" t="str">
        <f t="shared" si="64"/>
        <v>CONSUMO PER CAPITA (kg o litros por individuo)Sangria de VinoNIVEL MEDIO BAJO</v>
      </c>
      <c r="B4079" s="11" t="s">
        <v>208</v>
      </c>
      <c r="C4079" s="11" t="s">
        <v>115</v>
      </c>
      <c r="D4079" s="11" t="s">
        <v>174</v>
      </c>
      <c r="E4079" s="12">
        <v>1.4446090866208801E-2</v>
      </c>
      <c r="F4079" s="12">
        <v>1.9889445870303168E-2</v>
      </c>
      <c r="G4079" s="12">
        <v>3.9329812073636165E-2</v>
      </c>
      <c r="H4079" s="12">
        <v>2.633403323915617E-2</v>
      </c>
      <c r="I4079" s="12">
        <v>1.2444455741107826E-2</v>
      </c>
      <c r="J4079" s="12">
        <v>2.4326742429659088E-2</v>
      </c>
      <c r="K4079" s="12">
        <v>4.5907705871882143E-2</v>
      </c>
      <c r="L4079" s="12">
        <v>2.4972094899909716E-2</v>
      </c>
      <c r="M4079" s="12">
        <v>8.4866796817818328E-3</v>
      </c>
      <c r="N4079" s="12"/>
      <c r="O4079" s="12"/>
    </row>
    <row r="4080" spans="1:15" x14ac:dyDescent="0.35">
      <c r="A4080" s="11" t="str">
        <f t="shared" si="64"/>
        <v>CONSUMO PER CAPITA (kg o litros por individuo)Sangria de VinoNIVEL BAJO</v>
      </c>
      <c r="B4080" s="11" t="s">
        <v>208</v>
      </c>
      <c r="C4080" s="11" t="s">
        <v>115</v>
      </c>
      <c r="D4080" s="11" t="s">
        <v>190</v>
      </c>
      <c r="E4080" s="12">
        <v>1.2510297725227116E-2</v>
      </c>
      <c r="F4080" s="12">
        <v>2.8110209235868568E-2</v>
      </c>
      <c r="G4080" s="12">
        <v>7.9185480860493165E-2</v>
      </c>
      <c r="H4080" s="12">
        <v>1.8115357730139819E-2</v>
      </c>
      <c r="I4080" s="12">
        <v>2.526458845728672E-2</v>
      </c>
      <c r="J4080" s="12">
        <v>2.2027840291341045E-2</v>
      </c>
      <c r="K4080" s="12">
        <v>4.1153324549168167E-2</v>
      </c>
      <c r="L4080" s="12">
        <v>9.3044745956916263E-3</v>
      </c>
      <c r="M4080" s="12">
        <v>8.0446400302455843E-3</v>
      </c>
      <c r="N4080" s="12"/>
      <c r="O4080" s="12"/>
    </row>
    <row r="4081" spans="1:15" x14ac:dyDescent="0.35">
      <c r="A4081" s="11" t="str">
        <f t="shared" si="64"/>
        <v>CONSUMO PER CAPITA (kg o litros por individuo)Sangria de VinoHOMBRE</v>
      </c>
      <c r="B4081" s="11" t="s">
        <v>208</v>
      </c>
      <c r="C4081" s="11" t="s">
        <v>115</v>
      </c>
      <c r="D4081" s="11" t="s">
        <v>17</v>
      </c>
      <c r="E4081" s="12">
        <v>1.0807117625742723E-2</v>
      </c>
      <c r="F4081" s="12">
        <v>1.5984076721358778E-2</v>
      </c>
      <c r="G4081" s="12">
        <v>5.9249232241244357E-2</v>
      </c>
      <c r="H4081" s="12">
        <v>1.679206703021616E-2</v>
      </c>
      <c r="I4081" s="12">
        <v>1.2972521701548122E-2</v>
      </c>
      <c r="J4081" s="12">
        <v>1.8066015052417946E-2</v>
      </c>
      <c r="K4081" s="12">
        <v>3.9788742011975006E-2</v>
      </c>
      <c r="L4081" s="12">
        <v>8.924695501511086E-3</v>
      </c>
      <c r="M4081" s="12">
        <v>8.0536109808927361E-3</v>
      </c>
      <c r="N4081" s="12"/>
      <c r="O4081" s="12"/>
    </row>
    <row r="4082" spans="1:15" x14ac:dyDescent="0.35">
      <c r="A4082" s="11" t="str">
        <f t="shared" si="64"/>
        <v>CONSUMO PER CAPITA (kg o litros por individuo)Sangria de VinoMUJER</v>
      </c>
      <c r="B4082" s="11" t="s">
        <v>208</v>
      </c>
      <c r="C4082" s="11" t="s">
        <v>115</v>
      </c>
      <c r="D4082" s="11" t="s">
        <v>18</v>
      </c>
      <c r="E4082" s="12">
        <v>1.1771984676104444E-2</v>
      </c>
      <c r="F4082" s="12">
        <v>2.0437634050376477E-2</v>
      </c>
      <c r="G4082" s="12">
        <v>4.6385582657421515E-2</v>
      </c>
      <c r="H4082" s="12">
        <v>1.5351376648462313E-2</v>
      </c>
      <c r="I4082" s="12">
        <v>1.3457916667172186E-2</v>
      </c>
      <c r="J4082" s="12">
        <v>2.304336619235868E-2</v>
      </c>
      <c r="K4082" s="12">
        <v>3.858442707588719E-2</v>
      </c>
      <c r="L4082" s="12">
        <v>1.4347001744372713E-2</v>
      </c>
      <c r="M4082" s="12">
        <v>9.0184655510336907E-3</v>
      </c>
      <c r="N4082" s="12"/>
      <c r="O4082" s="12"/>
    </row>
    <row r="4083" spans="1:15" x14ac:dyDescent="0.35">
      <c r="A4083" s="11" t="str">
        <f t="shared" si="64"/>
        <v>CONSUMO PER CAPITA (kg o litros por individuo)Sangria de CavaT.ESPAÑA</v>
      </c>
      <c r="B4083" s="11" t="s">
        <v>208</v>
      </c>
      <c r="C4083" s="11" t="s">
        <v>116</v>
      </c>
      <c r="D4083" s="11" t="s">
        <v>32</v>
      </c>
      <c r="E4083" s="12">
        <v>1.6648134047754181E-2</v>
      </c>
      <c r="F4083" s="12">
        <v>1.0963165193805699E-2</v>
      </c>
      <c r="G4083" s="12">
        <v>2.2088154646575344E-2</v>
      </c>
      <c r="H4083" s="12">
        <v>8.7555411854621339E-3</v>
      </c>
      <c r="I4083" s="12">
        <v>1.4016195254426303E-2</v>
      </c>
      <c r="J4083" s="12">
        <v>1.367395623351521E-2</v>
      </c>
      <c r="K4083" s="12">
        <v>2.1689710179357523E-2</v>
      </c>
      <c r="L4083" s="12">
        <v>1.3678912632689211E-2</v>
      </c>
      <c r="M4083" s="12">
        <v>6.684936349113684E-3</v>
      </c>
      <c r="N4083" s="12"/>
      <c r="O4083" s="12"/>
    </row>
    <row r="4084" spans="1:15" x14ac:dyDescent="0.35">
      <c r="A4084" s="11" t="str">
        <f t="shared" si="64"/>
        <v>CONSUMO PER CAPITA (kg o litros por individuo)Sangria de CavaBCN AM</v>
      </c>
      <c r="B4084" s="11" t="s">
        <v>208</v>
      </c>
      <c r="C4084" s="11" t="s">
        <v>116</v>
      </c>
      <c r="D4084" s="11" t="s">
        <v>1</v>
      </c>
      <c r="E4084" s="12">
        <v>0.10893084909893047</v>
      </c>
      <c r="F4084" s="12">
        <v>2.276749930533848E-2</v>
      </c>
      <c r="G4084" s="12">
        <v>2.8618479737752625E-2</v>
      </c>
      <c r="H4084" s="12">
        <v>1.4527338019167464E-2</v>
      </c>
      <c r="I4084" s="12">
        <v>2.4473763329505727E-2</v>
      </c>
      <c r="J4084" s="12">
        <v>1.6149746449403292E-2</v>
      </c>
      <c r="K4084" s="12">
        <v>4.0949098000629791E-2</v>
      </c>
      <c r="L4084" s="12">
        <v>1.2991874749402386E-2</v>
      </c>
      <c r="M4084" s="12">
        <v>2.3164230458394181E-2</v>
      </c>
      <c r="N4084" s="12"/>
      <c r="O4084" s="12"/>
    </row>
    <row r="4085" spans="1:15" x14ac:dyDescent="0.35">
      <c r="A4085" s="11" t="str">
        <f t="shared" si="64"/>
        <v>CONSUMO PER CAPITA (kg o litros por individuo)Sangria de CavaREST.CAT ARAGON</v>
      </c>
      <c r="B4085" s="11" t="s">
        <v>208</v>
      </c>
      <c r="C4085" s="11" t="s">
        <v>116</v>
      </c>
      <c r="D4085" s="11" t="s">
        <v>2</v>
      </c>
      <c r="E4085" s="12">
        <v>1.4172306214962077E-2</v>
      </c>
      <c r="F4085" s="12">
        <v>3.8006857950853866E-2</v>
      </c>
      <c r="G4085" s="12">
        <v>3.6683488347751182E-2</v>
      </c>
      <c r="H4085" s="12">
        <v>1.3041400957670923E-2</v>
      </c>
      <c r="I4085" s="12">
        <v>1.2859020046994794E-2</v>
      </c>
      <c r="J4085" s="12">
        <v>6.0866156116424807E-3</v>
      </c>
      <c r="K4085" s="12">
        <v>3.6388687422099796E-2</v>
      </c>
      <c r="L4085" s="12">
        <v>3.6323533844218756E-2</v>
      </c>
      <c r="M4085" s="12">
        <v>8.8471960854389266E-3</v>
      </c>
      <c r="N4085" s="12"/>
      <c r="O4085" s="12"/>
    </row>
    <row r="4086" spans="1:15" x14ac:dyDescent="0.35">
      <c r="A4086" s="11" t="str">
        <f t="shared" si="64"/>
        <v>CONSUMO PER CAPITA (kg o litros por individuo)Sangria de CavaLEVANTE</v>
      </c>
      <c r="B4086" s="11" t="s">
        <v>208</v>
      </c>
      <c r="C4086" s="11" t="s">
        <v>116</v>
      </c>
      <c r="D4086" s="11" t="s">
        <v>3</v>
      </c>
      <c r="E4086" s="12">
        <v>1.0222701498486657E-2</v>
      </c>
      <c r="F4086" s="12">
        <v>1.2248565293400663E-2</v>
      </c>
      <c r="G4086" s="12">
        <v>2.8489580300800472E-2</v>
      </c>
      <c r="H4086" s="12">
        <v>2.0328224600038532E-2</v>
      </c>
      <c r="I4086" s="12">
        <v>5.0680604569328727E-2</v>
      </c>
      <c r="J4086" s="12">
        <v>8.0158832859667239E-3</v>
      </c>
      <c r="K4086" s="12">
        <v>4.2573726528550182E-2</v>
      </c>
      <c r="L4086" s="12">
        <v>4.1496674489246661E-2</v>
      </c>
      <c r="M4086" s="12">
        <v>1.0264741251637395E-3</v>
      </c>
      <c r="N4086" s="12"/>
      <c r="O4086" s="12"/>
    </row>
    <row r="4087" spans="1:15" x14ac:dyDescent="0.35">
      <c r="A4087" s="11" t="str">
        <f t="shared" si="64"/>
        <v>CONSUMO PER CAPITA (kg o litros por individuo)Sangria de CavaANDALUCIA</v>
      </c>
      <c r="B4087" s="11" t="s">
        <v>208</v>
      </c>
      <c r="C4087" s="11" t="s">
        <v>116</v>
      </c>
      <c r="D4087" s="11" t="s">
        <v>4</v>
      </c>
      <c r="E4087" s="12">
        <v>6.25033487807406E-4</v>
      </c>
      <c r="F4087" s="12">
        <v>3.0011433585175988E-3</v>
      </c>
      <c r="G4087" s="12">
        <v>5.2790204008146685E-3</v>
      </c>
      <c r="H4087" s="12">
        <v>2.2373236677544943E-3</v>
      </c>
      <c r="I4087" s="12">
        <v>2.4444969167255878E-3</v>
      </c>
      <c r="J4087" s="12">
        <v>3.3076238343738677E-2</v>
      </c>
      <c r="K4087" s="12">
        <v>1.0646871386005821E-3</v>
      </c>
      <c r="L4087" s="12">
        <v>2.2649711020793248E-3</v>
      </c>
      <c r="M4087" s="12" t="s">
        <v>222</v>
      </c>
      <c r="N4087" s="12"/>
      <c r="O4087" s="12"/>
    </row>
    <row r="4088" spans="1:15" x14ac:dyDescent="0.35">
      <c r="A4088" s="11" t="str">
        <f t="shared" si="64"/>
        <v>CONSUMO PER CAPITA (kg o litros por individuo)Sangria de CavaMDD AM</v>
      </c>
      <c r="B4088" s="11" t="s">
        <v>208</v>
      </c>
      <c r="C4088" s="11" t="s">
        <v>116</v>
      </c>
      <c r="D4088" s="11" t="s">
        <v>5</v>
      </c>
      <c r="E4088" s="12">
        <v>1.1276106173336194E-3</v>
      </c>
      <c r="F4088" s="12">
        <v>2.3443263662979103E-3</v>
      </c>
      <c r="G4088" s="12">
        <v>2.7633011777400601E-2</v>
      </c>
      <c r="H4088" s="12">
        <v>9.6205852137328501E-3</v>
      </c>
      <c r="I4088" s="12">
        <v>3.5425523855819548E-3</v>
      </c>
      <c r="J4088" s="12">
        <v>6.920004590379383E-3</v>
      </c>
      <c r="K4088" s="12">
        <v>2.5040917544990528E-2</v>
      </c>
      <c r="L4088" s="12" t="s">
        <v>222</v>
      </c>
      <c r="M4088" s="12">
        <v>6.2768548629267068E-3</v>
      </c>
      <c r="N4088" s="12"/>
      <c r="O4088" s="12"/>
    </row>
    <row r="4089" spans="1:15" x14ac:dyDescent="0.35">
      <c r="A4089" s="11" t="str">
        <f t="shared" ref="A4089:A4152" si="65">B4089&amp;C4089&amp;D4089</f>
        <v>CONSUMO PER CAPITA (kg o litros por individuo)Sangria de CavaRTO CENTRO</v>
      </c>
      <c r="B4089" s="11" t="s">
        <v>208</v>
      </c>
      <c r="C4089" s="11" t="s">
        <v>116</v>
      </c>
      <c r="D4089" s="11" t="s">
        <v>6</v>
      </c>
      <c r="E4089" s="12">
        <v>5.3013116993858309E-3</v>
      </c>
      <c r="F4089" s="12">
        <v>5.9520666137680631E-3</v>
      </c>
      <c r="G4089" s="12">
        <v>3.4781920094294448E-2</v>
      </c>
      <c r="H4089" s="12">
        <v>4.4069247542637986E-3</v>
      </c>
      <c r="I4089" s="12">
        <v>4.95749657524522E-3</v>
      </c>
      <c r="J4089" s="12">
        <v>1.4817115555414283E-2</v>
      </c>
      <c r="K4089" s="12">
        <v>2.0439919834078547E-2</v>
      </c>
      <c r="L4089" s="12" t="s">
        <v>222</v>
      </c>
      <c r="M4089" s="12">
        <v>2.5390870989343466E-3</v>
      </c>
      <c r="N4089" s="12"/>
      <c r="O4089" s="12"/>
    </row>
    <row r="4090" spans="1:15" x14ac:dyDescent="0.35">
      <c r="A4090" s="11" t="str">
        <f t="shared" si="65"/>
        <v>CONSUMO PER CAPITA (kg o litros por individuo)Sangria de CavaNORTE-CENTRO</v>
      </c>
      <c r="B4090" s="11" t="s">
        <v>208</v>
      </c>
      <c r="C4090" s="11" t="s">
        <v>116</v>
      </c>
      <c r="D4090" s="11" t="s">
        <v>7</v>
      </c>
      <c r="E4090" s="12">
        <v>1.5747618416301214E-2</v>
      </c>
      <c r="F4090" s="12" t="s">
        <v>222</v>
      </c>
      <c r="G4090" s="12">
        <v>9.4920797115101152E-3</v>
      </c>
      <c r="H4090" s="12" t="s">
        <v>222</v>
      </c>
      <c r="I4090" s="12" t="s">
        <v>222</v>
      </c>
      <c r="J4090" s="12">
        <v>4.9461743427313383E-3</v>
      </c>
      <c r="K4090" s="12">
        <v>6.3491946074362995E-4</v>
      </c>
      <c r="L4090" s="12">
        <v>2.3275273008396269E-3</v>
      </c>
      <c r="M4090" s="12">
        <v>8.1377865183894157E-3</v>
      </c>
      <c r="N4090" s="12"/>
      <c r="O4090" s="12"/>
    </row>
    <row r="4091" spans="1:15" x14ac:dyDescent="0.35">
      <c r="A4091" s="11" t="str">
        <f t="shared" si="65"/>
        <v>CONSUMO PER CAPITA (kg o litros por individuo)Sangria de CavaNOROESTE</v>
      </c>
      <c r="B4091" s="11" t="s">
        <v>208</v>
      </c>
      <c r="C4091" s="11" t="s">
        <v>116</v>
      </c>
      <c r="D4091" s="11" t="s">
        <v>8</v>
      </c>
      <c r="E4091" s="12">
        <v>6.8664943078879303E-3</v>
      </c>
      <c r="F4091" s="12">
        <v>3.7849381418354837E-3</v>
      </c>
      <c r="G4091" s="12">
        <v>1.1478479204462034E-2</v>
      </c>
      <c r="H4091" s="12">
        <v>3.2558608545698829E-3</v>
      </c>
      <c r="I4091" s="12">
        <v>5.7909394321153359E-3</v>
      </c>
      <c r="J4091" s="12">
        <v>6.4045419110090986E-3</v>
      </c>
      <c r="K4091" s="12">
        <v>7.03036101174265E-3</v>
      </c>
      <c r="L4091" s="12">
        <v>4.4471069724769524E-3</v>
      </c>
      <c r="M4091" s="12">
        <v>1.468429507345034E-2</v>
      </c>
      <c r="N4091" s="12"/>
      <c r="O4091" s="12"/>
    </row>
    <row r="4092" spans="1:15" x14ac:dyDescent="0.35">
      <c r="A4092" s="11" t="str">
        <f t="shared" si="65"/>
        <v>CONSUMO PER CAPITA (kg o litros por individuo)Sangria de Cava&lt;2MIL</v>
      </c>
      <c r="B4092" s="11" t="s">
        <v>208</v>
      </c>
      <c r="C4092" s="11" t="s">
        <v>116</v>
      </c>
      <c r="D4092" s="11" t="s">
        <v>9</v>
      </c>
      <c r="E4092" s="12" t="s">
        <v>222</v>
      </c>
      <c r="F4092" s="12">
        <v>4.9673084611692266E-2</v>
      </c>
      <c r="G4092" s="12">
        <v>6.1671585014754504E-2</v>
      </c>
      <c r="H4092" s="12">
        <v>3.4364685062375964E-2</v>
      </c>
      <c r="I4092" s="12">
        <v>7.0029626258964967E-3</v>
      </c>
      <c r="J4092" s="12">
        <v>2.0920248840667371E-2</v>
      </c>
      <c r="K4092" s="12">
        <v>2.880014485496794E-2</v>
      </c>
      <c r="L4092" s="12" t="s">
        <v>222</v>
      </c>
      <c r="M4092" s="12">
        <v>4.4198811928852734E-3</v>
      </c>
      <c r="N4092" s="12"/>
      <c r="O4092" s="12"/>
    </row>
    <row r="4093" spans="1:15" x14ac:dyDescent="0.35">
      <c r="A4093" s="11" t="str">
        <f t="shared" si="65"/>
        <v>CONSUMO PER CAPITA (kg o litros por individuo)Sangria de Cava2-5MIL</v>
      </c>
      <c r="B4093" s="11" t="s">
        <v>208</v>
      </c>
      <c r="C4093" s="11" t="s">
        <v>116</v>
      </c>
      <c r="D4093" s="11" t="s">
        <v>10</v>
      </c>
      <c r="E4093" s="12">
        <v>2.0687929632275736E-2</v>
      </c>
      <c r="F4093" s="12">
        <v>1.6734626938573624E-2</v>
      </c>
      <c r="G4093" s="12">
        <v>2.3788347315979837E-2</v>
      </c>
      <c r="H4093" s="12">
        <v>6.2721144586002303E-3</v>
      </c>
      <c r="I4093" s="12">
        <v>5.3329279432356609E-3</v>
      </c>
      <c r="J4093" s="12">
        <v>1.5398324934148713E-3</v>
      </c>
      <c r="K4093" s="12">
        <v>2.9782131041486457E-2</v>
      </c>
      <c r="L4093" s="12">
        <v>3.1167467306559859E-3</v>
      </c>
      <c r="M4093" s="12">
        <v>8.8135854648910567E-3</v>
      </c>
      <c r="N4093" s="12"/>
      <c r="O4093" s="12"/>
    </row>
    <row r="4094" spans="1:15" x14ac:dyDescent="0.35">
      <c r="A4094" s="11" t="str">
        <f t="shared" si="65"/>
        <v>CONSUMO PER CAPITA (kg o litros por individuo)Sangria de Cava5-10MIL</v>
      </c>
      <c r="B4094" s="11" t="s">
        <v>208</v>
      </c>
      <c r="C4094" s="11" t="s">
        <v>116</v>
      </c>
      <c r="D4094" s="11" t="s">
        <v>11</v>
      </c>
      <c r="E4094" s="12" t="s">
        <v>222</v>
      </c>
      <c r="F4094" s="12">
        <v>1.4452776378857184E-3</v>
      </c>
      <c r="G4094" s="12">
        <v>2.1197076302710439E-2</v>
      </c>
      <c r="H4094" s="12" t="s">
        <v>222</v>
      </c>
      <c r="I4094" s="12">
        <v>5.2386173032146245E-3</v>
      </c>
      <c r="J4094" s="12">
        <v>1.3427938661439652E-2</v>
      </c>
      <c r="K4094" s="12">
        <v>2.9366289168523455E-3</v>
      </c>
      <c r="L4094" s="12">
        <v>2.7299803115219803E-2</v>
      </c>
      <c r="M4094" s="12" t="s">
        <v>222</v>
      </c>
      <c r="N4094" s="12"/>
      <c r="O4094" s="12"/>
    </row>
    <row r="4095" spans="1:15" x14ac:dyDescent="0.35">
      <c r="A4095" s="11" t="str">
        <f t="shared" si="65"/>
        <v>CONSUMO PER CAPITA (kg o litros por individuo)Sangria de Cava10-30MIL</v>
      </c>
      <c r="B4095" s="11" t="s">
        <v>208</v>
      </c>
      <c r="C4095" s="11" t="s">
        <v>116</v>
      </c>
      <c r="D4095" s="11" t="s">
        <v>12</v>
      </c>
      <c r="E4095" s="12">
        <v>7.2741282461425217E-3</v>
      </c>
      <c r="F4095" s="12">
        <v>4.2426942541147336E-3</v>
      </c>
      <c r="G4095" s="12">
        <v>8.2164469516726301E-3</v>
      </c>
      <c r="H4095" s="12">
        <v>1.3793709693385758E-3</v>
      </c>
      <c r="I4095" s="12">
        <v>8.0698163684434897E-3</v>
      </c>
      <c r="J4095" s="12">
        <v>3.4617625158165494E-2</v>
      </c>
      <c r="K4095" s="12">
        <v>1.7036801276739202E-2</v>
      </c>
      <c r="L4095" s="12">
        <v>1.1824011093111798E-2</v>
      </c>
      <c r="M4095" s="12">
        <v>1.9713887334358664E-3</v>
      </c>
      <c r="N4095" s="12"/>
      <c r="O4095" s="12"/>
    </row>
    <row r="4096" spans="1:15" x14ac:dyDescent="0.35">
      <c r="A4096" s="11" t="str">
        <f t="shared" si="65"/>
        <v>CONSUMO PER CAPITA (kg o litros por individuo)Sangria de Cava30-100MIL</v>
      </c>
      <c r="B4096" s="11" t="s">
        <v>208</v>
      </c>
      <c r="C4096" s="11" t="s">
        <v>116</v>
      </c>
      <c r="D4096" s="11" t="s">
        <v>13</v>
      </c>
      <c r="E4096" s="12">
        <v>3.5809896419331869E-2</v>
      </c>
      <c r="F4096" s="12">
        <v>1.2349180736918189E-2</v>
      </c>
      <c r="G4096" s="12">
        <v>1.9866039706838749E-2</v>
      </c>
      <c r="H4096" s="12">
        <v>1.1723594723846903E-2</v>
      </c>
      <c r="I4096" s="12">
        <v>4.0624099891463705E-2</v>
      </c>
      <c r="J4096" s="12">
        <v>5.1249555065391202E-3</v>
      </c>
      <c r="K4096" s="12">
        <v>2.9698439245318255E-2</v>
      </c>
      <c r="L4096" s="12">
        <v>3.2347880792808592E-2</v>
      </c>
      <c r="M4096" s="12">
        <v>1.1260649419181598E-2</v>
      </c>
      <c r="N4096" s="12"/>
      <c r="O4096" s="12"/>
    </row>
    <row r="4097" spans="1:15" x14ac:dyDescent="0.35">
      <c r="A4097" s="11" t="str">
        <f t="shared" si="65"/>
        <v>CONSUMO PER CAPITA (kg o litros por individuo)Sangria de Cava100-200MIL</v>
      </c>
      <c r="B4097" s="11" t="s">
        <v>208</v>
      </c>
      <c r="C4097" s="11" t="s">
        <v>116</v>
      </c>
      <c r="D4097" s="11" t="s">
        <v>14</v>
      </c>
      <c r="E4097" s="12">
        <v>3.7867957749081024E-3</v>
      </c>
      <c r="F4097" s="12">
        <v>1.4823206073727338E-3</v>
      </c>
      <c r="G4097" s="12">
        <v>1.4102196325921156E-2</v>
      </c>
      <c r="H4097" s="12">
        <v>1.583033606476094E-2</v>
      </c>
      <c r="I4097" s="12">
        <v>3.4075071201690407E-3</v>
      </c>
      <c r="J4097" s="12">
        <v>1.5563384968599102E-2</v>
      </c>
      <c r="K4097" s="12">
        <v>2.5944869475665506E-2</v>
      </c>
      <c r="L4097" s="12">
        <v>4.2505573841248858E-3</v>
      </c>
      <c r="M4097" s="12">
        <v>6.2215229766193151E-3</v>
      </c>
      <c r="N4097" s="12"/>
      <c r="O4097" s="12"/>
    </row>
    <row r="4098" spans="1:15" x14ac:dyDescent="0.35">
      <c r="A4098" s="11" t="str">
        <f t="shared" si="65"/>
        <v>CONSUMO PER CAPITA (kg o litros por individuo)Sangria de Cava200-500MIL</v>
      </c>
      <c r="B4098" s="11" t="s">
        <v>208</v>
      </c>
      <c r="C4098" s="11" t="s">
        <v>116</v>
      </c>
      <c r="D4098" s="11" t="s">
        <v>15</v>
      </c>
      <c r="E4098" s="12">
        <v>3.4443250116846263E-2</v>
      </c>
      <c r="F4098" s="12">
        <v>1.1825748819679823E-2</v>
      </c>
      <c r="G4098" s="12">
        <v>3.2407309766449857E-2</v>
      </c>
      <c r="H4098" s="12">
        <v>4.612832719177745E-3</v>
      </c>
      <c r="I4098" s="12">
        <v>1.3385630744573683E-2</v>
      </c>
      <c r="J4098" s="12">
        <v>6.9294236600588562E-3</v>
      </c>
      <c r="K4098" s="12">
        <v>2.8310459410922771E-2</v>
      </c>
      <c r="L4098" s="12">
        <v>3.0157927259744921E-3</v>
      </c>
      <c r="M4098" s="12">
        <v>1.225667979335995E-2</v>
      </c>
      <c r="N4098" s="12"/>
      <c r="O4098" s="12"/>
    </row>
    <row r="4099" spans="1:15" x14ac:dyDescent="0.35">
      <c r="A4099" s="11" t="str">
        <f t="shared" si="65"/>
        <v>CONSUMO PER CAPITA (kg o litros por individuo)Sangria de Cava&gt;500MIL</v>
      </c>
      <c r="B4099" s="11" t="s">
        <v>208</v>
      </c>
      <c r="C4099" s="11" t="s">
        <v>116</v>
      </c>
      <c r="D4099" s="11" t="s">
        <v>16</v>
      </c>
      <c r="E4099" s="12">
        <v>1.0443438877164915E-2</v>
      </c>
      <c r="F4099" s="12">
        <v>1.0905297093966357E-2</v>
      </c>
      <c r="G4099" s="12">
        <v>2.3245908888732507E-2</v>
      </c>
      <c r="H4099" s="12">
        <v>8.1338734252336814E-3</v>
      </c>
      <c r="I4099" s="12">
        <v>4.6414510288509377E-3</v>
      </c>
      <c r="J4099" s="12">
        <v>7.9182111767854991E-3</v>
      </c>
      <c r="K4099" s="12">
        <v>1.2663078381134044E-2</v>
      </c>
      <c r="L4099" s="12">
        <v>8.8804918457568074E-3</v>
      </c>
      <c r="M4099" s="12">
        <v>4.8772874731061403E-3</v>
      </c>
      <c r="N4099" s="12"/>
      <c r="O4099" s="12"/>
    </row>
    <row r="4100" spans="1:15" x14ac:dyDescent="0.35">
      <c r="A4100" s="11" t="str">
        <f t="shared" si="65"/>
        <v>CONSUMO PER CAPITA (kg o litros por individuo)Sangria de CavaDE 15 A 19 AÑOS</v>
      </c>
      <c r="B4100" s="11" t="s">
        <v>208</v>
      </c>
      <c r="C4100" s="11" t="s">
        <v>116</v>
      </c>
      <c r="D4100" s="11" t="s">
        <v>34</v>
      </c>
      <c r="E4100" s="12" t="s">
        <v>222</v>
      </c>
      <c r="F4100" s="12" t="s">
        <v>222</v>
      </c>
      <c r="G4100" s="12" t="s">
        <v>222</v>
      </c>
      <c r="H4100" s="12">
        <v>1.4463884729261361E-2</v>
      </c>
      <c r="I4100" s="12" t="s">
        <v>222</v>
      </c>
      <c r="J4100" s="12" t="s">
        <v>222</v>
      </c>
      <c r="K4100" s="12" t="s">
        <v>222</v>
      </c>
      <c r="L4100" s="12" t="s">
        <v>222</v>
      </c>
      <c r="M4100" s="12" t="s">
        <v>222</v>
      </c>
      <c r="N4100" s="12"/>
      <c r="O4100" s="12"/>
    </row>
    <row r="4101" spans="1:15" x14ac:dyDescent="0.35">
      <c r="A4101" s="11" t="str">
        <f t="shared" si="65"/>
        <v>CONSUMO PER CAPITA (kg o litros por individuo)Sangria de CavaDE 20 A 24 AÑOS</v>
      </c>
      <c r="B4101" s="11" t="s">
        <v>208</v>
      </c>
      <c r="C4101" s="11" t="s">
        <v>116</v>
      </c>
      <c r="D4101" s="11" t="s">
        <v>35</v>
      </c>
      <c r="E4101" s="12">
        <v>1.5293209539719563E-2</v>
      </c>
      <c r="F4101" s="12">
        <v>6.5405007073683543E-3</v>
      </c>
      <c r="G4101" s="12">
        <v>1.3402701180628342E-2</v>
      </c>
      <c r="H4101" s="12" t="s">
        <v>222</v>
      </c>
      <c r="I4101" s="12" t="s">
        <v>222</v>
      </c>
      <c r="J4101" s="12">
        <v>8.3288522488766767E-2</v>
      </c>
      <c r="K4101" s="12">
        <v>2.506843063404208E-3</v>
      </c>
      <c r="L4101" s="12" t="s">
        <v>222</v>
      </c>
      <c r="M4101" s="12" t="s">
        <v>222</v>
      </c>
      <c r="N4101" s="12"/>
      <c r="O4101" s="12"/>
    </row>
    <row r="4102" spans="1:15" x14ac:dyDescent="0.35">
      <c r="A4102" s="11" t="str">
        <f t="shared" si="65"/>
        <v>CONSUMO PER CAPITA (kg o litros por individuo)Sangria de CavaDE 25 A 34 AÑOS</v>
      </c>
      <c r="B4102" s="11" t="s">
        <v>208</v>
      </c>
      <c r="C4102" s="11" t="s">
        <v>116</v>
      </c>
      <c r="D4102" s="11" t="s">
        <v>36</v>
      </c>
      <c r="E4102" s="12">
        <v>9.3046910122920948E-3</v>
      </c>
      <c r="F4102" s="12">
        <v>5.4860357668055576E-3</v>
      </c>
      <c r="G4102" s="12">
        <v>2.6034515785610498E-2</v>
      </c>
      <c r="H4102" s="12">
        <v>1.3262068804055289E-2</v>
      </c>
      <c r="I4102" s="12">
        <v>3.3511057516879914E-3</v>
      </c>
      <c r="J4102" s="12">
        <v>9.6935256206009228E-3</v>
      </c>
      <c r="K4102" s="12">
        <v>3.4181189194394108E-3</v>
      </c>
      <c r="L4102" s="12">
        <v>1.397722108874204E-3</v>
      </c>
      <c r="M4102" s="12">
        <v>4.6972108874584481E-3</v>
      </c>
      <c r="N4102" s="12"/>
      <c r="O4102" s="12"/>
    </row>
    <row r="4103" spans="1:15" x14ac:dyDescent="0.35">
      <c r="A4103" s="11" t="str">
        <f t="shared" si="65"/>
        <v>CONSUMO PER CAPITA (kg o litros por individuo)Sangria de CavaDE 35 A 49 AÑOS</v>
      </c>
      <c r="B4103" s="11" t="s">
        <v>208</v>
      </c>
      <c r="C4103" s="11" t="s">
        <v>116</v>
      </c>
      <c r="D4103" s="11" t="s">
        <v>37</v>
      </c>
      <c r="E4103" s="12">
        <v>2.4253825440906349E-4</v>
      </c>
      <c r="F4103" s="12">
        <v>2.2598718237007063E-3</v>
      </c>
      <c r="G4103" s="12">
        <v>7.7963940204262144E-3</v>
      </c>
      <c r="H4103" s="12">
        <v>2.2125903235012943E-3</v>
      </c>
      <c r="I4103" s="12">
        <v>6.149803103459469E-3</v>
      </c>
      <c r="J4103" s="12">
        <v>1.6169946332029283E-3</v>
      </c>
      <c r="K4103" s="12">
        <v>1.4469024103557051E-2</v>
      </c>
      <c r="L4103" s="12">
        <v>4.5985846962366735E-3</v>
      </c>
      <c r="M4103" s="12">
        <v>5.6542796752773348E-3</v>
      </c>
      <c r="N4103" s="12"/>
      <c r="O4103" s="12"/>
    </row>
    <row r="4104" spans="1:15" x14ac:dyDescent="0.35">
      <c r="A4104" s="11" t="str">
        <f t="shared" si="65"/>
        <v>CONSUMO PER CAPITA (kg o litros por individuo)Sangria de CavaDE 50 A 59 AÑOS</v>
      </c>
      <c r="B4104" s="11" t="s">
        <v>208</v>
      </c>
      <c r="C4104" s="11" t="s">
        <v>116</v>
      </c>
      <c r="D4104" s="11" t="s">
        <v>38</v>
      </c>
      <c r="E4104" s="12">
        <v>1.7607246255447191E-2</v>
      </c>
      <c r="F4104" s="12">
        <v>1.2875668888217201E-2</v>
      </c>
      <c r="G4104" s="12">
        <v>3.4148529083074086E-2</v>
      </c>
      <c r="H4104" s="12">
        <v>5.4246859211714536E-3</v>
      </c>
      <c r="I4104" s="12">
        <v>1.0617184585811077E-2</v>
      </c>
      <c r="J4104" s="12">
        <v>1.7504916865271114E-2</v>
      </c>
      <c r="K4104" s="12">
        <v>3.7851675218189287E-2</v>
      </c>
      <c r="L4104" s="12">
        <v>3.4298787032277775E-2</v>
      </c>
      <c r="M4104" s="12">
        <v>1.0455906359588547E-2</v>
      </c>
      <c r="N4104" s="12"/>
      <c r="O4104" s="12"/>
    </row>
    <row r="4105" spans="1:15" x14ac:dyDescent="0.35">
      <c r="A4105" s="11" t="str">
        <f t="shared" si="65"/>
        <v>CONSUMO PER CAPITA (kg o litros por individuo)Sangria de CavaDE 60 A 75 AÑOS</v>
      </c>
      <c r="B4105" s="11" t="s">
        <v>208</v>
      </c>
      <c r="C4105" s="11" t="s">
        <v>116</v>
      </c>
      <c r="D4105" s="11" t="s">
        <v>39</v>
      </c>
      <c r="E4105" s="12">
        <v>4.6500329880633649E-2</v>
      </c>
      <c r="F4105" s="12">
        <v>2.83391447056398E-2</v>
      </c>
      <c r="G4105" s="12">
        <v>3.6466215213199218E-2</v>
      </c>
      <c r="H4105" s="12">
        <v>1.7901579669148928E-2</v>
      </c>
      <c r="I4105" s="12">
        <v>4.1528868614197502E-2</v>
      </c>
      <c r="J4105" s="12">
        <v>1.0819516868099071E-2</v>
      </c>
      <c r="K4105" s="12">
        <v>4.0282078009404296E-2</v>
      </c>
      <c r="L4105" s="12">
        <v>2.2978793246069499E-2</v>
      </c>
      <c r="M4105" s="12">
        <v>9.9077616208786586E-3</v>
      </c>
      <c r="N4105" s="12"/>
      <c r="O4105" s="12"/>
    </row>
    <row r="4106" spans="1:15" x14ac:dyDescent="0.35">
      <c r="A4106" s="11" t="str">
        <f t="shared" si="65"/>
        <v>CONSUMO PER CAPITA (kg o litros por individuo)Sangria de CavaNIVEL ALTO</v>
      </c>
      <c r="B4106" s="11" t="s">
        <v>208</v>
      </c>
      <c r="C4106" s="11" t="s">
        <v>116</v>
      </c>
      <c r="D4106" s="11" t="s">
        <v>171</v>
      </c>
      <c r="E4106" s="12">
        <v>1.1319319668987242E-2</v>
      </c>
      <c r="F4106" s="12">
        <v>2.2953679023278311E-2</v>
      </c>
      <c r="G4106" s="12">
        <v>1.464361236712803E-2</v>
      </c>
      <c r="H4106" s="12">
        <v>1.4926929694379244E-2</v>
      </c>
      <c r="I4106" s="12">
        <v>1.4757903660438203E-2</v>
      </c>
      <c r="J4106" s="12">
        <v>3.0881698289229667E-2</v>
      </c>
      <c r="K4106" s="12">
        <v>3.1242065801714878E-2</v>
      </c>
      <c r="L4106" s="12">
        <v>8.4605539179006244E-3</v>
      </c>
      <c r="M4106" s="12">
        <v>7.2618616225573153E-3</v>
      </c>
      <c r="N4106" s="12"/>
      <c r="O4106" s="12"/>
    </row>
    <row r="4107" spans="1:15" x14ac:dyDescent="0.35">
      <c r="A4107" s="11" t="str">
        <f t="shared" si="65"/>
        <v>CONSUMO PER CAPITA (kg o litros por individuo)Sangria de CavaNIVEL MEDIO ALTO</v>
      </c>
      <c r="B4107" s="11" t="s">
        <v>208</v>
      </c>
      <c r="C4107" s="11" t="s">
        <v>116</v>
      </c>
      <c r="D4107" s="11" t="s">
        <v>172</v>
      </c>
      <c r="E4107" s="12">
        <v>1.5380871036754897E-3</v>
      </c>
      <c r="F4107" s="12">
        <v>3.6645256245782971E-3</v>
      </c>
      <c r="G4107" s="12">
        <v>9.5807952328525077E-3</v>
      </c>
      <c r="H4107" s="12">
        <v>1.8687222842594853E-3</v>
      </c>
      <c r="I4107" s="12">
        <v>4.404627757215604E-3</v>
      </c>
      <c r="J4107" s="12">
        <v>1.421481415578665E-2</v>
      </c>
      <c r="K4107" s="12">
        <v>3.1534810874909759E-2</v>
      </c>
      <c r="L4107" s="12">
        <v>1.4582009926170979E-3</v>
      </c>
      <c r="M4107" s="12">
        <v>8.5655013411986888E-3</v>
      </c>
      <c r="N4107" s="12"/>
      <c r="O4107" s="12"/>
    </row>
    <row r="4108" spans="1:15" x14ac:dyDescent="0.35">
      <c r="A4108" s="11" t="str">
        <f t="shared" si="65"/>
        <v>CONSUMO PER CAPITA (kg o litros por individuo)Sangria de CavaNIVEL MEDIO</v>
      </c>
      <c r="B4108" s="11" t="s">
        <v>208</v>
      </c>
      <c r="C4108" s="11" t="s">
        <v>116</v>
      </c>
      <c r="D4108" s="11" t="s">
        <v>173</v>
      </c>
      <c r="E4108" s="12">
        <v>3.6532712414042864E-2</v>
      </c>
      <c r="F4108" s="12">
        <v>1.1402943959159886E-2</v>
      </c>
      <c r="G4108" s="12">
        <v>3.2007733946760909E-2</v>
      </c>
      <c r="H4108" s="12">
        <v>1.2580343577428238E-2</v>
      </c>
      <c r="I4108" s="12">
        <v>2.744743336827777E-2</v>
      </c>
      <c r="J4108" s="12">
        <v>1.1188717626119556E-2</v>
      </c>
      <c r="K4108" s="12">
        <v>3.9410423452419857E-3</v>
      </c>
      <c r="L4108" s="12">
        <v>6.1174690779971768E-3</v>
      </c>
      <c r="M4108" s="12">
        <v>3.5657902108648313E-3</v>
      </c>
      <c r="N4108" s="12"/>
      <c r="O4108" s="12"/>
    </row>
    <row r="4109" spans="1:15" x14ac:dyDescent="0.35">
      <c r="A4109" s="11" t="str">
        <f t="shared" si="65"/>
        <v>CONSUMO PER CAPITA (kg o litros por individuo)Sangria de CavaNIVEL MEDIO BAJO</v>
      </c>
      <c r="B4109" s="11" t="s">
        <v>208</v>
      </c>
      <c r="C4109" s="11" t="s">
        <v>116</v>
      </c>
      <c r="D4109" s="11" t="s">
        <v>174</v>
      </c>
      <c r="E4109" s="12">
        <v>8.5239510548360091E-3</v>
      </c>
      <c r="F4109" s="12">
        <v>7.4359822375734772E-3</v>
      </c>
      <c r="G4109" s="12">
        <v>2.1273639149173473E-2</v>
      </c>
      <c r="H4109" s="12">
        <v>1.0876973921416924E-2</v>
      </c>
      <c r="I4109" s="12">
        <v>8.5844416672773791E-3</v>
      </c>
      <c r="J4109" s="12">
        <v>4.2523647031064817E-3</v>
      </c>
      <c r="K4109" s="12">
        <v>1.205621667483109E-2</v>
      </c>
      <c r="L4109" s="12">
        <v>6.6831335008198595E-3</v>
      </c>
      <c r="M4109" s="12">
        <v>1.0013384626450125E-2</v>
      </c>
      <c r="N4109" s="12"/>
      <c r="O4109" s="12"/>
    </row>
    <row r="4110" spans="1:15" x14ac:dyDescent="0.35">
      <c r="A4110" s="11" t="str">
        <f t="shared" si="65"/>
        <v>CONSUMO PER CAPITA (kg o litros por individuo)Sangria de CavaNIVEL BAJO</v>
      </c>
      <c r="B4110" s="11" t="s">
        <v>208</v>
      </c>
      <c r="C4110" s="11" t="s">
        <v>116</v>
      </c>
      <c r="D4110" s="11" t="s">
        <v>190</v>
      </c>
      <c r="E4110" s="12">
        <v>1.5557673085597037E-2</v>
      </c>
      <c r="F4110" s="12">
        <v>5.8031027389607998E-3</v>
      </c>
      <c r="G4110" s="12">
        <v>2.7574659253811518E-2</v>
      </c>
      <c r="H4110" s="12">
        <v>1.4675491593858724E-3</v>
      </c>
      <c r="I4110" s="12">
        <v>8.2031015087011567E-3</v>
      </c>
      <c r="J4110" s="12">
        <v>5.1538109604570394E-3</v>
      </c>
      <c r="K4110" s="12">
        <v>3.1813523061352877E-2</v>
      </c>
      <c r="L4110" s="12">
        <v>4.0417512587973332E-2</v>
      </c>
      <c r="M4110" s="12">
        <v>6.117576977681549E-3</v>
      </c>
      <c r="N4110" s="12"/>
      <c r="O4110" s="12"/>
    </row>
    <row r="4111" spans="1:15" x14ac:dyDescent="0.35">
      <c r="A4111" s="11" t="str">
        <f t="shared" si="65"/>
        <v>CONSUMO PER CAPITA (kg o litros por individuo)Sangria de CavaHOMBRE</v>
      </c>
      <c r="B4111" s="11" t="s">
        <v>208</v>
      </c>
      <c r="C4111" s="11" t="s">
        <v>116</v>
      </c>
      <c r="D4111" s="11" t="s">
        <v>17</v>
      </c>
      <c r="E4111" s="12">
        <v>8.1296289650270442E-3</v>
      </c>
      <c r="F4111" s="12">
        <v>1.3587653224237519E-2</v>
      </c>
      <c r="G4111" s="12">
        <v>1.5704274241014136E-2</v>
      </c>
      <c r="H4111" s="12">
        <v>5.4790969623935599E-3</v>
      </c>
      <c r="I4111" s="12">
        <v>5.6486471898673698E-3</v>
      </c>
      <c r="J4111" s="12">
        <v>1.9502021487186716E-2</v>
      </c>
      <c r="K4111" s="12">
        <v>2.1132295520386198E-2</v>
      </c>
      <c r="L4111" s="12">
        <v>4.3765193399256221E-3</v>
      </c>
      <c r="M4111" s="12">
        <v>6.3334161770459583E-3</v>
      </c>
      <c r="N4111" s="12"/>
      <c r="O4111" s="12"/>
    </row>
    <row r="4112" spans="1:15" x14ac:dyDescent="0.35">
      <c r="A4112" s="11" t="str">
        <f t="shared" si="65"/>
        <v>CONSUMO PER CAPITA (kg o litros por individuo)Sangria de CavaMUJER</v>
      </c>
      <c r="B4112" s="11" t="s">
        <v>208</v>
      </c>
      <c r="C4112" s="11" t="s">
        <v>116</v>
      </c>
      <c r="D4112" s="11" t="s">
        <v>18</v>
      </c>
      <c r="E4112" s="12">
        <v>2.5058323681796411E-2</v>
      </c>
      <c r="F4112" s="12">
        <v>8.3720047744088484E-3</v>
      </c>
      <c r="G4112" s="12">
        <v>2.8392355489523863E-2</v>
      </c>
      <c r="H4112" s="12">
        <v>1.1989675721384983E-2</v>
      </c>
      <c r="I4112" s="12">
        <v>2.2297237476527124E-2</v>
      </c>
      <c r="J4112" s="12">
        <v>7.9062348136900266E-3</v>
      </c>
      <c r="K4112" s="12">
        <v>2.2241372111966872E-2</v>
      </c>
      <c r="L4112" s="12">
        <v>2.2885138424660011E-2</v>
      </c>
      <c r="M4112" s="12">
        <v>7.0336616188473745E-3</v>
      </c>
      <c r="N4112" s="12"/>
      <c r="O4112" s="12"/>
    </row>
    <row r="4113" spans="1:15" x14ac:dyDescent="0.35">
      <c r="A4113" s="11" t="str">
        <f t="shared" si="65"/>
        <v>CONSUMO PER CAPITA (kg o litros por individuo)CalimochoT.ESPAÑA</v>
      </c>
      <c r="B4113" s="11" t="s">
        <v>208</v>
      </c>
      <c r="C4113" s="11" t="s">
        <v>117</v>
      </c>
      <c r="D4113" s="11" t="s">
        <v>32</v>
      </c>
      <c r="E4113" s="12">
        <v>6.5224424337853009E-3</v>
      </c>
      <c r="F4113" s="12">
        <v>1.3730505575123933E-2</v>
      </c>
      <c r="G4113" s="12">
        <v>1.8189215003397704E-2</v>
      </c>
      <c r="H4113" s="12">
        <v>8.7138262516505156E-3</v>
      </c>
      <c r="I4113" s="12">
        <v>9.6922731793583922E-3</v>
      </c>
      <c r="J4113" s="12">
        <v>8.4234082000984051E-3</v>
      </c>
      <c r="K4113" s="12">
        <v>2.4901208334425256E-2</v>
      </c>
      <c r="L4113" s="12">
        <v>9.2496784435230316E-3</v>
      </c>
      <c r="M4113" s="12">
        <v>6.617088692246564E-3</v>
      </c>
      <c r="N4113" s="12"/>
      <c r="O4113" s="12"/>
    </row>
    <row r="4114" spans="1:15" x14ac:dyDescent="0.35">
      <c r="A4114" s="11" t="str">
        <f t="shared" si="65"/>
        <v>CONSUMO PER CAPITA (kg o litros por individuo)CalimochoBCN AM</v>
      </c>
      <c r="B4114" s="11" t="s">
        <v>208</v>
      </c>
      <c r="C4114" s="11" t="s">
        <v>117</v>
      </c>
      <c r="D4114" s="11" t="s">
        <v>1</v>
      </c>
      <c r="E4114" s="12" t="s">
        <v>222</v>
      </c>
      <c r="F4114" s="12" t="s">
        <v>222</v>
      </c>
      <c r="G4114" s="12" t="s">
        <v>222</v>
      </c>
      <c r="H4114" s="12" t="s">
        <v>222</v>
      </c>
      <c r="I4114" s="12" t="s">
        <v>222</v>
      </c>
      <c r="J4114" s="12">
        <v>4.6859740501607339E-3</v>
      </c>
      <c r="K4114" s="12">
        <v>4.4364902888047383E-3</v>
      </c>
      <c r="L4114" s="12">
        <v>3.4948113739973969E-3</v>
      </c>
      <c r="M4114" s="12">
        <v>2.6908586045210916E-3</v>
      </c>
      <c r="N4114" s="12"/>
      <c r="O4114" s="12"/>
    </row>
    <row r="4115" spans="1:15" x14ac:dyDescent="0.35">
      <c r="A4115" s="11" t="str">
        <f t="shared" si="65"/>
        <v>CONSUMO PER CAPITA (kg o litros por individuo)CalimochoREST.CAT ARAGON</v>
      </c>
      <c r="B4115" s="11" t="s">
        <v>208</v>
      </c>
      <c r="C4115" s="11" t="s">
        <v>117</v>
      </c>
      <c r="D4115" s="11" t="s">
        <v>2</v>
      </c>
      <c r="E4115" s="12">
        <v>4.2665712142234994E-3</v>
      </c>
      <c r="F4115" s="12">
        <v>2.1460536569755197E-2</v>
      </c>
      <c r="G4115" s="12">
        <v>2.1163156233519637E-2</v>
      </c>
      <c r="H4115" s="12">
        <v>1.524328563482911E-2</v>
      </c>
      <c r="I4115" s="12">
        <v>1.2334658300825661E-2</v>
      </c>
      <c r="J4115" s="12">
        <v>7.3236649935910702E-3</v>
      </c>
      <c r="K4115" s="12">
        <v>2.1261834906115797E-2</v>
      </c>
      <c r="L4115" s="12">
        <v>1.2730089680543613E-2</v>
      </c>
      <c r="M4115" s="12">
        <v>1.0827847506062499E-2</v>
      </c>
      <c r="N4115" s="12"/>
      <c r="O4115" s="12"/>
    </row>
    <row r="4116" spans="1:15" x14ac:dyDescent="0.35">
      <c r="A4116" s="11" t="str">
        <f t="shared" si="65"/>
        <v>CONSUMO PER CAPITA (kg o litros por individuo)CalimochoLEVANTE</v>
      </c>
      <c r="B4116" s="11" t="s">
        <v>208</v>
      </c>
      <c r="C4116" s="11" t="s">
        <v>117</v>
      </c>
      <c r="D4116" s="11" t="s">
        <v>3</v>
      </c>
      <c r="E4116" s="12" t="s">
        <v>222</v>
      </c>
      <c r="F4116" s="12" t="s">
        <v>222</v>
      </c>
      <c r="G4116" s="12">
        <v>3.1700505866396975E-3</v>
      </c>
      <c r="H4116" s="12">
        <v>6.9795766306833887E-4</v>
      </c>
      <c r="I4116" s="12">
        <v>7.013931290342706E-4</v>
      </c>
      <c r="J4116" s="12" t="s">
        <v>222</v>
      </c>
      <c r="K4116" s="12">
        <v>3.7727374882019315E-3</v>
      </c>
      <c r="L4116" s="12">
        <v>5.0284188353352029E-4</v>
      </c>
      <c r="M4116" s="12">
        <v>3.7264720677027699E-4</v>
      </c>
      <c r="N4116" s="12"/>
      <c r="O4116" s="12"/>
    </row>
    <row r="4117" spans="1:15" x14ac:dyDescent="0.35">
      <c r="A4117" s="11" t="str">
        <f t="shared" si="65"/>
        <v>CONSUMO PER CAPITA (kg o litros por individuo)CalimochoANDALUCIA</v>
      </c>
      <c r="B4117" s="11" t="s">
        <v>208</v>
      </c>
      <c r="C4117" s="11" t="s">
        <v>117</v>
      </c>
      <c r="D4117" s="11" t="s">
        <v>4</v>
      </c>
      <c r="E4117" s="12" t="s">
        <v>222</v>
      </c>
      <c r="F4117" s="12">
        <v>5.4186507383036813E-4</v>
      </c>
      <c r="G4117" s="12">
        <v>5.2797096725358738E-3</v>
      </c>
      <c r="H4117" s="12">
        <v>2.9653630700337354E-4</v>
      </c>
      <c r="I4117" s="12" t="s">
        <v>222</v>
      </c>
      <c r="J4117" s="12">
        <v>5.8506368888524207E-4</v>
      </c>
      <c r="K4117" s="12">
        <v>5.1918842520169706E-3</v>
      </c>
      <c r="L4117" s="12">
        <v>9.4660631406223088E-4</v>
      </c>
      <c r="M4117" s="12" t="s">
        <v>222</v>
      </c>
      <c r="N4117" s="12"/>
      <c r="O4117" s="12"/>
    </row>
    <row r="4118" spans="1:15" x14ac:dyDescent="0.35">
      <c r="A4118" s="11" t="str">
        <f t="shared" si="65"/>
        <v>CONSUMO PER CAPITA (kg o litros por individuo)CalimochoMDD AM</v>
      </c>
      <c r="B4118" s="11" t="s">
        <v>208</v>
      </c>
      <c r="C4118" s="11" t="s">
        <v>117</v>
      </c>
      <c r="D4118" s="11" t="s">
        <v>5</v>
      </c>
      <c r="E4118" s="12">
        <v>1.8144953508484867E-3</v>
      </c>
      <c r="F4118" s="12">
        <v>6.6762018110500211E-3</v>
      </c>
      <c r="G4118" s="12">
        <v>7.3169715566186299E-3</v>
      </c>
      <c r="H4118" s="12" t="s">
        <v>222</v>
      </c>
      <c r="I4118" s="12">
        <v>5.3173559843329703E-4</v>
      </c>
      <c r="J4118" s="12">
        <v>2.6637543709008191E-3</v>
      </c>
      <c r="K4118" s="12">
        <v>3.3436810669310035E-3</v>
      </c>
      <c r="L4118" s="12">
        <v>3.7400502847976316E-3</v>
      </c>
      <c r="M4118" s="12">
        <v>4.2461002876676745E-3</v>
      </c>
      <c r="N4118" s="12"/>
      <c r="O4118" s="12"/>
    </row>
    <row r="4119" spans="1:15" x14ac:dyDescent="0.35">
      <c r="A4119" s="11" t="str">
        <f t="shared" si="65"/>
        <v>CONSUMO PER CAPITA (kg o litros por individuo)CalimochoRTO CENTRO</v>
      </c>
      <c r="B4119" s="11" t="s">
        <v>208</v>
      </c>
      <c r="C4119" s="11" t="s">
        <v>117</v>
      </c>
      <c r="D4119" s="11" t="s">
        <v>6</v>
      </c>
      <c r="E4119" s="12">
        <v>1.8950895055518619E-3</v>
      </c>
      <c r="F4119" s="12">
        <v>1.3876217272399093E-3</v>
      </c>
      <c r="G4119" s="12">
        <v>2.2226867322731885E-3</v>
      </c>
      <c r="H4119" s="12">
        <v>1.3735639980933819E-2</v>
      </c>
      <c r="I4119" s="12">
        <v>6.1448761368660286E-3</v>
      </c>
      <c r="J4119" s="12">
        <v>3.6900978838928398E-3</v>
      </c>
      <c r="K4119" s="12">
        <v>2.7130726713250848E-2</v>
      </c>
      <c r="L4119" s="12">
        <v>1.0288519326463873E-3</v>
      </c>
      <c r="M4119" s="12">
        <v>3.2442577314075453E-4</v>
      </c>
      <c r="N4119" s="12"/>
      <c r="O4119" s="12"/>
    </row>
    <row r="4120" spans="1:15" x14ac:dyDescent="0.35">
      <c r="A4120" s="11" t="str">
        <f t="shared" si="65"/>
        <v>CONSUMO PER CAPITA (kg o litros por individuo)CalimochoNORTE-CENTRO</v>
      </c>
      <c r="B4120" s="11" t="s">
        <v>208</v>
      </c>
      <c r="C4120" s="11" t="s">
        <v>117</v>
      </c>
      <c r="D4120" s="11" t="s">
        <v>7</v>
      </c>
      <c r="E4120" s="12">
        <v>5.8632694535348064E-2</v>
      </c>
      <c r="F4120" s="12">
        <v>9.4879756920323313E-2</v>
      </c>
      <c r="G4120" s="12">
        <v>0.13043143205952346</v>
      </c>
      <c r="H4120" s="12">
        <v>5.5131653281098383E-2</v>
      </c>
      <c r="I4120" s="12">
        <v>7.1707078210999045E-2</v>
      </c>
      <c r="J4120" s="12">
        <v>6.6577284371213671E-2</v>
      </c>
      <c r="K4120" s="12">
        <v>0.15500356802883741</v>
      </c>
      <c r="L4120" s="12">
        <v>6.7679831973287599E-2</v>
      </c>
      <c r="M4120" s="12">
        <v>4.606021014433722E-2</v>
      </c>
      <c r="N4120" s="12"/>
      <c r="O4120" s="12"/>
    </row>
    <row r="4121" spans="1:15" x14ac:dyDescent="0.35">
      <c r="A4121" s="11" t="str">
        <f t="shared" si="65"/>
        <v>CONSUMO PER CAPITA (kg o litros por individuo)CalimochoNOROESTE</v>
      </c>
      <c r="B4121" s="11" t="s">
        <v>208</v>
      </c>
      <c r="C4121" s="11" t="s">
        <v>117</v>
      </c>
      <c r="D4121" s="11" t="s">
        <v>8</v>
      </c>
      <c r="E4121" s="12">
        <v>7.4552959059548689E-4</v>
      </c>
      <c r="F4121" s="12">
        <v>1.0172535922318725E-2</v>
      </c>
      <c r="G4121" s="12">
        <v>5.2154508783434335E-3</v>
      </c>
      <c r="H4121" s="12">
        <v>5.1573557674601902E-4</v>
      </c>
      <c r="I4121" s="12">
        <v>7.2284966568318424E-3</v>
      </c>
      <c r="J4121" s="12" t="s">
        <v>222</v>
      </c>
      <c r="K4121" s="12">
        <v>2.9413083616430444E-2</v>
      </c>
      <c r="L4121" s="12">
        <v>8.7161578368828826E-4</v>
      </c>
      <c r="M4121" s="12" t="s">
        <v>222</v>
      </c>
      <c r="N4121" s="12"/>
      <c r="O4121" s="12"/>
    </row>
    <row r="4122" spans="1:15" x14ac:dyDescent="0.35">
      <c r="A4122" s="11" t="str">
        <f t="shared" si="65"/>
        <v>CONSUMO PER CAPITA (kg o litros por individuo)Calimocho&lt;2MIL</v>
      </c>
      <c r="B4122" s="11" t="s">
        <v>208</v>
      </c>
      <c r="C4122" s="11" t="s">
        <v>117</v>
      </c>
      <c r="D4122" s="11" t="s">
        <v>9</v>
      </c>
      <c r="E4122" s="12">
        <v>1.4356032815911128E-2</v>
      </c>
      <c r="F4122" s="12">
        <v>2.637724322881306E-2</v>
      </c>
      <c r="G4122" s="12">
        <v>1.5593354430411493E-2</v>
      </c>
      <c r="H4122" s="12">
        <v>4.8320481039121543E-3</v>
      </c>
      <c r="I4122" s="12">
        <v>1.5650090377733454E-2</v>
      </c>
      <c r="J4122" s="12">
        <v>8.4136109766702188E-3</v>
      </c>
      <c r="K4122" s="12">
        <v>1.539748957413847E-2</v>
      </c>
      <c r="L4122" s="12">
        <v>8.8770728758513263E-4</v>
      </c>
      <c r="M4122" s="12" t="s">
        <v>222</v>
      </c>
      <c r="N4122" s="12"/>
      <c r="O4122" s="12"/>
    </row>
    <row r="4123" spans="1:15" x14ac:dyDescent="0.35">
      <c r="A4123" s="11" t="str">
        <f t="shared" si="65"/>
        <v>CONSUMO PER CAPITA (kg o litros por individuo)Calimocho2-5MIL</v>
      </c>
      <c r="B4123" s="11" t="s">
        <v>208</v>
      </c>
      <c r="C4123" s="11" t="s">
        <v>117</v>
      </c>
      <c r="D4123" s="11" t="s">
        <v>10</v>
      </c>
      <c r="E4123" s="12" t="s">
        <v>222</v>
      </c>
      <c r="F4123" s="12">
        <v>1.7696930327815191E-2</v>
      </c>
      <c r="G4123" s="12">
        <v>1.961942539027545E-2</v>
      </c>
      <c r="H4123" s="12" t="s">
        <v>222</v>
      </c>
      <c r="I4123" s="12">
        <v>5.1668505770265322E-4</v>
      </c>
      <c r="J4123" s="12" t="s">
        <v>222</v>
      </c>
      <c r="K4123" s="12">
        <v>4.2869196584157995E-3</v>
      </c>
      <c r="L4123" s="12" t="s">
        <v>222</v>
      </c>
      <c r="M4123" s="12" t="s">
        <v>222</v>
      </c>
      <c r="N4123" s="12"/>
      <c r="O4123" s="12"/>
    </row>
    <row r="4124" spans="1:15" x14ac:dyDescent="0.35">
      <c r="A4124" s="11" t="str">
        <f t="shared" si="65"/>
        <v>CONSUMO PER CAPITA (kg o litros por individuo)Calimocho5-10MIL</v>
      </c>
      <c r="B4124" s="11" t="s">
        <v>208</v>
      </c>
      <c r="C4124" s="11" t="s">
        <v>117</v>
      </c>
      <c r="D4124" s="11" t="s">
        <v>11</v>
      </c>
      <c r="E4124" s="12">
        <v>1.2158678542627923E-3</v>
      </c>
      <c r="F4124" s="12">
        <v>8.7384897593011778E-3</v>
      </c>
      <c r="G4124" s="12">
        <v>2.5012609588094325E-2</v>
      </c>
      <c r="H4124" s="12">
        <v>3.2622496054071394E-3</v>
      </c>
      <c r="I4124" s="12">
        <v>2.7807407757172893E-3</v>
      </c>
      <c r="J4124" s="12">
        <v>6.6684948573281022E-3</v>
      </c>
      <c r="K4124" s="12">
        <v>1.0027704838134897E-2</v>
      </c>
      <c r="L4124" s="12">
        <v>2.4978623714528437E-3</v>
      </c>
      <c r="M4124" s="12">
        <v>1.8043107944455915E-2</v>
      </c>
      <c r="N4124" s="12"/>
      <c r="O4124" s="12"/>
    </row>
    <row r="4125" spans="1:15" x14ac:dyDescent="0.35">
      <c r="A4125" s="11" t="str">
        <f t="shared" si="65"/>
        <v>CONSUMO PER CAPITA (kg o litros por individuo)Calimocho10-30MIL</v>
      </c>
      <c r="B4125" s="11" t="s">
        <v>208</v>
      </c>
      <c r="C4125" s="11" t="s">
        <v>117</v>
      </c>
      <c r="D4125" s="11" t="s">
        <v>12</v>
      </c>
      <c r="E4125" s="12">
        <v>5.3719728300525831E-3</v>
      </c>
      <c r="F4125" s="12">
        <v>9.1332535695973945E-3</v>
      </c>
      <c r="G4125" s="12">
        <v>2.0976393328950176E-2</v>
      </c>
      <c r="H4125" s="12">
        <v>6.5414657646776075E-3</v>
      </c>
      <c r="I4125" s="12">
        <v>1.097334449525322E-2</v>
      </c>
      <c r="J4125" s="12">
        <v>1.0512751022221429E-2</v>
      </c>
      <c r="K4125" s="12">
        <v>1.5015573795966772E-2</v>
      </c>
      <c r="L4125" s="12">
        <v>1.2154846165636644E-2</v>
      </c>
      <c r="M4125" s="12">
        <v>2.0565835544656811E-3</v>
      </c>
      <c r="N4125" s="12"/>
      <c r="O4125" s="12"/>
    </row>
    <row r="4126" spans="1:15" x14ac:dyDescent="0.35">
      <c r="A4126" s="11" t="str">
        <f t="shared" si="65"/>
        <v>CONSUMO PER CAPITA (kg o litros por individuo)Calimocho30-100MIL</v>
      </c>
      <c r="B4126" s="11" t="s">
        <v>208</v>
      </c>
      <c r="C4126" s="11" t="s">
        <v>117</v>
      </c>
      <c r="D4126" s="11" t="s">
        <v>13</v>
      </c>
      <c r="E4126" s="12">
        <v>5.0336649123484279E-3</v>
      </c>
      <c r="F4126" s="12">
        <v>5.8023928565783178E-3</v>
      </c>
      <c r="G4126" s="12">
        <v>1.1368057766838573E-2</v>
      </c>
      <c r="H4126" s="12">
        <v>1.0108736930151021E-2</v>
      </c>
      <c r="I4126" s="12">
        <v>6.39454454017452E-3</v>
      </c>
      <c r="J4126" s="12">
        <v>2.2283462579851684E-3</v>
      </c>
      <c r="K4126" s="12">
        <v>1.9393741145619418E-2</v>
      </c>
      <c r="L4126" s="12">
        <v>3.0397259508343688E-3</v>
      </c>
      <c r="M4126" s="12">
        <v>3.3660313470023412E-3</v>
      </c>
      <c r="N4126" s="12"/>
      <c r="O4126" s="12"/>
    </row>
    <row r="4127" spans="1:15" x14ac:dyDescent="0.35">
      <c r="A4127" s="11" t="str">
        <f t="shared" si="65"/>
        <v>CONSUMO PER CAPITA (kg o litros por individuo)Calimocho100-200MIL</v>
      </c>
      <c r="B4127" s="11" t="s">
        <v>208</v>
      </c>
      <c r="C4127" s="11" t="s">
        <v>117</v>
      </c>
      <c r="D4127" s="11" t="s">
        <v>14</v>
      </c>
      <c r="E4127" s="12">
        <v>2.5263007452854619E-2</v>
      </c>
      <c r="F4127" s="12">
        <v>1.6318100460183924E-2</v>
      </c>
      <c r="G4127" s="12">
        <v>2.3769893054870921E-2</v>
      </c>
      <c r="H4127" s="12">
        <v>1.7494655586373482E-2</v>
      </c>
      <c r="I4127" s="12">
        <v>1.6907212893501274E-2</v>
      </c>
      <c r="J4127" s="12">
        <v>2.2431584443609608E-2</v>
      </c>
      <c r="K4127" s="12">
        <v>3.3677833976317233E-2</v>
      </c>
      <c r="L4127" s="12">
        <v>2.2338702372027605E-2</v>
      </c>
      <c r="M4127" s="12">
        <v>1.6935186284173596E-2</v>
      </c>
      <c r="N4127" s="12"/>
      <c r="O4127" s="12"/>
    </row>
    <row r="4128" spans="1:15" x14ac:dyDescent="0.35">
      <c r="A4128" s="11" t="str">
        <f t="shared" si="65"/>
        <v>CONSUMO PER CAPITA (kg o litros por individuo)Calimocho200-500MIL</v>
      </c>
      <c r="B4128" s="11" t="s">
        <v>208</v>
      </c>
      <c r="C4128" s="11" t="s">
        <v>117</v>
      </c>
      <c r="D4128" s="11" t="s">
        <v>15</v>
      </c>
      <c r="E4128" s="12">
        <v>1.3881893739920697E-3</v>
      </c>
      <c r="F4128" s="12">
        <v>2.4311380621820131E-2</v>
      </c>
      <c r="G4128" s="12">
        <v>1.7726523033121562E-2</v>
      </c>
      <c r="H4128" s="12">
        <v>1.126941804102694E-2</v>
      </c>
      <c r="I4128" s="12">
        <v>1.3023134948755618E-2</v>
      </c>
      <c r="J4128" s="12">
        <v>1.0981554420276431E-2</v>
      </c>
      <c r="K4128" s="12">
        <v>7.0891454426537465E-2</v>
      </c>
      <c r="L4128" s="12">
        <v>1.7231175876364736E-2</v>
      </c>
      <c r="M4128" s="12">
        <v>6.3471418305842513E-3</v>
      </c>
      <c r="N4128" s="12"/>
      <c r="O4128" s="12"/>
    </row>
    <row r="4129" spans="1:15" x14ac:dyDescent="0.35">
      <c r="A4129" s="11" t="str">
        <f t="shared" si="65"/>
        <v>CONSUMO PER CAPITA (kg o litros por individuo)Calimocho&gt;500MIL</v>
      </c>
      <c r="B4129" s="11" t="s">
        <v>208</v>
      </c>
      <c r="C4129" s="11" t="s">
        <v>117</v>
      </c>
      <c r="D4129" s="11" t="s">
        <v>16</v>
      </c>
      <c r="E4129" s="12">
        <v>4.1401068897687172E-3</v>
      </c>
      <c r="F4129" s="12">
        <v>1.554777822743301E-2</v>
      </c>
      <c r="G4129" s="12">
        <v>1.7432938004402748E-2</v>
      </c>
      <c r="H4129" s="12">
        <v>9.3705804567598087E-3</v>
      </c>
      <c r="I4129" s="12">
        <v>1.0199514531123593E-2</v>
      </c>
      <c r="J4129" s="12">
        <v>7.3324558359717535E-3</v>
      </c>
      <c r="K4129" s="12">
        <v>1.9868287899446151E-2</v>
      </c>
      <c r="L4129" s="12">
        <v>9.2796973560319469E-3</v>
      </c>
      <c r="M4129" s="12">
        <v>9.072958859549677E-3</v>
      </c>
      <c r="N4129" s="12"/>
      <c r="O4129" s="12"/>
    </row>
    <row r="4130" spans="1:15" x14ac:dyDescent="0.35">
      <c r="A4130" s="11" t="str">
        <f t="shared" si="65"/>
        <v>CONSUMO PER CAPITA (kg o litros por individuo)CalimochoDE 15 A 19 AÑOS</v>
      </c>
      <c r="B4130" s="11" t="s">
        <v>208</v>
      </c>
      <c r="C4130" s="11" t="s">
        <v>117</v>
      </c>
      <c r="D4130" s="11" t="s">
        <v>34</v>
      </c>
      <c r="E4130" s="12" t="s">
        <v>222</v>
      </c>
      <c r="F4130" s="12" t="s">
        <v>222</v>
      </c>
      <c r="G4130" s="12" t="s">
        <v>222</v>
      </c>
      <c r="H4130" s="12" t="s">
        <v>222</v>
      </c>
      <c r="I4130" s="12" t="s">
        <v>222</v>
      </c>
      <c r="J4130" s="12" t="s">
        <v>222</v>
      </c>
      <c r="K4130" s="12" t="s">
        <v>222</v>
      </c>
      <c r="L4130" s="12" t="s">
        <v>222</v>
      </c>
      <c r="M4130" s="12" t="s">
        <v>222</v>
      </c>
      <c r="N4130" s="12"/>
      <c r="O4130" s="12"/>
    </row>
    <row r="4131" spans="1:15" x14ac:dyDescent="0.35">
      <c r="A4131" s="11" t="str">
        <f t="shared" si="65"/>
        <v>CONSUMO PER CAPITA (kg o litros por individuo)CalimochoDE 20 A 24 AÑOS</v>
      </c>
      <c r="B4131" s="11" t="s">
        <v>208</v>
      </c>
      <c r="C4131" s="11" t="s">
        <v>117</v>
      </c>
      <c r="D4131" s="11" t="s">
        <v>35</v>
      </c>
      <c r="E4131" s="12">
        <v>8.8923715225439036E-3</v>
      </c>
      <c r="F4131" s="12">
        <v>5.3511456545909265E-3</v>
      </c>
      <c r="G4131" s="12">
        <v>8.0415550578582518E-3</v>
      </c>
      <c r="H4131" s="12">
        <v>5.0979150740325949E-3</v>
      </c>
      <c r="I4131" s="12" t="s">
        <v>222</v>
      </c>
      <c r="J4131" s="12">
        <v>1.8215723762229864E-3</v>
      </c>
      <c r="K4131" s="12">
        <v>4.0543360236599116E-2</v>
      </c>
      <c r="L4131" s="12" t="s">
        <v>222</v>
      </c>
      <c r="M4131" s="12">
        <v>1.1709571437759596E-2</v>
      </c>
      <c r="N4131" s="12"/>
      <c r="O4131" s="12"/>
    </row>
    <row r="4132" spans="1:15" x14ac:dyDescent="0.35">
      <c r="A4132" s="11" t="str">
        <f t="shared" si="65"/>
        <v>CONSUMO PER CAPITA (kg o litros por individuo)CalimochoDE 25 A 34 AÑOS</v>
      </c>
      <c r="B4132" s="11" t="s">
        <v>208</v>
      </c>
      <c r="C4132" s="11" t="s">
        <v>117</v>
      </c>
      <c r="D4132" s="11" t="s">
        <v>36</v>
      </c>
      <c r="E4132" s="12">
        <v>6.0951317518059675E-3</v>
      </c>
      <c r="F4132" s="12">
        <v>1.1737853739610902E-2</v>
      </c>
      <c r="G4132" s="12">
        <v>2.6446611071463347E-2</v>
      </c>
      <c r="H4132" s="12">
        <v>4.8668733956189298E-3</v>
      </c>
      <c r="I4132" s="12">
        <v>9.6565004390330583E-3</v>
      </c>
      <c r="J4132" s="12">
        <v>4.4995712751425554E-3</v>
      </c>
      <c r="K4132" s="12">
        <v>1.5334614764628699E-2</v>
      </c>
      <c r="L4132" s="12">
        <v>2.5446079591651973E-3</v>
      </c>
      <c r="M4132" s="12">
        <v>2.2984614138540031E-3</v>
      </c>
      <c r="N4132" s="12"/>
      <c r="O4132" s="12"/>
    </row>
    <row r="4133" spans="1:15" x14ac:dyDescent="0.35">
      <c r="A4133" s="11" t="str">
        <f t="shared" si="65"/>
        <v>CONSUMO PER CAPITA (kg o litros por individuo)CalimochoDE 35 A 49 AÑOS</v>
      </c>
      <c r="B4133" s="11" t="s">
        <v>208</v>
      </c>
      <c r="C4133" s="11" t="s">
        <v>117</v>
      </c>
      <c r="D4133" s="11" t="s">
        <v>37</v>
      </c>
      <c r="E4133" s="12">
        <v>5.949982032607418E-3</v>
      </c>
      <c r="F4133" s="12">
        <v>2.643867029058123E-2</v>
      </c>
      <c r="G4133" s="12">
        <v>2.4640478485614445E-2</v>
      </c>
      <c r="H4133" s="12">
        <v>1.2716183607301821E-2</v>
      </c>
      <c r="I4133" s="12">
        <v>1.3174232845049464E-2</v>
      </c>
      <c r="J4133" s="12">
        <v>1.3292968708073675E-2</v>
      </c>
      <c r="K4133" s="12">
        <v>3.0888395299805596E-2</v>
      </c>
      <c r="L4133" s="12">
        <v>1.7554637582416641E-2</v>
      </c>
      <c r="M4133" s="12">
        <v>1.2374777693194276E-2</v>
      </c>
      <c r="N4133" s="12"/>
      <c r="O4133" s="12"/>
    </row>
    <row r="4134" spans="1:15" x14ac:dyDescent="0.35">
      <c r="A4134" s="11" t="str">
        <f t="shared" si="65"/>
        <v>CONSUMO PER CAPITA (kg o litros por individuo)CalimochoDE 50 A 59 AÑOS</v>
      </c>
      <c r="B4134" s="11" t="s">
        <v>208</v>
      </c>
      <c r="C4134" s="11" t="s">
        <v>117</v>
      </c>
      <c r="D4134" s="11" t="s">
        <v>38</v>
      </c>
      <c r="E4134" s="12">
        <v>1.4798903743740268E-2</v>
      </c>
      <c r="F4134" s="12">
        <v>1.3262559139621481E-2</v>
      </c>
      <c r="G4134" s="12">
        <v>2.5290165676843123E-2</v>
      </c>
      <c r="H4134" s="12">
        <v>7.8038835196067302E-3</v>
      </c>
      <c r="I4134" s="12">
        <v>8.2641524800078255E-3</v>
      </c>
      <c r="J4134" s="12">
        <v>1.492827751341291E-2</v>
      </c>
      <c r="K4134" s="12">
        <v>2.0290589035394716E-2</v>
      </c>
      <c r="L4134" s="12">
        <v>1.4246982814484319E-2</v>
      </c>
      <c r="M4134" s="12">
        <v>6.1918743080524186E-3</v>
      </c>
    </row>
    <row r="4135" spans="1:15" x14ac:dyDescent="0.35">
      <c r="A4135" s="11" t="str">
        <f t="shared" si="65"/>
        <v>CONSUMO PER CAPITA (kg o litros por individuo)CalimochoDE 60 A 75 AÑOS</v>
      </c>
      <c r="B4135" s="11" t="s">
        <v>208</v>
      </c>
      <c r="C4135" s="11" t="s">
        <v>117</v>
      </c>
      <c r="D4135" s="11" t="s">
        <v>39</v>
      </c>
      <c r="E4135" s="12">
        <v>1.6322752867638948E-3</v>
      </c>
      <c r="F4135" s="12">
        <v>6.0018270249124457E-3</v>
      </c>
      <c r="G4135" s="12">
        <v>7.2621971222663288E-3</v>
      </c>
      <c r="H4135" s="12">
        <v>1.0571983484811616E-2</v>
      </c>
      <c r="I4135" s="12">
        <v>1.2490992201145048E-2</v>
      </c>
      <c r="J4135" s="12">
        <v>3.8627909350756285E-3</v>
      </c>
      <c r="K4135" s="12">
        <v>3.0299191036054898E-2</v>
      </c>
      <c r="L4135" s="12">
        <v>4.6070431570744245E-3</v>
      </c>
      <c r="M4135" s="12">
        <v>3.2941498427255475E-3</v>
      </c>
    </row>
    <row r="4136" spans="1:15" x14ac:dyDescent="0.35">
      <c r="A4136" s="11" t="str">
        <f t="shared" si="65"/>
        <v>CONSUMO PER CAPITA (kg o litros por individuo)CalimochoNIVEL ALTO</v>
      </c>
      <c r="B4136" s="11" t="s">
        <v>208</v>
      </c>
      <c r="C4136" s="11" t="s">
        <v>117</v>
      </c>
      <c r="D4136" s="11" t="s">
        <v>171</v>
      </c>
      <c r="E4136" s="12">
        <v>4.2778628257483303E-3</v>
      </c>
      <c r="F4136" s="12">
        <v>1.7671647462718803E-2</v>
      </c>
      <c r="G4136" s="12">
        <v>1.6592163454758391E-2</v>
      </c>
      <c r="H4136" s="12">
        <v>1.0480669174240339E-2</v>
      </c>
      <c r="I4136" s="12">
        <v>1.3814725014884281E-2</v>
      </c>
      <c r="J4136" s="12">
        <v>1.063941334216767E-2</v>
      </c>
      <c r="K4136" s="12">
        <v>2.5890928736729019E-2</v>
      </c>
      <c r="L4136" s="12">
        <v>2.0941387033822333E-2</v>
      </c>
      <c r="M4136" s="12">
        <v>7.2471050837516647E-3</v>
      </c>
    </row>
    <row r="4137" spans="1:15" x14ac:dyDescent="0.35">
      <c r="A4137" s="11" t="str">
        <f t="shared" si="65"/>
        <v>CONSUMO PER CAPITA (kg o litros por individuo)CalimochoNIVEL MEDIO ALTO</v>
      </c>
      <c r="B4137" s="11" t="s">
        <v>208</v>
      </c>
      <c r="C4137" s="11" t="s">
        <v>117</v>
      </c>
      <c r="D4137" s="11" t="s">
        <v>172</v>
      </c>
      <c r="E4137" s="12">
        <v>6.2614414775953543E-3</v>
      </c>
      <c r="F4137" s="12">
        <v>1.3252192126314498E-2</v>
      </c>
      <c r="G4137" s="12">
        <v>2.6665282414193164E-2</v>
      </c>
      <c r="H4137" s="12">
        <v>5.3925422645265952E-3</v>
      </c>
      <c r="I4137" s="12">
        <v>5.6619347033635891E-3</v>
      </c>
      <c r="J4137" s="12">
        <v>7.3665878534328356E-3</v>
      </c>
      <c r="K4137" s="12">
        <v>1.9385060070489221E-2</v>
      </c>
      <c r="L4137" s="12">
        <v>3.8977746144800698E-3</v>
      </c>
      <c r="M4137" s="12">
        <v>6.7560800795770232E-3</v>
      </c>
    </row>
    <row r="4138" spans="1:15" x14ac:dyDescent="0.35">
      <c r="A4138" s="11" t="str">
        <f t="shared" si="65"/>
        <v>CONSUMO PER CAPITA (kg o litros por individuo)CalimochoNIVEL MEDIO</v>
      </c>
      <c r="B4138" s="11" t="s">
        <v>208</v>
      </c>
      <c r="C4138" s="11" t="s">
        <v>117</v>
      </c>
      <c r="D4138" s="11" t="s">
        <v>173</v>
      </c>
      <c r="E4138" s="12">
        <v>1.0134291711256608E-2</v>
      </c>
      <c r="F4138" s="12">
        <v>1.512535963376167E-2</v>
      </c>
      <c r="G4138" s="12">
        <v>1.1138806960945711E-2</v>
      </c>
      <c r="H4138" s="12">
        <v>6.4659298406807633E-3</v>
      </c>
      <c r="I4138" s="12">
        <v>1.0292924980561736E-2</v>
      </c>
      <c r="J4138" s="12">
        <v>1.0042129992045854E-2</v>
      </c>
      <c r="K4138" s="12">
        <v>1.669135599176768E-2</v>
      </c>
      <c r="L4138" s="12">
        <v>7.563518305622941E-3</v>
      </c>
      <c r="M4138" s="12">
        <v>6.099129374144494E-3</v>
      </c>
    </row>
    <row r="4139" spans="1:15" x14ac:dyDescent="0.35">
      <c r="A4139" s="11" t="str">
        <f t="shared" si="65"/>
        <v>CONSUMO PER CAPITA (kg o litros por individuo)CalimochoNIVEL MEDIO BAJO</v>
      </c>
      <c r="B4139" s="11" t="s">
        <v>208</v>
      </c>
      <c r="C4139" s="11" t="s">
        <v>117</v>
      </c>
      <c r="D4139" s="11" t="s">
        <v>174</v>
      </c>
      <c r="E4139" s="12">
        <v>4.2312283762855262E-3</v>
      </c>
      <c r="F4139" s="12">
        <v>6.9529505735987278E-3</v>
      </c>
      <c r="G4139" s="12">
        <v>2.40317515701623E-2</v>
      </c>
      <c r="H4139" s="12">
        <v>1.0140259269892428E-2</v>
      </c>
      <c r="I4139" s="12">
        <v>5.6936134928675395E-3</v>
      </c>
      <c r="J4139" s="12">
        <v>3.9827200848860716E-3</v>
      </c>
      <c r="K4139" s="12">
        <v>4.3162944237555914E-2</v>
      </c>
      <c r="L4139" s="12">
        <v>9.4326479364561407E-3</v>
      </c>
      <c r="M4139" s="12">
        <v>1.1848949917586692E-2</v>
      </c>
    </row>
    <row r="4140" spans="1:15" x14ac:dyDescent="0.35">
      <c r="A4140" s="11" t="str">
        <f t="shared" si="65"/>
        <v>CONSUMO PER CAPITA (kg o litros por individuo)CalimochoNIVEL BAJO</v>
      </c>
      <c r="B4140" s="11" t="s">
        <v>208</v>
      </c>
      <c r="C4140" s="11" t="s">
        <v>117</v>
      </c>
      <c r="D4140" s="11" t="s">
        <v>190</v>
      </c>
      <c r="E4140" s="12">
        <v>6.4843605317873431E-3</v>
      </c>
      <c r="F4140" s="12">
        <v>1.310638923345025E-2</v>
      </c>
      <c r="G4140" s="12">
        <v>1.7963771444074971E-2</v>
      </c>
      <c r="H4140" s="12">
        <v>1.0709164967006473E-2</v>
      </c>
      <c r="I4140" s="12">
        <v>1.0293892853858113E-2</v>
      </c>
      <c r="J4140" s="12">
        <v>8.084929408074636E-3</v>
      </c>
      <c r="K4140" s="12">
        <v>2.4479136873756465E-2</v>
      </c>
      <c r="L4140" s="12">
        <v>2.9021853313707276E-3</v>
      </c>
      <c r="M4140" s="12">
        <v>2.9768566916296493E-3</v>
      </c>
    </row>
    <row r="4141" spans="1:15" x14ac:dyDescent="0.35">
      <c r="A4141" s="11" t="str">
        <f t="shared" si="65"/>
        <v>CONSUMO PER CAPITA (kg o litros por individuo)CalimochoHOMBRE</v>
      </c>
      <c r="B4141" s="11" t="s">
        <v>208</v>
      </c>
      <c r="C4141" s="11" t="s">
        <v>117</v>
      </c>
      <c r="D4141" s="11" t="s">
        <v>17</v>
      </c>
      <c r="E4141" s="12">
        <v>7.1079237707535438E-3</v>
      </c>
      <c r="F4141" s="12">
        <v>1.1731770965488955E-2</v>
      </c>
      <c r="G4141" s="12">
        <v>1.4364836710418409E-2</v>
      </c>
      <c r="H4141" s="12">
        <v>8.6873319239294776E-3</v>
      </c>
      <c r="I4141" s="12">
        <v>6.36332809845566E-3</v>
      </c>
      <c r="J4141" s="12">
        <v>8.4898803121782745E-3</v>
      </c>
      <c r="K4141" s="12">
        <v>1.8526058007618567E-2</v>
      </c>
      <c r="L4141" s="12">
        <v>1.3746962427385991E-2</v>
      </c>
      <c r="M4141" s="12">
        <v>8.1818629775524763E-3</v>
      </c>
    </row>
    <row r="4142" spans="1:15" x14ac:dyDescent="0.35">
      <c r="A4142" s="11" t="str">
        <f t="shared" si="65"/>
        <v>CONSUMO PER CAPITA (kg o litros por individuo)CalimochoMUJER</v>
      </c>
      <c r="B4142" s="11" t="s">
        <v>208</v>
      </c>
      <c r="C4142" s="11" t="s">
        <v>117</v>
      </c>
      <c r="D4142" s="11" t="s">
        <v>18</v>
      </c>
      <c r="E4142" s="12">
        <v>5.9444043550774608E-3</v>
      </c>
      <c r="F4142" s="12">
        <v>1.5703867928686294E-2</v>
      </c>
      <c r="G4142" s="12">
        <v>2.1965865275456263E-2</v>
      </c>
      <c r="H4142" s="12">
        <v>8.7399738234910929E-3</v>
      </c>
      <c r="I4142" s="12">
        <v>1.2986815314418672E-2</v>
      </c>
      <c r="J4142" s="12">
        <v>8.357625838370809E-3</v>
      </c>
      <c r="K4142" s="12">
        <v>3.1210560161673419E-2</v>
      </c>
      <c r="L4142" s="12">
        <v>4.7988827859688395E-3</v>
      </c>
      <c r="M4142" s="12">
        <v>5.0647551123305691E-3</v>
      </c>
    </row>
    <row r="4143" spans="1:15" x14ac:dyDescent="0.35">
      <c r="A4143" s="11" t="str">
        <f t="shared" si="65"/>
        <v>CONSUMO PER CAPITA (kg o litros por individuo)RebujitoT.ESPAÑA</v>
      </c>
      <c r="B4143" s="11" t="s">
        <v>208</v>
      </c>
      <c r="C4143" s="11" t="s">
        <v>151</v>
      </c>
      <c r="D4143" s="11" t="s">
        <v>32</v>
      </c>
      <c r="E4143" s="12">
        <v>1.2002570743922609E-4</v>
      </c>
      <c r="F4143" s="12">
        <v>1.5029417546488783E-2</v>
      </c>
      <c r="G4143" s="12">
        <v>4.9892929291976054E-3</v>
      </c>
      <c r="H4143" s="12">
        <v>2.4070204784810742E-4</v>
      </c>
      <c r="I4143" s="12">
        <v>3.2720331537706385E-4</v>
      </c>
      <c r="J4143" s="12">
        <v>8.425059513250328E-3</v>
      </c>
      <c r="K4143" s="12">
        <v>2.6064101273572298E-3</v>
      </c>
      <c r="L4143" s="12">
        <v>4.617514211779245E-4</v>
      </c>
      <c r="M4143" s="12">
        <v>7.3000973530489986E-5</v>
      </c>
    </row>
    <row r="4144" spans="1:15" x14ac:dyDescent="0.35">
      <c r="A4144" s="11" t="str">
        <f t="shared" si="65"/>
        <v>CONSUMO PER CAPITA (kg o litros por individuo)RebujitoBCN AM</v>
      </c>
      <c r="B4144" s="11" t="s">
        <v>208</v>
      </c>
      <c r="C4144" s="11" t="s">
        <v>151</v>
      </c>
      <c r="D4144" s="11" t="s">
        <v>1</v>
      </c>
      <c r="E4144" s="12" t="s">
        <v>222</v>
      </c>
      <c r="F4144" s="12">
        <v>3.1423748323679132E-3</v>
      </c>
      <c r="G4144" s="12">
        <v>2.0926164660912006E-3</v>
      </c>
      <c r="H4144" s="12" t="s">
        <v>222</v>
      </c>
      <c r="I4144" s="12">
        <v>1.5152589346068034E-3</v>
      </c>
      <c r="J4144" s="12" t="s">
        <v>222</v>
      </c>
      <c r="K4144" s="12" t="s">
        <v>222</v>
      </c>
      <c r="L4144" s="12">
        <v>1.6717743273241454E-3</v>
      </c>
      <c r="M4144" s="12">
        <v>7.6522273530444187E-4</v>
      </c>
    </row>
    <row r="4145" spans="1:13" x14ac:dyDescent="0.35">
      <c r="A4145" s="11" t="str">
        <f t="shared" si="65"/>
        <v>CONSUMO PER CAPITA (kg o litros por individuo)RebujitoREST.CAT ARAGON</v>
      </c>
      <c r="B4145" s="11" t="s">
        <v>208</v>
      </c>
      <c r="C4145" s="11" t="s">
        <v>151</v>
      </c>
      <c r="D4145" s="11" t="s">
        <v>2</v>
      </c>
      <c r="E4145" s="12" t="s">
        <v>222</v>
      </c>
      <c r="F4145" s="12">
        <v>2.4931883252742645E-3</v>
      </c>
      <c r="G4145" s="12">
        <v>2.4135476837703145E-3</v>
      </c>
      <c r="H4145" s="12">
        <v>7.3501547692769861E-4</v>
      </c>
      <c r="I4145" s="12" t="s">
        <v>222</v>
      </c>
      <c r="J4145" s="12">
        <v>3.3131240115415487E-4</v>
      </c>
      <c r="K4145" s="12">
        <v>1.5673301077538989E-3</v>
      </c>
      <c r="L4145" s="12">
        <v>1.2496350648458887E-3</v>
      </c>
      <c r="M4145" s="12" t="s">
        <v>222</v>
      </c>
    </row>
    <row r="4146" spans="1:13" x14ac:dyDescent="0.35">
      <c r="A4146" s="11" t="str">
        <f t="shared" si="65"/>
        <v>CONSUMO PER CAPITA (kg o litros por individuo)RebujitoLEVANTE</v>
      </c>
      <c r="B4146" s="11" t="s">
        <v>208</v>
      </c>
      <c r="C4146" s="11" t="s">
        <v>151</v>
      </c>
      <c r="D4146" s="11" t="s">
        <v>3</v>
      </c>
      <c r="E4146" s="12" t="s">
        <v>222</v>
      </c>
      <c r="F4146" s="12">
        <v>1.6189162341174086E-3</v>
      </c>
      <c r="G4146" s="12" t="s">
        <v>222</v>
      </c>
      <c r="H4146" s="12" t="s">
        <v>222</v>
      </c>
      <c r="I4146" s="12">
        <v>3.8447198748435752E-4</v>
      </c>
      <c r="J4146" s="12">
        <v>1.2127488051002786E-3</v>
      </c>
      <c r="K4146" s="12">
        <v>4.0277887142232821E-3</v>
      </c>
      <c r="L4146" s="12" t="s">
        <v>222</v>
      </c>
      <c r="M4146" s="12" t="s">
        <v>222</v>
      </c>
    </row>
    <row r="4147" spans="1:13" x14ac:dyDescent="0.35">
      <c r="A4147" s="11" t="str">
        <f t="shared" si="65"/>
        <v>CONSUMO PER CAPITA (kg o litros por individuo)RebujitoANDALUCIA</v>
      </c>
      <c r="B4147" s="11" t="s">
        <v>208</v>
      </c>
      <c r="C4147" s="11" t="s">
        <v>151</v>
      </c>
      <c r="D4147" s="11" t="s">
        <v>4</v>
      </c>
      <c r="E4147" s="12">
        <v>4.8423530603362885E-4</v>
      </c>
      <c r="F4147" s="12">
        <v>6.6423051350802051E-2</v>
      </c>
      <c r="G4147" s="12">
        <v>2.1907982492934831E-2</v>
      </c>
      <c r="H4147" s="12" t="s">
        <v>222</v>
      </c>
      <c r="I4147" s="12" t="s">
        <v>222</v>
      </c>
      <c r="J4147" s="12">
        <v>3.721037193028822E-2</v>
      </c>
      <c r="K4147" s="12">
        <v>7.2497448362674787E-3</v>
      </c>
      <c r="L4147" s="12" t="s">
        <v>222</v>
      </c>
      <c r="M4147" s="12" t="s">
        <v>222</v>
      </c>
    </row>
    <row r="4148" spans="1:13" x14ac:dyDescent="0.35">
      <c r="A4148" s="11" t="str">
        <f t="shared" si="65"/>
        <v>CONSUMO PER CAPITA (kg o litros por individuo)RebujitoMDD AM</v>
      </c>
      <c r="B4148" s="11" t="s">
        <v>208</v>
      </c>
      <c r="C4148" s="11" t="s">
        <v>151</v>
      </c>
      <c r="D4148" s="11" t="s">
        <v>5</v>
      </c>
      <c r="E4148" s="12" t="s">
        <v>222</v>
      </c>
      <c r="F4148" s="12" t="s">
        <v>222</v>
      </c>
      <c r="G4148" s="12" t="s">
        <v>222</v>
      </c>
      <c r="H4148" s="12" t="s">
        <v>222</v>
      </c>
      <c r="I4148" s="12" t="s">
        <v>222</v>
      </c>
      <c r="J4148" s="12">
        <v>2.4484104889668261E-3</v>
      </c>
      <c r="K4148" s="12">
        <v>1.9144686381639946E-3</v>
      </c>
      <c r="L4148" s="12" t="s">
        <v>222</v>
      </c>
      <c r="M4148" s="12" t="s">
        <v>222</v>
      </c>
    </row>
    <row r="4149" spans="1:13" x14ac:dyDescent="0.35">
      <c r="A4149" s="11" t="str">
        <f t="shared" si="65"/>
        <v>CONSUMO PER CAPITA (kg o litros por individuo)RebujitoRTO CENTRO</v>
      </c>
      <c r="B4149" s="11" t="s">
        <v>208</v>
      </c>
      <c r="C4149" s="11" t="s">
        <v>151</v>
      </c>
      <c r="D4149" s="11" t="s">
        <v>6</v>
      </c>
      <c r="E4149" s="12">
        <v>2.2351152769926498E-4</v>
      </c>
      <c r="F4149" s="12">
        <v>6.8136488486833504E-3</v>
      </c>
      <c r="G4149" s="12">
        <v>2.4485039675186792E-4</v>
      </c>
      <c r="H4149" s="12" t="s">
        <v>222</v>
      </c>
      <c r="I4149" s="12" t="s">
        <v>222</v>
      </c>
      <c r="J4149" s="12" t="s">
        <v>222</v>
      </c>
      <c r="K4149" s="12">
        <v>3.7499935039350137E-4</v>
      </c>
      <c r="L4149" s="12">
        <v>1.4432288551970418E-3</v>
      </c>
      <c r="M4149" s="12" t="s">
        <v>222</v>
      </c>
    </row>
    <row r="4150" spans="1:13" x14ac:dyDescent="0.35">
      <c r="A4150" s="11" t="str">
        <f t="shared" si="65"/>
        <v>CONSUMO PER CAPITA (kg o litros por individuo)RebujitoNORTE-CENTRO</v>
      </c>
      <c r="B4150" s="11" t="s">
        <v>208</v>
      </c>
      <c r="C4150" s="11" t="s">
        <v>151</v>
      </c>
      <c r="D4150" s="11" t="s">
        <v>7</v>
      </c>
      <c r="E4150" s="12" t="s">
        <v>222</v>
      </c>
      <c r="F4150" s="12" t="s">
        <v>222</v>
      </c>
      <c r="G4150" s="12" t="s">
        <v>222</v>
      </c>
      <c r="H4150" s="12">
        <v>5.9120963702673072E-4</v>
      </c>
      <c r="I4150" s="12">
        <v>1.3152027898571477E-3</v>
      </c>
      <c r="J4150" s="12" t="s">
        <v>222</v>
      </c>
      <c r="K4150" s="12" t="s">
        <v>222</v>
      </c>
      <c r="L4150" s="12" t="s">
        <v>222</v>
      </c>
      <c r="M4150" s="12" t="s">
        <v>222</v>
      </c>
    </row>
    <row r="4151" spans="1:13" x14ac:dyDescent="0.35">
      <c r="A4151" s="11" t="str">
        <f t="shared" si="65"/>
        <v>CONSUMO PER CAPITA (kg o litros por individuo)RebujitoNOROESTE</v>
      </c>
      <c r="B4151" s="11" t="s">
        <v>208</v>
      </c>
      <c r="C4151" s="11" t="s">
        <v>151</v>
      </c>
      <c r="D4151" s="11" t="s">
        <v>8</v>
      </c>
      <c r="E4151" s="12" t="s">
        <v>222</v>
      </c>
      <c r="F4151" s="12" t="s">
        <v>222</v>
      </c>
      <c r="G4151" s="12" t="s">
        <v>222</v>
      </c>
      <c r="H4151" s="12">
        <v>9.8662448283325793E-4</v>
      </c>
      <c r="I4151" s="12" t="s">
        <v>222</v>
      </c>
      <c r="J4151" s="12">
        <v>3.7692409382718952E-3</v>
      </c>
      <c r="K4151" s="12" t="s">
        <v>222</v>
      </c>
      <c r="L4151" s="12" t="s">
        <v>222</v>
      </c>
      <c r="M4151" s="12" t="s">
        <v>222</v>
      </c>
    </row>
    <row r="4152" spans="1:13" x14ac:dyDescent="0.35">
      <c r="A4152" s="11" t="str">
        <f t="shared" si="65"/>
        <v>CONSUMO PER CAPITA (kg o litros por individuo)Rebujito&lt;2MIL</v>
      </c>
      <c r="B4152" s="11" t="s">
        <v>208</v>
      </c>
      <c r="C4152" s="11" t="s">
        <v>151</v>
      </c>
      <c r="D4152" s="11" t="s">
        <v>9</v>
      </c>
      <c r="E4152" s="12" t="s">
        <v>222</v>
      </c>
      <c r="F4152" s="12" t="s">
        <v>222</v>
      </c>
      <c r="G4152" s="12" t="s">
        <v>222</v>
      </c>
      <c r="H4152" s="12" t="s">
        <v>222</v>
      </c>
      <c r="I4152" s="12">
        <v>1.0424774426021613E-3</v>
      </c>
      <c r="J4152" s="12" t="s">
        <v>222</v>
      </c>
      <c r="K4152" s="12" t="s">
        <v>222</v>
      </c>
      <c r="L4152" s="12" t="s">
        <v>222</v>
      </c>
      <c r="M4152" s="12" t="s">
        <v>222</v>
      </c>
    </row>
    <row r="4153" spans="1:13" x14ac:dyDescent="0.35">
      <c r="A4153" s="11" t="str">
        <f t="shared" ref="A4153:A4216" si="66">B4153&amp;C4153&amp;D4153</f>
        <v>CONSUMO PER CAPITA (kg o litros por individuo)Rebujito2-5MIL</v>
      </c>
      <c r="B4153" s="11" t="s">
        <v>208</v>
      </c>
      <c r="C4153" s="11" t="s">
        <v>151</v>
      </c>
      <c r="D4153" s="11" t="s">
        <v>10</v>
      </c>
      <c r="E4153" s="12">
        <v>3.3115638100515054E-4</v>
      </c>
      <c r="F4153" s="12">
        <v>7.8439759868490183E-4</v>
      </c>
      <c r="G4153" s="12">
        <v>4.9023692991740295E-3</v>
      </c>
      <c r="H4153" s="12" t="s">
        <v>222</v>
      </c>
      <c r="I4153" s="12" t="s">
        <v>222</v>
      </c>
      <c r="J4153" s="12" t="s">
        <v>222</v>
      </c>
      <c r="K4153" s="12">
        <v>6.7922992987724381E-3</v>
      </c>
      <c r="L4153" s="12" t="s">
        <v>222</v>
      </c>
      <c r="M4153" s="12" t="s">
        <v>222</v>
      </c>
    </row>
    <row r="4154" spans="1:13" x14ac:dyDescent="0.35">
      <c r="A4154" s="11" t="str">
        <f t="shared" si="66"/>
        <v>CONSUMO PER CAPITA (kg o litros por individuo)Rebujito5-10MIL</v>
      </c>
      <c r="B4154" s="11" t="s">
        <v>208</v>
      </c>
      <c r="C4154" s="11" t="s">
        <v>151</v>
      </c>
      <c r="D4154" s="11" t="s">
        <v>11</v>
      </c>
      <c r="E4154" s="12" t="s">
        <v>222</v>
      </c>
      <c r="F4154" s="12">
        <v>1.9817393794783872E-3</v>
      </c>
      <c r="G4154" s="12">
        <v>2.7777056083244166E-2</v>
      </c>
      <c r="H4154" s="12" t="s">
        <v>222</v>
      </c>
      <c r="I4154" s="12" t="s">
        <v>222</v>
      </c>
      <c r="J4154" s="12" t="s">
        <v>222</v>
      </c>
      <c r="K4154" s="12" t="s">
        <v>222</v>
      </c>
      <c r="L4154" s="12" t="s">
        <v>222</v>
      </c>
      <c r="M4154" s="12" t="s">
        <v>222</v>
      </c>
    </row>
    <row r="4155" spans="1:13" x14ac:dyDescent="0.35">
      <c r="A4155" s="11" t="str">
        <f t="shared" si="66"/>
        <v>CONSUMO PER CAPITA (kg o litros por individuo)Rebujito10-30MIL</v>
      </c>
      <c r="B4155" s="11" t="s">
        <v>208</v>
      </c>
      <c r="C4155" s="11" t="s">
        <v>151</v>
      </c>
      <c r="D4155" s="11" t="s">
        <v>12</v>
      </c>
      <c r="E4155" s="12" t="s">
        <v>222</v>
      </c>
      <c r="F4155" s="12">
        <v>2.4004410245134743E-2</v>
      </c>
      <c r="G4155" s="12">
        <v>6.2638815817352683E-3</v>
      </c>
      <c r="H4155" s="12" t="s">
        <v>222</v>
      </c>
      <c r="I4155" s="12" t="s">
        <v>222</v>
      </c>
      <c r="J4155" s="12">
        <v>9.4192222525038734E-3</v>
      </c>
      <c r="K4155" s="12">
        <v>2.4641665648764089E-3</v>
      </c>
      <c r="L4155" s="12">
        <v>1.6571934664945439E-3</v>
      </c>
      <c r="M4155" s="12" t="s">
        <v>222</v>
      </c>
    </row>
    <row r="4156" spans="1:13" x14ac:dyDescent="0.35">
      <c r="A4156" s="11" t="str">
        <f t="shared" si="66"/>
        <v>CONSUMO PER CAPITA (kg o litros por individuo)Rebujito30-100MIL</v>
      </c>
      <c r="B4156" s="11" t="s">
        <v>208</v>
      </c>
      <c r="C4156" s="11" t="s">
        <v>151</v>
      </c>
      <c r="D4156" s="11" t="s">
        <v>13</v>
      </c>
      <c r="E4156" s="12" t="s">
        <v>222</v>
      </c>
      <c r="F4156" s="12">
        <v>1.6426637269856756E-2</v>
      </c>
      <c r="G4156" s="12">
        <v>5.8156608442185122E-3</v>
      </c>
      <c r="H4156" s="12">
        <v>4.231206137665277E-4</v>
      </c>
      <c r="I4156" s="12">
        <v>6.975343607660958E-4</v>
      </c>
      <c r="J4156" s="12">
        <v>1.2185290971785031E-2</v>
      </c>
      <c r="K4156" s="12">
        <v>6.8285561634076316E-3</v>
      </c>
      <c r="L4156" s="12" t="s">
        <v>222</v>
      </c>
      <c r="M4156" s="12" t="s">
        <v>222</v>
      </c>
    </row>
    <row r="4157" spans="1:13" x14ac:dyDescent="0.35">
      <c r="A4157" s="11" t="str">
        <f t="shared" si="66"/>
        <v>CONSUMO PER CAPITA (kg o litros por individuo)Rebujito100-200MIL</v>
      </c>
      <c r="B4157" s="11" t="s">
        <v>208</v>
      </c>
      <c r="C4157" s="11" t="s">
        <v>151</v>
      </c>
      <c r="D4157" s="11" t="s">
        <v>14</v>
      </c>
      <c r="E4157" s="12" t="s">
        <v>222</v>
      </c>
      <c r="F4157" s="12">
        <v>1.0348906193598864E-2</v>
      </c>
      <c r="G4157" s="12" t="s">
        <v>222</v>
      </c>
      <c r="H4157" s="12" t="s">
        <v>222</v>
      </c>
      <c r="I4157" s="12">
        <v>5.8368293515277594E-4</v>
      </c>
      <c r="J4157" s="12">
        <v>1.4253779935294954E-4</v>
      </c>
      <c r="K4157" s="12">
        <v>2.9954301445087852E-4</v>
      </c>
      <c r="L4157" s="12">
        <v>1.5368876506136647E-3</v>
      </c>
      <c r="M4157" s="12" t="s">
        <v>222</v>
      </c>
    </row>
    <row r="4158" spans="1:13" x14ac:dyDescent="0.35">
      <c r="A4158" s="11" t="str">
        <f t="shared" si="66"/>
        <v>CONSUMO PER CAPITA (kg o litros por individuo)Rebujito200-500MIL</v>
      </c>
      <c r="B4158" s="11" t="s">
        <v>208</v>
      </c>
      <c r="C4158" s="11" t="s">
        <v>151</v>
      </c>
      <c r="D4158" s="11" t="s">
        <v>15</v>
      </c>
      <c r="E4158" s="12" t="s">
        <v>222</v>
      </c>
      <c r="F4158" s="12">
        <v>1.1347384748994965E-2</v>
      </c>
      <c r="G4158" s="12" t="s">
        <v>222</v>
      </c>
      <c r="H4158" s="12">
        <v>4.3725439772147125E-4</v>
      </c>
      <c r="I4158" s="12">
        <v>4.6701542181617665E-4</v>
      </c>
      <c r="J4158" s="12">
        <v>3.9263680281185756E-3</v>
      </c>
      <c r="K4158" s="12">
        <v>1.3926126351289495E-3</v>
      </c>
      <c r="L4158" s="12" t="s">
        <v>222</v>
      </c>
      <c r="M4158" s="12" t="s">
        <v>222</v>
      </c>
    </row>
    <row r="4159" spans="1:13" x14ac:dyDescent="0.35">
      <c r="A4159" s="11" t="str">
        <f t="shared" si="66"/>
        <v>CONSUMO PER CAPITA (kg o litros por individuo)Rebujito&gt;500MIL</v>
      </c>
      <c r="B4159" s="11" t="s">
        <v>208</v>
      </c>
      <c r="C4159" s="11" t="s">
        <v>151</v>
      </c>
      <c r="D4159" s="11" t="s">
        <v>16</v>
      </c>
      <c r="E4159" s="12">
        <v>5.8188795642193732E-4</v>
      </c>
      <c r="F4159" s="12">
        <v>2.6343871475793198E-2</v>
      </c>
      <c r="G4159" s="12" t="s">
        <v>222</v>
      </c>
      <c r="H4159" s="12">
        <v>5.7666921659355747E-4</v>
      </c>
      <c r="I4159" s="12" t="s">
        <v>222</v>
      </c>
      <c r="J4159" s="12">
        <v>2.1320557123919021E-2</v>
      </c>
      <c r="K4159" s="12">
        <v>4.5625711408146238E-4</v>
      </c>
      <c r="L4159" s="12" t="s">
        <v>222</v>
      </c>
      <c r="M4159" s="12">
        <v>4.2531759345687574E-4</v>
      </c>
    </row>
    <row r="4160" spans="1:13" x14ac:dyDescent="0.35">
      <c r="A4160" s="11" t="str">
        <f t="shared" si="66"/>
        <v>CONSUMO PER CAPITA (kg o litros por individuo)RebujitoDE 15 A 19 AÑOS</v>
      </c>
      <c r="B4160" s="11" t="s">
        <v>208</v>
      </c>
      <c r="C4160" s="11" t="s">
        <v>151</v>
      </c>
      <c r="D4160" s="11" t="s">
        <v>34</v>
      </c>
      <c r="E4160" s="12" t="s">
        <v>222</v>
      </c>
      <c r="F4160" s="12">
        <v>1.8452077209788857E-2</v>
      </c>
      <c r="G4160" s="12" t="s">
        <v>222</v>
      </c>
      <c r="H4160" s="12" t="s">
        <v>222</v>
      </c>
      <c r="I4160" s="12" t="s">
        <v>222</v>
      </c>
      <c r="J4160" s="12" t="s">
        <v>222</v>
      </c>
      <c r="K4160" s="12" t="s">
        <v>222</v>
      </c>
      <c r="L4160" s="12" t="s">
        <v>222</v>
      </c>
      <c r="M4160" s="12" t="s">
        <v>222</v>
      </c>
    </row>
    <row r="4161" spans="1:13" x14ac:dyDescent="0.35">
      <c r="A4161" s="11" t="str">
        <f t="shared" si="66"/>
        <v>CONSUMO PER CAPITA (kg o litros por individuo)RebujitoDE 20 A 24 AÑOS</v>
      </c>
      <c r="B4161" s="11" t="s">
        <v>208</v>
      </c>
      <c r="C4161" s="11" t="s">
        <v>151</v>
      </c>
      <c r="D4161" s="11" t="s">
        <v>35</v>
      </c>
      <c r="E4161" s="12" t="s">
        <v>222</v>
      </c>
      <c r="F4161" s="12">
        <v>2.1834011787809294E-2</v>
      </c>
      <c r="G4161" s="12" t="s">
        <v>222</v>
      </c>
      <c r="H4161" s="12" t="s">
        <v>222</v>
      </c>
      <c r="I4161" s="12" t="s">
        <v>222</v>
      </c>
      <c r="J4161" s="12">
        <v>2.0741388025910121E-2</v>
      </c>
      <c r="K4161" s="12" t="s">
        <v>222</v>
      </c>
      <c r="L4161" s="12" t="s">
        <v>222</v>
      </c>
      <c r="M4161" s="12" t="s">
        <v>222</v>
      </c>
    </row>
    <row r="4162" spans="1:13" x14ac:dyDescent="0.35">
      <c r="A4162" s="11" t="str">
        <f t="shared" si="66"/>
        <v>CONSUMO PER CAPITA (kg o litros por individuo)RebujitoDE 25 A 34 AÑOS</v>
      </c>
      <c r="B4162" s="11" t="s">
        <v>208</v>
      </c>
      <c r="C4162" s="11" t="s">
        <v>151</v>
      </c>
      <c r="D4162" s="11" t="s">
        <v>36</v>
      </c>
      <c r="E4162" s="12" t="s">
        <v>222</v>
      </c>
      <c r="F4162" s="12">
        <v>1.3252861373671826E-2</v>
      </c>
      <c r="G4162" s="12">
        <v>1.6508721684124574E-4</v>
      </c>
      <c r="H4162" s="12">
        <v>3.8181073567877604E-4</v>
      </c>
      <c r="I4162" s="12">
        <v>4.1641851966893944E-4</v>
      </c>
      <c r="J4162" s="12">
        <v>7.4633408416243567E-3</v>
      </c>
      <c r="K4162" s="12">
        <v>1.827984825398447E-3</v>
      </c>
      <c r="L4162" s="12" t="s">
        <v>222</v>
      </c>
      <c r="M4162" s="12" t="s">
        <v>222</v>
      </c>
    </row>
    <row r="4163" spans="1:13" x14ac:dyDescent="0.35">
      <c r="A4163" s="11" t="str">
        <f t="shared" si="66"/>
        <v>CONSUMO PER CAPITA (kg o litros por individuo)RebujitoDE 35 A 49 AÑOS</v>
      </c>
      <c r="B4163" s="11" t="s">
        <v>208</v>
      </c>
      <c r="C4163" s="11" t="s">
        <v>151</v>
      </c>
      <c r="D4163" s="11" t="s">
        <v>37</v>
      </c>
      <c r="E4163" s="12">
        <v>3.3904294494265782E-4</v>
      </c>
      <c r="F4163" s="12">
        <v>8.3203574419006866E-3</v>
      </c>
      <c r="G4163" s="12">
        <v>6.0440874500531771E-3</v>
      </c>
      <c r="H4163" s="12" t="s">
        <v>222</v>
      </c>
      <c r="I4163" s="12">
        <v>5.1318918763347467E-4</v>
      </c>
      <c r="J4163" s="12">
        <v>2.6205715745234951E-3</v>
      </c>
      <c r="K4163" s="12">
        <v>3.5560673360152557E-4</v>
      </c>
      <c r="L4163" s="12">
        <v>4.8502036436829418E-4</v>
      </c>
      <c r="M4163" s="12" t="s">
        <v>222</v>
      </c>
    </row>
    <row r="4164" spans="1:13" x14ac:dyDescent="0.35">
      <c r="A4164" s="11" t="str">
        <f t="shared" si="66"/>
        <v>CONSUMO PER CAPITA (kg o litros por individuo)RebujitoDE 50 A 59 AÑOS</v>
      </c>
      <c r="B4164" s="11" t="s">
        <v>208</v>
      </c>
      <c r="C4164" s="11" t="s">
        <v>151</v>
      </c>
      <c r="D4164" s="11" t="s">
        <v>38</v>
      </c>
      <c r="E4164" s="12">
        <v>1.0945078029684106E-4</v>
      </c>
      <c r="F4164" s="12">
        <v>1.0181230297386051E-2</v>
      </c>
      <c r="G4164" s="12">
        <v>6.8541365029940789E-3</v>
      </c>
      <c r="H4164" s="12">
        <v>9.3556840143009642E-4</v>
      </c>
      <c r="I4164" s="12">
        <v>3.0567997203487837E-4</v>
      </c>
      <c r="J4164" s="12">
        <v>3.6554484337967537E-3</v>
      </c>
      <c r="K4164" s="12">
        <v>7.1437511530189355E-3</v>
      </c>
      <c r="L4164" s="12" t="s">
        <v>222</v>
      </c>
      <c r="M4164" s="12">
        <v>3.6497805860212322E-4</v>
      </c>
    </row>
    <row r="4165" spans="1:13" x14ac:dyDescent="0.35">
      <c r="A4165" s="11" t="str">
        <f t="shared" si="66"/>
        <v>CONSUMO PER CAPITA (kg o litros por individuo)RebujitoDE 60 A 75 AÑOS</v>
      </c>
      <c r="B4165" s="11" t="s">
        <v>208</v>
      </c>
      <c r="C4165" s="11" t="s">
        <v>151</v>
      </c>
      <c r="D4165" s="11" t="s">
        <v>39</v>
      </c>
      <c r="E4165" s="12" t="s">
        <v>222</v>
      </c>
      <c r="F4165" s="12">
        <v>2.5733821262579379E-2</v>
      </c>
      <c r="G4165" s="12">
        <v>8.0595436105435868E-3</v>
      </c>
      <c r="H4165" s="12" t="s">
        <v>222</v>
      </c>
      <c r="I4165" s="12">
        <v>2.5915986157349654E-4</v>
      </c>
      <c r="J4165" s="12">
        <v>1.9025476590387027E-2</v>
      </c>
      <c r="K4165" s="12">
        <v>3.5109722619811935E-3</v>
      </c>
      <c r="L4165" s="12">
        <v>1.3943873245313486E-3</v>
      </c>
      <c r="M4165" s="12" t="s">
        <v>222</v>
      </c>
    </row>
    <row r="4166" spans="1:13" x14ac:dyDescent="0.35">
      <c r="A4166" s="11" t="str">
        <f t="shared" si="66"/>
        <v>CONSUMO PER CAPITA (kg o litros por individuo)RebujitoNIVEL ALTO</v>
      </c>
      <c r="B4166" s="11" t="s">
        <v>208</v>
      </c>
      <c r="C4166" s="11" t="s">
        <v>151</v>
      </c>
      <c r="D4166" s="11" t="s">
        <v>171</v>
      </c>
      <c r="E4166" s="12">
        <v>4.3874346055200133E-4</v>
      </c>
      <c r="F4166" s="12">
        <v>1.6847342558770947E-2</v>
      </c>
      <c r="G4166" s="12">
        <v>1.1619276130247698E-2</v>
      </c>
      <c r="H4166" s="12">
        <v>4.340172233657085E-4</v>
      </c>
      <c r="I4166" s="12">
        <v>2.7082904380275368E-4</v>
      </c>
      <c r="J4166" s="12">
        <v>8.1685497680650601E-3</v>
      </c>
      <c r="K4166" s="12">
        <v>1.5288835216382599E-3</v>
      </c>
      <c r="L4166" s="12">
        <v>7.3720472645379749E-4</v>
      </c>
      <c r="M4166" s="12" t="s">
        <v>222</v>
      </c>
    </row>
    <row r="4167" spans="1:13" x14ac:dyDescent="0.35">
      <c r="A4167" s="11" t="str">
        <f t="shared" si="66"/>
        <v>CONSUMO PER CAPITA (kg o litros por individuo)RebujitoNIVEL MEDIO ALTO</v>
      </c>
      <c r="B4167" s="11" t="s">
        <v>208</v>
      </c>
      <c r="C4167" s="11" t="s">
        <v>151</v>
      </c>
      <c r="D4167" s="11" t="s">
        <v>172</v>
      </c>
      <c r="E4167" s="12">
        <v>1.4442832255224606E-4</v>
      </c>
      <c r="F4167" s="12">
        <v>1.7305575675736293E-2</v>
      </c>
      <c r="G4167" s="12">
        <v>1.5788876382334186E-4</v>
      </c>
      <c r="H4167" s="12" t="s">
        <v>222</v>
      </c>
      <c r="I4167" s="12" t="s">
        <v>222</v>
      </c>
      <c r="J4167" s="12">
        <v>1.2177871870338948E-2</v>
      </c>
      <c r="K4167" s="12">
        <v>2.1032896627730261E-3</v>
      </c>
      <c r="L4167" s="12">
        <v>1.0579529271870008E-3</v>
      </c>
      <c r="M4167" s="12" t="s">
        <v>222</v>
      </c>
    </row>
    <row r="4168" spans="1:13" x14ac:dyDescent="0.35">
      <c r="A4168" s="11" t="str">
        <f t="shared" si="66"/>
        <v>CONSUMO PER CAPITA (kg o litros por individuo)RebujitoNIVEL MEDIO</v>
      </c>
      <c r="B4168" s="11" t="s">
        <v>208</v>
      </c>
      <c r="C4168" s="11" t="s">
        <v>151</v>
      </c>
      <c r="D4168" s="11" t="s">
        <v>173</v>
      </c>
      <c r="E4168" s="12" t="s">
        <v>222</v>
      </c>
      <c r="F4168" s="12">
        <v>1.4728771290802514E-2</v>
      </c>
      <c r="G4168" s="12">
        <v>4.6358782121426823E-3</v>
      </c>
      <c r="H4168" s="12" t="s">
        <v>222</v>
      </c>
      <c r="I4168" s="12" t="s">
        <v>222</v>
      </c>
      <c r="J4168" s="12">
        <v>1.2755476468150138E-3</v>
      </c>
      <c r="K4168" s="12">
        <v>1.2464248496212526E-3</v>
      </c>
      <c r="L4168" s="12" t="s">
        <v>222</v>
      </c>
      <c r="M4168" s="12">
        <v>2.8966948063964765E-4</v>
      </c>
    </row>
    <row r="4169" spans="1:13" x14ac:dyDescent="0.35">
      <c r="A4169" s="11" t="str">
        <f t="shared" si="66"/>
        <v>CONSUMO PER CAPITA (kg o litros por individuo)RebujitoNIVEL MEDIO BAJO</v>
      </c>
      <c r="B4169" s="11" t="s">
        <v>208</v>
      </c>
      <c r="C4169" s="11" t="s">
        <v>151</v>
      </c>
      <c r="D4169" s="11" t="s">
        <v>174</v>
      </c>
      <c r="E4169" s="12" t="s">
        <v>222</v>
      </c>
      <c r="F4169" s="12">
        <v>1.0456847746123456E-2</v>
      </c>
      <c r="G4169" s="12">
        <v>3.8572623522576234E-3</v>
      </c>
      <c r="H4169" s="12">
        <v>9.4271297117155763E-4</v>
      </c>
      <c r="I4169" s="12">
        <v>1.3612718897078062E-3</v>
      </c>
      <c r="J4169" s="12">
        <v>1.4923125948185425E-2</v>
      </c>
      <c r="K4169" s="12">
        <v>2.5445063579380206E-3</v>
      </c>
      <c r="L4169" s="12" t="s">
        <v>222</v>
      </c>
      <c r="M4169" s="12" t="s">
        <v>222</v>
      </c>
    </row>
    <row r="4170" spans="1:13" x14ac:dyDescent="0.35">
      <c r="A4170" s="11" t="str">
        <f t="shared" si="66"/>
        <v>CONSUMO PER CAPITA (kg o litros por individuo)RebujitoNIVEL BAJO</v>
      </c>
      <c r="B4170" s="11" t="s">
        <v>208</v>
      </c>
      <c r="C4170" s="11" t="s">
        <v>151</v>
      </c>
      <c r="D4170" s="11" t="s">
        <v>190</v>
      </c>
      <c r="E4170" s="12" t="s">
        <v>222</v>
      </c>
      <c r="F4170" s="12">
        <v>1.5078986245420402E-2</v>
      </c>
      <c r="G4170" s="12">
        <v>2.7062421348051286E-3</v>
      </c>
      <c r="H4170" s="12" t="s">
        <v>222</v>
      </c>
      <c r="I4170" s="12">
        <v>2.7288511787706071E-4</v>
      </c>
      <c r="J4170" s="12">
        <v>9.7553663763277655E-3</v>
      </c>
      <c r="K4170" s="12">
        <v>5.5658696871173571E-3</v>
      </c>
      <c r="L4170" s="12">
        <v>6.1584581258514941E-4</v>
      </c>
      <c r="M4170" s="12" t="s">
        <v>222</v>
      </c>
    </row>
    <row r="4171" spans="1:13" x14ac:dyDescent="0.35">
      <c r="A4171" s="11" t="str">
        <f t="shared" si="66"/>
        <v>CONSUMO PER CAPITA (kg o litros por individuo)RebujitoHOMBRE</v>
      </c>
      <c r="B4171" s="11" t="s">
        <v>208</v>
      </c>
      <c r="C4171" s="11" t="s">
        <v>151</v>
      </c>
      <c r="D4171" s="11" t="s">
        <v>17</v>
      </c>
      <c r="E4171" s="12">
        <v>1.9786718568918493E-4</v>
      </c>
      <c r="F4171" s="12">
        <v>9.3376453022805169E-3</v>
      </c>
      <c r="G4171" s="12">
        <v>4.6371598080616272E-3</v>
      </c>
      <c r="H4171" s="12">
        <v>1.1092184339390726E-4</v>
      </c>
      <c r="I4171" s="12">
        <v>1.2384474752818076E-4</v>
      </c>
      <c r="J4171" s="12">
        <v>5.9669525247429455E-3</v>
      </c>
      <c r="K4171" s="12">
        <v>1.6682586254603514E-3</v>
      </c>
      <c r="L4171" s="12">
        <v>6.0836268748307436E-4</v>
      </c>
      <c r="M4171" s="12" t="s">
        <v>222</v>
      </c>
    </row>
    <row r="4172" spans="1:13" x14ac:dyDescent="0.35">
      <c r="A4172" s="11" t="str">
        <f t="shared" si="66"/>
        <v>CONSUMO PER CAPITA (kg o litros por individuo)RebujitoMUJER</v>
      </c>
      <c r="B4172" s="11" t="s">
        <v>208</v>
      </c>
      <c r="C4172" s="11" t="s">
        <v>151</v>
      </c>
      <c r="D4172" s="11" t="s">
        <v>18</v>
      </c>
      <c r="E4172" s="12">
        <v>4.3174049882950672E-5</v>
      </c>
      <c r="F4172" s="12">
        <v>2.0648898851158368E-2</v>
      </c>
      <c r="G4172" s="12">
        <v>5.3370317129787549E-3</v>
      </c>
      <c r="H4172" s="12">
        <v>3.688062371697141E-4</v>
      </c>
      <c r="I4172" s="12">
        <v>5.28459928130378E-4</v>
      </c>
      <c r="J4172" s="12">
        <v>1.0857719306083041E-2</v>
      </c>
      <c r="K4172" s="12">
        <v>3.5348819572496742E-3</v>
      </c>
      <c r="L4172" s="12">
        <v>3.1665577981116437E-4</v>
      </c>
      <c r="M4172" s="12">
        <v>1.4542159262079363E-4</v>
      </c>
    </row>
    <row r="4173" spans="1:13" x14ac:dyDescent="0.35">
      <c r="A4173" s="11" t="str">
        <f t="shared" si="66"/>
        <v>CONSUMO PER CAPITA (kg o litros por individuo)Espum/Lambrusc/MoscaT.ESPAÑA</v>
      </c>
      <c r="B4173" s="11" t="s">
        <v>208</v>
      </c>
      <c r="C4173" s="11" t="s">
        <v>152</v>
      </c>
      <c r="D4173" s="11" t="s">
        <v>32</v>
      </c>
      <c r="E4173" s="12">
        <v>2.1017597750601413E-2</v>
      </c>
      <c r="F4173" s="12">
        <v>1.6576134296853662E-2</v>
      </c>
      <c r="G4173" s="12">
        <v>2.3187397208379843E-2</v>
      </c>
      <c r="H4173" s="12">
        <v>2.2970587914122251E-2</v>
      </c>
      <c r="I4173" s="12">
        <v>1.7412083581396828E-2</v>
      </c>
      <c r="J4173" s="12">
        <v>1.6092614063838599E-2</v>
      </c>
      <c r="K4173" s="12">
        <v>1.89536706771492E-2</v>
      </c>
      <c r="L4173" s="12">
        <v>1.7119293832483173E-2</v>
      </c>
      <c r="M4173" s="12">
        <v>1.9423146964082739E-2</v>
      </c>
    </row>
    <row r="4174" spans="1:13" x14ac:dyDescent="0.35">
      <c r="A4174" s="11" t="str">
        <f t="shared" si="66"/>
        <v>CONSUMO PER CAPITA (kg o litros por individuo)Espum/Lambrusc/MoscaBCN AM</v>
      </c>
      <c r="B4174" s="11" t="s">
        <v>208</v>
      </c>
      <c r="C4174" s="11" t="s">
        <v>152</v>
      </c>
      <c r="D4174" s="11" t="s">
        <v>1</v>
      </c>
      <c r="E4174" s="12">
        <v>1.393065309958222E-2</v>
      </c>
      <c r="F4174" s="12">
        <v>1.8109978582209984E-2</v>
      </c>
      <c r="G4174" s="12">
        <v>3.1550179480558667E-2</v>
      </c>
      <c r="H4174" s="12">
        <v>1.0781948012166682E-2</v>
      </c>
      <c r="I4174" s="12">
        <v>1.6041153007061073E-2</v>
      </c>
      <c r="J4174" s="12">
        <v>1.4052563766914061E-2</v>
      </c>
      <c r="K4174" s="12">
        <v>2.3762707952942226E-2</v>
      </c>
      <c r="L4174" s="12">
        <v>2.3009350395208347E-2</v>
      </c>
      <c r="M4174" s="12">
        <v>1.3930199204274948E-2</v>
      </c>
    </row>
    <row r="4175" spans="1:13" x14ac:dyDescent="0.35">
      <c r="A4175" s="11" t="str">
        <f t="shared" si="66"/>
        <v>CONSUMO PER CAPITA (kg o litros por individuo)Espum/Lambrusc/MoscaREST.CAT ARAGON</v>
      </c>
      <c r="B4175" s="11" t="s">
        <v>208</v>
      </c>
      <c r="C4175" s="11" t="s">
        <v>152</v>
      </c>
      <c r="D4175" s="11" t="s">
        <v>2</v>
      </c>
      <c r="E4175" s="12">
        <v>2.2688623329815451E-2</v>
      </c>
      <c r="F4175" s="12">
        <v>1.7580782487117082E-2</v>
      </c>
      <c r="G4175" s="12">
        <v>2.5377245048099302E-2</v>
      </c>
      <c r="H4175" s="12">
        <v>3.5014818290111896E-2</v>
      </c>
      <c r="I4175" s="12">
        <v>2.40350762889638E-2</v>
      </c>
      <c r="J4175" s="12">
        <v>3.1821191682374655E-2</v>
      </c>
      <c r="K4175" s="12">
        <v>4.244069257215511E-2</v>
      </c>
      <c r="L4175" s="12">
        <v>1.8697394079589681E-2</v>
      </c>
      <c r="M4175" s="12">
        <v>3.3078810408970989E-2</v>
      </c>
    </row>
    <row r="4176" spans="1:13" x14ac:dyDescent="0.35">
      <c r="A4176" s="11" t="str">
        <f t="shared" si="66"/>
        <v>CONSUMO PER CAPITA (kg o litros por individuo)Espum/Lambrusc/MoscaLEVANTE</v>
      </c>
      <c r="B4176" s="11" t="s">
        <v>208</v>
      </c>
      <c r="C4176" s="11" t="s">
        <v>152</v>
      </c>
      <c r="D4176" s="11" t="s">
        <v>3</v>
      </c>
      <c r="E4176" s="12">
        <v>3.855357456080289E-2</v>
      </c>
      <c r="F4176" s="12">
        <v>3.6088878928105111E-2</v>
      </c>
      <c r="G4176" s="12">
        <v>3.5162449917939403E-2</v>
      </c>
      <c r="H4176" s="12">
        <v>3.9541080103253176E-2</v>
      </c>
      <c r="I4176" s="12">
        <v>1.4851101863934766E-2</v>
      </c>
      <c r="J4176" s="12">
        <v>1.9075062397884298E-3</v>
      </c>
      <c r="K4176" s="12">
        <v>6.6335393831742136E-3</v>
      </c>
      <c r="L4176" s="12">
        <v>2.5719764374820386E-3</v>
      </c>
      <c r="M4176" s="12">
        <v>8.5257214116966334E-3</v>
      </c>
    </row>
    <row r="4177" spans="1:13" x14ac:dyDescent="0.35">
      <c r="A4177" s="11" t="str">
        <f t="shared" si="66"/>
        <v>CONSUMO PER CAPITA (kg o litros por individuo)Espum/Lambrusc/MoscaANDALUCIA</v>
      </c>
      <c r="B4177" s="11" t="s">
        <v>208</v>
      </c>
      <c r="C4177" s="11" t="s">
        <v>152</v>
      </c>
      <c r="D4177" s="11" t="s">
        <v>4</v>
      </c>
      <c r="E4177" s="12">
        <v>1.1496874256699055E-2</v>
      </c>
      <c r="F4177" s="12">
        <v>6.384403788415342E-3</v>
      </c>
      <c r="G4177" s="12">
        <v>2.0816385303264337E-2</v>
      </c>
      <c r="H4177" s="12">
        <v>7.7612707392407457E-3</v>
      </c>
      <c r="I4177" s="12">
        <v>7.0778586087128339E-3</v>
      </c>
      <c r="J4177" s="12">
        <v>6.4038025726720384E-3</v>
      </c>
      <c r="K4177" s="12">
        <v>1.1113093382555013E-2</v>
      </c>
      <c r="L4177" s="12">
        <v>1.8707184901078418E-2</v>
      </c>
      <c r="M4177" s="12">
        <v>1.4590520183694056E-2</v>
      </c>
    </row>
    <row r="4178" spans="1:13" x14ac:dyDescent="0.35">
      <c r="A4178" s="11" t="str">
        <f t="shared" si="66"/>
        <v>CONSUMO PER CAPITA (kg o litros por individuo)Espum/Lambrusc/MoscaMDD AM</v>
      </c>
      <c r="B4178" s="11" t="s">
        <v>208</v>
      </c>
      <c r="C4178" s="11" t="s">
        <v>152</v>
      </c>
      <c r="D4178" s="11" t="s">
        <v>5</v>
      </c>
      <c r="E4178" s="12">
        <v>1.1129804979424838E-2</v>
      </c>
      <c r="F4178" s="12">
        <v>1.2739916904967643E-3</v>
      </c>
      <c r="G4178" s="12">
        <v>1.0649283611152128E-2</v>
      </c>
      <c r="H4178" s="12">
        <v>1.2121134700535144E-2</v>
      </c>
      <c r="I4178" s="12">
        <v>6.4468272787860459E-3</v>
      </c>
      <c r="J4178" s="12">
        <v>1.1230238360138088E-2</v>
      </c>
      <c r="K4178" s="12">
        <v>1.0874340060736209E-2</v>
      </c>
      <c r="L4178" s="12">
        <v>3.2175573377085619E-3</v>
      </c>
      <c r="M4178" s="12">
        <v>7.4018550791246068E-3</v>
      </c>
    </row>
    <row r="4179" spans="1:13" x14ac:dyDescent="0.35">
      <c r="A4179" s="11" t="str">
        <f t="shared" si="66"/>
        <v>CONSUMO PER CAPITA (kg o litros por individuo)Espum/Lambrusc/MoscaRTO CENTRO</v>
      </c>
      <c r="B4179" s="11" t="s">
        <v>208</v>
      </c>
      <c r="C4179" s="11" t="s">
        <v>152</v>
      </c>
      <c r="D4179" s="11" t="s">
        <v>6</v>
      </c>
      <c r="E4179" s="12">
        <v>1.9119619265598839E-2</v>
      </c>
      <c r="F4179" s="12">
        <v>1.0044060674809837E-2</v>
      </c>
      <c r="G4179" s="12">
        <v>7.4602211970743616E-3</v>
      </c>
      <c r="H4179" s="12">
        <v>8.6388727434208896E-3</v>
      </c>
      <c r="I4179" s="12">
        <v>8.451044995765827E-3</v>
      </c>
      <c r="J4179" s="12">
        <v>1.0971030155025135E-2</v>
      </c>
      <c r="K4179" s="12">
        <v>1.8392828917485587E-3</v>
      </c>
      <c r="L4179" s="12">
        <v>2.6823670768880616E-2</v>
      </c>
      <c r="M4179" s="12">
        <v>1.88887078972482E-2</v>
      </c>
    </row>
    <row r="4180" spans="1:13" x14ac:dyDescent="0.35">
      <c r="A4180" s="11" t="str">
        <f t="shared" si="66"/>
        <v>CONSUMO PER CAPITA (kg o litros por individuo)Espum/Lambrusc/MoscaNORTE-CENTRO</v>
      </c>
      <c r="B4180" s="11" t="s">
        <v>208</v>
      </c>
      <c r="C4180" s="11" t="s">
        <v>152</v>
      </c>
      <c r="D4180" s="11" t="s">
        <v>7</v>
      </c>
      <c r="E4180" s="12">
        <v>4.7666879907198284E-2</v>
      </c>
      <c r="F4180" s="12">
        <v>3.1556756178736892E-2</v>
      </c>
      <c r="G4180" s="12">
        <v>3.766400630183854E-2</v>
      </c>
      <c r="H4180" s="12">
        <v>6.8795985484241387E-2</v>
      </c>
      <c r="I4180" s="12">
        <v>6.9060244020011999E-2</v>
      </c>
      <c r="J4180" s="12">
        <v>5.8629439371987974E-2</v>
      </c>
      <c r="K4180" s="12">
        <v>5.8389499504061519E-2</v>
      </c>
      <c r="L4180" s="12">
        <v>4.7123240268034619E-2</v>
      </c>
      <c r="M4180" s="12">
        <v>4.9012491764166007E-2</v>
      </c>
    </row>
    <row r="4181" spans="1:13" x14ac:dyDescent="0.35">
      <c r="A4181" s="11" t="str">
        <f t="shared" si="66"/>
        <v>CONSUMO PER CAPITA (kg o litros por individuo)Espum/Lambrusc/MoscaNOROESTE</v>
      </c>
      <c r="B4181" s="11" t="s">
        <v>208</v>
      </c>
      <c r="C4181" s="11" t="s">
        <v>152</v>
      </c>
      <c r="D4181" s="11" t="s">
        <v>8</v>
      </c>
      <c r="E4181" s="12">
        <v>5.6368773655679268E-3</v>
      </c>
      <c r="F4181" s="12">
        <v>1.6384763455843079E-2</v>
      </c>
      <c r="G4181" s="12">
        <v>1.5965312944761688E-2</v>
      </c>
      <c r="H4181" s="12">
        <v>7.1423779412573083E-3</v>
      </c>
      <c r="I4181" s="12">
        <v>9.4622057081678295E-3</v>
      </c>
      <c r="J4181" s="12">
        <v>1.0667458081046301E-2</v>
      </c>
      <c r="K4181" s="12">
        <v>8.0860192769558383E-3</v>
      </c>
      <c r="L4181" s="12">
        <v>1.0225789379123067E-2</v>
      </c>
      <c r="M4181" s="12">
        <v>2.3693638871085651E-2</v>
      </c>
    </row>
    <row r="4182" spans="1:13" x14ac:dyDescent="0.35">
      <c r="A4182" s="11" t="str">
        <f t="shared" si="66"/>
        <v>CONSUMO PER CAPITA (kg o litros por individuo)Espum/Lambrusc/Mosca&lt;2MIL</v>
      </c>
      <c r="B4182" s="11" t="s">
        <v>208</v>
      </c>
      <c r="C4182" s="11" t="s">
        <v>152</v>
      </c>
      <c r="D4182" s="11" t="s">
        <v>9</v>
      </c>
      <c r="E4182" s="12">
        <v>3.2972119337513983E-2</v>
      </c>
      <c r="F4182" s="12">
        <v>1.8335574492756607E-2</v>
      </c>
      <c r="G4182" s="12">
        <v>1.2539635394389916E-3</v>
      </c>
      <c r="H4182" s="12">
        <v>2.9044935286677519E-2</v>
      </c>
      <c r="I4182" s="12">
        <v>1.9920020220501562E-2</v>
      </c>
      <c r="J4182" s="12">
        <v>2.4803086134416452E-2</v>
      </c>
      <c r="K4182" s="12">
        <v>1.241730764413645E-2</v>
      </c>
      <c r="L4182" s="12">
        <v>7.9635367735250272E-3</v>
      </c>
      <c r="M4182" s="12">
        <v>1.9263101926146612E-2</v>
      </c>
    </row>
    <row r="4183" spans="1:13" x14ac:dyDescent="0.35">
      <c r="A4183" s="11" t="str">
        <f t="shared" si="66"/>
        <v>CONSUMO PER CAPITA (kg o litros por individuo)Espum/Lambrusc/Mosca2-5MIL</v>
      </c>
      <c r="B4183" s="11" t="s">
        <v>208</v>
      </c>
      <c r="C4183" s="11" t="s">
        <v>152</v>
      </c>
      <c r="D4183" s="11" t="s">
        <v>10</v>
      </c>
      <c r="E4183" s="12">
        <v>4.7497495030029875E-3</v>
      </c>
      <c r="F4183" s="12">
        <v>7.5492604848135351E-3</v>
      </c>
      <c r="G4183" s="12">
        <v>1.5900197980362662E-3</v>
      </c>
      <c r="H4183" s="12">
        <v>9.994808585817052E-3</v>
      </c>
      <c r="I4183" s="12">
        <v>1.178688193605661E-3</v>
      </c>
      <c r="J4183" s="12">
        <v>9.135819474682963E-3</v>
      </c>
      <c r="K4183" s="12">
        <v>9.226919412759417E-3</v>
      </c>
      <c r="L4183" s="12">
        <v>1.0927244724450507E-2</v>
      </c>
      <c r="M4183" s="12">
        <v>3.7329868864595522E-3</v>
      </c>
    </row>
    <row r="4184" spans="1:13" x14ac:dyDescent="0.35">
      <c r="A4184" s="11" t="str">
        <f t="shared" si="66"/>
        <v>CONSUMO PER CAPITA (kg o litros por individuo)Espum/Lambrusc/Mosca5-10MIL</v>
      </c>
      <c r="B4184" s="11" t="s">
        <v>208</v>
      </c>
      <c r="C4184" s="11" t="s">
        <v>152</v>
      </c>
      <c r="D4184" s="11" t="s">
        <v>11</v>
      </c>
      <c r="E4184" s="12">
        <v>5.5832996055072533E-2</v>
      </c>
      <c r="F4184" s="12">
        <v>4.2345873818884446E-2</v>
      </c>
      <c r="G4184" s="12">
        <v>4.6610986633932594E-2</v>
      </c>
      <c r="H4184" s="12">
        <v>5.030271045949853E-2</v>
      </c>
      <c r="I4184" s="12">
        <v>2.5764890222370624E-2</v>
      </c>
      <c r="J4184" s="12" t="s">
        <v>222</v>
      </c>
      <c r="K4184" s="12">
        <v>7.3692179613432463E-3</v>
      </c>
      <c r="L4184" s="12">
        <v>1.2434027091222309E-2</v>
      </c>
      <c r="M4184" s="12">
        <v>1.2856152641879129E-2</v>
      </c>
    </row>
    <row r="4185" spans="1:13" x14ac:dyDescent="0.35">
      <c r="A4185" s="11" t="str">
        <f t="shared" si="66"/>
        <v>CONSUMO PER CAPITA (kg o litros por individuo)Espum/Lambrusc/Mosca10-30MIL</v>
      </c>
      <c r="B4185" s="11" t="s">
        <v>208</v>
      </c>
      <c r="C4185" s="11" t="s">
        <v>152</v>
      </c>
      <c r="D4185" s="11" t="s">
        <v>12</v>
      </c>
      <c r="E4185" s="12">
        <v>1.426260431077237E-2</v>
      </c>
      <c r="F4185" s="12">
        <v>1.2287057644203228E-2</v>
      </c>
      <c r="G4185" s="12">
        <v>1.6689003707706401E-2</v>
      </c>
      <c r="H4185" s="12">
        <v>1.9154451124508382E-2</v>
      </c>
      <c r="I4185" s="12">
        <v>2.0167961639217115E-2</v>
      </c>
      <c r="J4185" s="12">
        <v>1.8353643579010398E-2</v>
      </c>
      <c r="K4185" s="12">
        <v>1.7216982962698468E-2</v>
      </c>
      <c r="L4185" s="12">
        <v>2.0307305288293744E-2</v>
      </c>
      <c r="M4185" s="12">
        <v>2.0005065187490557E-2</v>
      </c>
    </row>
    <row r="4186" spans="1:13" x14ac:dyDescent="0.35">
      <c r="A4186" s="11" t="str">
        <f t="shared" si="66"/>
        <v>CONSUMO PER CAPITA (kg o litros por individuo)Espum/Lambrusc/Mosca30-100MIL</v>
      </c>
      <c r="B4186" s="11" t="s">
        <v>208</v>
      </c>
      <c r="C4186" s="11" t="s">
        <v>152</v>
      </c>
      <c r="D4186" s="11" t="s">
        <v>13</v>
      </c>
      <c r="E4186" s="12">
        <v>2.0753250526520488E-2</v>
      </c>
      <c r="F4186" s="12">
        <v>1.6029775422473126E-2</v>
      </c>
      <c r="G4186" s="12">
        <v>3.5233486067265042E-2</v>
      </c>
      <c r="H4186" s="12">
        <v>3.0901509873728882E-2</v>
      </c>
      <c r="I4186" s="12">
        <v>1.1236292193189465E-2</v>
      </c>
      <c r="J4186" s="12">
        <v>1.846299250823312E-2</v>
      </c>
      <c r="K4186" s="12">
        <v>2.767225925890093E-2</v>
      </c>
      <c r="L4186" s="12">
        <v>2.4926654545528944E-2</v>
      </c>
      <c r="M4186" s="12">
        <v>1.7936097402914943E-2</v>
      </c>
    </row>
    <row r="4187" spans="1:13" x14ac:dyDescent="0.35">
      <c r="A4187" s="11" t="str">
        <f t="shared" si="66"/>
        <v>CONSUMO PER CAPITA (kg o litros por individuo)Espum/Lambrusc/Mosca100-200MIL</v>
      </c>
      <c r="B4187" s="11" t="s">
        <v>208</v>
      </c>
      <c r="C4187" s="11" t="s">
        <v>152</v>
      </c>
      <c r="D4187" s="11" t="s">
        <v>14</v>
      </c>
      <c r="E4187" s="12">
        <v>2.2103122623875007E-2</v>
      </c>
      <c r="F4187" s="12">
        <v>7.7852091642329592E-3</v>
      </c>
      <c r="G4187" s="12">
        <v>2.6030987625539542E-2</v>
      </c>
      <c r="H4187" s="12">
        <v>1.1094010473143392E-2</v>
      </c>
      <c r="I4187" s="12">
        <v>2.0163891933763018E-2</v>
      </c>
      <c r="J4187" s="12">
        <v>2.2021365132061776E-2</v>
      </c>
      <c r="K4187" s="12">
        <v>1.6931433092954765E-2</v>
      </c>
      <c r="L4187" s="12">
        <v>1.0236259767922237E-2</v>
      </c>
      <c r="M4187" s="12">
        <v>1.3303944253568442E-2</v>
      </c>
    </row>
    <row r="4188" spans="1:13" x14ac:dyDescent="0.35">
      <c r="A4188" s="11" t="str">
        <f t="shared" si="66"/>
        <v>CONSUMO PER CAPITA (kg o litros por individuo)Espum/Lambrusc/Mosca200-500MIL</v>
      </c>
      <c r="B4188" s="11" t="s">
        <v>208</v>
      </c>
      <c r="C4188" s="11" t="s">
        <v>152</v>
      </c>
      <c r="D4188" s="11" t="s">
        <v>15</v>
      </c>
      <c r="E4188" s="12">
        <v>2.8843077850816155E-2</v>
      </c>
      <c r="F4188" s="12">
        <v>2.9018935771071886E-2</v>
      </c>
      <c r="G4188" s="12">
        <v>2.9402945459397228E-2</v>
      </c>
      <c r="H4188" s="12">
        <v>2.9209146775710758E-2</v>
      </c>
      <c r="I4188" s="12">
        <v>2.8792398239936838E-2</v>
      </c>
      <c r="J4188" s="12">
        <v>2.1226538555273178E-2</v>
      </c>
      <c r="K4188" s="12">
        <v>3.7795858650402657E-2</v>
      </c>
      <c r="L4188" s="12">
        <v>2.837623236916197E-2</v>
      </c>
      <c r="M4188" s="12">
        <v>4.4969725255573904E-2</v>
      </c>
    </row>
    <row r="4189" spans="1:13" x14ac:dyDescent="0.35">
      <c r="A4189" s="11" t="str">
        <f t="shared" si="66"/>
        <v>CONSUMO PER CAPITA (kg o litros por individuo)Espum/Lambrusc/Mosca&gt;500MIL</v>
      </c>
      <c r="B4189" s="11" t="s">
        <v>208</v>
      </c>
      <c r="C4189" s="11" t="s">
        <v>152</v>
      </c>
      <c r="D4189" s="11" t="s">
        <v>16</v>
      </c>
      <c r="E4189" s="12">
        <v>7.2247635679073274E-3</v>
      </c>
      <c r="F4189" s="12">
        <v>8.3963808278040963E-3</v>
      </c>
      <c r="G4189" s="12">
        <v>1.3502262386993055E-2</v>
      </c>
      <c r="H4189" s="12">
        <v>9.6633436430825295E-3</v>
      </c>
      <c r="I4189" s="12">
        <v>1.3008125580800419E-2</v>
      </c>
      <c r="J4189" s="12">
        <v>1.060776977512632E-2</v>
      </c>
      <c r="K4189" s="12">
        <v>8.4049788138912344E-3</v>
      </c>
      <c r="L4189" s="12">
        <v>7.4376024830611768E-3</v>
      </c>
      <c r="M4189" s="12">
        <v>1.310007861935103E-2</v>
      </c>
    </row>
    <row r="4190" spans="1:13" x14ac:dyDescent="0.35">
      <c r="A4190" s="11" t="str">
        <f t="shared" si="66"/>
        <v>CONSUMO PER CAPITA (kg o litros por individuo)Espum/Lambrusc/MoscaDE 15 A 19 AÑOS</v>
      </c>
      <c r="B4190" s="11" t="s">
        <v>208</v>
      </c>
      <c r="C4190" s="11" t="s">
        <v>152</v>
      </c>
      <c r="D4190" s="11" t="s">
        <v>34</v>
      </c>
      <c r="E4190" s="12" t="s">
        <v>222</v>
      </c>
      <c r="F4190" s="12" t="s">
        <v>222</v>
      </c>
      <c r="G4190" s="12">
        <v>1.0125056193434222E-2</v>
      </c>
      <c r="H4190" s="12" t="s">
        <v>222</v>
      </c>
      <c r="I4190" s="12" t="s">
        <v>222</v>
      </c>
      <c r="J4190" s="12" t="s">
        <v>222</v>
      </c>
      <c r="K4190" s="12" t="s">
        <v>222</v>
      </c>
      <c r="L4190" s="12" t="s">
        <v>222</v>
      </c>
      <c r="M4190" s="12" t="s">
        <v>222</v>
      </c>
    </row>
    <row r="4191" spans="1:13" x14ac:dyDescent="0.35">
      <c r="A4191" s="11" t="str">
        <f t="shared" si="66"/>
        <v>CONSUMO PER CAPITA (kg o litros por individuo)Espum/Lambrusc/MoscaDE 20 A 24 AÑOS</v>
      </c>
      <c r="B4191" s="11" t="s">
        <v>208</v>
      </c>
      <c r="C4191" s="11" t="s">
        <v>152</v>
      </c>
      <c r="D4191" s="11" t="s">
        <v>35</v>
      </c>
      <c r="E4191" s="12">
        <v>8.0008610995714255E-2</v>
      </c>
      <c r="F4191" s="12">
        <v>5.5172592919126795E-2</v>
      </c>
      <c r="G4191" s="12">
        <v>5.5575443343013675E-2</v>
      </c>
      <c r="H4191" s="12">
        <v>7.6392836802195593E-2</v>
      </c>
      <c r="I4191" s="12">
        <v>2.6776769742190315E-2</v>
      </c>
      <c r="J4191" s="12" t="s">
        <v>222</v>
      </c>
      <c r="K4191" s="12" t="s">
        <v>222</v>
      </c>
      <c r="L4191" s="12" t="s">
        <v>222</v>
      </c>
      <c r="M4191" s="12">
        <v>4.0711522137017071E-3</v>
      </c>
    </row>
    <row r="4192" spans="1:13" x14ac:dyDescent="0.35">
      <c r="A4192" s="11" t="str">
        <f t="shared" si="66"/>
        <v>CONSUMO PER CAPITA (kg o litros por individuo)Espum/Lambrusc/MoscaDE 25 A 34 AÑOS</v>
      </c>
      <c r="B4192" s="11" t="s">
        <v>208</v>
      </c>
      <c r="C4192" s="11" t="s">
        <v>152</v>
      </c>
      <c r="D4192" s="11" t="s">
        <v>36</v>
      </c>
      <c r="E4192" s="12">
        <v>6.5687130971556606E-3</v>
      </c>
      <c r="F4192" s="12">
        <v>2.9984414136410391E-3</v>
      </c>
      <c r="G4192" s="12">
        <v>1.3567320986471001E-2</v>
      </c>
      <c r="H4192" s="12">
        <v>1.8781489416515658E-3</v>
      </c>
      <c r="I4192" s="12">
        <v>6.9361740499260345E-3</v>
      </c>
      <c r="J4192" s="12">
        <v>4.0654964567541181E-3</v>
      </c>
      <c r="K4192" s="12">
        <v>1.3320244845157907E-2</v>
      </c>
      <c r="L4192" s="12">
        <v>1.5260742876013539E-2</v>
      </c>
      <c r="M4192" s="12">
        <v>1.7067215873107552E-2</v>
      </c>
    </row>
    <row r="4193" spans="1:13" x14ac:dyDescent="0.35">
      <c r="A4193" s="11" t="str">
        <f t="shared" si="66"/>
        <v>CONSUMO PER CAPITA (kg o litros por individuo)Espum/Lambrusc/MoscaDE 35 A 49 AÑOS</v>
      </c>
      <c r="B4193" s="11" t="s">
        <v>208</v>
      </c>
      <c r="C4193" s="11" t="s">
        <v>152</v>
      </c>
      <c r="D4193" s="11" t="s">
        <v>37</v>
      </c>
      <c r="E4193" s="12">
        <v>8.7467408709708417E-3</v>
      </c>
      <c r="F4193" s="12">
        <v>9.9415028685606571E-3</v>
      </c>
      <c r="G4193" s="12">
        <v>8.7611724837340955E-3</v>
      </c>
      <c r="H4193" s="12">
        <v>1.0452565746052885E-2</v>
      </c>
      <c r="I4193" s="12">
        <v>6.5651160882338995E-3</v>
      </c>
      <c r="J4193" s="12">
        <v>1.066815714448433E-2</v>
      </c>
      <c r="K4193" s="12">
        <v>1.1072462766957806E-2</v>
      </c>
      <c r="L4193" s="12">
        <v>1.4776175043792717E-2</v>
      </c>
      <c r="M4193" s="12">
        <v>4.1607598976205603E-3</v>
      </c>
    </row>
    <row r="4194" spans="1:13" x14ac:dyDescent="0.35">
      <c r="A4194" s="11" t="str">
        <f t="shared" si="66"/>
        <v>CONSUMO PER CAPITA (kg o litros por individuo)Espum/Lambrusc/MoscaDE 50 A 59 AÑOS</v>
      </c>
      <c r="B4194" s="11" t="s">
        <v>208</v>
      </c>
      <c r="C4194" s="11" t="s">
        <v>152</v>
      </c>
      <c r="D4194" s="11" t="s">
        <v>38</v>
      </c>
      <c r="E4194" s="12">
        <v>2.8159715850778023E-2</v>
      </c>
      <c r="F4194" s="12">
        <v>1.8091442026039978E-2</v>
      </c>
      <c r="G4194" s="12">
        <v>3.2478926525223273E-2</v>
      </c>
      <c r="H4194" s="12">
        <v>1.8959484793748826E-2</v>
      </c>
      <c r="I4194" s="12">
        <v>2.0328047802312951E-2</v>
      </c>
      <c r="J4194" s="12">
        <v>1.9071039348497951E-2</v>
      </c>
      <c r="K4194" s="12">
        <v>2.0621853957618421E-2</v>
      </c>
      <c r="L4194" s="12">
        <v>2.9158338702971548E-2</v>
      </c>
      <c r="M4194" s="12">
        <v>2.0805671708079676E-2</v>
      </c>
    </row>
    <row r="4195" spans="1:13" x14ac:dyDescent="0.35">
      <c r="A4195" s="11" t="str">
        <f t="shared" si="66"/>
        <v>CONSUMO PER CAPITA (kg o litros por individuo)Espum/Lambrusc/MoscaDE 60 A 75 AÑOS</v>
      </c>
      <c r="B4195" s="11" t="s">
        <v>208</v>
      </c>
      <c r="C4195" s="11" t="s">
        <v>152</v>
      </c>
      <c r="D4195" s="11" t="s">
        <v>39</v>
      </c>
      <c r="E4195" s="12">
        <v>2.8253752507089343E-2</v>
      </c>
      <c r="F4195" s="12">
        <v>2.5746201180062087E-2</v>
      </c>
      <c r="G4195" s="12">
        <v>3.3753950334409095E-2</v>
      </c>
      <c r="H4195" s="12">
        <v>4.6620855161816688E-2</v>
      </c>
      <c r="I4195" s="12">
        <v>3.7050805790261321E-2</v>
      </c>
      <c r="J4195" s="12">
        <v>3.7300899359049421E-2</v>
      </c>
      <c r="K4195" s="12">
        <v>4.198357391813818E-2</v>
      </c>
      <c r="L4195" s="12">
        <v>2.1142010731773644E-2</v>
      </c>
      <c r="M4195" s="12">
        <v>4.7973765949822014E-2</v>
      </c>
    </row>
    <row r="4196" spans="1:13" x14ac:dyDescent="0.35">
      <c r="A4196" s="11" t="str">
        <f t="shared" si="66"/>
        <v>CONSUMO PER CAPITA (kg o litros por individuo)Espum/Lambrusc/MoscaNIVEL ALTO</v>
      </c>
      <c r="B4196" s="11" t="s">
        <v>208</v>
      </c>
      <c r="C4196" s="11" t="s">
        <v>152</v>
      </c>
      <c r="D4196" s="11" t="s">
        <v>171</v>
      </c>
      <c r="E4196" s="12">
        <v>2.0184793131952337E-2</v>
      </c>
      <c r="F4196" s="12">
        <v>1.3711641799387915E-2</v>
      </c>
      <c r="G4196" s="12">
        <v>1.5238208266176383E-2</v>
      </c>
      <c r="H4196" s="12">
        <v>9.1972495847956418E-3</v>
      </c>
      <c r="I4196" s="12">
        <v>8.1228672523231214E-3</v>
      </c>
      <c r="J4196" s="12">
        <v>5.3772928244545408E-3</v>
      </c>
      <c r="K4196" s="12">
        <v>1.3024197192673311E-2</v>
      </c>
      <c r="L4196" s="12">
        <v>1.4454474921755712E-2</v>
      </c>
      <c r="M4196" s="12">
        <v>1.7707397236923165E-2</v>
      </c>
    </row>
    <row r="4197" spans="1:13" x14ac:dyDescent="0.35">
      <c r="A4197" s="11" t="str">
        <f t="shared" si="66"/>
        <v>CONSUMO PER CAPITA (kg o litros por individuo)Espum/Lambrusc/MoscaNIVEL MEDIO ALTO</v>
      </c>
      <c r="B4197" s="11" t="s">
        <v>208</v>
      </c>
      <c r="C4197" s="11" t="s">
        <v>152</v>
      </c>
      <c r="D4197" s="11" t="s">
        <v>172</v>
      </c>
      <c r="E4197" s="12">
        <v>1.9892541994292041E-2</v>
      </c>
      <c r="F4197" s="12">
        <v>1.6714166131587788E-2</v>
      </c>
      <c r="G4197" s="12">
        <v>2.521641907700228E-2</v>
      </c>
      <c r="H4197" s="12">
        <v>1.8456436853585962E-2</v>
      </c>
      <c r="I4197" s="12">
        <v>1.3935893993437823E-2</v>
      </c>
      <c r="J4197" s="12">
        <v>6.2435810654823537E-3</v>
      </c>
      <c r="K4197" s="12">
        <v>1.7847735774071668E-2</v>
      </c>
      <c r="L4197" s="12">
        <v>3.7575791374619569E-2</v>
      </c>
      <c r="M4197" s="12">
        <v>3.215243111958694E-2</v>
      </c>
    </row>
    <row r="4198" spans="1:13" x14ac:dyDescent="0.35">
      <c r="A4198" s="11" t="str">
        <f t="shared" si="66"/>
        <v>CONSUMO PER CAPITA (kg o litros por individuo)Espum/Lambrusc/MoscaNIVEL MEDIO</v>
      </c>
      <c r="B4198" s="11" t="s">
        <v>208</v>
      </c>
      <c r="C4198" s="11" t="s">
        <v>152</v>
      </c>
      <c r="D4198" s="11" t="s">
        <v>173</v>
      </c>
      <c r="E4198" s="12">
        <v>1.1206871950680824E-2</v>
      </c>
      <c r="F4198" s="12">
        <v>1.2119031172900228E-2</v>
      </c>
      <c r="G4198" s="12">
        <v>2.0442215792542906E-2</v>
      </c>
      <c r="H4198" s="12">
        <v>2.7289704211899406E-2</v>
      </c>
      <c r="I4198" s="12">
        <v>8.8894659942710865E-3</v>
      </c>
      <c r="J4198" s="12">
        <v>6.5714751486117455E-3</v>
      </c>
      <c r="K4198" s="12">
        <v>9.4160771771324304E-3</v>
      </c>
      <c r="L4198" s="12">
        <v>8.2674967806484929E-3</v>
      </c>
      <c r="M4198" s="12">
        <v>1.2598445272796847E-2</v>
      </c>
    </row>
    <row r="4199" spans="1:13" x14ac:dyDescent="0.35">
      <c r="A4199" s="11" t="str">
        <f t="shared" si="66"/>
        <v>CONSUMO PER CAPITA (kg o litros por individuo)Espum/Lambrusc/MoscaNIVEL MEDIO BAJO</v>
      </c>
      <c r="B4199" s="11" t="s">
        <v>208</v>
      </c>
      <c r="C4199" s="11" t="s">
        <v>152</v>
      </c>
      <c r="D4199" s="11" t="s">
        <v>174</v>
      </c>
      <c r="E4199" s="12">
        <v>5.056209655328138E-2</v>
      </c>
      <c r="F4199" s="12">
        <v>3.6774737903359743E-2</v>
      </c>
      <c r="G4199" s="12">
        <v>5.100686944304806E-2</v>
      </c>
      <c r="H4199" s="12">
        <v>5.6806472574878898E-2</v>
      </c>
      <c r="I4199" s="12">
        <v>3.4781717188625605E-2</v>
      </c>
      <c r="J4199" s="12">
        <v>4.337055807126073E-2</v>
      </c>
      <c r="K4199" s="12">
        <v>4.1348843941265846E-2</v>
      </c>
      <c r="L4199" s="12">
        <v>1.981035681919472E-2</v>
      </c>
      <c r="M4199" s="12">
        <v>3.0060864943706064E-2</v>
      </c>
    </row>
    <row r="4200" spans="1:13" x14ac:dyDescent="0.35">
      <c r="A4200" s="11" t="str">
        <f t="shared" si="66"/>
        <v>CONSUMO PER CAPITA (kg o litros por individuo)Espum/Lambrusc/MoscaNIVEL BAJO</v>
      </c>
      <c r="B4200" s="11" t="s">
        <v>208</v>
      </c>
      <c r="C4200" s="11" t="s">
        <v>152</v>
      </c>
      <c r="D4200" s="11" t="s">
        <v>190</v>
      </c>
      <c r="E4200" s="12">
        <v>1.3549431884392961E-2</v>
      </c>
      <c r="F4200" s="12">
        <v>1.0747597305807127E-2</v>
      </c>
      <c r="G4200" s="12">
        <v>1.4034929308357333E-2</v>
      </c>
      <c r="H4200" s="12">
        <v>1.2064309920239319E-2</v>
      </c>
      <c r="I4200" s="12">
        <v>2.7058352469889895E-2</v>
      </c>
      <c r="J4200" s="12">
        <v>2.5748782701492511E-2</v>
      </c>
      <c r="K4200" s="12">
        <v>2.1234169223497523E-2</v>
      </c>
      <c r="L4200" s="12">
        <v>1.422384397791524E-2</v>
      </c>
      <c r="M4200" s="12">
        <v>1.3081713845265497E-2</v>
      </c>
    </row>
    <row r="4201" spans="1:13" x14ac:dyDescent="0.35">
      <c r="A4201" s="11" t="str">
        <f t="shared" si="66"/>
        <v>CONSUMO PER CAPITA (kg o litros por individuo)Espum/Lambrusc/MoscaHOMBRE</v>
      </c>
      <c r="B4201" s="11" t="s">
        <v>208</v>
      </c>
      <c r="C4201" s="11" t="s">
        <v>152</v>
      </c>
      <c r="D4201" s="11" t="s">
        <v>17</v>
      </c>
      <c r="E4201" s="12">
        <v>2.1715482128134084E-2</v>
      </c>
      <c r="F4201" s="12">
        <v>1.9806937054051919E-2</v>
      </c>
      <c r="G4201" s="12">
        <v>2.3272409103796424E-2</v>
      </c>
      <c r="H4201" s="12">
        <v>2.7591752816135549E-2</v>
      </c>
      <c r="I4201" s="12">
        <v>1.448723159931458E-2</v>
      </c>
      <c r="J4201" s="12">
        <v>1.3011593708419597E-2</v>
      </c>
      <c r="K4201" s="12">
        <v>1.8434697426047718E-2</v>
      </c>
      <c r="L4201" s="12">
        <v>1.3832602805779809E-2</v>
      </c>
      <c r="M4201" s="12">
        <v>2.0240788801800826E-2</v>
      </c>
    </row>
    <row r="4202" spans="1:13" x14ac:dyDescent="0.35">
      <c r="A4202" s="11" t="str">
        <f t="shared" si="66"/>
        <v>CONSUMO PER CAPITA (kg o litros por individuo)Espum/Lambrusc/MoscaMUJER</v>
      </c>
      <c r="B4202" s="11" t="s">
        <v>208</v>
      </c>
      <c r="C4202" s="11" t="s">
        <v>152</v>
      </c>
      <c r="D4202" s="11" t="s">
        <v>18</v>
      </c>
      <c r="E4202" s="12">
        <v>2.032859387817668E-2</v>
      </c>
      <c r="F4202" s="12">
        <v>1.3386372903492138E-2</v>
      </c>
      <c r="G4202" s="12">
        <v>2.3103456922031466E-2</v>
      </c>
      <c r="H4202" s="12">
        <v>1.8409089179744709E-2</v>
      </c>
      <c r="I4202" s="12">
        <v>2.0306708082679429E-2</v>
      </c>
      <c r="J4202" s="12">
        <v>1.9141745997563041E-2</v>
      </c>
      <c r="K4202" s="12">
        <v>1.9467284110494903E-2</v>
      </c>
      <c r="L4202" s="12">
        <v>2.0372002764254413E-2</v>
      </c>
      <c r="M4202" s="12">
        <v>1.861199198637991E-2</v>
      </c>
    </row>
    <row r="4203" spans="1:13" x14ac:dyDescent="0.35">
      <c r="A4203" s="11" t="str">
        <f t="shared" si="66"/>
        <v>CONSUMO PER CAPITA (kg o litros por individuo)SidraT.ESPAÑA</v>
      </c>
      <c r="B4203" s="11" t="s">
        <v>208</v>
      </c>
      <c r="C4203" s="11" t="s">
        <v>118</v>
      </c>
      <c r="D4203" s="11" t="s">
        <v>32</v>
      </c>
      <c r="E4203" s="12">
        <v>0.14636154931665457</v>
      </c>
      <c r="F4203" s="12">
        <v>0.12976492244272436</v>
      </c>
      <c r="G4203" s="12">
        <v>0.17697501056488965</v>
      </c>
      <c r="H4203" s="12">
        <v>0.11463855346989454</v>
      </c>
      <c r="I4203" s="12">
        <v>0.10776497432409608</v>
      </c>
      <c r="J4203" s="12">
        <v>0.10812097755111622</v>
      </c>
      <c r="K4203" s="12">
        <v>0.16992139534350351</v>
      </c>
      <c r="L4203" s="12">
        <v>0.13274716402466558</v>
      </c>
      <c r="M4203" s="12">
        <v>0.11912260356526459</v>
      </c>
    </row>
    <row r="4204" spans="1:13" x14ac:dyDescent="0.35">
      <c r="A4204" s="11" t="str">
        <f t="shared" si="66"/>
        <v>CONSUMO PER CAPITA (kg o litros por individuo)SidraBCN AM</v>
      </c>
      <c r="B4204" s="11" t="s">
        <v>208</v>
      </c>
      <c r="C4204" s="11" t="s">
        <v>118</v>
      </c>
      <c r="D4204" s="11" t="s">
        <v>1</v>
      </c>
      <c r="E4204" s="12">
        <v>9.7860982516693937E-3</v>
      </c>
      <c r="F4204" s="12">
        <v>1.1200111030478395E-2</v>
      </c>
      <c r="G4204" s="12">
        <v>1.2544889596059266E-2</v>
      </c>
      <c r="H4204" s="12">
        <v>1.8091568497749601E-2</v>
      </c>
      <c r="I4204" s="12">
        <v>1.5580115354312633E-3</v>
      </c>
      <c r="J4204" s="12">
        <v>2.8897008711137793E-2</v>
      </c>
      <c r="K4204" s="12">
        <v>2.3280417498579647E-2</v>
      </c>
      <c r="L4204" s="12">
        <v>1.5234104489217483E-2</v>
      </c>
      <c r="M4204" s="12">
        <v>5.7479771383540457E-3</v>
      </c>
    </row>
    <row r="4205" spans="1:13" x14ac:dyDescent="0.35">
      <c r="A4205" s="11" t="str">
        <f t="shared" si="66"/>
        <v>CONSUMO PER CAPITA (kg o litros por individuo)SidraREST.CAT ARAGON</v>
      </c>
      <c r="B4205" s="11" t="s">
        <v>208</v>
      </c>
      <c r="C4205" s="11" t="s">
        <v>118</v>
      </c>
      <c r="D4205" s="11" t="s">
        <v>2</v>
      </c>
      <c r="E4205" s="12">
        <v>1.9797756126051714E-2</v>
      </c>
      <c r="F4205" s="12">
        <v>6.7693334361432654E-3</v>
      </c>
      <c r="G4205" s="12">
        <v>2.8964815785779318E-2</v>
      </c>
      <c r="H4205" s="12">
        <v>1.413714740645047E-2</v>
      </c>
      <c r="I4205" s="12">
        <v>2.3366091651468711E-2</v>
      </c>
      <c r="J4205" s="12">
        <v>1.2559985825653196E-2</v>
      </c>
      <c r="K4205" s="12">
        <v>3.428095856689372E-2</v>
      </c>
      <c r="L4205" s="12">
        <v>1.3571482132138941E-2</v>
      </c>
      <c r="M4205" s="12">
        <v>1.7462320491536534E-2</v>
      </c>
    </row>
    <row r="4206" spans="1:13" x14ac:dyDescent="0.35">
      <c r="A4206" s="11" t="str">
        <f t="shared" si="66"/>
        <v>CONSUMO PER CAPITA (kg o litros por individuo)SidraLEVANTE</v>
      </c>
      <c r="B4206" s="11" t="s">
        <v>208</v>
      </c>
      <c r="C4206" s="11" t="s">
        <v>118</v>
      </c>
      <c r="D4206" s="11" t="s">
        <v>3</v>
      </c>
      <c r="E4206" s="12">
        <v>3.3765609250958978E-2</v>
      </c>
      <c r="F4206" s="12">
        <v>2.0204528481775532E-2</v>
      </c>
      <c r="G4206" s="12">
        <v>3.7753452750218144E-2</v>
      </c>
      <c r="H4206" s="12">
        <v>1.0798293745422512E-2</v>
      </c>
      <c r="I4206" s="12">
        <v>3.0136387875891908E-2</v>
      </c>
      <c r="J4206" s="12">
        <v>2.3955298949251053E-2</v>
      </c>
      <c r="K4206" s="12">
        <v>3.4275821525772139E-2</v>
      </c>
      <c r="L4206" s="12">
        <v>2.7534963787219428E-2</v>
      </c>
      <c r="M4206" s="12">
        <v>3.031204025071383E-2</v>
      </c>
    </row>
    <row r="4207" spans="1:13" x14ac:dyDescent="0.35">
      <c r="A4207" s="11" t="str">
        <f t="shared" si="66"/>
        <v>CONSUMO PER CAPITA (kg o litros por individuo)SidraANDALUCIA</v>
      </c>
      <c r="B4207" s="11" t="s">
        <v>208</v>
      </c>
      <c r="C4207" s="11" t="s">
        <v>118</v>
      </c>
      <c r="D4207" s="11" t="s">
        <v>4</v>
      </c>
      <c r="E4207" s="12">
        <v>1.6304144262190803E-2</v>
      </c>
      <c r="F4207" s="12">
        <v>1.6685532564993954E-2</v>
      </c>
      <c r="G4207" s="12">
        <v>2.4515084557800236E-2</v>
      </c>
      <c r="H4207" s="12">
        <v>8.6924850123049572E-3</v>
      </c>
      <c r="I4207" s="12">
        <v>1.7423228593890863E-2</v>
      </c>
      <c r="J4207" s="12">
        <v>1.3426227380800793E-2</v>
      </c>
      <c r="K4207" s="12">
        <v>2.3549195515863274E-2</v>
      </c>
      <c r="L4207" s="12">
        <v>1.061867790308391E-2</v>
      </c>
      <c r="M4207" s="12">
        <v>1.792066852257293E-2</v>
      </c>
    </row>
    <row r="4208" spans="1:13" x14ac:dyDescent="0.35">
      <c r="A4208" s="11" t="str">
        <f t="shared" si="66"/>
        <v>CONSUMO PER CAPITA (kg o litros por individuo)SidraMDD AM</v>
      </c>
      <c r="B4208" s="11" t="s">
        <v>208</v>
      </c>
      <c r="C4208" s="11" t="s">
        <v>118</v>
      </c>
      <c r="D4208" s="11" t="s">
        <v>5</v>
      </c>
      <c r="E4208" s="12">
        <v>2.9596456073185409E-2</v>
      </c>
      <c r="F4208" s="12">
        <v>2.3289293525154495E-2</v>
      </c>
      <c r="G4208" s="12">
        <v>5.4775155789681514E-2</v>
      </c>
      <c r="H4208" s="12">
        <v>5.7292911468170928E-2</v>
      </c>
      <c r="I4208" s="12">
        <v>4.0086688430977499E-2</v>
      </c>
      <c r="J4208" s="12">
        <v>4.1344211987881609E-2</v>
      </c>
      <c r="K4208" s="12">
        <v>6.1113410438240791E-2</v>
      </c>
      <c r="L4208" s="12">
        <v>5.0097173946086385E-2</v>
      </c>
      <c r="M4208" s="12">
        <v>3.447128293838591E-2</v>
      </c>
    </row>
    <row r="4209" spans="1:13" x14ac:dyDescent="0.35">
      <c r="A4209" s="11" t="str">
        <f t="shared" si="66"/>
        <v>CONSUMO PER CAPITA (kg o litros por individuo)SidraRTO CENTRO</v>
      </c>
      <c r="B4209" s="11" t="s">
        <v>208</v>
      </c>
      <c r="C4209" s="11" t="s">
        <v>118</v>
      </c>
      <c r="D4209" s="11" t="s">
        <v>6</v>
      </c>
      <c r="E4209" s="12">
        <v>5.5469240047251588E-2</v>
      </c>
      <c r="F4209" s="12">
        <v>6.0753105385359503E-2</v>
      </c>
      <c r="G4209" s="12">
        <v>6.3064575977671442E-2</v>
      </c>
      <c r="H4209" s="12">
        <v>0.10899999138120625</v>
      </c>
      <c r="I4209" s="12">
        <v>9.276872980810083E-2</v>
      </c>
      <c r="J4209" s="12">
        <v>5.3683195231309898E-2</v>
      </c>
      <c r="K4209" s="12">
        <v>9.8575062182687662E-2</v>
      </c>
      <c r="L4209" s="12">
        <v>0.10372029276895312</v>
      </c>
      <c r="M4209" s="12">
        <v>7.5229486347719601E-2</v>
      </c>
    </row>
    <row r="4210" spans="1:13" x14ac:dyDescent="0.35">
      <c r="A4210" s="11" t="str">
        <f t="shared" si="66"/>
        <v>CONSUMO PER CAPITA (kg o litros por individuo)SidraNORTE-CENTRO</v>
      </c>
      <c r="B4210" s="11" t="s">
        <v>208</v>
      </c>
      <c r="C4210" s="11" t="s">
        <v>118</v>
      </c>
      <c r="D4210" s="11" t="s">
        <v>7</v>
      </c>
      <c r="E4210" s="12">
        <v>0.16727007500452512</v>
      </c>
      <c r="F4210" s="12">
        <v>0.17655720748127568</v>
      </c>
      <c r="G4210" s="12">
        <v>0.3205676908285281</v>
      </c>
      <c r="H4210" s="12">
        <v>0.15482999373091758</v>
      </c>
      <c r="I4210" s="12">
        <v>0.16231226202652313</v>
      </c>
      <c r="J4210" s="12">
        <v>0.20067317044847174</v>
      </c>
      <c r="K4210" s="12">
        <v>0.24306484994019539</v>
      </c>
      <c r="L4210" s="12">
        <v>0.17708765400361651</v>
      </c>
      <c r="M4210" s="12">
        <v>0.15222695835301889</v>
      </c>
    </row>
    <row r="4211" spans="1:13" x14ac:dyDescent="0.35">
      <c r="A4211" s="11" t="str">
        <f t="shared" si="66"/>
        <v>CONSUMO PER CAPITA (kg o litros por individuo)SidraNOROESTE</v>
      </c>
      <c r="B4211" s="11" t="s">
        <v>208</v>
      </c>
      <c r="C4211" s="11" t="s">
        <v>118</v>
      </c>
      <c r="D4211" s="11" t="s">
        <v>8</v>
      </c>
      <c r="E4211" s="12">
        <v>1.2250351231274164</v>
      </c>
      <c r="F4211" s="12">
        <v>1.0738331973030244</v>
      </c>
      <c r="G4211" s="12">
        <v>1.3200868175028724</v>
      </c>
      <c r="H4211" s="12">
        <v>0.84046469730411755</v>
      </c>
      <c r="I4211" s="12">
        <v>0.75679047394201426</v>
      </c>
      <c r="J4211" s="12">
        <v>0.76766068595343873</v>
      </c>
      <c r="K4211" s="12">
        <v>1.2755058410950519</v>
      </c>
      <c r="L4211" s="12">
        <v>1.0168885034138091</v>
      </c>
      <c r="M4211" s="12">
        <v>0.93268633704398374</v>
      </c>
    </row>
    <row r="4212" spans="1:13" x14ac:dyDescent="0.35">
      <c r="A4212" s="11" t="str">
        <f t="shared" si="66"/>
        <v>CONSUMO PER CAPITA (kg o litros por individuo)Sidra&lt;2MIL</v>
      </c>
      <c r="B4212" s="11" t="s">
        <v>208</v>
      </c>
      <c r="C4212" s="11" t="s">
        <v>118</v>
      </c>
      <c r="D4212" s="11" t="s">
        <v>9</v>
      </c>
      <c r="E4212" s="12">
        <v>1.6709133923642205E-2</v>
      </c>
      <c r="F4212" s="12">
        <v>2.7185769350919584E-2</v>
      </c>
      <c r="G4212" s="12">
        <v>1.9803615899192682E-2</v>
      </c>
      <c r="H4212" s="12">
        <v>1.5227451530753617E-3</v>
      </c>
      <c r="I4212" s="12" t="s">
        <v>222</v>
      </c>
      <c r="J4212" s="12">
        <v>9.4141642118670144E-3</v>
      </c>
      <c r="K4212" s="12">
        <v>2.8066686896005815E-2</v>
      </c>
      <c r="L4212" s="12">
        <v>2.4921246379294749E-3</v>
      </c>
      <c r="M4212" s="12">
        <v>6.75435753981872E-3</v>
      </c>
    </row>
    <row r="4213" spans="1:13" x14ac:dyDescent="0.35">
      <c r="A4213" s="11" t="str">
        <f t="shared" si="66"/>
        <v>CONSUMO PER CAPITA (kg o litros por individuo)Sidra2-5MIL</v>
      </c>
      <c r="B4213" s="11" t="s">
        <v>208</v>
      </c>
      <c r="C4213" s="11" t="s">
        <v>118</v>
      </c>
      <c r="D4213" s="11" t="s">
        <v>10</v>
      </c>
      <c r="E4213" s="12">
        <v>2.0877139641330752E-2</v>
      </c>
      <c r="F4213" s="12">
        <v>3.432547049425385E-2</v>
      </c>
      <c r="G4213" s="12">
        <v>2.6362659695288521E-2</v>
      </c>
      <c r="H4213" s="12">
        <v>9.9439779622950333E-3</v>
      </c>
      <c r="I4213" s="12">
        <v>8.5289979268320971E-3</v>
      </c>
      <c r="J4213" s="12">
        <v>4.5389915965904082E-2</v>
      </c>
      <c r="K4213" s="12">
        <v>2.781598420253964E-2</v>
      </c>
      <c r="L4213" s="12">
        <v>3.0193842787974448E-2</v>
      </c>
      <c r="M4213" s="12">
        <v>2.1499970786964057E-2</v>
      </c>
    </row>
    <row r="4214" spans="1:13" x14ac:dyDescent="0.35">
      <c r="A4214" s="11" t="str">
        <f t="shared" si="66"/>
        <v>CONSUMO PER CAPITA (kg o litros por individuo)Sidra5-10MIL</v>
      </c>
      <c r="B4214" s="11" t="s">
        <v>208</v>
      </c>
      <c r="C4214" s="11" t="s">
        <v>118</v>
      </c>
      <c r="D4214" s="11" t="s">
        <v>11</v>
      </c>
      <c r="E4214" s="12">
        <v>1.7638500546525715E-2</v>
      </c>
      <c r="F4214" s="12">
        <v>3.3949070192924868E-2</v>
      </c>
      <c r="G4214" s="12">
        <v>6.5775516765152323E-2</v>
      </c>
      <c r="H4214" s="12">
        <v>1.6522540585714476E-2</v>
      </c>
      <c r="I4214" s="12">
        <v>1.1920178586548768E-2</v>
      </c>
      <c r="J4214" s="12">
        <v>1.6747542395668079E-2</v>
      </c>
      <c r="K4214" s="12">
        <v>8.9438943442517405E-2</v>
      </c>
      <c r="L4214" s="12">
        <v>6.3227429605527963E-2</v>
      </c>
      <c r="M4214" s="12">
        <v>3.8920615492160894E-2</v>
      </c>
    </row>
    <row r="4215" spans="1:13" x14ac:dyDescent="0.35">
      <c r="A4215" s="11" t="str">
        <f t="shared" si="66"/>
        <v>CONSUMO PER CAPITA (kg o litros por individuo)Sidra10-30MIL</v>
      </c>
      <c r="B4215" s="11" t="s">
        <v>208</v>
      </c>
      <c r="C4215" s="11" t="s">
        <v>118</v>
      </c>
      <c r="D4215" s="11" t="s">
        <v>12</v>
      </c>
      <c r="E4215" s="12">
        <v>7.8305307070945379E-2</v>
      </c>
      <c r="F4215" s="12">
        <v>8.524174123750472E-2</v>
      </c>
      <c r="G4215" s="12">
        <v>0.12940041034780822</v>
      </c>
      <c r="H4215" s="12">
        <v>7.6092640642491646E-2</v>
      </c>
      <c r="I4215" s="12">
        <v>8.4412711556053538E-2</v>
      </c>
      <c r="J4215" s="12">
        <v>6.3201750876336463E-2</v>
      </c>
      <c r="K4215" s="12">
        <v>0.12695684538442431</v>
      </c>
      <c r="L4215" s="12">
        <v>8.412002682512619E-2</v>
      </c>
      <c r="M4215" s="12">
        <v>8.5399203409236318E-2</v>
      </c>
    </row>
    <row r="4216" spans="1:13" x14ac:dyDescent="0.35">
      <c r="A4216" s="11" t="str">
        <f t="shared" si="66"/>
        <v>CONSUMO PER CAPITA (kg o litros por individuo)Sidra30-100MIL</v>
      </c>
      <c r="B4216" s="11" t="s">
        <v>208</v>
      </c>
      <c r="C4216" s="11" t="s">
        <v>118</v>
      </c>
      <c r="D4216" s="11" t="s">
        <v>13</v>
      </c>
      <c r="E4216" s="12">
        <v>0.26015056722600816</v>
      </c>
      <c r="F4216" s="12">
        <v>0.19003579763426026</v>
      </c>
      <c r="G4216" s="12">
        <v>0.2532515197186947</v>
      </c>
      <c r="H4216" s="12">
        <v>0.12431363961116393</v>
      </c>
      <c r="I4216" s="12">
        <v>0.12894406401574315</v>
      </c>
      <c r="J4216" s="12">
        <v>0.13842009029140276</v>
      </c>
      <c r="K4216" s="12">
        <v>0.1534164466949596</v>
      </c>
      <c r="L4216" s="12">
        <v>0.14975038658621248</v>
      </c>
      <c r="M4216" s="12">
        <v>0.11287134509672365</v>
      </c>
    </row>
    <row r="4217" spans="1:13" x14ac:dyDescent="0.35">
      <c r="A4217" s="11" t="str">
        <f t="shared" ref="A4217:A4280" si="67">B4217&amp;C4217&amp;D4217</f>
        <v>CONSUMO PER CAPITA (kg o litros por individuo)Sidra100-200MIL</v>
      </c>
      <c r="B4217" s="11" t="s">
        <v>208</v>
      </c>
      <c r="C4217" s="11" t="s">
        <v>118</v>
      </c>
      <c r="D4217" s="11" t="s">
        <v>14</v>
      </c>
      <c r="E4217" s="12">
        <v>8.425463062902816E-2</v>
      </c>
      <c r="F4217" s="12">
        <v>7.8993086422084788E-2</v>
      </c>
      <c r="G4217" s="12">
        <v>0.15927096526945941</v>
      </c>
      <c r="H4217" s="12">
        <v>0.10780055594061681</v>
      </c>
      <c r="I4217" s="12">
        <v>0.10135315599944263</v>
      </c>
      <c r="J4217" s="12">
        <v>8.2604557395339395E-2</v>
      </c>
      <c r="K4217" s="12">
        <v>0.16308184389163302</v>
      </c>
      <c r="L4217" s="12">
        <v>8.000892343475248E-2</v>
      </c>
      <c r="M4217" s="12">
        <v>8.279220641900191E-2</v>
      </c>
    </row>
    <row r="4218" spans="1:13" x14ac:dyDescent="0.35">
      <c r="A4218" s="11" t="str">
        <f t="shared" si="67"/>
        <v>CONSUMO PER CAPITA (kg o litros por individuo)Sidra200-500MIL</v>
      </c>
      <c r="B4218" s="11" t="s">
        <v>208</v>
      </c>
      <c r="C4218" s="11" t="s">
        <v>118</v>
      </c>
      <c r="D4218" s="11" t="s">
        <v>15</v>
      </c>
      <c r="E4218" s="12">
        <v>0.49517632083989271</v>
      </c>
      <c r="F4218" s="12">
        <v>0.44878620141784592</v>
      </c>
      <c r="G4218" s="12">
        <v>0.54493497217621178</v>
      </c>
      <c r="H4218" s="12">
        <v>0.43059787223685209</v>
      </c>
      <c r="I4218" s="12">
        <v>0.37208935041031227</v>
      </c>
      <c r="J4218" s="12">
        <v>0.38084188240761896</v>
      </c>
      <c r="K4218" s="12">
        <v>0.62371681474579477</v>
      </c>
      <c r="L4218" s="12">
        <v>0.50247433493856208</v>
      </c>
      <c r="M4218" s="12">
        <v>0.4718717913385776</v>
      </c>
    </row>
    <row r="4219" spans="1:13" x14ac:dyDescent="0.35">
      <c r="A4219" s="11" t="str">
        <f t="shared" si="67"/>
        <v>CONSUMO PER CAPITA (kg o litros por individuo)Sidra&gt;500MIL</v>
      </c>
      <c r="B4219" s="11" t="s">
        <v>208</v>
      </c>
      <c r="C4219" s="11" t="s">
        <v>118</v>
      </c>
      <c r="D4219" s="11" t="s">
        <v>16</v>
      </c>
      <c r="E4219" s="12">
        <v>1.6030593412702087E-2</v>
      </c>
      <c r="F4219" s="12">
        <v>1.9428634792075166E-2</v>
      </c>
      <c r="G4219" s="12">
        <v>3.9865411010409579E-2</v>
      </c>
      <c r="H4219" s="12">
        <v>4.1559678671582299E-2</v>
      </c>
      <c r="I4219" s="12">
        <v>2.8891683658362661E-2</v>
      </c>
      <c r="J4219" s="12">
        <v>2.7419929716567221E-2</v>
      </c>
      <c r="K4219" s="12">
        <v>3.3641577745242741E-2</v>
      </c>
      <c r="L4219" s="12">
        <v>2.9972297919433538E-2</v>
      </c>
      <c r="M4219" s="12">
        <v>1.7073856663941567E-2</v>
      </c>
    </row>
    <row r="4220" spans="1:13" x14ac:dyDescent="0.35">
      <c r="A4220" s="11" t="str">
        <f t="shared" si="67"/>
        <v>CONSUMO PER CAPITA (kg o litros por individuo)SidraDE 15 A 19 AÑOS</v>
      </c>
      <c r="B4220" s="11" t="s">
        <v>208</v>
      </c>
      <c r="C4220" s="11" t="s">
        <v>118</v>
      </c>
      <c r="D4220" s="11" t="s">
        <v>34</v>
      </c>
      <c r="E4220" s="12">
        <v>1.6780080036206176E-2</v>
      </c>
      <c r="F4220" s="12">
        <v>3.9264119288426526E-2</v>
      </c>
      <c r="G4220" s="12">
        <v>0.10491946192065044</v>
      </c>
      <c r="H4220" s="12" t="s">
        <v>222</v>
      </c>
      <c r="I4220" s="12" t="s">
        <v>222</v>
      </c>
      <c r="J4220" s="12" t="s">
        <v>222</v>
      </c>
      <c r="K4220" s="12" t="s">
        <v>222</v>
      </c>
      <c r="L4220" s="12" t="s">
        <v>222</v>
      </c>
      <c r="M4220" s="12" t="s">
        <v>222</v>
      </c>
    </row>
    <row r="4221" spans="1:13" x14ac:dyDescent="0.35">
      <c r="A4221" s="11" t="str">
        <f t="shared" si="67"/>
        <v>CONSUMO PER CAPITA (kg o litros por individuo)SidraDE 20 A 24 AÑOS</v>
      </c>
      <c r="B4221" s="11" t="s">
        <v>208</v>
      </c>
      <c r="C4221" s="11" t="s">
        <v>118</v>
      </c>
      <c r="D4221" s="11" t="s">
        <v>35</v>
      </c>
      <c r="E4221" s="12">
        <v>1.0811085239147693E-2</v>
      </c>
      <c r="F4221" s="12">
        <v>1.8234334319951379E-2</v>
      </c>
      <c r="G4221" s="12">
        <v>1.682022068629288E-2</v>
      </c>
      <c r="H4221" s="12">
        <v>1.1384563473476758E-2</v>
      </c>
      <c r="I4221" s="12">
        <v>1.3332123783719564E-2</v>
      </c>
      <c r="J4221" s="12">
        <v>2.8698178969588362E-2</v>
      </c>
      <c r="K4221" s="12">
        <v>9.4671966168237646E-3</v>
      </c>
      <c r="L4221" s="12" t="s">
        <v>222</v>
      </c>
      <c r="M4221" s="12" t="s">
        <v>222</v>
      </c>
    </row>
    <row r="4222" spans="1:13" x14ac:dyDescent="0.35">
      <c r="A4222" s="11" t="str">
        <f t="shared" si="67"/>
        <v>CONSUMO PER CAPITA (kg o litros por individuo)SidraDE 25 A 34 AÑOS</v>
      </c>
      <c r="B4222" s="11" t="s">
        <v>208</v>
      </c>
      <c r="C4222" s="11" t="s">
        <v>118</v>
      </c>
      <c r="D4222" s="11" t="s">
        <v>36</v>
      </c>
      <c r="E4222" s="12">
        <v>1.4561203165229986E-2</v>
      </c>
      <c r="F4222" s="12">
        <v>3.4626083514874617E-2</v>
      </c>
      <c r="G4222" s="12">
        <v>2.6343851944527128E-2</v>
      </c>
      <c r="H4222" s="12">
        <v>1.5431383256214491E-2</v>
      </c>
      <c r="I4222" s="12">
        <v>2.4921627938126217E-2</v>
      </c>
      <c r="J4222" s="12">
        <v>1.338394269608348E-2</v>
      </c>
      <c r="K4222" s="12">
        <v>5.2672189594887876E-2</v>
      </c>
      <c r="L4222" s="12">
        <v>1.7161389002498424E-2</v>
      </c>
      <c r="M4222" s="12">
        <v>2.008843565775275E-2</v>
      </c>
    </row>
    <row r="4223" spans="1:13" x14ac:dyDescent="0.35">
      <c r="A4223" s="11" t="str">
        <f t="shared" si="67"/>
        <v>CONSUMO PER CAPITA (kg o litros por individuo)SidraDE 35 A 49 AÑOS</v>
      </c>
      <c r="B4223" s="11" t="s">
        <v>208</v>
      </c>
      <c r="C4223" s="11" t="s">
        <v>118</v>
      </c>
      <c r="D4223" s="11" t="s">
        <v>37</v>
      </c>
      <c r="E4223" s="12">
        <v>5.4737119232151292E-2</v>
      </c>
      <c r="F4223" s="12">
        <v>4.7528226700551797E-2</v>
      </c>
      <c r="G4223" s="12">
        <v>7.914204098651173E-2</v>
      </c>
      <c r="H4223" s="12">
        <v>6.7855094944023531E-2</v>
      </c>
      <c r="I4223" s="12">
        <v>3.7345661110152861E-2</v>
      </c>
      <c r="J4223" s="12">
        <v>5.1602271714707292E-2</v>
      </c>
      <c r="K4223" s="12">
        <v>8.5451204467756295E-2</v>
      </c>
      <c r="L4223" s="12">
        <v>4.2448855886389712E-2</v>
      </c>
      <c r="M4223" s="12">
        <v>2.8257609202806646E-2</v>
      </c>
    </row>
    <row r="4224" spans="1:13" x14ac:dyDescent="0.35">
      <c r="A4224" s="11" t="str">
        <f t="shared" si="67"/>
        <v>CONSUMO PER CAPITA (kg o litros por individuo)SidraDE 50 A 59 AÑOS</v>
      </c>
      <c r="B4224" s="11" t="s">
        <v>208</v>
      </c>
      <c r="C4224" s="11" t="s">
        <v>118</v>
      </c>
      <c r="D4224" s="11" t="s">
        <v>38</v>
      </c>
      <c r="E4224" s="12">
        <v>0.26891899331477037</v>
      </c>
      <c r="F4224" s="12">
        <v>0.22369706464279712</v>
      </c>
      <c r="G4224" s="12">
        <v>0.29188376710822383</v>
      </c>
      <c r="H4224" s="12">
        <v>0.22881109359755758</v>
      </c>
      <c r="I4224" s="12">
        <v>0.2456151534167012</v>
      </c>
      <c r="J4224" s="12">
        <v>0.23033162071191007</v>
      </c>
      <c r="K4224" s="12">
        <v>0.30491102867187958</v>
      </c>
      <c r="L4224" s="12">
        <v>0.27305251521571816</v>
      </c>
      <c r="M4224" s="12">
        <v>0.15458656421387765</v>
      </c>
    </row>
    <row r="4225" spans="1:13" x14ac:dyDescent="0.35">
      <c r="A4225" s="11" t="str">
        <f t="shared" si="67"/>
        <v>CONSUMO PER CAPITA (kg o litros por individuo)SidraDE 60 A 75 AÑOS</v>
      </c>
      <c r="B4225" s="11" t="s">
        <v>208</v>
      </c>
      <c r="C4225" s="11" t="s">
        <v>118</v>
      </c>
      <c r="D4225" s="11" t="s">
        <v>39</v>
      </c>
      <c r="E4225" s="12">
        <v>0.31774479162865604</v>
      </c>
      <c r="F4225" s="12">
        <v>0.27234737167424422</v>
      </c>
      <c r="G4225" s="12">
        <v>0.36465814940350827</v>
      </c>
      <c r="H4225" s="12">
        <v>0.20250102935735764</v>
      </c>
      <c r="I4225" s="12">
        <v>0.18764035877834612</v>
      </c>
      <c r="J4225" s="12">
        <v>0.18758107945685801</v>
      </c>
      <c r="K4225" s="12">
        <v>0.32928696893672998</v>
      </c>
      <c r="L4225" s="12">
        <v>0.27459400938162848</v>
      </c>
      <c r="M4225" s="12">
        <v>0.3282135589352741</v>
      </c>
    </row>
    <row r="4226" spans="1:13" x14ac:dyDescent="0.35">
      <c r="A4226" s="11" t="str">
        <f t="shared" si="67"/>
        <v>CONSUMO PER CAPITA (kg o litros por individuo)SidraNIVEL ALTO</v>
      </c>
      <c r="B4226" s="11" t="s">
        <v>208</v>
      </c>
      <c r="C4226" s="11" t="s">
        <v>118</v>
      </c>
      <c r="D4226" s="11" t="s">
        <v>171</v>
      </c>
      <c r="E4226" s="12">
        <v>3.1381607396752435E-2</v>
      </c>
      <c r="F4226" s="12">
        <v>3.9068411635653062E-2</v>
      </c>
      <c r="G4226" s="12">
        <v>0.10508940279484581</v>
      </c>
      <c r="H4226" s="12">
        <v>8.0892185507716374E-2</v>
      </c>
      <c r="I4226" s="12">
        <v>7.457357973385946E-2</v>
      </c>
      <c r="J4226" s="12">
        <v>7.4644491177786904E-2</v>
      </c>
      <c r="K4226" s="12">
        <v>0.13964124483189364</v>
      </c>
      <c r="L4226" s="12">
        <v>7.8587989739754671E-2</v>
      </c>
      <c r="M4226" s="12">
        <v>5.7579097363478243E-2</v>
      </c>
    </row>
    <row r="4227" spans="1:13" x14ac:dyDescent="0.35">
      <c r="A4227" s="11" t="str">
        <f t="shared" si="67"/>
        <v>CONSUMO PER CAPITA (kg o litros por individuo)SidraNIVEL MEDIO ALTO</v>
      </c>
      <c r="B4227" s="11" t="s">
        <v>208</v>
      </c>
      <c r="C4227" s="11" t="s">
        <v>118</v>
      </c>
      <c r="D4227" s="11" t="s">
        <v>172</v>
      </c>
      <c r="E4227" s="12">
        <v>0.12516557303996725</v>
      </c>
      <c r="F4227" s="12">
        <v>0.10781007660641452</v>
      </c>
      <c r="G4227" s="12">
        <v>0.17935993835705472</v>
      </c>
      <c r="H4227" s="12">
        <v>0.11714866669896226</v>
      </c>
      <c r="I4227" s="12">
        <v>6.990567527339589E-2</v>
      </c>
      <c r="J4227" s="12">
        <v>0.11989546245574831</v>
      </c>
      <c r="K4227" s="12">
        <v>0.1398336797108968</v>
      </c>
      <c r="L4227" s="12">
        <v>0.12162424390801144</v>
      </c>
      <c r="M4227" s="12">
        <v>9.6702889023067146E-2</v>
      </c>
    </row>
    <row r="4228" spans="1:13" x14ac:dyDescent="0.35">
      <c r="A4228" s="11" t="str">
        <f t="shared" si="67"/>
        <v>CONSUMO PER CAPITA (kg o litros por individuo)SidraNIVEL MEDIO</v>
      </c>
      <c r="B4228" s="11" t="s">
        <v>208</v>
      </c>
      <c r="C4228" s="11" t="s">
        <v>118</v>
      </c>
      <c r="D4228" s="11" t="s">
        <v>173</v>
      </c>
      <c r="E4228" s="12">
        <v>0.12349859243556927</v>
      </c>
      <c r="F4228" s="12">
        <v>0.12632012152009042</v>
      </c>
      <c r="G4228" s="12">
        <v>0.20359959780858347</v>
      </c>
      <c r="H4228" s="12">
        <v>0.1560952053062907</v>
      </c>
      <c r="I4228" s="12">
        <v>0.18287745249394438</v>
      </c>
      <c r="J4228" s="12">
        <v>0.15334428789095772</v>
      </c>
      <c r="K4228" s="12">
        <v>0.1654010287788665</v>
      </c>
      <c r="L4228" s="12">
        <v>0.15126057651158012</v>
      </c>
      <c r="M4228" s="12">
        <v>0.13983663797296228</v>
      </c>
    </row>
    <row r="4229" spans="1:13" x14ac:dyDescent="0.35">
      <c r="A4229" s="11" t="str">
        <f t="shared" si="67"/>
        <v>CONSUMO PER CAPITA (kg o litros por individuo)SidraNIVEL MEDIO BAJO</v>
      </c>
      <c r="B4229" s="11" t="s">
        <v>208</v>
      </c>
      <c r="C4229" s="11" t="s">
        <v>118</v>
      </c>
      <c r="D4229" s="11" t="s">
        <v>174</v>
      </c>
      <c r="E4229" s="12">
        <v>0.34975594832191104</v>
      </c>
      <c r="F4229" s="12">
        <v>0.36278987315040795</v>
      </c>
      <c r="G4229" s="12">
        <v>0.37821534767591408</v>
      </c>
      <c r="H4229" s="12">
        <v>0.17720319217130998</v>
      </c>
      <c r="I4229" s="12">
        <v>0.16453386772028863</v>
      </c>
      <c r="J4229" s="12">
        <v>0.15349716149504586</v>
      </c>
      <c r="K4229" s="12">
        <v>0.27066333553720523</v>
      </c>
      <c r="L4229" s="12">
        <v>0.22414225870893953</v>
      </c>
      <c r="M4229" s="12">
        <v>0.23784287012498356</v>
      </c>
    </row>
    <row r="4230" spans="1:13" x14ac:dyDescent="0.35">
      <c r="A4230" s="11" t="str">
        <f t="shared" si="67"/>
        <v>CONSUMO PER CAPITA (kg o litros por individuo)SidraNIVEL BAJO</v>
      </c>
      <c r="B4230" s="11" t="s">
        <v>208</v>
      </c>
      <c r="C4230" s="11" t="s">
        <v>118</v>
      </c>
      <c r="D4230" s="11" t="s">
        <v>190</v>
      </c>
      <c r="E4230" s="12">
        <v>0.16325469554024871</v>
      </c>
      <c r="F4230" s="12">
        <v>8.2299127303943592E-2</v>
      </c>
      <c r="G4230" s="12">
        <v>8.1891582742874502E-2</v>
      </c>
      <c r="H4230" s="12">
        <v>5.8147457377026021E-2</v>
      </c>
      <c r="I4230" s="12">
        <v>4.2791171916915755E-2</v>
      </c>
      <c r="J4230" s="12">
        <v>5.3333531200623112E-2</v>
      </c>
      <c r="K4230" s="12">
        <v>0.15772022747766629</v>
      </c>
      <c r="L4230" s="12">
        <v>0.11236689215418959</v>
      </c>
      <c r="M4230" s="12">
        <v>9.1713943367193046E-2</v>
      </c>
    </row>
    <row r="4231" spans="1:13" x14ac:dyDescent="0.35">
      <c r="A4231" s="11" t="str">
        <f t="shared" si="67"/>
        <v>CONSUMO PER CAPITA (kg o litros por individuo)SidraHOMBRE</v>
      </c>
      <c r="B4231" s="11" t="s">
        <v>208</v>
      </c>
      <c r="C4231" s="11" t="s">
        <v>118</v>
      </c>
      <c r="D4231" s="11" t="s">
        <v>17</v>
      </c>
      <c r="E4231" s="12">
        <v>0.18785157003755096</v>
      </c>
      <c r="F4231" s="12">
        <v>0.15981084415019797</v>
      </c>
      <c r="G4231" s="12">
        <v>0.22645506477318389</v>
      </c>
      <c r="H4231" s="12">
        <v>0.17708490739039612</v>
      </c>
      <c r="I4231" s="12">
        <v>0.16317962983325213</v>
      </c>
      <c r="J4231" s="12">
        <v>0.17328574584364179</v>
      </c>
      <c r="K4231" s="12">
        <v>0.26538286096692115</v>
      </c>
      <c r="L4231" s="12">
        <v>0.21277138194647047</v>
      </c>
      <c r="M4231" s="12">
        <v>0.17943322328051506</v>
      </c>
    </row>
    <row r="4232" spans="1:13" x14ac:dyDescent="0.35">
      <c r="A4232" s="11" t="str">
        <f t="shared" si="67"/>
        <v>CONSUMO PER CAPITA (kg o litros por individuo)SidraMUJER</v>
      </c>
      <c r="B4232" s="11" t="s">
        <v>208</v>
      </c>
      <c r="C4232" s="11" t="s">
        <v>118</v>
      </c>
      <c r="D4232" s="11" t="s">
        <v>18</v>
      </c>
      <c r="E4232" s="12">
        <v>0.10539910769989304</v>
      </c>
      <c r="F4232" s="12">
        <v>0.10010059216976545</v>
      </c>
      <c r="G4232" s="12">
        <v>0.1281125155337024</v>
      </c>
      <c r="H4232" s="12">
        <v>5.2998618465832252E-2</v>
      </c>
      <c r="I4232" s="12">
        <v>5.2923209818194795E-2</v>
      </c>
      <c r="J4232" s="12">
        <v>4.3630840612749792E-2</v>
      </c>
      <c r="K4232" s="12">
        <v>7.5444826019726408E-2</v>
      </c>
      <c r="L4232" s="12">
        <v>5.3550210595720169E-2</v>
      </c>
      <c r="M4232" s="12">
        <v>5.9291456361571515E-2</v>
      </c>
    </row>
    <row r="4233" spans="1:13" x14ac:dyDescent="0.35">
      <c r="A4233" s="11" t="str">
        <f t="shared" si="67"/>
        <v>CONSUMO PER CAPITA (kg o litros por individuo)CervezaT.ESPAÑA</v>
      </c>
      <c r="B4233" s="11" t="s">
        <v>208</v>
      </c>
      <c r="C4233" s="11" t="s">
        <v>119</v>
      </c>
      <c r="D4233" s="11" t="s">
        <v>32</v>
      </c>
      <c r="E4233" s="12">
        <v>3.9761148895956739</v>
      </c>
      <c r="F4233" s="12">
        <v>4.7500942760525735</v>
      </c>
      <c r="G4233" s="12">
        <v>7.1295157412694588</v>
      </c>
      <c r="H4233" s="12">
        <v>4.0530719228477068</v>
      </c>
      <c r="I4233" s="12">
        <v>3.8112436857218799</v>
      </c>
      <c r="J4233" s="12">
        <v>4.390715579214052</v>
      </c>
      <c r="K4233" s="12">
        <v>6.5162767506065995</v>
      </c>
      <c r="L4233" s="12">
        <v>3.6720753092005491</v>
      </c>
      <c r="M4233" s="12">
        <v>3.3637746520516432</v>
      </c>
    </row>
    <row r="4234" spans="1:13" x14ac:dyDescent="0.35">
      <c r="A4234" s="11" t="str">
        <f t="shared" si="67"/>
        <v>CONSUMO PER CAPITA (kg o litros por individuo)CervezaBCN AM</v>
      </c>
      <c r="B4234" s="11" t="s">
        <v>208</v>
      </c>
      <c r="C4234" s="11" t="s">
        <v>119</v>
      </c>
      <c r="D4234" s="11" t="s">
        <v>1</v>
      </c>
      <c r="E4234" s="12">
        <v>2.7507082079799261</v>
      </c>
      <c r="F4234" s="12">
        <v>3.0876823745517221</v>
      </c>
      <c r="G4234" s="12">
        <v>4.9213523165797337</v>
      </c>
      <c r="H4234" s="12">
        <v>3.0072639689429876</v>
      </c>
      <c r="I4234" s="12">
        <v>2.8128143307738886</v>
      </c>
      <c r="J4234" s="12">
        <v>3.2901213350388225</v>
      </c>
      <c r="K4234" s="12">
        <v>4.7176490221056815</v>
      </c>
      <c r="L4234" s="12">
        <v>2.4840290703681949</v>
      </c>
      <c r="M4234" s="12">
        <v>2.393160247028685</v>
      </c>
    </row>
    <row r="4235" spans="1:13" x14ac:dyDescent="0.35">
      <c r="A4235" s="11" t="str">
        <f t="shared" si="67"/>
        <v>CONSUMO PER CAPITA (kg o litros por individuo)CervezaREST.CAT ARAGON</v>
      </c>
      <c r="B4235" s="11" t="s">
        <v>208</v>
      </c>
      <c r="C4235" s="11" t="s">
        <v>119</v>
      </c>
      <c r="D4235" s="11" t="s">
        <v>2</v>
      </c>
      <c r="E4235" s="12">
        <v>3.6282295042734156</v>
      </c>
      <c r="F4235" s="12">
        <v>4.4725561539184424</v>
      </c>
      <c r="G4235" s="12">
        <v>7.304634214894401</v>
      </c>
      <c r="H4235" s="12">
        <v>3.7702854438298385</v>
      </c>
      <c r="I4235" s="12">
        <v>3.4714446502698806</v>
      </c>
      <c r="J4235" s="12">
        <v>4.4399980928245295</v>
      </c>
      <c r="K4235" s="12">
        <v>7.2574652240834219</v>
      </c>
      <c r="L4235" s="12">
        <v>3.6901580902425777</v>
      </c>
      <c r="M4235" s="12">
        <v>3.673316239322483</v>
      </c>
    </row>
    <row r="4236" spans="1:13" x14ac:dyDescent="0.35">
      <c r="A4236" s="11" t="str">
        <f t="shared" si="67"/>
        <v>CONSUMO PER CAPITA (kg o litros por individuo)CervezaLEVANTE</v>
      </c>
      <c r="B4236" s="11" t="s">
        <v>208</v>
      </c>
      <c r="C4236" s="11" t="s">
        <v>119</v>
      </c>
      <c r="D4236" s="11" t="s">
        <v>3</v>
      </c>
      <c r="E4236" s="12">
        <v>3.2082817191136654</v>
      </c>
      <c r="F4236" s="12">
        <v>3.4948983136175018</v>
      </c>
      <c r="G4236" s="12">
        <v>5.3287990901442628</v>
      </c>
      <c r="H4236" s="12">
        <v>3.1265645768526511</v>
      </c>
      <c r="I4236" s="12">
        <v>3.1598527907326508</v>
      </c>
      <c r="J4236" s="12">
        <v>3.1698054220837082</v>
      </c>
      <c r="K4236" s="12">
        <v>5.1891033728660014</v>
      </c>
      <c r="L4236" s="12">
        <v>3.1049834038197073</v>
      </c>
      <c r="M4236" s="12">
        <v>2.9474415593870242</v>
      </c>
    </row>
    <row r="4237" spans="1:13" x14ac:dyDescent="0.35">
      <c r="A4237" s="11" t="str">
        <f t="shared" si="67"/>
        <v>CONSUMO PER CAPITA (kg o litros por individuo)CervezaANDALUCIA</v>
      </c>
      <c r="B4237" s="11" t="s">
        <v>208</v>
      </c>
      <c r="C4237" s="11" t="s">
        <v>119</v>
      </c>
      <c r="D4237" s="11" t="s">
        <v>4</v>
      </c>
      <c r="E4237" s="12">
        <v>5.0406814800601332</v>
      </c>
      <c r="F4237" s="12">
        <v>6.3026155740384446</v>
      </c>
      <c r="G4237" s="12">
        <v>8.6801625615246234</v>
      </c>
      <c r="H4237" s="12">
        <v>5.277137301905964</v>
      </c>
      <c r="I4237" s="12">
        <v>4.8602626103159867</v>
      </c>
      <c r="J4237" s="12">
        <v>5.6090122146418997</v>
      </c>
      <c r="K4237" s="12">
        <v>7.693010369885271</v>
      </c>
      <c r="L4237" s="12">
        <v>4.8645527368451429</v>
      </c>
      <c r="M4237" s="12">
        <v>4.4018634362370932</v>
      </c>
    </row>
    <row r="4238" spans="1:13" x14ac:dyDescent="0.35">
      <c r="A4238" s="11" t="str">
        <f t="shared" si="67"/>
        <v>CONSUMO PER CAPITA (kg o litros por individuo)CervezaMDD AM</v>
      </c>
      <c r="B4238" s="11" t="s">
        <v>208</v>
      </c>
      <c r="C4238" s="11" t="s">
        <v>119</v>
      </c>
      <c r="D4238" s="11" t="s">
        <v>5</v>
      </c>
      <c r="E4238" s="12">
        <v>4.5160868068055056</v>
      </c>
      <c r="F4238" s="12">
        <v>5.3179858472996475</v>
      </c>
      <c r="G4238" s="12">
        <v>7.5098527262364723</v>
      </c>
      <c r="H4238" s="12">
        <v>4.3432501081910901</v>
      </c>
      <c r="I4238" s="12">
        <v>3.5866814647676226</v>
      </c>
      <c r="J4238" s="12">
        <v>4.4617703216506825</v>
      </c>
      <c r="K4238" s="12">
        <v>6.2545800903742146</v>
      </c>
      <c r="L4238" s="12">
        <v>3.3336258985289628</v>
      </c>
      <c r="M4238" s="12">
        <v>3.019792941471692</v>
      </c>
    </row>
    <row r="4239" spans="1:13" x14ac:dyDescent="0.35">
      <c r="A4239" s="11" t="str">
        <f t="shared" si="67"/>
        <v>CONSUMO PER CAPITA (kg o litros por individuo)CervezaRTO CENTRO</v>
      </c>
      <c r="B4239" s="11" t="s">
        <v>208</v>
      </c>
      <c r="C4239" s="11" t="s">
        <v>119</v>
      </c>
      <c r="D4239" s="11" t="s">
        <v>6</v>
      </c>
      <c r="E4239" s="12">
        <v>3.6104665943531962</v>
      </c>
      <c r="F4239" s="12">
        <v>4.5406705719068903</v>
      </c>
      <c r="G4239" s="12">
        <v>7.3892466257781653</v>
      </c>
      <c r="H4239" s="12">
        <v>3.9229609756997261</v>
      </c>
      <c r="I4239" s="12">
        <v>3.9452958925147716</v>
      </c>
      <c r="J4239" s="12">
        <v>4.5470147531502585</v>
      </c>
      <c r="K4239" s="12">
        <v>6.3927695699699649</v>
      </c>
      <c r="L4239" s="12">
        <v>3.5429825569491529</v>
      </c>
      <c r="M4239" s="12">
        <v>3.1262642589362786</v>
      </c>
    </row>
    <row r="4240" spans="1:13" x14ac:dyDescent="0.35">
      <c r="A4240" s="11" t="str">
        <f t="shared" si="67"/>
        <v>CONSUMO PER CAPITA (kg o litros por individuo)CervezaNORTE-CENTRO</v>
      </c>
      <c r="B4240" s="11" t="s">
        <v>208</v>
      </c>
      <c r="C4240" s="11" t="s">
        <v>119</v>
      </c>
      <c r="D4240" s="11" t="s">
        <v>7</v>
      </c>
      <c r="E4240" s="12">
        <v>4.1469907300755144</v>
      </c>
      <c r="F4240" s="12">
        <v>4.789242567640958</v>
      </c>
      <c r="G4240" s="12">
        <v>8.2291860668080901</v>
      </c>
      <c r="H4240" s="12">
        <v>4.3865654384133919</v>
      </c>
      <c r="I4240" s="12">
        <v>4.1256791679835354</v>
      </c>
      <c r="J4240" s="12">
        <v>4.6765637583878439</v>
      </c>
      <c r="K4240" s="12">
        <v>7.5214763990447535</v>
      </c>
      <c r="L4240" s="12">
        <v>3.6044249121017233</v>
      </c>
      <c r="M4240" s="12">
        <v>3.095227052833271</v>
      </c>
    </row>
    <row r="4241" spans="1:13" x14ac:dyDescent="0.35">
      <c r="A4241" s="11" t="str">
        <f t="shared" si="67"/>
        <v>CONSUMO PER CAPITA (kg o litros por individuo)CervezaNOROESTE</v>
      </c>
      <c r="B4241" s="11" t="s">
        <v>208</v>
      </c>
      <c r="C4241" s="11" t="s">
        <v>119</v>
      </c>
      <c r="D4241" s="11" t="s">
        <v>8</v>
      </c>
      <c r="E4241" s="12">
        <v>4.1419681878724441</v>
      </c>
      <c r="F4241" s="12">
        <v>4.9502188442881847</v>
      </c>
      <c r="G4241" s="12">
        <v>6.8609382206755862</v>
      </c>
      <c r="H4241" s="12">
        <v>3.7939392721347533</v>
      </c>
      <c r="I4241" s="12">
        <v>4.0323484428356151</v>
      </c>
      <c r="J4241" s="12">
        <v>4.3259364726308993</v>
      </c>
      <c r="K4241" s="12">
        <v>6.5105285169338352</v>
      </c>
      <c r="L4241" s="12">
        <v>3.9422626005674606</v>
      </c>
      <c r="M4241" s="12">
        <v>3.4069203193075417</v>
      </c>
    </row>
    <row r="4242" spans="1:13" x14ac:dyDescent="0.35">
      <c r="A4242" s="11" t="str">
        <f t="shared" si="67"/>
        <v>CONSUMO PER CAPITA (kg o litros por individuo)Cerveza&lt;2MIL</v>
      </c>
      <c r="B4242" s="11" t="s">
        <v>208</v>
      </c>
      <c r="C4242" s="11" t="s">
        <v>119</v>
      </c>
      <c r="D4242" s="11" t="s">
        <v>9</v>
      </c>
      <c r="E4242" s="12">
        <v>3.5649880069001894</v>
      </c>
      <c r="F4242" s="12">
        <v>4.8911459783428848</v>
      </c>
      <c r="G4242" s="12">
        <v>7.2185631998018884</v>
      </c>
      <c r="H4242" s="12">
        <v>3.880602616061875</v>
      </c>
      <c r="I4242" s="12">
        <v>5.020293180919313</v>
      </c>
      <c r="J4242" s="12">
        <v>4.7128838170220355</v>
      </c>
      <c r="K4242" s="12">
        <v>7.7929817207455789</v>
      </c>
      <c r="L4242" s="12">
        <v>3.8575636731184062</v>
      </c>
      <c r="M4242" s="12">
        <v>3.7175275899051239</v>
      </c>
    </row>
    <row r="4243" spans="1:13" x14ac:dyDescent="0.35">
      <c r="A4243" s="11" t="str">
        <f t="shared" si="67"/>
        <v>CONSUMO PER CAPITA (kg o litros por individuo)Cerveza2-5MIL</v>
      </c>
      <c r="B4243" s="11" t="s">
        <v>208</v>
      </c>
      <c r="C4243" s="11" t="s">
        <v>119</v>
      </c>
      <c r="D4243" s="11" t="s">
        <v>10</v>
      </c>
      <c r="E4243" s="12">
        <v>2.7972868049516837</v>
      </c>
      <c r="F4243" s="12">
        <v>3.0919407290276819</v>
      </c>
      <c r="G4243" s="12">
        <v>5.4604423597089724</v>
      </c>
      <c r="H4243" s="12">
        <v>2.5213947808032229</v>
      </c>
      <c r="I4243" s="12">
        <v>2.2618808076186752</v>
      </c>
      <c r="J4243" s="12">
        <v>2.8344255228500876</v>
      </c>
      <c r="K4243" s="12">
        <v>3.8971946084684337</v>
      </c>
      <c r="L4243" s="12">
        <v>2.3862997068448797</v>
      </c>
      <c r="M4243" s="12">
        <v>2.2018095159457518</v>
      </c>
    </row>
    <row r="4244" spans="1:13" x14ac:dyDescent="0.35">
      <c r="A4244" s="11" t="str">
        <f t="shared" si="67"/>
        <v>CONSUMO PER CAPITA (kg o litros por individuo)Cerveza5-10MIL</v>
      </c>
      <c r="B4244" s="11" t="s">
        <v>208</v>
      </c>
      <c r="C4244" s="11" t="s">
        <v>119</v>
      </c>
      <c r="D4244" s="11" t="s">
        <v>11</v>
      </c>
      <c r="E4244" s="12">
        <v>3.3558593443140792</v>
      </c>
      <c r="F4244" s="12">
        <v>4.4157259766523458</v>
      </c>
      <c r="G4244" s="12">
        <v>6.2218723125471342</v>
      </c>
      <c r="H4244" s="12">
        <v>3.7232595987660773</v>
      </c>
      <c r="I4244" s="12">
        <v>3.1151122879143718</v>
      </c>
      <c r="J4244" s="12">
        <v>3.916312141481443</v>
      </c>
      <c r="K4244" s="12">
        <v>6.1739852373501121</v>
      </c>
      <c r="L4244" s="12">
        <v>3.5733180521473025</v>
      </c>
      <c r="M4244" s="12">
        <v>3.1269597965529607</v>
      </c>
    </row>
    <row r="4245" spans="1:13" x14ac:dyDescent="0.35">
      <c r="A4245" s="11" t="str">
        <f t="shared" si="67"/>
        <v>CONSUMO PER CAPITA (kg o litros por individuo)Cerveza10-30MIL</v>
      </c>
      <c r="B4245" s="11" t="s">
        <v>208</v>
      </c>
      <c r="C4245" s="11" t="s">
        <v>119</v>
      </c>
      <c r="D4245" s="11" t="s">
        <v>12</v>
      </c>
      <c r="E4245" s="12">
        <v>3.8077253962236233</v>
      </c>
      <c r="F4245" s="12">
        <v>4.5090895150273198</v>
      </c>
      <c r="G4245" s="12">
        <v>7.5252164024762482</v>
      </c>
      <c r="H4245" s="12">
        <v>4.3271014318010206</v>
      </c>
      <c r="I4245" s="12">
        <v>4.2110142770893599</v>
      </c>
      <c r="J4245" s="12">
        <v>4.8541242826540669</v>
      </c>
      <c r="K4245" s="12">
        <v>7.0663718436925063</v>
      </c>
      <c r="L4245" s="12">
        <v>3.787468412725937</v>
      </c>
      <c r="M4245" s="12">
        <v>3.6953155980676682</v>
      </c>
    </row>
    <row r="4246" spans="1:13" x14ac:dyDescent="0.35">
      <c r="A4246" s="11" t="str">
        <f t="shared" si="67"/>
        <v>CONSUMO PER CAPITA (kg o litros por individuo)Cerveza30-100MIL</v>
      </c>
      <c r="B4246" s="11" t="s">
        <v>208</v>
      </c>
      <c r="C4246" s="11" t="s">
        <v>119</v>
      </c>
      <c r="D4246" s="11" t="s">
        <v>13</v>
      </c>
      <c r="E4246" s="12">
        <v>3.7172025930398518</v>
      </c>
      <c r="F4246" s="12">
        <v>4.4871221293465968</v>
      </c>
      <c r="G4246" s="12">
        <v>6.6082339695283974</v>
      </c>
      <c r="H4246" s="12">
        <v>3.9800426110511222</v>
      </c>
      <c r="I4246" s="12">
        <v>3.7286133746092451</v>
      </c>
      <c r="J4246" s="12">
        <v>4.499843015554287</v>
      </c>
      <c r="K4246" s="12">
        <v>6.0455826786940356</v>
      </c>
      <c r="L4246" s="12">
        <v>3.5501363474258829</v>
      </c>
      <c r="M4246" s="12">
        <v>3.1463830892536286</v>
      </c>
    </row>
    <row r="4247" spans="1:13" x14ac:dyDescent="0.35">
      <c r="A4247" s="11" t="str">
        <f t="shared" si="67"/>
        <v>CONSUMO PER CAPITA (kg o litros por individuo)Cerveza100-200MIL</v>
      </c>
      <c r="B4247" s="11" t="s">
        <v>208</v>
      </c>
      <c r="C4247" s="11" t="s">
        <v>119</v>
      </c>
      <c r="D4247" s="11" t="s">
        <v>14</v>
      </c>
      <c r="E4247" s="12">
        <v>4.3051574727026507</v>
      </c>
      <c r="F4247" s="12">
        <v>4.9192531820600625</v>
      </c>
      <c r="G4247" s="12">
        <v>7.3181597012683763</v>
      </c>
      <c r="H4247" s="12">
        <v>4.0329407751881483</v>
      </c>
      <c r="I4247" s="12">
        <v>3.6090934922044204</v>
      </c>
      <c r="J4247" s="12">
        <v>3.9377452853999562</v>
      </c>
      <c r="K4247" s="12">
        <v>5.850094656661037</v>
      </c>
      <c r="L4247" s="12">
        <v>3.380403174594325</v>
      </c>
      <c r="M4247" s="12">
        <v>3.203175314467293</v>
      </c>
    </row>
    <row r="4248" spans="1:13" x14ac:dyDescent="0.35">
      <c r="A4248" s="11" t="str">
        <f t="shared" si="67"/>
        <v>CONSUMO PER CAPITA (kg o litros por individuo)Cerveza200-500MIL</v>
      </c>
      <c r="B4248" s="11" t="s">
        <v>208</v>
      </c>
      <c r="C4248" s="11" t="s">
        <v>119</v>
      </c>
      <c r="D4248" s="11" t="s">
        <v>15</v>
      </c>
      <c r="E4248" s="12">
        <v>3.8521964481038604</v>
      </c>
      <c r="F4248" s="12">
        <v>5.0162412917980364</v>
      </c>
      <c r="G4248" s="12">
        <v>7.5594067750935077</v>
      </c>
      <c r="H4248" s="12">
        <v>4.1786902578777232</v>
      </c>
      <c r="I4248" s="12">
        <v>3.8598515174000325</v>
      </c>
      <c r="J4248" s="12">
        <v>3.9580118796051313</v>
      </c>
      <c r="K4248" s="12">
        <v>6.9286325796038266</v>
      </c>
      <c r="L4248" s="12">
        <v>3.9211089091000355</v>
      </c>
      <c r="M4248" s="12">
        <v>3.3223501253326044</v>
      </c>
    </row>
    <row r="4249" spans="1:13" x14ac:dyDescent="0.35">
      <c r="A4249" s="11" t="str">
        <f t="shared" si="67"/>
        <v>CONSUMO PER CAPITA (kg o litros por individuo)Cerveza&gt;500MIL</v>
      </c>
      <c r="B4249" s="11" t="s">
        <v>208</v>
      </c>
      <c r="C4249" s="11" t="s">
        <v>119</v>
      </c>
      <c r="D4249" s="11" t="s">
        <v>16</v>
      </c>
      <c r="E4249" s="12">
        <v>5.2705684330572904</v>
      </c>
      <c r="F4249" s="12">
        <v>5.7895703698810417</v>
      </c>
      <c r="G4249" s="12">
        <v>7.9638033073551746</v>
      </c>
      <c r="H4249" s="12">
        <v>4.5784303264815946</v>
      </c>
      <c r="I4249" s="12">
        <v>4.080896598946179</v>
      </c>
      <c r="J4249" s="12">
        <v>5.0738788983529579</v>
      </c>
      <c r="K4249" s="12">
        <v>7.3200672124163271</v>
      </c>
      <c r="L4249" s="12">
        <v>4.1583552841497156</v>
      </c>
      <c r="M4249" s="12">
        <v>3.8396710273185506</v>
      </c>
    </row>
    <row r="4250" spans="1:13" x14ac:dyDescent="0.35">
      <c r="A4250" s="11" t="str">
        <f t="shared" si="67"/>
        <v>CONSUMO PER CAPITA (kg o litros por individuo)CervezaDE 15 A 19 AÑOS</v>
      </c>
      <c r="B4250" s="11" t="s">
        <v>208</v>
      </c>
      <c r="C4250" s="11" t="s">
        <v>119</v>
      </c>
      <c r="D4250" s="11" t="s">
        <v>34</v>
      </c>
      <c r="E4250" s="12">
        <v>5.5376337980729148E-2</v>
      </c>
      <c r="F4250" s="12">
        <v>0.10501990388458944</v>
      </c>
      <c r="G4250" s="12">
        <v>0.51816591758039032</v>
      </c>
      <c r="H4250" s="12">
        <v>0.37095606620536886</v>
      </c>
      <c r="I4250" s="12">
        <v>0.16256031334681334</v>
      </c>
      <c r="J4250" s="12">
        <v>0.13902209825685535</v>
      </c>
      <c r="K4250" s="12">
        <v>0.30890559916819837</v>
      </c>
      <c r="L4250" s="12">
        <v>0.10895354387124007</v>
      </c>
      <c r="M4250" s="12">
        <v>0.10821986072886784</v>
      </c>
    </row>
    <row r="4251" spans="1:13" x14ac:dyDescent="0.35">
      <c r="A4251" s="11" t="str">
        <f t="shared" si="67"/>
        <v>CONSUMO PER CAPITA (kg o litros por individuo)CervezaDE 20 A 24 AÑOS</v>
      </c>
      <c r="B4251" s="11" t="s">
        <v>208</v>
      </c>
      <c r="C4251" s="11" t="s">
        <v>119</v>
      </c>
      <c r="D4251" s="11" t="s">
        <v>35</v>
      </c>
      <c r="E4251" s="12">
        <v>0.68465621894450279</v>
      </c>
      <c r="F4251" s="12">
        <v>0.92967024990908509</v>
      </c>
      <c r="G4251" s="12">
        <v>1.2652747986186101</v>
      </c>
      <c r="H4251" s="12">
        <v>0.7607646302343537</v>
      </c>
      <c r="I4251" s="12">
        <v>0.81304812848471097</v>
      </c>
      <c r="J4251" s="12">
        <v>0.85562207841112181</v>
      </c>
      <c r="K4251" s="12">
        <v>1.8325089904174217</v>
      </c>
      <c r="L4251" s="12">
        <v>0.81444934615329323</v>
      </c>
      <c r="M4251" s="12">
        <v>1.1343477076293513</v>
      </c>
    </row>
    <row r="4252" spans="1:13" x14ac:dyDescent="0.35">
      <c r="A4252" s="11" t="str">
        <f t="shared" si="67"/>
        <v>CONSUMO PER CAPITA (kg o litros por individuo)CervezaDE 25 A 34 AÑOS</v>
      </c>
      <c r="B4252" s="11" t="s">
        <v>208</v>
      </c>
      <c r="C4252" s="11" t="s">
        <v>119</v>
      </c>
      <c r="D4252" s="11" t="s">
        <v>36</v>
      </c>
      <c r="E4252" s="12">
        <v>1.7246556268058795</v>
      </c>
      <c r="F4252" s="12">
        <v>1.9221638372777199</v>
      </c>
      <c r="G4252" s="12">
        <v>2.7205967292348237</v>
      </c>
      <c r="H4252" s="12">
        <v>1.758112633991052</v>
      </c>
      <c r="I4252" s="12">
        <v>1.369518836019753</v>
      </c>
      <c r="J4252" s="12">
        <v>1.4637106893420113</v>
      </c>
      <c r="K4252" s="12">
        <v>2.108184137405595</v>
      </c>
      <c r="L4252" s="12">
        <v>1.2382661639216785</v>
      </c>
      <c r="M4252" s="12">
        <v>1.1565062584411934</v>
      </c>
    </row>
    <row r="4253" spans="1:13" x14ac:dyDescent="0.35">
      <c r="A4253" s="11" t="str">
        <f t="shared" si="67"/>
        <v>CONSUMO PER CAPITA (kg o litros por individuo)CervezaDE 35 A 49 AÑOS</v>
      </c>
      <c r="B4253" s="11" t="s">
        <v>208</v>
      </c>
      <c r="C4253" s="11" t="s">
        <v>119</v>
      </c>
      <c r="D4253" s="11" t="s">
        <v>37</v>
      </c>
      <c r="E4253" s="12">
        <v>2.7512601982429747</v>
      </c>
      <c r="F4253" s="12">
        <v>3.3516838268283164</v>
      </c>
      <c r="G4253" s="12">
        <v>4.6639018257055884</v>
      </c>
      <c r="H4253" s="12">
        <v>2.7780516676667428</v>
      </c>
      <c r="I4253" s="12">
        <v>2.6498746779249438</v>
      </c>
      <c r="J4253" s="12">
        <v>3.0229561804914984</v>
      </c>
      <c r="K4253" s="12">
        <v>4.2482558508181283</v>
      </c>
      <c r="L4253" s="12">
        <v>2.685417103652509</v>
      </c>
      <c r="M4253" s="12">
        <v>2.2146865361949239</v>
      </c>
    </row>
    <row r="4254" spans="1:13" x14ac:dyDescent="0.35">
      <c r="A4254" s="11" t="str">
        <f t="shared" si="67"/>
        <v>CONSUMO PER CAPITA (kg o litros por individuo)CervezaDE 50 A 59 AÑOS</v>
      </c>
      <c r="B4254" s="11" t="s">
        <v>208</v>
      </c>
      <c r="C4254" s="11" t="s">
        <v>119</v>
      </c>
      <c r="D4254" s="11" t="s">
        <v>38</v>
      </c>
      <c r="E4254" s="12">
        <v>5.1604884043590626</v>
      </c>
      <c r="F4254" s="12">
        <v>6.1004211429423059</v>
      </c>
      <c r="G4254" s="12">
        <v>9.655627312136561</v>
      </c>
      <c r="H4254" s="12">
        <v>5.3992945050793457</v>
      </c>
      <c r="I4254" s="12">
        <v>5.1268154842566309</v>
      </c>
      <c r="J4254" s="12">
        <v>5.8360670350665131</v>
      </c>
      <c r="K4254" s="12">
        <v>8.5071747766357664</v>
      </c>
      <c r="L4254" s="12">
        <v>4.9145520939435343</v>
      </c>
      <c r="M4254" s="12">
        <v>4.3467465017827553</v>
      </c>
    </row>
    <row r="4255" spans="1:13" x14ac:dyDescent="0.35">
      <c r="A4255" s="11" t="str">
        <f t="shared" si="67"/>
        <v>CONSUMO PER CAPITA (kg o litros por individuo)CervezaDE 60 A 75 AÑOS</v>
      </c>
      <c r="B4255" s="11" t="s">
        <v>208</v>
      </c>
      <c r="C4255" s="11" t="s">
        <v>119</v>
      </c>
      <c r="D4255" s="11" t="s">
        <v>39</v>
      </c>
      <c r="E4255" s="12">
        <v>8.0609148553839383</v>
      </c>
      <c r="F4255" s="12">
        <v>9.6552227140377109</v>
      </c>
      <c r="G4255" s="12">
        <v>14.553751920434303</v>
      </c>
      <c r="H4255" s="12">
        <v>8.023571220289698</v>
      </c>
      <c r="I4255" s="12">
        <v>7.6083538484987221</v>
      </c>
      <c r="J4255" s="12">
        <v>8.9789026927919036</v>
      </c>
      <c r="K4255" s="12">
        <v>13.583454594571206</v>
      </c>
      <c r="L4255" s="12">
        <v>7.2617132152669717</v>
      </c>
      <c r="M4255" s="12">
        <v>6.8782920601344362</v>
      </c>
    </row>
    <row r="4256" spans="1:13" x14ac:dyDescent="0.35">
      <c r="A4256" s="11" t="str">
        <f t="shared" si="67"/>
        <v>CONSUMO PER CAPITA (kg o litros por individuo)CervezaNIVEL ALTO</v>
      </c>
      <c r="B4256" s="11" t="s">
        <v>208</v>
      </c>
      <c r="C4256" s="11" t="s">
        <v>119</v>
      </c>
      <c r="D4256" s="11" t="s">
        <v>171</v>
      </c>
      <c r="E4256" s="12">
        <v>4.280784604861787</v>
      </c>
      <c r="F4256" s="12">
        <v>5.370072501723917</v>
      </c>
      <c r="G4256" s="12">
        <v>7.6294330895265619</v>
      </c>
      <c r="H4256" s="12">
        <v>4.1341462737867003</v>
      </c>
      <c r="I4256" s="12">
        <v>3.7346056230210731</v>
      </c>
      <c r="J4256" s="12">
        <v>3.7811226130147553</v>
      </c>
      <c r="K4256" s="12">
        <v>6.4124515192188882</v>
      </c>
      <c r="L4256" s="12">
        <v>3.6931117885590292</v>
      </c>
      <c r="M4256" s="12">
        <v>3.3575717815981707</v>
      </c>
    </row>
    <row r="4257" spans="1:13" x14ac:dyDescent="0.35">
      <c r="A4257" s="11" t="str">
        <f t="shared" si="67"/>
        <v>CONSUMO PER CAPITA (kg o litros por individuo)CervezaNIVEL MEDIO ALTO</v>
      </c>
      <c r="B4257" s="11" t="s">
        <v>208</v>
      </c>
      <c r="C4257" s="11" t="s">
        <v>119</v>
      </c>
      <c r="D4257" s="11" t="s">
        <v>172</v>
      </c>
      <c r="E4257" s="12">
        <v>3.5858172209615393</v>
      </c>
      <c r="F4257" s="12">
        <v>3.8493794577768448</v>
      </c>
      <c r="G4257" s="12">
        <v>6.0492202997055475</v>
      </c>
      <c r="H4257" s="12">
        <v>3.498679540219281</v>
      </c>
      <c r="I4257" s="12">
        <v>3.495783943415828</v>
      </c>
      <c r="J4257" s="12">
        <v>4.0273017936897908</v>
      </c>
      <c r="K4257" s="12">
        <v>5.3405342246346663</v>
      </c>
      <c r="L4257" s="12">
        <v>3.1536638124767755</v>
      </c>
      <c r="M4257" s="12">
        <v>3.0615811013635472</v>
      </c>
    </row>
    <row r="4258" spans="1:13" x14ac:dyDescent="0.35">
      <c r="A4258" s="11" t="str">
        <f t="shared" si="67"/>
        <v>CONSUMO PER CAPITA (kg o litros por individuo)CervezaNIVEL MEDIO</v>
      </c>
      <c r="B4258" s="11" t="s">
        <v>208</v>
      </c>
      <c r="C4258" s="11" t="s">
        <v>119</v>
      </c>
      <c r="D4258" s="11" t="s">
        <v>173</v>
      </c>
      <c r="E4258" s="12">
        <v>3.6792379438874177</v>
      </c>
      <c r="F4258" s="12">
        <v>4.3494707906532151</v>
      </c>
      <c r="G4258" s="12">
        <v>7.0015917211318417</v>
      </c>
      <c r="H4258" s="12">
        <v>3.7427577042706108</v>
      </c>
      <c r="I4258" s="12">
        <v>3.5392377235778572</v>
      </c>
      <c r="J4258" s="12">
        <v>4.2356578841675621</v>
      </c>
      <c r="K4258" s="12">
        <v>6.6634148294824076</v>
      </c>
      <c r="L4258" s="12">
        <v>3.3856966985499213</v>
      </c>
      <c r="M4258" s="12">
        <v>2.926363704325472</v>
      </c>
    </row>
    <row r="4259" spans="1:13" x14ac:dyDescent="0.35">
      <c r="A4259" s="11" t="str">
        <f t="shared" si="67"/>
        <v>CONSUMO PER CAPITA (kg o litros por individuo)CervezaNIVEL MEDIO BAJO</v>
      </c>
      <c r="B4259" s="11" t="s">
        <v>208</v>
      </c>
      <c r="C4259" s="11" t="s">
        <v>119</v>
      </c>
      <c r="D4259" s="11" t="s">
        <v>174</v>
      </c>
      <c r="E4259" s="12">
        <v>4.3613934113075539</v>
      </c>
      <c r="F4259" s="12">
        <v>5.0997145799122423</v>
      </c>
      <c r="G4259" s="12">
        <v>7.6932895812473179</v>
      </c>
      <c r="H4259" s="12">
        <v>5.0093803649240192</v>
      </c>
      <c r="I4259" s="12">
        <v>5.0442212877462893</v>
      </c>
      <c r="J4259" s="12">
        <v>5.9284653557406815</v>
      </c>
      <c r="K4259" s="12">
        <v>7.6352427166451564</v>
      </c>
      <c r="L4259" s="12">
        <v>4.6088934287224248</v>
      </c>
      <c r="M4259" s="12">
        <v>4.5511821648355291</v>
      </c>
    </row>
    <row r="4260" spans="1:13" x14ac:dyDescent="0.35">
      <c r="A4260" s="11" t="str">
        <f t="shared" si="67"/>
        <v>CONSUMO PER CAPITA (kg o litros por individuo)CervezaNIVEL BAJO</v>
      </c>
      <c r="B4260" s="11" t="s">
        <v>208</v>
      </c>
      <c r="C4260" s="11" t="s">
        <v>119</v>
      </c>
      <c r="D4260" s="11" t="s">
        <v>190</v>
      </c>
      <c r="E4260" s="12">
        <v>4.0021383361388834</v>
      </c>
      <c r="F4260" s="12">
        <v>4.9585591246426048</v>
      </c>
      <c r="G4260" s="12">
        <v>7.1128355712697591</v>
      </c>
      <c r="H4260" s="12">
        <v>4.0411421012431905</v>
      </c>
      <c r="I4260" s="12">
        <v>3.5705282214015401</v>
      </c>
      <c r="J4260" s="12">
        <v>4.389397176954259</v>
      </c>
      <c r="K4260" s="12">
        <v>6.4854318651121314</v>
      </c>
      <c r="L4260" s="12">
        <v>3.6964413377961418</v>
      </c>
      <c r="M4260" s="12">
        <v>3.2654993919915825</v>
      </c>
    </row>
    <row r="4261" spans="1:13" x14ac:dyDescent="0.35">
      <c r="A4261" s="11" t="str">
        <f t="shared" si="67"/>
        <v>CONSUMO PER CAPITA (kg o litros por individuo)CervezaHOMBRE</v>
      </c>
      <c r="B4261" s="11" t="s">
        <v>208</v>
      </c>
      <c r="C4261" s="11" t="s">
        <v>119</v>
      </c>
      <c r="D4261" s="11" t="s">
        <v>17</v>
      </c>
      <c r="E4261" s="12">
        <v>5.2326816627227446</v>
      </c>
      <c r="F4261" s="12">
        <v>5.9898532846156014</v>
      </c>
      <c r="G4261" s="12">
        <v>9.1045951324873435</v>
      </c>
      <c r="H4261" s="12">
        <v>5.3283271655187523</v>
      </c>
      <c r="I4261" s="12">
        <v>4.9555934302873119</v>
      </c>
      <c r="J4261" s="12">
        <v>5.7509084142470099</v>
      </c>
      <c r="K4261" s="12">
        <v>8.3014162655281538</v>
      </c>
      <c r="L4261" s="12">
        <v>4.7135513017830162</v>
      </c>
      <c r="M4261" s="12">
        <v>4.3135379056486558</v>
      </c>
    </row>
    <row r="4262" spans="1:13" x14ac:dyDescent="0.35">
      <c r="A4262" s="11" t="str">
        <f t="shared" si="67"/>
        <v>CONSUMO PER CAPITA (kg o litros por individuo)CervezaMUJER</v>
      </c>
      <c r="B4262" s="11" t="s">
        <v>208</v>
      </c>
      <c r="C4262" s="11" t="s">
        <v>119</v>
      </c>
      <c r="D4262" s="11" t="s">
        <v>18</v>
      </c>
      <c r="E4262" s="12">
        <v>2.7355229906596854</v>
      </c>
      <c r="F4262" s="12">
        <v>3.5260815625616067</v>
      </c>
      <c r="G4262" s="12">
        <v>5.1790873238436745</v>
      </c>
      <c r="H4262" s="12">
        <v>2.794284705523657</v>
      </c>
      <c r="I4262" s="12">
        <v>2.6787275748455674</v>
      </c>
      <c r="J4262" s="12">
        <v>3.0446043598738779</v>
      </c>
      <c r="K4262" s="12">
        <v>4.7495585666332101</v>
      </c>
      <c r="L4262" s="12">
        <v>2.6413653285471197</v>
      </c>
      <c r="M4262" s="12">
        <v>2.421565177406503</v>
      </c>
    </row>
    <row r="4263" spans="1:13" x14ac:dyDescent="0.35">
      <c r="A4263" s="11" t="str">
        <f t="shared" si="67"/>
        <v>CONSUMO PER CAPITA (kg o litros por individuo)Con alcoholT.ESPAÑA</v>
      </c>
      <c r="B4263" s="11" t="s">
        <v>208</v>
      </c>
      <c r="C4263" s="11" t="s">
        <v>120</v>
      </c>
      <c r="D4263" s="11" t="s">
        <v>32</v>
      </c>
      <c r="E4263" s="12">
        <v>3.5620873052418651</v>
      </c>
      <c r="F4263" s="12">
        <v>4.2265119635915216</v>
      </c>
      <c r="G4263" s="12">
        <v>6.3600429196749291</v>
      </c>
      <c r="H4263" s="12">
        <v>3.6346342143655059</v>
      </c>
      <c r="I4263" s="12">
        <v>3.4049929770996088</v>
      </c>
      <c r="J4263" s="12">
        <v>3.8777590491198062</v>
      </c>
      <c r="K4263" s="12">
        <v>5.8329622446812568</v>
      </c>
      <c r="L4263" s="12">
        <v>3.2971719332492442</v>
      </c>
      <c r="M4263" s="12">
        <v>2.9899559972191794</v>
      </c>
    </row>
    <row r="4264" spans="1:13" x14ac:dyDescent="0.35">
      <c r="A4264" s="11" t="str">
        <f t="shared" si="67"/>
        <v>CONSUMO PER CAPITA (kg o litros por individuo)Con alcoholBCN AM</v>
      </c>
      <c r="B4264" s="11" t="s">
        <v>208</v>
      </c>
      <c r="C4264" s="11" t="s">
        <v>120</v>
      </c>
      <c r="D4264" s="11" t="s">
        <v>1</v>
      </c>
      <c r="E4264" s="12">
        <v>2.4892548480118086</v>
      </c>
      <c r="F4264" s="12">
        <v>2.8020453220553501</v>
      </c>
      <c r="G4264" s="12">
        <v>4.4782445677905471</v>
      </c>
      <c r="H4264" s="12">
        <v>2.8421206746517895</v>
      </c>
      <c r="I4264" s="12">
        <v>2.6324323499750371</v>
      </c>
      <c r="J4264" s="12">
        <v>2.9360420771197355</v>
      </c>
      <c r="K4264" s="12">
        <v>4.2494060705822303</v>
      </c>
      <c r="L4264" s="12">
        <v>2.3272499008034142</v>
      </c>
      <c r="M4264" s="12">
        <v>2.1834012249069419</v>
      </c>
    </row>
    <row r="4265" spans="1:13" x14ac:dyDescent="0.35">
      <c r="A4265" s="11" t="str">
        <f t="shared" si="67"/>
        <v>CONSUMO PER CAPITA (kg o litros por individuo)Con alcoholREST.CAT ARAGON</v>
      </c>
      <c r="B4265" s="11" t="s">
        <v>208</v>
      </c>
      <c r="C4265" s="11" t="s">
        <v>120</v>
      </c>
      <c r="D4265" s="11" t="s">
        <v>2</v>
      </c>
      <c r="E4265" s="12">
        <v>3.3334715665312538</v>
      </c>
      <c r="F4265" s="12">
        <v>4.0850436491191973</v>
      </c>
      <c r="G4265" s="12">
        <v>6.651986715362181</v>
      </c>
      <c r="H4265" s="12">
        <v>3.4304884593903768</v>
      </c>
      <c r="I4265" s="12">
        <v>3.1599706662799547</v>
      </c>
      <c r="J4265" s="12">
        <v>3.999650841533092</v>
      </c>
      <c r="K4265" s="12">
        <v>6.6422035623643749</v>
      </c>
      <c r="L4265" s="12">
        <v>3.3352132300356634</v>
      </c>
      <c r="M4265" s="12">
        <v>3.2847701649571848</v>
      </c>
    </row>
    <row r="4266" spans="1:13" x14ac:dyDescent="0.35">
      <c r="A4266" s="11" t="str">
        <f t="shared" si="67"/>
        <v>CONSUMO PER CAPITA (kg o litros por individuo)Con alcoholLEVANTE</v>
      </c>
      <c r="B4266" s="11" t="s">
        <v>208</v>
      </c>
      <c r="C4266" s="11" t="s">
        <v>120</v>
      </c>
      <c r="D4266" s="11" t="s">
        <v>3</v>
      </c>
      <c r="E4266" s="12">
        <v>2.9786627123011877</v>
      </c>
      <c r="F4266" s="12">
        <v>3.2081018693358345</v>
      </c>
      <c r="G4266" s="12">
        <v>4.8529400580580919</v>
      </c>
      <c r="H4266" s="12">
        <v>2.8071674563104541</v>
      </c>
      <c r="I4266" s="12">
        <v>2.8372859848891268</v>
      </c>
      <c r="J4266" s="12">
        <v>2.7613851535609708</v>
      </c>
      <c r="K4266" s="12">
        <v>4.7327104559453126</v>
      </c>
      <c r="L4266" s="12">
        <v>2.8154719119841722</v>
      </c>
      <c r="M4266" s="12">
        <v>2.6367311023001676</v>
      </c>
    </row>
    <row r="4267" spans="1:13" x14ac:dyDescent="0.35">
      <c r="A4267" s="11" t="str">
        <f t="shared" si="67"/>
        <v>CONSUMO PER CAPITA (kg o litros por individuo)Con alcoholANDALUCIA</v>
      </c>
      <c r="B4267" s="11" t="s">
        <v>208</v>
      </c>
      <c r="C4267" s="11" t="s">
        <v>120</v>
      </c>
      <c r="D4267" s="11" t="s">
        <v>4</v>
      </c>
      <c r="E4267" s="12">
        <v>4.3969543359944785</v>
      </c>
      <c r="F4267" s="12">
        <v>5.4891325274988505</v>
      </c>
      <c r="G4267" s="12">
        <v>7.5850830427579368</v>
      </c>
      <c r="H4267" s="12">
        <v>4.6900064914538104</v>
      </c>
      <c r="I4267" s="12">
        <v>4.2424575066591768</v>
      </c>
      <c r="J4267" s="12">
        <v>4.9774645321982591</v>
      </c>
      <c r="K4267" s="12">
        <v>6.8462315461323886</v>
      </c>
      <c r="L4267" s="12">
        <v>4.2991413630791504</v>
      </c>
      <c r="M4267" s="12">
        <v>3.8557145507057475</v>
      </c>
    </row>
    <row r="4268" spans="1:13" x14ac:dyDescent="0.35">
      <c r="A4268" s="11" t="str">
        <f t="shared" si="67"/>
        <v>CONSUMO PER CAPITA (kg o litros por individuo)Con alcoholMDD AM</v>
      </c>
      <c r="B4268" s="11" t="s">
        <v>208</v>
      </c>
      <c r="C4268" s="11" t="s">
        <v>120</v>
      </c>
      <c r="D4268" s="11" t="s">
        <v>5</v>
      </c>
      <c r="E4268" s="12">
        <v>3.9655729310171886</v>
      </c>
      <c r="F4268" s="12">
        <v>4.6011517679052147</v>
      </c>
      <c r="G4268" s="12">
        <v>6.5879110127434739</v>
      </c>
      <c r="H4268" s="12">
        <v>3.8672128853755252</v>
      </c>
      <c r="I4268" s="12">
        <v>3.1017376606904601</v>
      </c>
      <c r="J4268" s="12">
        <v>3.7993837766016085</v>
      </c>
      <c r="K4268" s="12">
        <v>5.5598398512190546</v>
      </c>
      <c r="L4268" s="12">
        <v>2.8931561678199085</v>
      </c>
      <c r="M4268" s="12">
        <v>2.6400238137121659</v>
      </c>
    </row>
    <row r="4269" spans="1:13" x14ac:dyDescent="0.35">
      <c r="A4269" s="11" t="str">
        <f t="shared" si="67"/>
        <v>CONSUMO PER CAPITA (kg o litros por individuo)Con alcoholRTO CENTRO</v>
      </c>
      <c r="B4269" s="11" t="s">
        <v>208</v>
      </c>
      <c r="C4269" s="11" t="s">
        <v>120</v>
      </c>
      <c r="D4269" s="11" t="s">
        <v>6</v>
      </c>
      <c r="E4269" s="12">
        <v>3.1514781482771177</v>
      </c>
      <c r="F4269" s="12">
        <v>4.031809513958617</v>
      </c>
      <c r="G4269" s="12">
        <v>6.525826625284731</v>
      </c>
      <c r="H4269" s="12">
        <v>3.5070633941438536</v>
      </c>
      <c r="I4269" s="12">
        <v>3.6441726938880432</v>
      </c>
      <c r="J4269" s="12">
        <v>4.132652339001269</v>
      </c>
      <c r="K4269" s="12">
        <v>5.7816593636238798</v>
      </c>
      <c r="L4269" s="12">
        <v>3.1587231401081381</v>
      </c>
      <c r="M4269" s="12">
        <v>2.7136527862087005</v>
      </c>
    </row>
    <row r="4270" spans="1:13" x14ac:dyDescent="0.35">
      <c r="A4270" s="11" t="str">
        <f t="shared" si="67"/>
        <v>CONSUMO PER CAPITA (kg o litros por individuo)Con alcoholNORTE-CENTRO</v>
      </c>
      <c r="B4270" s="11" t="s">
        <v>208</v>
      </c>
      <c r="C4270" s="11" t="s">
        <v>120</v>
      </c>
      <c r="D4270" s="11" t="s">
        <v>7</v>
      </c>
      <c r="E4270" s="12">
        <v>3.7910996637814609</v>
      </c>
      <c r="F4270" s="12">
        <v>4.2929954501541916</v>
      </c>
      <c r="G4270" s="12">
        <v>7.4752831861010591</v>
      </c>
      <c r="H4270" s="12">
        <v>3.8280415709020783</v>
      </c>
      <c r="I4270" s="12">
        <v>3.6142979496349228</v>
      </c>
      <c r="J4270" s="12">
        <v>4.0559253840614558</v>
      </c>
      <c r="K4270" s="12">
        <v>6.3837540919715208</v>
      </c>
      <c r="L4270" s="12">
        <v>3.3089635874853429</v>
      </c>
      <c r="M4270" s="12">
        <v>2.7422055276183888</v>
      </c>
    </row>
    <row r="4271" spans="1:13" x14ac:dyDescent="0.35">
      <c r="A4271" s="11" t="str">
        <f t="shared" si="67"/>
        <v>CONSUMO PER CAPITA (kg o litros por individuo)Con alcoholNOROESTE</v>
      </c>
      <c r="B4271" s="11" t="s">
        <v>208</v>
      </c>
      <c r="C4271" s="11" t="s">
        <v>120</v>
      </c>
      <c r="D4271" s="11" t="s">
        <v>8</v>
      </c>
      <c r="E4271" s="12">
        <v>3.7769966224997908</v>
      </c>
      <c r="F4271" s="12">
        <v>4.4562791656615914</v>
      </c>
      <c r="G4271" s="12">
        <v>6.1071650998072355</v>
      </c>
      <c r="H4271" s="12">
        <v>3.4285250486304659</v>
      </c>
      <c r="I4271" s="12">
        <v>3.6929105806085958</v>
      </c>
      <c r="J4271" s="12">
        <v>3.8532985022684763</v>
      </c>
      <c r="K4271" s="12">
        <v>5.8779195681645344</v>
      </c>
      <c r="L4271" s="12">
        <v>3.6126042666254543</v>
      </c>
      <c r="M4271" s="12">
        <v>3.1861239982149048</v>
      </c>
    </row>
    <row r="4272" spans="1:13" x14ac:dyDescent="0.35">
      <c r="A4272" s="11" t="str">
        <f t="shared" si="67"/>
        <v>CONSUMO PER CAPITA (kg o litros por individuo)Con alcohol&lt;2MIL</v>
      </c>
      <c r="B4272" s="11" t="s">
        <v>208</v>
      </c>
      <c r="C4272" s="11" t="s">
        <v>120</v>
      </c>
      <c r="D4272" s="11" t="s">
        <v>9</v>
      </c>
      <c r="E4272" s="12">
        <v>3.2928443162200796</v>
      </c>
      <c r="F4272" s="12">
        <v>4.5316612542627048</v>
      </c>
      <c r="G4272" s="12">
        <v>6.4864049453504951</v>
      </c>
      <c r="H4272" s="12">
        <v>3.4875600365174617</v>
      </c>
      <c r="I4272" s="12">
        <v>4.4265588328488645</v>
      </c>
      <c r="J4272" s="12">
        <v>4.3666594279920989</v>
      </c>
      <c r="K4272" s="12">
        <v>7.1531948758367419</v>
      </c>
      <c r="L4272" s="12">
        <v>3.5843211869255978</v>
      </c>
      <c r="M4272" s="12">
        <v>3.4182802272903312</v>
      </c>
    </row>
    <row r="4273" spans="1:13" x14ac:dyDescent="0.35">
      <c r="A4273" s="11" t="str">
        <f t="shared" si="67"/>
        <v>CONSUMO PER CAPITA (kg o litros por individuo)Con alcohol2-5MIL</v>
      </c>
      <c r="B4273" s="11" t="s">
        <v>208</v>
      </c>
      <c r="C4273" s="11" t="s">
        <v>120</v>
      </c>
      <c r="D4273" s="11" t="s">
        <v>10</v>
      </c>
      <c r="E4273" s="12">
        <v>2.5741786308947838</v>
      </c>
      <c r="F4273" s="12">
        <v>2.8449531915674027</v>
      </c>
      <c r="G4273" s="12">
        <v>4.957432897559146</v>
      </c>
      <c r="H4273" s="12">
        <v>2.2627227307885169</v>
      </c>
      <c r="I4273" s="12">
        <v>1.9279808219396639</v>
      </c>
      <c r="J4273" s="12">
        <v>2.4707172998209983</v>
      </c>
      <c r="K4273" s="12">
        <v>3.4025416274927922</v>
      </c>
      <c r="L4273" s="12">
        <v>2.1858458568830765</v>
      </c>
      <c r="M4273" s="12">
        <v>1.9498231611283174</v>
      </c>
    </row>
    <row r="4274" spans="1:13" x14ac:dyDescent="0.35">
      <c r="A4274" s="11" t="str">
        <f t="shared" si="67"/>
        <v>CONSUMO PER CAPITA (kg o litros por individuo)Con alcohol5-10MIL</v>
      </c>
      <c r="B4274" s="11" t="s">
        <v>208</v>
      </c>
      <c r="C4274" s="11" t="s">
        <v>120</v>
      </c>
      <c r="D4274" s="11" t="s">
        <v>11</v>
      </c>
      <c r="E4274" s="12">
        <v>2.9873393453053008</v>
      </c>
      <c r="F4274" s="12">
        <v>3.9906458623858172</v>
      </c>
      <c r="G4274" s="12">
        <v>5.5882990333404381</v>
      </c>
      <c r="H4274" s="12">
        <v>3.4514240992743983</v>
      </c>
      <c r="I4274" s="12">
        <v>2.8194347484119864</v>
      </c>
      <c r="J4274" s="12">
        <v>3.4545069391324943</v>
      </c>
      <c r="K4274" s="12">
        <v>5.5656749795190894</v>
      </c>
      <c r="L4274" s="12">
        <v>3.1677693159876399</v>
      </c>
      <c r="M4274" s="12">
        <v>2.7777719430313614</v>
      </c>
    </row>
    <row r="4275" spans="1:13" x14ac:dyDescent="0.35">
      <c r="A4275" s="11" t="str">
        <f t="shared" si="67"/>
        <v>CONSUMO PER CAPITA (kg o litros por individuo)Con alcohol10-30MIL</v>
      </c>
      <c r="B4275" s="11" t="s">
        <v>208</v>
      </c>
      <c r="C4275" s="11" t="s">
        <v>120</v>
      </c>
      <c r="D4275" s="11" t="s">
        <v>12</v>
      </c>
      <c r="E4275" s="12">
        <v>3.3964266172156465</v>
      </c>
      <c r="F4275" s="12">
        <v>4.0108686289664952</v>
      </c>
      <c r="G4275" s="12">
        <v>6.7842189101633936</v>
      </c>
      <c r="H4275" s="12">
        <v>3.8716619069654854</v>
      </c>
      <c r="I4275" s="12">
        <v>3.8143468830099971</v>
      </c>
      <c r="J4275" s="12">
        <v>4.3480245440571785</v>
      </c>
      <c r="K4275" s="12">
        <v>6.2738852850113522</v>
      </c>
      <c r="L4275" s="12">
        <v>3.3692340315334337</v>
      </c>
      <c r="M4275" s="12">
        <v>3.1747479241426335</v>
      </c>
    </row>
    <row r="4276" spans="1:13" x14ac:dyDescent="0.35">
      <c r="A4276" s="11" t="str">
        <f t="shared" si="67"/>
        <v>CONSUMO PER CAPITA (kg o litros por individuo)Con alcohol30-100MIL</v>
      </c>
      <c r="B4276" s="11" t="s">
        <v>208</v>
      </c>
      <c r="C4276" s="11" t="s">
        <v>120</v>
      </c>
      <c r="D4276" s="11" t="s">
        <v>13</v>
      </c>
      <c r="E4276" s="12">
        <v>3.3042686597962794</v>
      </c>
      <c r="F4276" s="12">
        <v>3.9626545682073968</v>
      </c>
      <c r="G4276" s="12">
        <v>5.8294185678428043</v>
      </c>
      <c r="H4276" s="12">
        <v>3.5704407011022128</v>
      </c>
      <c r="I4276" s="12">
        <v>3.3313953908926042</v>
      </c>
      <c r="J4276" s="12">
        <v>3.8750834865517261</v>
      </c>
      <c r="K4276" s="12">
        <v>5.3129704969143567</v>
      </c>
      <c r="L4276" s="12">
        <v>3.1543067289292317</v>
      </c>
      <c r="M4276" s="12">
        <v>2.7749298502489061</v>
      </c>
    </row>
    <row r="4277" spans="1:13" x14ac:dyDescent="0.35">
      <c r="A4277" s="11" t="str">
        <f t="shared" si="67"/>
        <v>CONSUMO PER CAPITA (kg o litros por individuo)Con alcohol100-200MIL</v>
      </c>
      <c r="B4277" s="11" t="s">
        <v>208</v>
      </c>
      <c r="C4277" s="11" t="s">
        <v>120</v>
      </c>
      <c r="D4277" s="11" t="s">
        <v>14</v>
      </c>
      <c r="E4277" s="12">
        <v>3.6416016429460671</v>
      </c>
      <c r="F4277" s="12">
        <v>4.0581348468376284</v>
      </c>
      <c r="G4277" s="12">
        <v>6.126008588221044</v>
      </c>
      <c r="H4277" s="12">
        <v>3.4107728649959275</v>
      </c>
      <c r="I4277" s="12">
        <v>3.0006595324934477</v>
      </c>
      <c r="J4277" s="12">
        <v>3.3258651531874688</v>
      </c>
      <c r="K4277" s="12">
        <v>5.1063148865526129</v>
      </c>
      <c r="L4277" s="12">
        <v>2.9749241642144884</v>
      </c>
      <c r="M4277" s="12">
        <v>2.7973029490066983</v>
      </c>
    </row>
    <row r="4278" spans="1:13" x14ac:dyDescent="0.35">
      <c r="A4278" s="11" t="str">
        <f t="shared" si="67"/>
        <v>CONSUMO PER CAPITA (kg o litros por individuo)Con alcohol200-500MIL</v>
      </c>
      <c r="B4278" s="11" t="s">
        <v>208</v>
      </c>
      <c r="C4278" s="11" t="s">
        <v>120</v>
      </c>
      <c r="D4278" s="11" t="s">
        <v>15</v>
      </c>
      <c r="E4278" s="12">
        <v>3.464540549795688</v>
      </c>
      <c r="F4278" s="12">
        <v>4.4732195517799891</v>
      </c>
      <c r="G4278" s="12">
        <v>6.6743715042806322</v>
      </c>
      <c r="H4278" s="12">
        <v>3.747422121968222</v>
      </c>
      <c r="I4278" s="12">
        <v>3.5075768141154002</v>
      </c>
      <c r="J4278" s="12">
        <v>3.5430029441689941</v>
      </c>
      <c r="K4278" s="12">
        <v>6.2315657559356286</v>
      </c>
      <c r="L4278" s="12">
        <v>3.585928945932471</v>
      </c>
      <c r="M4278" s="12">
        <v>2.9945156906855863</v>
      </c>
    </row>
    <row r="4279" spans="1:13" x14ac:dyDescent="0.35">
      <c r="A4279" s="11" t="str">
        <f t="shared" si="67"/>
        <v>CONSUMO PER CAPITA (kg o litros por individuo)Con alcohol&gt;500MIL</v>
      </c>
      <c r="B4279" s="11" t="s">
        <v>208</v>
      </c>
      <c r="C4279" s="11" t="s">
        <v>120</v>
      </c>
      <c r="D4279" s="11" t="s">
        <v>16</v>
      </c>
      <c r="E4279" s="12">
        <v>4.842763694658057</v>
      </c>
      <c r="F4279" s="12">
        <v>5.2521822609197688</v>
      </c>
      <c r="G4279" s="12">
        <v>7.3418503975566303</v>
      </c>
      <c r="H4279" s="12">
        <v>4.1835544270224654</v>
      </c>
      <c r="I4279" s="12">
        <v>3.7180457449228035</v>
      </c>
      <c r="J4279" s="12">
        <v>4.5371980470423514</v>
      </c>
      <c r="K4279" s="12">
        <v>6.7385507576114492</v>
      </c>
      <c r="L4279" s="12">
        <v>3.7572062308125149</v>
      </c>
      <c r="M4279" s="12">
        <v>3.5174880055980471</v>
      </c>
    </row>
    <row r="4280" spans="1:13" x14ac:dyDescent="0.35">
      <c r="A4280" s="11" t="str">
        <f t="shared" si="67"/>
        <v>CONSUMO PER CAPITA (kg o litros por individuo)Con alcoholDE 15 A 19 AÑOS</v>
      </c>
      <c r="B4280" s="11" t="s">
        <v>208</v>
      </c>
      <c r="C4280" s="11" t="s">
        <v>120</v>
      </c>
      <c r="D4280" s="11" t="s">
        <v>34</v>
      </c>
      <c r="E4280" s="12">
        <v>4.2409061680129603E-2</v>
      </c>
      <c r="F4280" s="12">
        <v>9.0060670402731219E-2</v>
      </c>
      <c r="G4280" s="12">
        <v>0.45756096088036025</v>
      </c>
      <c r="H4280" s="12">
        <v>0.37095606620536886</v>
      </c>
      <c r="I4280" s="12">
        <v>0.16256031334681334</v>
      </c>
      <c r="J4280" s="12">
        <v>0.10809914840778755</v>
      </c>
      <c r="K4280" s="12">
        <v>0.30890559916819837</v>
      </c>
      <c r="L4280" s="12">
        <v>8.3318870383866719E-2</v>
      </c>
      <c r="M4280" s="12">
        <v>0.10821986072886784</v>
      </c>
    </row>
    <row r="4281" spans="1:13" x14ac:dyDescent="0.35">
      <c r="A4281" s="11" t="str">
        <f t="shared" ref="A4281:A4344" si="68">B4281&amp;C4281&amp;D4281</f>
        <v>CONSUMO PER CAPITA (kg o litros por individuo)Con alcoholDE 20 A 24 AÑOS</v>
      </c>
      <c r="B4281" s="11" t="s">
        <v>208</v>
      </c>
      <c r="C4281" s="11" t="s">
        <v>120</v>
      </c>
      <c r="D4281" s="11" t="s">
        <v>35</v>
      </c>
      <c r="E4281" s="12">
        <v>0.63866802901901565</v>
      </c>
      <c r="F4281" s="12">
        <v>0.85208278100577417</v>
      </c>
      <c r="G4281" s="12">
        <v>1.2165384933440324</v>
      </c>
      <c r="H4281" s="12">
        <v>0.71780783086769906</v>
      </c>
      <c r="I4281" s="12">
        <v>0.78249166164344908</v>
      </c>
      <c r="J4281" s="12">
        <v>0.76778308852145272</v>
      </c>
      <c r="K4281" s="12">
        <v>1.7272747127969805</v>
      </c>
      <c r="L4281" s="12">
        <v>0.75458625345354069</v>
      </c>
      <c r="M4281" s="12">
        <v>1.0231612236359025</v>
      </c>
    </row>
    <row r="4282" spans="1:13" x14ac:dyDescent="0.35">
      <c r="A4282" s="11" t="str">
        <f t="shared" si="68"/>
        <v>CONSUMO PER CAPITA (kg o litros por individuo)Con alcoholDE 25 A 34 AÑOS</v>
      </c>
      <c r="B4282" s="11" t="s">
        <v>208</v>
      </c>
      <c r="C4282" s="11" t="s">
        <v>120</v>
      </c>
      <c r="D4282" s="11" t="s">
        <v>36</v>
      </c>
      <c r="E4282" s="12">
        <v>1.6730234948844664</v>
      </c>
      <c r="F4282" s="12">
        <v>1.8532137939161941</v>
      </c>
      <c r="G4282" s="12">
        <v>2.6035807902616401</v>
      </c>
      <c r="H4282" s="12">
        <v>1.7064736745298408</v>
      </c>
      <c r="I4282" s="12">
        <v>1.290996319222836</v>
      </c>
      <c r="J4282" s="12">
        <v>1.3616905400477584</v>
      </c>
      <c r="K4282" s="12">
        <v>2.0027506141355715</v>
      </c>
      <c r="L4282" s="12">
        <v>1.173382496339608</v>
      </c>
      <c r="M4282" s="12">
        <v>1.066045588694561</v>
      </c>
    </row>
    <row r="4283" spans="1:13" x14ac:dyDescent="0.35">
      <c r="A4283" s="11" t="str">
        <f t="shared" si="68"/>
        <v>CONSUMO PER CAPITA (kg o litros por individuo)Con alcoholDE 35 A 49 AÑOS</v>
      </c>
      <c r="B4283" s="11" t="s">
        <v>208</v>
      </c>
      <c r="C4283" s="11" t="s">
        <v>120</v>
      </c>
      <c r="D4283" s="11" t="s">
        <v>37</v>
      </c>
      <c r="E4283" s="12">
        <v>2.5619584354643079</v>
      </c>
      <c r="F4283" s="12">
        <v>3.0962585659478972</v>
      </c>
      <c r="G4283" s="12">
        <v>4.3593036631352264</v>
      </c>
      <c r="H4283" s="12">
        <v>2.5937388867868045</v>
      </c>
      <c r="I4283" s="12">
        <v>2.4595884217038644</v>
      </c>
      <c r="J4283" s="12">
        <v>2.8369525168243008</v>
      </c>
      <c r="K4283" s="12">
        <v>3.9378732665752771</v>
      </c>
      <c r="L4283" s="12">
        <v>2.548804057938006</v>
      </c>
      <c r="M4283" s="12">
        <v>2.0662810173712769</v>
      </c>
    </row>
    <row r="4284" spans="1:13" x14ac:dyDescent="0.35">
      <c r="A4284" s="11" t="str">
        <f t="shared" si="68"/>
        <v>CONSUMO PER CAPITA (kg o litros por individuo)Con alcoholDE 50 A 59 AÑOS</v>
      </c>
      <c r="B4284" s="11" t="s">
        <v>208</v>
      </c>
      <c r="C4284" s="11" t="s">
        <v>120</v>
      </c>
      <c r="D4284" s="11" t="s">
        <v>38</v>
      </c>
      <c r="E4284" s="12">
        <v>4.5889034499853087</v>
      </c>
      <c r="F4284" s="12">
        <v>5.4128200296073432</v>
      </c>
      <c r="G4284" s="12">
        <v>8.6318289997270732</v>
      </c>
      <c r="H4284" s="12">
        <v>4.9368870159723803</v>
      </c>
      <c r="I4284" s="12">
        <v>4.6806297520295068</v>
      </c>
      <c r="J4284" s="12">
        <v>5.2286054827422195</v>
      </c>
      <c r="K4284" s="12">
        <v>7.7535412923723515</v>
      </c>
      <c r="L4284" s="12">
        <v>4.4778266524279866</v>
      </c>
      <c r="M4284" s="12">
        <v>3.9892819947892173</v>
      </c>
    </row>
    <row r="4285" spans="1:13" x14ac:dyDescent="0.35">
      <c r="A4285" s="11" t="str">
        <f t="shared" si="68"/>
        <v>CONSUMO PER CAPITA (kg o litros por individuo)Con alcoholDE 60 A 75 AÑOS</v>
      </c>
      <c r="B4285" s="11" t="s">
        <v>208</v>
      </c>
      <c r="C4285" s="11" t="s">
        <v>120</v>
      </c>
      <c r="D4285" s="11" t="s">
        <v>39</v>
      </c>
      <c r="E4285" s="12">
        <v>7.0430904671956656</v>
      </c>
      <c r="F4285" s="12">
        <v>8.3644442051677181</v>
      </c>
      <c r="G4285" s="12">
        <v>12.581529602762691</v>
      </c>
      <c r="H4285" s="12">
        <v>6.8805732420119501</v>
      </c>
      <c r="I4285" s="12">
        <v>6.5353121852163092</v>
      </c>
      <c r="J4285" s="12">
        <v>7.62014307416531</v>
      </c>
      <c r="K4285" s="12">
        <v>11.768314367115346</v>
      </c>
      <c r="L4285" s="12">
        <v>6.256259410276714</v>
      </c>
      <c r="M4285" s="12">
        <v>5.860885045084288</v>
      </c>
    </row>
    <row r="4286" spans="1:13" x14ac:dyDescent="0.35">
      <c r="A4286" s="11" t="str">
        <f t="shared" si="68"/>
        <v>CONSUMO PER CAPITA (kg o litros por individuo)Con alcoholNIVEL ALTO</v>
      </c>
      <c r="B4286" s="11" t="s">
        <v>208</v>
      </c>
      <c r="C4286" s="11" t="s">
        <v>120</v>
      </c>
      <c r="D4286" s="11" t="s">
        <v>171</v>
      </c>
      <c r="E4286" s="12">
        <v>3.9009007111115181</v>
      </c>
      <c r="F4286" s="12">
        <v>4.8733518677811931</v>
      </c>
      <c r="G4286" s="12">
        <v>6.9331676930124839</v>
      </c>
      <c r="H4286" s="12">
        <v>3.7634089485345004</v>
      </c>
      <c r="I4286" s="12">
        <v>3.3769407346502556</v>
      </c>
      <c r="J4286" s="12">
        <v>3.3652047247266816</v>
      </c>
      <c r="K4286" s="12">
        <v>5.7960899728105639</v>
      </c>
      <c r="L4286" s="12">
        <v>3.3506286875157025</v>
      </c>
      <c r="M4286" s="12">
        <v>3.057425272941348</v>
      </c>
    </row>
    <row r="4287" spans="1:13" x14ac:dyDescent="0.35">
      <c r="A4287" s="11" t="str">
        <f t="shared" si="68"/>
        <v>CONSUMO PER CAPITA (kg o litros por individuo)Con alcoholNIVEL MEDIO ALTO</v>
      </c>
      <c r="B4287" s="11" t="s">
        <v>208</v>
      </c>
      <c r="C4287" s="11" t="s">
        <v>120</v>
      </c>
      <c r="D4287" s="11" t="s">
        <v>172</v>
      </c>
      <c r="E4287" s="12">
        <v>3.1924037998206574</v>
      </c>
      <c r="F4287" s="12">
        <v>3.3798308646965269</v>
      </c>
      <c r="G4287" s="12">
        <v>5.4682068960177102</v>
      </c>
      <c r="H4287" s="12">
        <v>3.1973139238153205</v>
      </c>
      <c r="I4287" s="12">
        <v>3.1298318234588307</v>
      </c>
      <c r="J4287" s="12">
        <v>3.622521044499444</v>
      </c>
      <c r="K4287" s="12">
        <v>4.8706769922864792</v>
      </c>
      <c r="L4287" s="12">
        <v>2.8567660990142527</v>
      </c>
      <c r="M4287" s="12">
        <v>2.7636461348708425</v>
      </c>
    </row>
    <row r="4288" spans="1:13" x14ac:dyDescent="0.35">
      <c r="A4288" s="11" t="str">
        <f t="shared" si="68"/>
        <v>CONSUMO PER CAPITA (kg o litros por individuo)Con alcoholNIVEL MEDIO</v>
      </c>
      <c r="B4288" s="11" t="s">
        <v>208</v>
      </c>
      <c r="C4288" s="11" t="s">
        <v>120</v>
      </c>
      <c r="D4288" s="11" t="s">
        <v>173</v>
      </c>
      <c r="E4288" s="12">
        <v>3.3169474321594032</v>
      </c>
      <c r="F4288" s="12">
        <v>3.8965892646826217</v>
      </c>
      <c r="G4288" s="12">
        <v>6.279377885102436</v>
      </c>
      <c r="H4288" s="12">
        <v>3.3789781990755867</v>
      </c>
      <c r="I4288" s="12">
        <v>3.1784204760382964</v>
      </c>
      <c r="J4288" s="12">
        <v>3.7818436579006405</v>
      </c>
      <c r="K4288" s="12">
        <v>6.0427373121591899</v>
      </c>
      <c r="L4288" s="12">
        <v>3.0918034541871382</v>
      </c>
      <c r="M4288" s="12">
        <v>2.6591112296464039</v>
      </c>
    </row>
    <row r="4289" spans="1:13" x14ac:dyDescent="0.35">
      <c r="A4289" s="11" t="str">
        <f t="shared" si="68"/>
        <v>CONSUMO PER CAPITA (kg o litros por individuo)Con alcoholNIVEL MEDIO BAJO</v>
      </c>
      <c r="B4289" s="11" t="s">
        <v>208</v>
      </c>
      <c r="C4289" s="11" t="s">
        <v>120</v>
      </c>
      <c r="D4289" s="11" t="s">
        <v>174</v>
      </c>
      <c r="E4289" s="12">
        <v>3.9365097473514314</v>
      </c>
      <c r="F4289" s="12">
        <v>4.5823730952522528</v>
      </c>
      <c r="G4289" s="12">
        <v>6.9577580006810358</v>
      </c>
      <c r="H4289" s="12">
        <v>4.5584565835718083</v>
      </c>
      <c r="I4289" s="12">
        <v>4.6345276929086348</v>
      </c>
      <c r="J4289" s="12">
        <v>5.3419958232280358</v>
      </c>
      <c r="K4289" s="12">
        <v>6.9278298055234231</v>
      </c>
      <c r="L4289" s="12">
        <v>4.2430731914546058</v>
      </c>
      <c r="M4289" s="12">
        <v>4.1827530960465875</v>
      </c>
    </row>
    <row r="4290" spans="1:13" x14ac:dyDescent="0.35">
      <c r="A4290" s="11" t="str">
        <f t="shared" si="68"/>
        <v>CONSUMO PER CAPITA (kg o litros por individuo)Con alcoholNIVEL BAJO</v>
      </c>
      <c r="B4290" s="11" t="s">
        <v>208</v>
      </c>
      <c r="C4290" s="11" t="s">
        <v>120</v>
      </c>
      <c r="D4290" s="11" t="s">
        <v>190</v>
      </c>
      <c r="E4290" s="12">
        <v>3.4906240394276069</v>
      </c>
      <c r="F4290" s="12">
        <v>4.2872555804003465</v>
      </c>
      <c r="G4290" s="12">
        <v>6.0665098885107218</v>
      </c>
      <c r="H4290" s="12">
        <v>3.4570850101247199</v>
      </c>
      <c r="I4290" s="12">
        <v>3.0379952403677741</v>
      </c>
      <c r="J4290" s="12">
        <v>3.6905638805634271</v>
      </c>
      <c r="K4290" s="12">
        <v>5.5408549333059316</v>
      </c>
      <c r="L4290" s="12">
        <v>3.138531031608236</v>
      </c>
      <c r="M4290" s="12">
        <v>2.6456958113324998</v>
      </c>
    </row>
    <row r="4291" spans="1:13" x14ac:dyDescent="0.35">
      <c r="A4291" s="11" t="str">
        <f t="shared" si="68"/>
        <v>CONSUMO PER CAPITA (kg o litros por individuo)Con alcoholHOMBRE</v>
      </c>
      <c r="B4291" s="11" t="s">
        <v>208</v>
      </c>
      <c r="C4291" s="11" t="s">
        <v>120</v>
      </c>
      <c r="D4291" s="11" t="s">
        <v>17</v>
      </c>
      <c r="E4291" s="12">
        <v>4.7347845688516843</v>
      </c>
      <c r="F4291" s="12">
        <v>5.3797873197438015</v>
      </c>
      <c r="G4291" s="12">
        <v>8.185397784127229</v>
      </c>
      <c r="H4291" s="12">
        <v>4.8107110845097871</v>
      </c>
      <c r="I4291" s="12">
        <v>4.5033813190962553</v>
      </c>
      <c r="J4291" s="12">
        <v>5.119032231828414</v>
      </c>
      <c r="K4291" s="12">
        <v>7.474598971864407</v>
      </c>
      <c r="L4291" s="12">
        <v>4.2521866840004039</v>
      </c>
      <c r="M4291" s="12">
        <v>3.8310888398571574</v>
      </c>
    </row>
    <row r="4292" spans="1:13" x14ac:dyDescent="0.35">
      <c r="A4292" s="11" t="str">
        <f t="shared" si="68"/>
        <v>CONSUMO PER CAPITA (kg o litros por individuo)Con alcoholMUJER</v>
      </c>
      <c r="B4292" s="11" t="s">
        <v>208</v>
      </c>
      <c r="C4292" s="11" t="s">
        <v>120</v>
      </c>
      <c r="D4292" s="11" t="s">
        <v>18</v>
      </c>
      <c r="E4292" s="12">
        <v>2.4043008845098237</v>
      </c>
      <c r="F4292" s="12">
        <v>3.0878857272338909</v>
      </c>
      <c r="G4292" s="12">
        <v>4.5574718436408057</v>
      </c>
      <c r="H4292" s="12">
        <v>2.4737442942794794</v>
      </c>
      <c r="I4292" s="12">
        <v>2.3179611366786723</v>
      </c>
      <c r="J4292" s="12">
        <v>2.649334618630188</v>
      </c>
      <c r="K4292" s="12">
        <v>4.2082667604120312</v>
      </c>
      <c r="L4292" s="12">
        <v>2.3520297394411616</v>
      </c>
      <c r="M4292" s="12">
        <v>2.1555122781505149</v>
      </c>
    </row>
    <row r="4293" spans="1:13" x14ac:dyDescent="0.35">
      <c r="A4293" s="11" t="str">
        <f t="shared" si="68"/>
        <v>CONSUMO PER CAPITA (kg o litros por individuo)Sin alcoholT.ESPAÑA</v>
      </c>
      <c r="B4293" s="11" t="s">
        <v>208</v>
      </c>
      <c r="C4293" s="11" t="s">
        <v>121</v>
      </c>
      <c r="D4293" s="11" t="s">
        <v>32</v>
      </c>
      <c r="E4293" s="12">
        <v>0.41071372023173319</v>
      </c>
      <c r="F4293" s="12">
        <v>0.52059795201256054</v>
      </c>
      <c r="G4293" s="12">
        <v>0.76078011566031445</v>
      </c>
      <c r="H4293" s="12">
        <v>0.4117111823439889</v>
      </c>
      <c r="I4293" s="12">
        <v>0.40183592935032086</v>
      </c>
      <c r="J4293" s="12">
        <v>0.50663773453640315</v>
      </c>
      <c r="K4293" s="12">
        <v>0.67226291730920029</v>
      </c>
      <c r="L4293" s="12">
        <v>0.37132254316637675</v>
      </c>
      <c r="M4293" s="12">
        <v>0.37053942305973409</v>
      </c>
    </row>
    <row r="4294" spans="1:13" x14ac:dyDescent="0.35">
      <c r="A4294" s="11" t="str">
        <f t="shared" si="68"/>
        <v>CONSUMO PER CAPITA (kg o litros por individuo)Sin alcoholBCN AM</v>
      </c>
      <c r="B4294" s="11" t="s">
        <v>208</v>
      </c>
      <c r="C4294" s="11" t="s">
        <v>121</v>
      </c>
      <c r="D4294" s="11" t="s">
        <v>1</v>
      </c>
      <c r="E4294" s="12">
        <v>0.26010613189660731</v>
      </c>
      <c r="F4294" s="12">
        <v>0.285638251641465</v>
      </c>
      <c r="G4294" s="12">
        <v>0.43888243390673981</v>
      </c>
      <c r="H4294" s="12">
        <v>0.16013494158450436</v>
      </c>
      <c r="I4294" s="12">
        <v>0.17496260665429278</v>
      </c>
      <c r="J4294" s="12">
        <v>0.34497790209105728</v>
      </c>
      <c r="K4294" s="12">
        <v>0.45690238707085423</v>
      </c>
      <c r="L4294" s="12">
        <v>0.15271729414819218</v>
      </c>
      <c r="M4294" s="12">
        <v>0.20740335425282017</v>
      </c>
    </row>
    <row r="4295" spans="1:13" x14ac:dyDescent="0.35">
      <c r="A4295" s="11" t="str">
        <f t="shared" si="68"/>
        <v>CONSUMO PER CAPITA (kg o litros por individuo)Sin alcoholREST.CAT ARAGON</v>
      </c>
      <c r="B4295" s="11" t="s">
        <v>208</v>
      </c>
      <c r="C4295" s="11" t="s">
        <v>121</v>
      </c>
      <c r="D4295" s="11" t="s">
        <v>2</v>
      </c>
      <c r="E4295" s="12">
        <v>0.29319644602746903</v>
      </c>
      <c r="F4295" s="12">
        <v>0.38435633061155489</v>
      </c>
      <c r="G4295" s="12">
        <v>0.65077857038070719</v>
      </c>
      <c r="H4295" s="12">
        <v>0.33766922742767175</v>
      </c>
      <c r="I4295" s="12">
        <v>0.31034966780322093</v>
      </c>
      <c r="J4295" s="12">
        <v>0.43851728407637564</v>
      </c>
      <c r="K4295" s="12">
        <v>0.61303458875059558</v>
      </c>
      <c r="L4295" s="12">
        <v>0.35110949036004552</v>
      </c>
      <c r="M4295" s="12">
        <v>0.38793723271462993</v>
      </c>
    </row>
    <row r="4296" spans="1:13" x14ac:dyDescent="0.35">
      <c r="A4296" s="11" t="str">
        <f t="shared" si="68"/>
        <v>CONSUMO PER CAPITA (kg o litros por individuo)Sin alcoholLEVANTE</v>
      </c>
      <c r="B4296" s="11" t="s">
        <v>208</v>
      </c>
      <c r="C4296" s="11" t="s">
        <v>121</v>
      </c>
      <c r="D4296" s="11" t="s">
        <v>3</v>
      </c>
      <c r="E4296" s="12">
        <v>0.22866895676652887</v>
      </c>
      <c r="F4296" s="12">
        <v>0.28627466990651779</v>
      </c>
      <c r="G4296" s="12">
        <v>0.46822220787061142</v>
      </c>
      <c r="H4296" s="12">
        <v>0.31699005148631842</v>
      </c>
      <c r="I4296" s="12">
        <v>0.31929205048844073</v>
      </c>
      <c r="J4296" s="12">
        <v>0.40576843829595799</v>
      </c>
      <c r="K4296" s="12">
        <v>0.45476427520738211</v>
      </c>
      <c r="L4296" s="12">
        <v>0.28684874319219467</v>
      </c>
      <c r="M4296" s="12">
        <v>0.307247206120218</v>
      </c>
    </row>
    <row r="4297" spans="1:13" x14ac:dyDescent="0.35">
      <c r="A4297" s="11" t="str">
        <f t="shared" si="68"/>
        <v>CONSUMO PER CAPITA (kg o litros por individuo)Sin alcoholANDALUCIA</v>
      </c>
      <c r="B4297" s="11" t="s">
        <v>208</v>
      </c>
      <c r="C4297" s="11" t="s">
        <v>121</v>
      </c>
      <c r="D4297" s="11" t="s">
        <v>4</v>
      </c>
      <c r="E4297" s="12">
        <v>0.64333884656646112</v>
      </c>
      <c r="F4297" s="12">
        <v>0.81007775838263552</v>
      </c>
      <c r="G4297" s="12">
        <v>1.0930619478025871</v>
      </c>
      <c r="H4297" s="12">
        <v>0.58551641241563201</v>
      </c>
      <c r="I4297" s="12">
        <v>0.61780613711436749</v>
      </c>
      <c r="J4297" s="12">
        <v>0.6301462270024345</v>
      </c>
      <c r="K4297" s="12">
        <v>0.84071815533060379</v>
      </c>
      <c r="L4297" s="12">
        <v>0.56507322313886221</v>
      </c>
      <c r="M4297" s="12">
        <v>0.54559864066151353</v>
      </c>
    </row>
    <row r="4298" spans="1:13" x14ac:dyDescent="0.35">
      <c r="A4298" s="11" t="str">
        <f t="shared" si="68"/>
        <v>CONSUMO PER CAPITA (kg o litros por individuo)Sin alcoholMDD AM</v>
      </c>
      <c r="B4298" s="11" t="s">
        <v>208</v>
      </c>
      <c r="C4298" s="11" t="s">
        <v>121</v>
      </c>
      <c r="D4298" s="11" t="s">
        <v>5</v>
      </c>
      <c r="E4298" s="12">
        <v>0.53792429668742081</v>
      </c>
      <c r="F4298" s="12">
        <v>0.7161042461760454</v>
      </c>
      <c r="G4298" s="12">
        <v>0.91290981030355267</v>
      </c>
      <c r="H4298" s="12">
        <v>0.47078169376165541</v>
      </c>
      <c r="I4298" s="12">
        <v>0.47933811091945805</v>
      </c>
      <c r="J4298" s="12">
        <v>0.65594308617070851</v>
      </c>
      <c r="K4298" s="12">
        <v>0.67046770163353753</v>
      </c>
      <c r="L4298" s="12">
        <v>0.44046914733225828</v>
      </c>
      <c r="M4298" s="12">
        <v>0.37902717928201662</v>
      </c>
    </row>
    <row r="4299" spans="1:13" x14ac:dyDescent="0.35">
      <c r="A4299" s="11" t="str">
        <f t="shared" si="68"/>
        <v>CONSUMO PER CAPITA (kg o litros por individuo)Sin alcoholRTO CENTRO</v>
      </c>
      <c r="B4299" s="11" t="s">
        <v>208</v>
      </c>
      <c r="C4299" s="11" t="s">
        <v>121</v>
      </c>
      <c r="D4299" s="11" t="s">
        <v>6</v>
      </c>
      <c r="E4299" s="12">
        <v>0.45789959079430903</v>
      </c>
      <c r="F4299" s="12">
        <v>0.5009658391460402</v>
      </c>
      <c r="G4299" s="12">
        <v>0.83517446390851979</v>
      </c>
      <c r="H4299" s="12">
        <v>0.40266748382677753</v>
      </c>
      <c r="I4299" s="12">
        <v>0.29483190994500386</v>
      </c>
      <c r="J4299" s="12">
        <v>0.40896837355546312</v>
      </c>
      <c r="K4299" s="12">
        <v>0.60589657446043677</v>
      </c>
      <c r="L4299" s="12">
        <v>0.38303444446969809</v>
      </c>
      <c r="M4299" s="12">
        <v>0.40591703149961361</v>
      </c>
    </row>
    <row r="4300" spans="1:13" x14ac:dyDescent="0.35">
      <c r="A4300" s="11" t="str">
        <f t="shared" si="68"/>
        <v>CONSUMO PER CAPITA (kg o litros por individuo)Sin alcoholNORTE-CENTRO</v>
      </c>
      <c r="B4300" s="11" t="s">
        <v>208</v>
      </c>
      <c r="C4300" s="11" t="s">
        <v>121</v>
      </c>
      <c r="D4300" s="11" t="s">
        <v>7</v>
      </c>
      <c r="E4300" s="12">
        <v>0.35589211366888618</v>
      </c>
      <c r="F4300" s="12">
        <v>0.4943261697990653</v>
      </c>
      <c r="G4300" s="12">
        <v>0.74081275850932005</v>
      </c>
      <c r="H4300" s="12">
        <v>0.54966966392086647</v>
      </c>
      <c r="I4300" s="12">
        <v>0.50753537242108637</v>
      </c>
      <c r="J4300" s="12">
        <v>0.6150275039798172</v>
      </c>
      <c r="K4300" s="12">
        <v>1.1248897379207579</v>
      </c>
      <c r="L4300" s="12">
        <v>0.29036688015495804</v>
      </c>
      <c r="M4300" s="12">
        <v>0.35183010386041724</v>
      </c>
    </row>
    <row r="4301" spans="1:13" x14ac:dyDescent="0.35">
      <c r="A4301" s="11" t="str">
        <f t="shared" si="68"/>
        <v>CONSUMO PER CAPITA (kg o litros por individuo)Sin alcoholNOROESTE</v>
      </c>
      <c r="B4301" s="11" t="s">
        <v>208</v>
      </c>
      <c r="C4301" s="11" t="s">
        <v>121</v>
      </c>
      <c r="D4301" s="11" t="s">
        <v>8</v>
      </c>
      <c r="E4301" s="12">
        <v>0.35404742755202551</v>
      </c>
      <c r="F4301" s="12">
        <v>0.48554655460977736</v>
      </c>
      <c r="G4301" s="12">
        <v>0.73954837445079691</v>
      </c>
      <c r="H4301" s="12">
        <v>0.33786554261961055</v>
      </c>
      <c r="I4301" s="12">
        <v>0.32227606741453635</v>
      </c>
      <c r="J4301" s="12">
        <v>0.44322026967944428</v>
      </c>
      <c r="K4301" s="12">
        <v>0.59624625403668063</v>
      </c>
      <c r="L4301" s="12">
        <v>0.31147582783320643</v>
      </c>
      <c r="M4301" s="12">
        <v>0.20414542366753086</v>
      </c>
    </row>
    <row r="4302" spans="1:13" x14ac:dyDescent="0.35">
      <c r="A4302" s="11" t="str">
        <f t="shared" si="68"/>
        <v>CONSUMO PER CAPITA (kg o litros por individuo)Sin alcohol&lt;2MIL</v>
      </c>
      <c r="B4302" s="11" t="s">
        <v>208</v>
      </c>
      <c r="C4302" s="11" t="s">
        <v>121</v>
      </c>
      <c r="D4302" s="11" t="s">
        <v>9</v>
      </c>
      <c r="E4302" s="12">
        <v>0.27214316726514742</v>
      </c>
      <c r="F4302" s="12">
        <v>0.35948521885313522</v>
      </c>
      <c r="G4302" s="12">
        <v>0.72572835488120147</v>
      </c>
      <c r="H4302" s="12">
        <v>0.39192023763374545</v>
      </c>
      <c r="I4302" s="12">
        <v>0.5937327891537767</v>
      </c>
      <c r="J4302" s="12">
        <v>0.34622606270894996</v>
      </c>
      <c r="K4302" s="12">
        <v>0.63156218097657879</v>
      </c>
      <c r="L4302" s="12">
        <v>0.2732423784316233</v>
      </c>
      <c r="M4302" s="12">
        <v>0.29730993691318569</v>
      </c>
    </row>
    <row r="4303" spans="1:13" x14ac:dyDescent="0.35">
      <c r="A4303" s="11" t="str">
        <f t="shared" si="68"/>
        <v>CONSUMO PER CAPITA (kg o litros por individuo)Sin alcohol2-5MIL</v>
      </c>
      <c r="B4303" s="11" t="s">
        <v>208</v>
      </c>
      <c r="C4303" s="11" t="s">
        <v>121</v>
      </c>
      <c r="D4303" s="11" t="s">
        <v>10</v>
      </c>
      <c r="E4303" s="12">
        <v>0.2231098140858721</v>
      </c>
      <c r="F4303" s="12">
        <v>0.2447277960235115</v>
      </c>
      <c r="G4303" s="12">
        <v>0.50300897102811615</v>
      </c>
      <c r="H4303" s="12">
        <v>0.2586722176918112</v>
      </c>
      <c r="I4303" s="12">
        <v>0.32960141926570147</v>
      </c>
      <c r="J4303" s="12">
        <v>0.36281563250270915</v>
      </c>
      <c r="K4303" s="12">
        <v>0.49266758230641866</v>
      </c>
      <c r="L4303" s="12">
        <v>0.2004536692117507</v>
      </c>
      <c r="M4303" s="12">
        <v>0.24639519499179993</v>
      </c>
    </row>
    <row r="4304" spans="1:13" x14ac:dyDescent="0.35">
      <c r="A4304" s="11" t="str">
        <f t="shared" si="68"/>
        <v>CONSUMO PER CAPITA (kg o litros por individuo)Sin alcohol5-10MIL</v>
      </c>
      <c r="B4304" s="11" t="s">
        <v>208</v>
      </c>
      <c r="C4304" s="11" t="s">
        <v>121</v>
      </c>
      <c r="D4304" s="11" t="s">
        <v>11</v>
      </c>
      <c r="E4304" s="12">
        <v>0.36757089659782644</v>
      </c>
      <c r="F4304" s="12">
        <v>0.42507887310894382</v>
      </c>
      <c r="G4304" s="12">
        <v>0.63312768684776843</v>
      </c>
      <c r="H4304" s="12">
        <v>0.27183517124835321</v>
      </c>
      <c r="I4304" s="12">
        <v>0.29567589756666735</v>
      </c>
      <c r="J4304" s="12">
        <v>0.46112072751708311</v>
      </c>
      <c r="K4304" s="12">
        <v>0.60830921593210796</v>
      </c>
      <c r="L4304" s="12">
        <v>0.40555013649524513</v>
      </c>
      <c r="M4304" s="12">
        <v>0.34149379362727394</v>
      </c>
    </row>
    <row r="4305" spans="1:13" x14ac:dyDescent="0.35">
      <c r="A4305" s="11" t="str">
        <f t="shared" si="68"/>
        <v>CONSUMO PER CAPITA (kg o litros por individuo)Sin alcohol10-30MIL</v>
      </c>
      <c r="B4305" s="11" t="s">
        <v>208</v>
      </c>
      <c r="C4305" s="11" t="s">
        <v>121</v>
      </c>
      <c r="D4305" s="11" t="s">
        <v>12</v>
      </c>
      <c r="E4305" s="12">
        <v>0.40585867263545272</v>
      </c>
      <c r="F4305" s="12">
        <v>0.49353523296856916</v>
      </c>
      <c r="G4305" s="12">
        <v>0.73137791456734691</v>
      </c>
      <c r="H4305" s="12">
        <v>0.43789847455003844</v>
      </c>
      <c r="I4305" s="12">
        <v>0.39122937221629034</v>
      </c>
      <c r="J4305" s="12">
        <v>0.48950060504113607</v>
      </c>
      <c r="K4305" s="12">
        <v>0.7711871981804167</v>
      </c>
      <c r="L4305" s="12">
        <v>0.40517610496012579</v>
      </c>
      <c r="M4305" s="12">
        <v>0.51315302760230541</v>
      </c>
    </row>
    <row r="4306" spans="1:13" x14ac:dyDescent="0.35">
      <c r="A4306" s="11" t="str">
        <f t="shared" si="68"/>
        <v>CONSUMO PER CAPITA (kg o litros por individuo)Sin alcohol30-100MIL</v>
      </c>
      <c r="B4306" s="11" t="s">
        <v>208</v>
      </c>
      <c r="C4306" s="11" t="s">
        <v>121</v>
      </c>
      <c r="D4306" s="11" t="s">
        <v>13</v>
      </c>
      <c r="E4306" s="12">
        <v>0.41119718954922069</v>
      </c>
      <c r="F4306" s="12">
        <v>0.51944069372393631</v>
      </c>
      <c r="G4306" s="12">
        <v>0.75920422705410562</v>
      </c>
      <c r="H4306" s="12">
        <v>0.39882747451895023</v>
      </c>
      <c r="I4306" s="12">
        <v>0.39037163843616796</v>
      </c>
      <c r="J4306" s="12">
        <v>0.61749230943983113</v>
      </c>
      <c r="K4306" s="12">
        <v>0.71920049749337933</v>
      </c>
      <c r="L4306" s="12">
        <v>0.39526654294231067</v>
      </c>
      <c r="M4306" s="12">
        <v>0.37013817304842273</v>
      </c>
    </row>
    <row r="4307" spans="1:13" x14ac:dyDescent="0.35">
      <c r="A4307" s="11" t="str">
        <f t="shared" si="68"/>
        <v>CONSUMO PER CAPITA (kg o litros por individuo)Sin alcohol100-200MIL</v>
      </c>
      <c r="B4307" s="11" t="s">
        <v>208</v>
      </c>
      <c r="C4307" s="11" t="s">
        <v>121</v>
      </c>
      <c r="D4307" s="11" t="s">
        <v>14</v>
      </c>
      <c r="E4307" s="12">
        <v>0.6501576381261176</v>
      </c>
      <c r="F4307" s="12">
        <v>0.85642122795800391</v>
      </c>
      <c r="G4307" s="12">
        <v>1.1829875648463395</v>
      </c>
      <c r="H4307" s="12">
        <v>0.61741419522643559</v>
      </c>
      <c r="I4307" s="12">
        <v>0.60281878884176932</v>
      </c>
      <c r="J4307" s="12">
        <v>0.6037333220533021</v>
      </c>
      <c r="K4307" s="12">
        <v>0.72305370243356226</v>
      </c>
      <c r="L4307" s="12">
        <v>0.40271505945432906</v>
      </c>
      <c r="M4307" s="12">
        <v>0.40485500730163576</v>
      </c>
    </row>
    <row r="4308" spans="1:13" x14ac:dyDescent="0.35">
      <c r="A4308" s="11" t="str">
        <f t="shared" si="68"/>
        <v>CONSUMO PER CAPITA (kg o litros por individuo)Sin alcohol200-500MIL</v>
      </c>
      <c r="B4308" s="11" t="s">
        <v>208</v>
      </c>
      <c r="C4308" s="11" t="s">
        <v>121</v>
      </c>
      <c r="D4308" s="11" t="s">
        <v>15</v>
      </c>
      <c r="E4308" s="12">
        <v>0.38567327815941149</v>
      </c>
      <c r="F4308" s="12">
        <v>0.54187959346215231</v>
      </c>
      <c r="G4308" s="12">
        <v>0.88157135720615709</v>
      </c>
      <c r="H4308" s="12">
        <v>0.42837212343300796</v>
      </c>
      <c r="I4308" s="12">
        <v>0.34982381983770716</v>
      </c>
      <c r="J4308" s="12">
        <v>0.40876577082254062</v>
      </c>
      <c r="K4308" s="12">
        <v>0.68746534427825434</v>
      </c>
      <c r="L4308" s="12">
        <v>0.33376194013052368</v>
      </c>
      <c r="M4308" s="12">
        <v>0.32508999170254826</v>
      </c>
    </row>
    <row r="4309" spans="1:13" x14ac:dyDescent="0.35">
      <c r="A4309" s="11" t="str">
        <f t="shared" si="68"/>
        <v>CONSUMO PER CAPITA (kg o litros por individuo)Sin alcohol&gt;500MIL</v>
      </c>
      <c r="B4309" s="11" t="s">
        <v>208</v>
      </c>
      <c r="C4309" s="11" t="s">
        <v>121</v>
      </c>
      <c r="D4309" s="11" t="s">
        <v>16</v>
      </c>
      <c r="E4309" s="12">
        <v>0.42658602874741919</v>
      </c>
      <c r="F4309" s="12">
        <v>0.53567647698803067</v>
      </c>
      <c r="G4309" s="12">
        <v>0.61594536952721701</v>
      </c>
      <c r="H4309" s="12">
        <v>0.39293905377391425</v>
      </c>
      <c r="I4309" s="12">
        <v>0.35807572372435753</v>
      </c>
      <c r="J4309" s="12">
        <v>0.53668008381537069</v>
      </c>
      <c r="K4309" s="12">
        <v>0.57939027027749379</v>
      </c>
      <c r="L4309" s="12">
        <v>0.39758527383638342</v>
      </c>
      <c r="M4309" s="12">
        <v>0.32154017929443929</v>
      </c>
    </row>
    <row r="4310" spans="1:13" x14ac:dyDescent="0.35">
      <c r="A4310" s="11" t="str">
        <f t="shared" si="68"/>
        <v>CONSUMO PER CAPITA (kg o litros por individuo)Sin alcoholDE 15 A 19 AÑOS</v>
      </c>
      <c r="B4310" s="11" t="s">
        <v>208</v>
      </c>
      <c r="C4310" s="11" t="s">
        <v>121</v>
      </c>
      <c r="D4310" s="11" t="s">
        <v>34</v>
      </c>
      <c r="E4310" s="12">
        <v>1.2967271452545368E-2</v>
      </c>
      <c r="F4310" s="12">
        <v>1.4959248132209748E-2</v>
      </c>
      <c r="G4310" s="12">
        <v>6.0605206307712906E-2</v>
      </c>
      <c r="H4310" s="12" t="s">
        <v>222</v>
      </c>
      <c r="I4310" s="12" t="s">
        <v>222</v>
      </c>
      <c r="J4310" s="12">
        <v>3.0922923460594987E-2</v>
      </c>
      <c r="K4310" s="12" t="s">
        <v>222</v>
      </c>
      <c r="L4310" s="12">
        <v>2.5634672327611276E-2</v>
      </c>
      <c r="M4310" s="12" t="s">
        <v>222</v>
      </c>
    </row>
    <row r="4311" spans="1:13" x14ac:dyDescent="0.35">
      <c r="A4311" s="11" t="str">
        <f t="shared" si="68"/>
        <v>CONSUMO PER CAPITA (kg o litros por individuo)Sin alcoholDE 20 A 24 AÑOS</v>
      </c>
      <c r="B4311" s="11" t="s">
        <v>208</v>
      </c>
      <c r="C4311" s="11" t="s">
        <v>121</v>
      </c>
      <c r="D4311" s="11" t="s">
        <v>35</v>
      </c>
      <c r="E4311" s="12">
        <v>4.5988140799914007E-2</v>
      </c>
      <c r="F4311" s="12">
        <v>7.7587445047895526E-2</v>
      </c>
      <c r="G4311" s="12">
        <v>4.8736068680140736E-2</v>
      </c>
      <c r="H4311" s="12">
        <v>4.2957042557408141E-2</v>
      </c>
      <c r="I4311" s="12">
        <v>2.7535869282917957E-2</v>
      </c>
      <c r="J4311" s="12">
        <v>8.7838676223025283E-2</v>
      </c>
      <c r="K4311" s="12">
        <v>0.10523440298506434</v>
      </c>
      <c r="L4311" s="12">
        <v>5.8187527425133341E-2</v>
      </c>
      <c r="M4311" s="12">
        <v>0.11118629255154634</v>
      </c>
    </row>
    <row r="4312" spans="1:13" x14ac:dyDescent="0.35">
      <c r="A4312" s="11" t="str">
        <f t="shared" si="68"/>
        <v>CONSUMO PER CAPITA (kg o litros por individuo)Sin alcoholDE 25 A 34 AÑOS</v>
      </c>
      <c r="B4312" s="11" t="s">
        <v>208</v>
      </c>
      <c r="C4312" s="11" t="s">
        <v>121</v>
      </c>
      <c r="D4312" s="11" t="s">
        <v>36</v>
      </c>
      <c r="E4312" s="12">
        <v>5.1125039365195253E-2</v>
      </c>
      <c r="F4312" s="12">
        <v>6.8950235786992747E-2</v>
      </c>
      <c r="G4312" s="12">
        <v>0.11675964606785673</v>
      </c>
      <c r="H4312" s="12">
        <v>5.1638649107755522E-2</v>
      </c>
      <c r="I4312" s="12">
        <v>7.6747987793281999E-2</v>
      </c>
      <c r="J4312" s="12">
        <v>0.10056433723152813</v>
      </c>
      <c r="K4312" s="12">
        <v>0.10275632342168034</v>
      </c>
      <c r="L4312" s="12">
        <v>6.4883146843338541E-2</v>
      </c>
      <c r="M4312" s="12">
        <v>9.046066511290303E-2</v>
      </c>
    </row>
    <row r="4313" spans="1:13" x14ac:dyDescent="0.35">
      <c r="A4313" s="11" t="str">
        <f t="shared" si="68"/>
        <v>CONSUMO PER CAPITA (kg o litros por individuo)Sin alcoholDE 35 A 49 AÑOS</v>
      </c>
      <c r="B4313" s="11" t="s">
        <v>208</v>
      </c>
      <c r="C4313" s="11" t="s">
        <v>121</v>
      </c>
      <c r="D4313" s="11" t="s">
        <v>37</v>
      </c>
      <c r="E4313" s="12">
        <v>0.18795763025541856</v>
      </c>
      <c r="F4313" s="12">
        <v>0.25404548916785574</v>
      </c>
      <c r="G4313" s="12">
        <v>0.2984001527741863</v>
      </c>
      <c r="H4313" s="12">
        <v>0.17903407133569965</v>
      </c>
      <c r="I4313" s="12">
        <v>0.18740680189329495</v>
      </c>
      <c r="J4313" s="12">
        <v>0.1857081235212257</v>
      </c>
      <c r="K4313" s="12">
        <v>0.30561785321847795</v>
      </c>
      <c r="L4313" s="12">
        <v>0.1361982328859884</v>
      </c>
      <c r="M4313" s="12">
        <v>0.14627434999033448</v>
      </c>
    </row>
    <row r="4314" spans="1:13" x14ac:dyDescent="0.35">
      <c r="A4314" s="11" t="str">
        <f t="shared" si="68"/>
        <v>CONSUMO PER CAPITA (kg o litros por individuo)Sin alcoholDE 50 A 59 AÑOS</v>
      </c>
      <c r="B4314" s="11" t="s">
        <v>208</v>
      </c>
      <c r="C4314" s="11" t="s">
        <v>121</v>
      </c>
      <c r="D4314" s="11" t="s">
        <v>38</v>
      </c>
      <c r="E4314" s="12">
        <v>0.56861956796121105</v>
      </c>
      <c r="F4314" s="12">
        <v>0.68468927409811475</v>
      </c>
      <c r="G4314" s="12">
        <v>1.0206295891496246</v>
      </c>
      <c r="H4314" s="12">
        <v>0.46198245968368151</v>
      </c>
      <c r="I4314" s="12">
        <v>0.4437925900251854</v>
      </c>
      <c r="J4314" s="12">
        <v>0.60033051117475167</v>
      </c>
      <c r="K4314" s="12">
        <v>0.75066103891825453</v>
      </c>
      <c r="L4314" s="12">
        <v>0.43481788633684348</v>
      </c>
      <c r="M4314" s="12">
        <v>0.35360859654186855</v>
      </c>
    </row>
    <row r="4315" spans="1:13" x14ac:dyDescent="0.35">
      <c r="A4315" s="11" t="str">
        <f t="shared" si="68"/>
        <v>CONSUMO PER CAPITA (kg o litros por individuo)Sin alcoholDE 60 A 75 AÑOS</v>
      </c>
      <c r="B4315" s="11" t="s">
        <v>208</v>
      </c>
      <c r="C4315" s="11" t="s">
        <v>121</v>
      </c>
      <c r="D4315" s="11" t="s">
        <v>39</v>
      </c>
      <c r="E4315" s="12">
        <v>1.0079993772340485</v>
      </c>
      <c r="F4315" s="12">
        <v>1.2820497544418119</v>
      </c>
      <c r="G4315" s="12">
        <v>1.9451334412540013</v>
      </c>
      <c r="H4315" s="12">
        <v>1.1207676396843802</v>
      </c>
      <c r="I4315" s="12">
        <v>1.0616414584245164</v>
      </c>
      <c r="J4315" s="12">
        <v>1.3389665128826154</v>
      </c>
      <c r="K4315" s="12">
        <v>1.7776851934980566</v>
      </c>
      <c r="L4315" s="12">
        <v>0.99270097484058673</v>
      </c>
      <c r="M4315" s="12">
        <v>1.0092799873954428</v>
      </c>
    </row>
    <row r="4316" spans="1:13" x14ac:dyDescent="0.35">
      <c r="A4316" s="11" t="str">
        <f t="shared" si="68"/>
        <v>CONSUMO PER CAPITA (kg o litros por individuo)Sin alcoholNIVEL ALTO</v>
      </c>
      <c r="B4316" s="11" t="s">
        <v>208</v>
      </c>
      <c r="C4316" s="11" t="s">
        <v>121</v>
      </c>
      <c r="D4316" s="11" t="s">
        <v>171</v>
      </c>
      <c r="E4316" s="12">
        <v>0.37702983706738119</v>
      </c>
      <c r="F4316" s="12">
        <v>0.49672118233568913</v>
      </c>
      <c r="G4316" s="12">
        <v>0.69072247627905003</v>
      </c>
      <c r="H4316" s="12">
        <v>0.36746769209479146</v>
      </c>
      <c r="I4316" s="12">
        <v>0.35671703982396624</v>
      </c>
      <c r="J4316" s="12">
        <v>0.41008384761043098</v>
      </c>
      <c r="K4316" s="12">
        <v>0.60237601672986296</v>
      </c>
      <c r="L4316" s="12">
        <v>0.34248282776865724</v>
      </c>
      <c r="M4316" s="12">
        <v>0.29964628460039477</v>
      </c>
    </row>
    <row r="4317" spans="1:13" x14ac:dyDescent="0.35">
      <c r="A4317" s="11" t="str">
        <f t="shared" si="68"/>
        <v>CONSUMO PER CAPITA (kg o litros por individuo)Sin alcoholNIVEL MEDIO ALTO</v>
      </c>
      <c r="B4317" s="11" t="s">
        <v>208</v>
      </c>
      <c r="C4317" s="11" t="s">
        <v>121</v>
      </c>
      <c r="D4317" s="11" t="s">
        <v>172</v>
      </c>
      <c r="E4317" s="12">
        <v>0.38489462649122352</v>
      </c>
      <c r="F4317" s="12">
        <v>0.46805953885105145</v>
      </c>
      <c r="G4317" s="12">
        <v>0.57593927802831069</v>
      </c>
      <c r="H4317" s="12">
        <v>0.29843720678611685</v>
      </c>
      <c r="I4317" s="12">
        <v>0.36368064769667208</v>
      </c>
      <c r="J4317" s="12">
        <v>0.39984728243618267</v>
      </c>
      <c r="K4317" s="12">
        <v>0.45876380025581287</v>
      </c>
      <c r="L4317" s="12">
        <v>0.29432691185485627</v>
      </c>
      <c r="M4317" s="12">
        <v>0.29669611408021623</v>
      </c>
    </row>
    <row r="4318" spans="1:13" x14ac:dyDescent="0.35">
      <c r="A4318" s="11" t="str">
        <f t="shared" si="68"/>
        <v>CONSUMO PER CAPITA (kg o litros por individuo)Sin alcoholNIVEL MEDIO</v>
      </c>
      <c r="B4318" s="11" t="s">
        <v>208</v>
      </c>
      <c r="C4318" s="11" t="s">
        <v>121</v>
      </c>
      <c r="D4318" s="11" t="s">
        <v>173</v>
      </c>
      <c r="E4318" s="12">
        <v>0.36229049005481628</v>
      </c>
      <c r="F4318" s="12">
        <v>0.44988326321755606</v>
      </c>
      <c r="G4318" s="12">
        <v>0.71491632830657514</v>
      </c>
      <c r="H4318" s="12">
        <v>0.35505054370588807</v>
      </c>
      <c r="I4318" s="12">
        <v>0.35654304648507784</v>
      </c>
      <c r="J4318" s="12">
        <v>0.44839444797487954</v>
      </c>
      <c r="K4318" s="12">
        <v>0.61538185614613083</v>
      </c>
      <c r="L4318" s="12">
        <v>0.28964845653463384</v>
      </c>
      <c r="M4318" s="12">
        <v>0.26445068018676837</v>
      </c>
    </row>
    <row r="4319" spans="1:13" x14ac:dyDescent="0.35">
      <c r="A4319" s="11" t="str">
        <f t="shared" si="68"/>
        <v>CONSUMO PER CAPITA (kg o litros por individuo)Sin alcoholNIVEL MEDIO BAJO</v>
      </c>
      <c r="B4319" s="11" t="s">
        <v>208</v>
      </c>
      <c r="C4319" s="11" t="s">
        <v>121</v>
      </c>
      <c r="D4319" s="11" t="s">
        <v>174</v>
      </c>
      <c r="E4319" s="12">
        <v>0.42353983748295893</v>
      </c>
      <c r="F4319" s="12">
        <v>0.5112002563281457</v>
      </c>
      <c r="G4319" s="12">
        <v>0.71482864898849396</v>
      </c>
      <c r="H4319" s="12">
        <v>0.4405175717491645</v>
      </c>
      <c r="I4319" s="12">
        <v>0.40138304798597085</v>
      </c>
      <c r="J4319" s="12">
        <v>0.58206688707905907</v>
      </c>
      <c r="K4319" s="12">
        <v>0.69929327240817718</v>
      </c>
      <c r="L4319" s="12">
        <v>0.36435145737729258</v>
      </c>
      <c r="M4319" s="12">
        <v>0.36537612788396251</v>
      </c>
    </row>
    <row r="4320" spans="1:13" x14ac:dyDescent="0.35">
      <c r="A4320" s="11" t="str">
        <f t="shared" si="68"/>
        <v>CONSUMO PER CAPITA (kg o litros por individuo)Sin alcoholNIVEL BAJO</v>
      </c>
      <c r="B4320" s="11" t="s">
        <v>208</v>
      </c>
      <c r="C4320" s="11" t="s">
        <v>121</v>
      </c>
      <c r="D4320" s="11" t="s">
        <v>190</v>
      </c>
      <c r="E4320" s="12">
        <v>0.50624188026154326</v>
      </c>
      <c r="F4320" s="12">
        <v>0.66644858864338863</v>
      </c>
      <c r="G4320" s="12">
        <v>1.038603287722943</v>
      </c>
      <c r="H4320" s="12">
        <v>0.57602874598940512</v>
      </c>
      <c r="I4320" s="12">
        <v>0.52563368610510153</v>
      </c>
      <c r="J4320" s="12">
        <v>0.68882096323092712</v>
      </c>
      <c r="K4320" s="12">
        <v>0.92813072937576524</v>
      </c>
      <c r="L4320" s="12">
        <v>0.54938924820458135</v>
      </c>
      <c r="M4320" s="12">
        <v>0.61174350230357333</v>
      </c>
    </row>
    <row r="4321" spans="1:13" x14ac:dyDescent="0.35">
      <c r="A4321" s="11" t="str">
        <f t="shared" si="68"/>
        <v>CONSUMO PER CAPITA (kg o litros por individuo)Sin alcoholHOMBRE</v>
      </c>
      <c r="B4321" s="11" t="s">
        <v>208</v>
      </c>
      <c r="C4321" s="11" t="s">
        <v>121</v>
      </c>
      <c r="D4321" s="11" t="s">
        <v>17</v>
      </c>
      <c r="E4321" s="12">
        <v>0.49531134655421438</v>
      </c>
      <c r="F4321" s="12">
        <v>0.60892848002850175</v>
      </c>
      <c r="G4321" s="12">
        <v>0.90965520565258917</v>
      </c>
      <c r="H4321" s="12">
        <v>0.51292897638659485</v>
      </c>
      <c r="I4321" s="12">
        <v>0.449117190906824</v>
      </c>
      <c r="J4321" s="12">
        <v>0.62878029217206577</v>
      </c>
      <c r="K4321" s="12">
        <v>0.82199097240445851</v>
      </c>
      <c r="L4321" s="12">
        <v>0.45834399934045367</v>
      </c>
      <c r="M4321" s="12">
        <v>0.48121451395004994</v>
      </c>
    </row>
    <row r="4322" spans="1:13" x14ac:dyDescent="0.35">
      <c r="A4322" s="11" t="str">
        <f t="shared" si="68"/>
        <v>CONSUMO PER CAPITA (kg o litros por individuo)Sin alcoholMUJER</v>
      </c>
      <c r="B4322" s="11" t="s">
        <v>208</v>
      </c>
      <c r="C4322" s="11" t="s">
        <v>121</v>
      </c>
      <c r="D4322" s="11" t="s">
        <v>18</v>
      </c>
      <c r="E4322" s="12">
        <v>0.32719174152973002</v>
      </c>
      <c r="F4322" s="12">
        <v>0.43338898130317743</v>
      </c>
      <c r="G4322" s="12">
        <v>0.61376319292810388</v>
      </c>
      <c r="H4322" s="12">
        <v>0.31180019551876409</v>
      </c>
      <c r="I4322" s="12">
        <v>0.35504362483177515</v>
      </c>
      <c r="J4322" s="12">
        <v>0.38575927800230841</v>
      </c>
      <c r="K4322" s="12">
        <v>0.52407984562322585</v>
      </c>
      <c r="L4322" s="12">
        <v>0.28520047539433163</v>
      </c>
      <c r="M4322" s="12">
        <v>0.26074396416353174</v>
      </c>
    </row>
    <row r="4323" spans="1:13" x14ac:dyDescent="0.35">
      <c r="A4323" s="11" t="str">
        <f t="shared" si="68"/>
        <v>CONSUMO PER CAPITA (kg o litros por individuo)Cerveza EnvasadaT.ESPAÑA</v>
      </c>
      <c r="B4323" s="11" t="s">
        <v>208</v>
      </c>
      <c r="C4323" s="11" t="s">
        <v>153</v>
      </c>
      <c r="D4323" s="11" t="s">
        <v>32</v>
      </c>
      <c r="E4323" s="12">
        <v>1.6697451975230087</v>
      </c>
      <c r="F4323" s="12">
        <v>1.9482772484360056</v>
      </c>
      <c r="G4323" s="12">
        <v>2.7518119252220621</v>
      </c>
      <c r="H4323" s="12">
        <v>1.669837093565983</v>
      </c>
      <c r="I4323" s="12">
        <v>1.6725419029770614</v>
      </c>
      <c r="J4323" s="12">
        <v>1.7787050561325597</v>
      </c>
      <c r="K4323" s="12">
        <v>2.5186696162608961</v>
      </c>
      <c r="L4323" s="12">
        <v>1.5211597637752705</v>
      </c>
      <c r="M4323" s="12">
        <v>1.4171205074211319</v>
      </c>
    </row>
    <row r="4324" spans="1:13" x14ac:dyDescent="0.35">
      <c r="A4324" s="11" t="str">
        <f t="shared" si="68"/>
        <v>CONSUMO PER CAPITA (kg o litros por individuo)Cerveza EnvasadaBCN AM</v>
      </c>
      <c r="B4324" s="11" t="s">
        <v>208</v>
      </c>
      <c r="C4324" s="11" t="s">
        <v>153</v>
      </c>
      <c r="D4324" s="11" t="s">
        <v>1</v>
      </c>
      <c r="E4324" s="12">
        <v>1.2459785135175232</v>
      </c>
      <c r="F4324" s="12">
        <v>1.3523844282189603</v>
      </c>
      <c r="G4324" s="12">
        <v>2.2880098832503863</v>
      </c>
      <c r="H4324" s="12">
        <v>1.6368843965249709</v>
      </c>
      <c r="I4324" s="12">
        <v>1.5825027921859598</v>
      </c>
      <c r="J4324" s="12">
        <v>1.8902873694272433</v>
      </c>
      <c r="K4324" s="12">
        <v>1.9868797453039151</v>
      </c>
      <c r="L4324" s="12">
        <v>1.3310043079696756</v>
      </c>
      <c r="M4324" s="12">
        <v>1.1956924832952835</v>
      </c>
    </row>
    <row r="4325" spans="1:13" x14ac:dyDescent="0.35">
      <c r="A4325" s="11" t="str">
        <f t="shared" si="68"/>
        <v>CONSUMO PER CAPITA (kg o litros por individuo)Cerveza EnvasadaREST.CAT ARAGON</v>
      </c>
      <c r="B4325" s="11" t="s">
        <v>208</v>
      </c>
      <c r="C4325" s="11" t="s">
        <v>153</v>
      </c>
      <c r="D4325" s="11" t="s">
        <v>2</v>
      </c>
      <c r="E4325" s="12">
        <v>1.5933357093574034</v>
      </c>
      <c r="F4325" s="12">
        <v>1.9068859906623841</v>
      </c>
      <c r="G4325" s="12">
        <v>2.8718297455198432</v>
      </c>
      <c r="H4325" s="12">
        <v>1.551652203481054</v>
      </c>
      <c r="I4325" s="12">
        <v>1.5395657922114017</v>
      </c>
      <c r="J4325" s="12">
        <v>1.808131267187012</v>
      </c>
      <c r="K4325" s="12">
        <v>2.6927685596174693</v>
      </c>
      <c r="L4325" s="12">
        <v>1.6212919323841022</v>
      </c>
      <c r="M4325" s="12">
        <v>1.6719950208705601</v>
      </c>
    </row>
    <row r="4326" spans="1:13" x14ac:dyDescent="0.35">
      <c r="A4326" s="11" t="str">
        <f t="shared" si="68"/>
        <v>CONSUMO PER CAPITA (kg o litros por individuo)Cerveza EnvasadaLEVANTE</v>
      </c>
      <c r="B4326" s="11" t="s">
        <v>208</v>
      </c>
      <c r="C4326" s="11" t="s">
        <v>153</v>
      </c>
      <c r="D4326" s="11" t="s">
        <v>3</v>
      </c>
      <c r="E4326" s="12">
        <v>1.5576679084228753</v>
      </c>
      <c r="F4326" s="12">
        <v>1.7057478471151473</v>
      </c>
      <c r="G4326" s="12">
        <v>2.2881880847846734</v>
      </c>
      <c r="H4326" s="12">
        <v>1.4328504157248114</v>
      </c>
      <c r="I4326" s="12">
        <v>1.6429503489865704</v>
      </c>
      <c r="J4326" s="12">
        <v>1.5762267594007269</v>
      </c>
      <c r="K4326" s="12">
        <v>2.1286165995580042</v>
      </c>
      <c r="L4326" s="12">
        <v>1.4864382999405061</v>
      </c>
      <c r="M4326" s="12">
        <v>1.3682978049215302</v>
      </c>
    </row>
    <row r="4327" spans="1:13" x14ac:dyDescent="0.35">
      <c r="A4327" s="11" t="str">
        <f t="shared" si="68"/>
        <v>CONSUMO PER CAPITA (kg o litros por individuo)Cerveza EnvasadaANDALUCIA</v>
      </c>
      <c r="B4327" s="11" t="s">
        <v>208</v>
      </c>
      <c r="C4327" s="11" t="s">
        <v>153</v>
      </c>
      <c r="D4327" s="11" t="s">
        <v>4</v>
      </c>
      <c r="E4327" s="12">
        <v>1.9576083160052731</v>
      </c>
      <c r="F4327" s="12">
        <v>2.3601404730419806</v>
      </c>
      <c r="G4327" s="12">
        <v>3.1852000020010434</v>
      </c>
      <c r="H4327" s="12">
        <v>1.946127550949269</v>
      </c>
      <c r="I4327" s="12">
        <v>1.9124877317300877</v>
      </c>
      <c r="J4327" s="12">
        <v>1.9484951863359588</v>
      </c>
      <c r="K4327" s="12">
        <v>2.8885817012038668</v>
      </c>
      <c r="L4327" s="12">
        <v>1.7982023350965026</v>
      </c>
      <c r="M4327" s="12">
        <v>1.6410590148752089</v>
      </c>
    </row>
    <row r="4328" spans="1:13" x14ac:dyDescent="0.35">
      <c r="A4328" s="11" t="str">
        <f t="shared" si="68"/>
        <v>CONSUMO PER CAPITA (kg o litros por individuo)Cerveza EnvasadaMDD AM</v>
      </c>
      <c r="B4328" s="11" t="s">
        <v>208</v>
      </c>
      <c r="C4328" s="11" t="s">
        <v>153</v>
      </c>
      <c r="D4328" s="11" t="s">
        <v>5</v>
      </c>
      <c r="E4328" s="12">
        <v>1.7851102086682591</v>
      </c>
      <c r="F4328" s="12">
        <v>2.0360074400294152</v>
      </c>
      <c r="G4328" s="12">
        <v>2.6240604693657277</v>
      </c>
      <c r="H4328" s="12">
        <v>1.6938605207924429</v>
      </c>
      <c r="I4328" s="12">
        <v>1.4686121181323613</v>
      </c>
      <c r="J4328" s="12">
        <v>1.6817234827574916</v>
      </c>
      <c r="K4328" s="12">
        <v>2.3286632595432684</v>
      </c>
      <c r="L4328" s="12">
        <v>1.213827734396471</v>
      </c>
      <c r="M4328" s="12">
        <v>1.1190500595024038</v>
      </c>
    </row>
    <row r="4329" spans="1:13" x14ac:dyDescent="0.35">
      <c r="A4329" s="11" t="str">
        <f t="shared" si="68"/>
        <v>CONSUMO PER CAPITA (kg o litros por individuo)Cerveza EnvasadaRTO CENTRO</v>
      </c>
      <c r="B4329" s="11" t="s">
        <v>208</v>
      </c>
      <c r="C4329" s="11" t="s">
        <v>153</v>
      </c>
      <c r="D4329" s="11" t="s">
        <v>6</v>
      </c>
      <c r="E4329" s="12">
        <v>1.7455431443954614</v>
      </c>
      <c r="F4329" s="12">
        <v>2.0945143953281526</v>
      </c>
      <c r="G4329" s="12">
        <v>3.1532325300239199</v>
      </c>
      <c r="H4329" s="12">
        <v>1.8040172896584064</v>
      </c>
      <c r="I4329" s="12">
        <v>1.7883354887906484</v>
      </c>
      <c r="J4329" s="12">
        <v>1.8555044963202976</v>
      </c>
      <c r="K4329" s="12">
        <v>2.6185534506772155</v>
      </c>
      <c r="L4329" s="12">
        <v>1.6305725919232683</v>
      </c>
      <c r="M4329" s="12">
        <v>1.6257039976737799</v>
      </c>
    </row>
    <row r="4330" spans="1:13" x14ac:dyDescent="0.35">
      <c r="A4330" s="11" t="str">
        <f t="shared" si="68"/>
        <v>CONSUMO PER CAPITA (kg o litros por individuo)Cerveza EnvasadaNORTE-CENTRO</v>
      </c>
      <c r="B4330" s="11" t="s">
        <v>208</v>
      </c>
      <c r="C4330" s="11" t="s">
        <v>153</v>
      </c>
      <c r="D4330" s="11" t="s">
        <v>7</v>
      </c>
      <c r="E4330" s="12">
        <v>1.1894617032344927</v>
      </c>
      <c r="F4330" s="12">
        <v>1.3890521611868547</v>
      </c>
      <c r="G4330" s="12">
        <v>2.2764591677370993</v>
      </c>
      <c r="H4330" s="12">
        <v>1.3356520417114948</v>
      </c>
      <c r="I4330" s="12">
        <v>1.2552269727601544</v>
      </c>
      <c r="J4330" s="12">
        <v>1.4866718316823251</v>
      </c>
      <c r="K4330" s="12">
        <v>2.5132780766304013</v>
      </c>
      <c r="L4330" s="12">
        <v>1.205552408173767</v>
      </c>
      <c r="M4330" s="12">
        <v>0.95587389859493865</v>
      </c>
    </row>
    <row r="4331" spans="1:13" x14ac:dyDescent="0.35">
      <c r="A4331" s="11" t="str">
        <f t="shared" si="68"/>
        <v>CONSUMO PER CAPITA (kg o litros por individuo)Cerveza EnvasadaNOROESTE</v>
      </c>
      <c r="B4331" s="11" t="s">
        <v>208</v>
      </c>
      <c r="C4331" s="11" t="s">
        <v>153</v>
      </c>
      <c r="D4331" s="11" t="s">
        <v>8</v>
      </c>
      <c r="E4331" s="12">
        <v>2.0226030079057082</v>
      </c>
      <c r="F4331" s="12">
        <v>2.4261866966722043</v>
      </c>
      <c r="G4331" s="12">
        <v>3.1459619373230061</v>
      </c>
      <c r="H4331" s="12">
        <v>1.8377869690959805</v>
      </c>
      <c r="I4331" s="12">
        <v>2.098721385734212</v>
      </c>
      <c r="J4331" s="12">
        <v>1.9616084406127461</v>
      </c>
      <c r="K4331" s="12">
        <v>2.8733567903801234</v>
      </c>
      <c r="L4331" s="12">
        <v>1.6896474657429281</v>
      </c>
      <c r="M4331" s="12">
        <v>1.5704180982087197</v>
      </c>
    </row>
    <row r="4332" spans="1:13" x14ac:dyDescent="0.35">
      <c r="A4332" s="11" t="str">
        <f t="shared" si="68"/>
        <v>CONSUMO PER CAPITA (kg o litros por individuo)Cerveza Envasada&lt;2MIL</v>
      </c>
      <c r="B4332" s="11" t="s">
        <v>208</v>
      </c>
      <c r="C4332" s="11" t="s">
        <v>153</v>
      </c>
      <c r="D4332" s="11" t="s">
        <v>9</v>
      </c>
      <c r="E4332" s="12">
        <v>1.5645472846567527</v>
      </c>
      <c r="F4332" s="12">
        <v>2.1208451053593862</v>
      </c>
      <c r="G4332" s="12">
        <v>2.9982317452397527</v>
      </c>
      <c r="H4332" s="12">
        <v>1.7384928040976944</v>
      </c>
      <c r="I4332" s="12">
        <v>2.4682476010431338</v>
      </c>
      <c r="J4332" s="12">
        <v>1.9201899091103254</v>
      </c>
      <c r="K4332" s="12">
        <v>3.6745786209908977</v>
      </c>
      <c r="L4332" s="12">
        <v>1.9710132971767627</v>
      </c>
      <c r="M4332" s="12">
        <v>1.8758588447825568</v>
      </c>
    </row>
    <row r="4333" spans="1:13" x14ac:dyDescent="0.35">
      <c r="A4333" s="11" t="str">
        <f t="shared" si="68"/>
        <v>CONSUMO PER CAPITA (kg o litros por individuo)Cerveza Envasada2-5MIL</v>
      </c>
      <c r="B4333" s="11" t="s">
        <v>208</v>
      </c>
      <c r="C4333" s="11" t="s">
        <v>153</v>
      </c>
      <c r="D4333" s="11" t="s">
        <v>10</v>
      </c>
      <c r="E4333" s="12">
        <v>1.5576723196500115</v>
      </c>
      <c r="F4333" s="12">
        <v>1.5149639342610006</v>
      </c>
      <c r="G4333" s="12">
        <v>2.5603483576961916</v>
      </c>
      <c r="H4333" s="12">
        <v>1.2401874596563454</v>
      </c>
      <c r="I4333" s="12">
        <v>1.1447124240657056</v>
      </c>
      <c r="J4333" s="12">
        <v>1.2764331503969899</v>
      </c>
      <c r="K4333" s="12">
        <v>1.5508358589475257</v>
      </c>
      <c r="L4333" s="12">
        <v>1.0823728658704797</v>
      </c>
      <c r="M4333" s="12">
        <v>0.99589795171833895</v>
      </c>
    </row>
    <row r="4334" spans="1:13" x14ac:dyDescent="0.35">
      <c r="A4334" s="11" t="str">
        <f t="shared" si="68"/>
        <v>CONSUMO PER CAPITA (kg o litros por individuo)Cerveza Envasada5-10MIL</v>
      </c>
      <c r="B4334" s="11" t="s">
        <v>208</v>
      </c>
      <c r="C4334" s="11" t="s">
        <v>153</v>
      </c>
      <c r="D4334" s="11" t="s">
        <v>11</v>
      </c>
      <c r="E4334" s="12">
        <v>1.4105145073261303</v>
      </c>
      <c r="F4334" s="12">
        <v>1.8643940448952132</v>
      </c>
      <c r="G4334" s="12">
        <v>2.4227985522867308</v>
      </c>
      <c r="H4334" s="12">
        <v>1.5378525782052044</v>
      </c>
      <c r="I4334" s="12">
        <v>1.3476219745584395</v>
      </c>
      <c r="J4334" s="12">
        <v>1.4117403076164015</v>
      </c>
      <c r="K4334" s="12">
        <v>2.4478884951928159</v>
      </c>
      <c r="L4334" s="12">
        <v>1.5019023425349656</v>
      </c>
      <c r="M4334" s="12">
        <v>1.4091120675877109</v>
      </c>
    </row>
    <row r="4335" spans="1:13" x14ac:dyDescent="0.35">
      <c r="A4335" s="11" t="str">
        <f t="shared" si="68"/>
        <v>CONSUMO PER CAPITA (kg o litros por individuo)Cerveza Envasada10-30MIL</v>
      </c>
      <c r="B4335" s="11" t="s">
        <v>208</v>
      </c>
      <c r="C4335" s="11" t="s">
        <v>153</v>
      </c>
      <c r="D4335" s="11" t="s">
        <v>12</v>
      </c>
      <c r="E4335" s="12">
        <v>1.5798407748586292</v>
      </c>
      <c r="F4335" s="12">
        <v>1.8891242356216249</v>
      </c>
      <c r="G4335" s="12">
        <v>2.8239217257341211</v>
      </c>
      <c r="H4335" s="12">
        <v>1.7331792237575647</v>
      </c>
      <c r="I4335" s="12">
        <v>2.0065036228646789</v>
      </c>
      <c r="J4335" s="12">
        <v>2.0612503519673386</v>
      </c>
      <c r="K4335" s="12">
        <v>2.6964644652191216</v>
      </c>
      <c r="L4335" s="12">
        <v>1.6317886450591006</v>
      </c>
      <c r="M4335" s="12">
        <v>1.5873763736187381</v>
      </c>
    </row>
    <row r="4336" spans="1:13" x14ac:dyDescent="0.35">
      <c r="A4336" s="11" t="str">
        <f t="shared" si="68"/>
        <v>CONSUMO PER CAPITA (kg o litros por individuo)Cerveza Envasada30-100MIL</v>
      </c>
      <c r="B4336" s="11" t="s">
        <v>208</v>
      </c>
      <c r="C4336" s="11" t="s">
        <v>153</v>
      </c>
      <c r="D4336" s="11" t="s">
        <v>13</v>
      </c>
      <c r="E4336" s="12">
        <v>1.5822263705379596</v>
      </c>
      <c r="F4336" s="12">
        <v>1.8547558275726339</v>
      </c>
      <c r="G4336" s="12">
        <v>2.7527997969800624</v>
      </c>
      <c r="H4336" s="12">
        <v>1.7000564353601233</v>
      </c>
      <c r="I4336" s="12">
        <v>1.6744936111591784</v>
      </c>
      <c r="J4336" s="12">
        <v>1.9638346414801091</v>
      </c>
      <c r="K4336" s="12">
        <v>2.4135777479812157</v>
      </c>
      <c r="L4336" s="12">
        <v>1.3920258310532669</v>
      </c>
      <c r="M4336" s="12">
        <v>1.4098902811443121</v>
      </c>
    </row>
    <row r="4337" spans="1:13" x14ac:dyDescent="0.35">
      <c r="A4337" s="11" t="str">
        <f t="shared" si="68"/>
        <v>CONSUMO PER CAPITA (kg o litros por individuo)Cerveza Envasada100-200MIL</v>
      </c>
      <c r="B4337" s="11" t="s">
        <v>208</v>
      </c>
      <c r="C4337" s="11" t="s">
        <v>153</v>
      </c>
      <c r="D4337" s="11" t="s">
        <v>14</v>
      </c>
      <c r="E4337" s="12">
        <v>1.7961870499717594</v>
      </c>
      <c r="F4337" s="12">
        <v>1.9418967974665933</v>
      </c>
      <c r="G4337" s="12">
        <v>2.6785591711853005</v>
      </c>
      <c r="H4337" s="12">
        <v>1.6561892010302339</v>
      </c>
      <c r="I4337" s="12">
        <v>1.4627291934171931</v>
      </c>
      <c r="J4337" s="12">
        <v>1.4555565972226878</v>
      </c>
      <c r="K4337" s="12">
        <v>2.2044032254371548</v>
      </c>
      <c r="L4337" s="12">
        <v>1.2958797973958975</v>
      </c>
      <c r="M4337" s="12">
        <v>1.1515970313135102</v>
      </c>
    </row>
    <row r="4338" spans="1:13" x14ac:dyDescent="0.35">
      <c r="A4338" s="11" t="str">
        <f t="shared" si="68"/>
        <v>CONSUMO PER CAPITA (kg o litros por individuo)Cerveza Envasada200-500MIL</v>
      </c>
      <c r="B4338" s="11" t="s">
        <v>208</v>
      </c>
      <c r="C4338" s="11" t="s">
        <v>153</v>
      </c>
      <c r="D4338" s="11" t="s">
        <v>15</v>
      </c>
      <c r="E4338" s="12">
        <v>1.8636438977615479</v>
      </c>
      <c r="F4338" s="12">
        <v>2.3214151967208396</v>
      </c>
      <c r="G4338" s="12">
        <v>3.1185307080730347</v>
      </c>
      <c r="H4338" s="12">
        <v>1.7760711181242705</v>
      </c>
      <c r="I4338" s="12">
        <v>1.7454736752581053</v>
      </c>
      <c r="J4338" s="12">
        <v>1.72175835333472</v>
      </c>
      <c r="K4338" s="12">
        <v>2.8735152181215384</v>
      </c>
      <c r="L4338" s="12">
        <v>1.8497799536788966</v>
      </c>
      <c r="M4338" s="12">
        <v>1.5309831661971947</v>
      </c>
    </row>
    <row r="4339" spans="1:13" x14ac:dyDescent="0.35">
      <c r="A4339" s="11" t="str">
        <f t="shared" si="68"/>
        <v>CONSUMO PER CAPITA (kg o litros por individuo)Cerveza Envasada&gt;500MIL</v>
      </c>
      <c r="B4339" s="11" t="s">
        <v>208</v>
      </c>
      <c r="C4339" s="11" t="s">
        <v>153</v>
      </c>
      <c r="D4339" s="11" t="s">
        <v>16</v>
      </c>
      <c r="E4339" s="12">
        <v>1.8591343681512995</v>
      </c>
      <c r="F4339" s="12">
        <v>2.0045602412459695</v>
      </c>
      <c r="G4339" s="12">
        <v>2.5952576688439577</v>
      </c>
      <c r="H4339" s="12">
        <v>1.7003411712891952</v>
      </c>
      <c r="I4339" s="12">
        <v>1.46994355567497</v>
      </c>
      <c r="J4339" s="12">
        <v>1.8070497831140091</v>
      </c>
      <c r="K4339" s="12">
        <v>2.3857386482122136</v>
      </c>
      <c r="L4339" s="12">
        <v>1.4693850954806444</v>
      </c>
      <c r="M4339" s="12">
        <v>1.3209621914189422</v>
      </c>
    </row>
    <row r="4340" spans="1:13" x14ac:dyDescent="0.35">
      <c r="A4340" s="11" t="str">
        <f t="shared" si="68"/>
        <v>CONSUMO PER CAPITA (kg o litros por individuo)Cerveza EnvasadaDE 15 A 19 AÑOS</v>
      </c>
      <c r="B4340" s="11" t="s">
        <v>208</v>
      </c>
      <c r="C4340" s="11" t="s">
        <v>153</v>
      </c>
      <c r="D4340" s="11" t="s">
        <v>34</v>
      </c>
      <c r="E4340" s="12">
        <v>2.091297002785299E-2</v>
      </c>
      <c r="F4340" s="12">
        <v>2.3097025332557086E-2</v>
      </c>
      <c r="G4340" s="12">
        <v>0.11103727297794169</v>
      </c>
      <c r="H4340" s="12">
        <v>7.9667244228831757E-2</v>
      </c>
      <c r="I4340" s="12">
        <v>1.7039991396674704E-2</v>
      </c>
      <c r="J4340" s="12">
        <v>3.0922923460594987E-2</v>
      </c>
      <c r="K4340" s="12">
        <v>0.1713649328644524</v>
      </c>
      <c r="L4340" s="12">
        <v>1.4325196370340399E-2</v>
      </c>
      <c r="M4340" s="12">
        <v>5.1795736301771297E-2</v>
      </c>
    </row>
    <row r="4341" spans="1:13" x14ac:dyDescent="0.35">
      <c r="A4341" s="11" t="str">
        <f t="shared" si="68"/>
        <v>CONSUMO PER CAPITA (kg o litros por individuo)Cerveza EnvasadaDE 20 A 24 AÑOS</v>
      </c>
      <c r="B4341" s="11" t="s">
        <v>208</v>
      </c>
      <c r="C4341" s="11" t="s">
        <v>153</v>
      </c>
      <c r="D4341" s="11" t="s">
        <v>35</v>
      </c>
      <c r="E4341" s="12">
        <v>0.29498476077631913</v>
      </c>
      <c r="F4341" s="12">
        <v>0.39410368134023199</v>
      </c>
      <c r="G4341" s="12">
        <v>0.44880216396959588</v>
      </c>
      <c r="H4341" s="12">
        <v>0.22326036551471956</v>
      </c>
      <c r="I4341" s="12">
        <v>0.22843039230978482</v>
      </c>
      <c r="J4341" s="12">
        <v>0.26593669109426743</v>
      </c>
      <c r="K4341" s="12">
        <v>0.68288415877928865</v>
      </c>
      <c r="L4341" s="12">
        <v>0.34300165894169865</v>
      </c>
      <c r="M4341" s="12">
        <v>0.46128647534260475</v>
      </c>
    </row>
    <row r="4342" spans="1:13" x14ac:dyDescent="0.35">
      <c r="A4342" s="11" t="str">
        <f t="shared" si="68"/>
        <v>CONSUMO PER CAPITA (kg o litros por individuo)Cerveza EnvasadaDE 25 A 34 AÑOS</v>
      </c>
      <c r="B4342" s="11" t="s">
        <v>208</v>
      </c>
      <c r="C4342" s="11" t="s">
        <v>153</v>
      </c>
      <c r="D4342" s="11" t="s">
        <v>36</v>
      </c>
      <c r="E4342" s="12">
        <v>0.64545216020833207</v>
      </c>
      <c r="F4342" s="12">
        <v>0.70466581639413473</v>
      </c>
      <c r="G4342" s="12">
        <v>0.91555856608619124</v>
      </c>
      <c r="H4342" s="12">
        <v>0.68932601794066595</v>
      </c>
      <c r="I4342" s="12">
        <v>0.52635966799015221</v>
      </c>
      <c r="J4342" s="12">
        <v>0.45449452704023641</v>
      </c>
      <c r="K4342" s="12">
        <v>0.74557391056318079</v>
      </c>
      <c r="L4342" s="12">
        <v>0.4534362951677065</v>
      </c>
      <c r="M4342" s="12">
        <v>0.45020130202664443</v>
      </c>
    </row>
    <row r="4343" spans="1:13" x14ac:dyDescent="0.35">
      <c r="A4343" s="11" t="str">
        <f t="shared" si="68"/>
        <v>CONSUMO PER CAPITA (kg o litros por individuo)Cerveza EnvasadaDE 35 A 49 AÑOS</v>
      </c>
      <c r="B4343" s="11" t="s">
        <v>208</v>
      </c>
      <c r="C4343" s="11" t="s">
        <v>153</v>
      </c>
      <c r="D4343" s="11" t="s">
        <v>37</v>
      </c>
      <c r="E4343" s="12">
        <v>1.1772918917909816</v>
      </c>
      <c r="F4343" s="12">
        <v>1.3199909441494295</v>
      </c>
      <c r="G4343" s="12">
        <v>1.9022930831098905</v>
      </c>
      <c r="H4343" s="12">
        <v>1.1131669829952311</v>
      </c>
      <c r="I4343" s="12">
        <v>1.1809834794889014</v>
      </c>
      <c r="J4343" s="12">
        <v>1.2115692105767186</v>
      </c>
      <c r="K4343" s="12">
        <v>1.505284172677571</v>
      </c>
      <c r="L4343" s="12">
        <v>0.99312695111242355</v>
      </c>
      <c r="M4343" s="12">
        <v>0.81550648562695405</v>
      </c>
    </row>
    <row r="4344" spans="1:13" x14ac:dyDescent="0.35">
      <c r="A4344" s="11" t="str">
        <f t="shared" si="68"/>
        <v>CONSUMO PER CAPITA (kg o litros por individuo)Cerveza EnvasadaDE 50 A 59 AÑOS</v>
      </c>
      <c r="B4344" s="11" t="s">
        <v>208</v>
      </c>
      <c r="C4344" s="11" t="s">
        <v>153</v>
      </c>
      <c r="D4344" s="11" t="s">
        <v>38</v>
      </c>
      <c r="E4344" s="12">
        <v>2.3437582295904087</v>
      </c>
      <c r="F4344" s="12">
        <v>2.7760906252599145</v>
      </c>
      <c r="G4344" s="12">
        <v>3.9122029246677426</v>
      </c>
      <c r="H4344" s="12">
        <v>2.4296633641164176</v>
      </c>
      <c r="I4344" s="12">
        <v>2.4686665034337354</v>
      </c>
      <c r="J4344" s="12">
        <v>2.6442369083726893</v>
      </c>
      <c r="K4344" s="12">
        <v>3.5334090583517646</v>
      </c>
      <c r="L4344" s="12">
        <v>2.1980261136573946</v>
      </c>
      <c r="M4344" s="12">
        <v>1.9451173934757318</v>
      </c>
    </row>
    <row r="4345" spans="1:13" x14ac:dyDescent="0.35">
      <c r="A4345" s="11" t="str">
        <f t="shared" ref="A4345:A4408" si="69">B4345&amp;C4345&amp;D4345</f>
        <v>CONSUMO PER CAPITA (kg o litros por individuo)Cerveza EnvasadaDE 60 A 75 AÑOS</v>
      </c>
      <c r="B4345" s="11" t="s">
        <v>208</v>
      </c>
      <c r="C4345" s="11" t="s">
        <v>153</v>
      </c>
      <c r="D4345" s="11" t="s">
        <v>39</v>
      </c>
      <c r="E4345" s="12">
        <v>3.2530489124261317</v>
      </c>
      <c r="F4345" s="12">
        <v>3.8474306960385571</v>
      </c>
      <c r="G4345" s="12">
        <v>5.4516835943070827</v>
      </c>
      <c r="H4345" s="12">
        <v>3.238910466440188</v>
      </c>
      <c r="I4345" s="12">
        <v>3.2308083286130702</v>
      </c>
      <c r="J4345" s="12">
        <v>3.53148688394743</v>
      </c>
      <c r="K4345" s="12">
        <v>5.2422055296543855</v>
      </c>
      <c r="L4345" s="12">
        <v>3.0593922746210973</v>
      </c>
      <c r="M4345" s="12">
        <v>2.9655243150046182</v>
      </c>
    </row>
    <row r="4346" spans="1:13" x14ac:dyDescent="0.35">
      <c r="A4346" s="11" t="str">
        <f t="shared" si="69"/>
        <v>CONSUMO PER CAPITA (kg o litros por individuo)Cerveza EnvasadaNIVEL ALTO</v>
      </c>
      <c r="B4346" s="11" t="s">
        <v>208</v>
      </c>
      <c r="C4346" s="11" t="s">
        <v>153</v>
      </c>
      <c r="D4346" s="11" t="s">
        <v>171</v>
      </c>
      <c r="E4346" s="12">
        <v>1.7116737730739033</v>
      </c>
      <c r="F4346" s="12">
        <v>2.1302257250233376</v>
      </c>
      <c r="G4346" s="12">
        <v>2.6701703982367215</v>
      </c>
      <c r="H4346" s="12">
        <v>1.5802874293122124</v>
      </c>
      <c r="I4346" s="12">
        <v>1.512652394019337</v>
      </c>
      <c r="J4346" s="12">
        <v>1.4542500205700637</v>
      </c>
      <c r="K4346" s="12">
        <v>2.3371179519385419</v>
      </c>
      <c r="L4346" s="12">
        <v>1.44458051261055</v>
      </c>
      <c r="M4346" s="12">
        <v>1.278386092768705</v>
      </c>
    </row>
    <row r="4347" spans="1:13" x14ac:dyDescent="0.35">
      <c r="A4347" s="11" t="str">
        <f t="shared" si="69"/>
        <v>CONSUMO PER CAPITA (kg o litros por individuo)Cerveza EnvasadaNIVEL MEDIO ALTO</v>
      </c>
      <c r="B4347" s="11" t="s">
        <v>208</v>
      </c>
      <c r="C4347" s="11" t="s">
        <v>153</v>
      </c>
      <c r="D4347" s="11" t="s">
        <v>172</v>
      </c>
      <c r="E4347" s="12">
        <v>1.4467684127267531</v>
      </c>
      <c r="F4347" s="12">
        <v>1.6028450634562468</v>
      </c>
      <c r="G4347" s="12">
        <v>2.1199550288844349</v>
      </c>
      <c r="H4347" s="12">
        <v>1.3425937874254474</v>
      </c>
      <c r="I4347" s="12">
        <v>1.3070062024801048</v>
      </c>
      <c r="J4347" s="12">
        <v>1.5303056445089509</v>
      </c>
      <c r="K4347" s="12">
        <v>2.1416768447420664</v>
      </c>
      <c r="L4347" s="12">
        <v>1.3305332579089477</v>
      </c>
      <c r="M4347" s="12">
        <v>1.2189060867719661</v>
      </c>
    </row>
    <row r="4348" spans="1:13" x14ac:dyDescent="0.35">
      <c r="A4348" s="11" t="str">
        <f t="shared" si="69"/>
        <v>CONSUMO PER CAPITA (kg o litros por individuo)Cerveza EnvasadaNIVEL MEDIO</v>
      </c>
      <c r="B4348" s="11" t="s">
        <v>208</v>
      </c>
      <c r="C4348" s="11" t="s">
        <v>153</v>
      </c>
      <c r="D4348" s="11" t="s">
        <v>173</v>
      </c>
      <c r="E4348" s="12">
        <v>1.6151660690026639</v>
      </c>
      <c r="F4348" s="12">
        <v>1.8002972734856033</v>
      </c>
      <c r="G4348" s="12">
        <v>2.6646847667641884</v>
      </c>
      <c r="H4348" s="12">
        <v>1.5529824437640067</v>
      </c>
      <c r="I4348" s="12">
        <v>1.6460763366597178</v>
      </c>
      <c r="J4348" s="12">
        <v>1.6588042253944106</v>
      </c>
      <c r="K4348" s="12">
        <v>2.4686946316252381</v>
      </c>
      <c r="L4348" s="12">
        <v>1.4644318542733261</v>
      </c>
      <c r="M4348" s="12">
        <v>1.373935656793088</v>
      </c>
    </row>
    <row r="4349" spans="1:13" x14ac:dyDescent="0.35">
      <c r="A4349" s="11" t="str">
        <f t="shared" si="69"/>
        <v>CONSUMO PER CAPITA (kg o litros por individuo)Cerveza EnvasadaNIVEL MEDIO BAJO</v>
      </c>
      <c r="B4349" s="11" t="s">
        <v>208</v>
      </c>
      <c r="C4349" s="11" t="s">
        <v>153</v>
      </c>
      <c r="D4349" s="11" t="s">
        <v>174</v>
      </c>
      <c r="E4349" s="12">
        <v>1.7849488421460167</v>
      </c>
      <c r="F4349" s="12">
        <v>2.1046181905955872</v>
      </c>
      <c r="G4349" s="12">
        <v>3.2937557544888336</v>
      </c>
      <c r="H4349" s="12">
        <v>2.1772535248323037</v>
      </c>
      <c r="I4349" s="12">
        <v>2.4315674348787693</v>
      </c>
      <c r="J4349" s="12">
        <v>2.6896785445763722</v>
      </c>
      <c r="K4349" s="12">
        <v>2.7876375351226219</v>
      </c>
      <c r="L4349" s="12">
        <v>1.572088642531392</v>
      </c>
      <c r="M4349" s="12">
        <v>1.61038215288245</v>
      </c>
    </row>
    <row r="4350" spans="1:13" x14ac:dyDescent="0.35">
      <c r="A4350" s="11" t="str">
        <f t="shared" si="69"/>
        <v>CONSUMO PER CAPITA (kg o litros por individuo)Cerveza EnvasadaNIVEL BAJO</v>
      </c>
      <c r="B4350" s="11" t="s">
        <v>208</v>
      </c>
      <c r="C4350" s="11" t="s">
        <v>153</v>
      </c>
      <c r="D4350" s="11" t="s">
        <v>190</v>
      </c>
      <c r="E4350" s="12">
        <v>1.7596330991779903</v>
      </c>
      <c r="F4350" s="12">
        <v>2.0627881506979224</v>
      </c>
      <c r="G4350" s="12">
        <v>2.9900543889197904</v>
      </c>
      <c r="H4350" s="12">
        <v>1.7657469500053968</v>
      </c>
      <c r="I4350" s="12">
        <v>1.5947882607234325</v>
      </c>
      <c r="J4350" s="12">
        <v>1.7945114720887472</v>
      </c>
      <c r="K4350" s="12">
        <v>2.8246116197192803</v>
      </c>
      <c r="L4350" s="12">
        <v>1.7566949894271229</v>
      </c>
      <c r="M4350" s="12">
        <v>1.6047264084708646</v>
      </c>
    </row>
    <row r="4351" spans="1:13" x14ac:dyDescent="0.35">
      <c r="A4351" s="11" t="str">
        <f t="shared" si="69"/>
        <v>CONSUMO PER CAPITA (kg o litros por individuo)Cerveza EnvasadaHOMBRE</v>
      </c>
      <c r="B4351" s="11" t="s">
        <v>208</v>
      </c>
      <c r="C4351" s="11" t="s">
        <v>153</v>
      </c>
      <c r="D4351" s="11" t="s">
        <v>17</v>
      </c>
      <c r="E4351" s="12">
        <v>2.2484255946499347</v>
      </c>
      <c r="F4351" s="12">
        <v>2.5178308908714389</v>
      </c>
      <c r="G4351" s="12">
        <v>3.6036966036911444</v>
      </c>
      <c r="H4351" s="12">
        <v>2.320076996796701</v>
      </c>
      <c r="I4351" s="12">
        <v>2.2999314651129659</v>
      </c>
      <c r="J4351" s="12">
        <v>2.430121731716171</v>
      </c>
      <c r="K4351" s="12">
        <v>3.2781672179829768</v>
      </c>
      <c r="L4351" s="12">
        <v>2.0466267573274632</v>
      </c>
      <c r="M4351" s="12">
        <v>1.9149303563285622</v>
      </c>
    </row>
    <row r="4352" spans="1:13" x14ac:dyDescent="0.35">
      <c r="A4352" s="11" t="str">
        <f t="shared" si="69"/>
        <v>CONSUMO PER CAPITA (kg o litros por individuo)Cerveza EnvasadaMUJER</v>
      </c>
      <c r="B4352" s="11" t="s">
        <v>208</v>
      </c>
      <c r="C4352" s="11" t="s">
        <v>153</v>
      </c>
      <c r="D4352" s="11" t="s">
        <v>18</v>
      </c>
      <c r="E4352" s="12">
        <v>1.0984210708715181</v>
      </c>
      <c r="F4352" s="12">
        <v>1.3859580871335064</v>
      </c>
      <c r="G4352" s="12">
        <v>1.910559362740367</v>
      </c>
      <c r="H4352" s="12">
        <v>1.0279937237422261</v>
      </c>
      <c r="I4352" s="12">
        <v>1.0516372445779281</v>
      </c>
      <c r="J4352" s="12">
        <v>1.1340338560437893</v>
      </c>
      <c r="K4352" s="12">
        <v>1.7670099859186597</v>
      </c>
      <c r="L4352" s="12">
        <v>1.0011231953471711</v>
      </c>
      <c r="M4352" s="12">
        <v>0.92326822207687431</v>
      </c>
    </row>
    <row r="4353" spans="1:13" x14ac:dyDescent="0.35">
      <c r="A4353" s="11" t="str">
        <f t="shared" si="69"/>
        <v>CONSUMO PER CAPITA (kg o litros por individuo)Cerveza SurtidorT.ESPAÑA</v>
      </c>
      <c r="B4353" s="11" t="s">
        <v>208</v>
      </c>
      <c r="C4353" s="11" t="s">
        <v>154</v>
      </c>
      <c r="D4353" s="11" t="s">
        <v>32</v>
      </c>
      <c r="E4353" s="12">
        <v>2.3063695401691624</v>
      </c>
      <c r="F4353" s="12">
        <v>2.8018174124174782</v>
      </c>
      <c r="G4353" s="12">
        <v>4.3777022865680877</v>
      </c>
      <c r="H4353" s="12">
        <v>2.3832356348579831</v>
      </c>
      <c r="I4353" s="12">
        <v>2.1387026568777538</v>
      </c>
      <c r="J4353" s="12">
        <v>2.6120102982504436</v>
      </c>
      <c r="K4353" s="12">
        <v>3.9976056013624177</v>
      </c>
      <c r="L4353" s="12">
        <v>2.1509151362042704</v>
      </c>
      <c r="M4353" s="12">
        <v>1.9466545672106981</v>
      </c>
    </row>
    <row r="4354" spans="1:13" x14ac:dyDescent="0.35">
      <c r="A4354" s="11" t="str">
        <f t="shared" si="69"/>
        <v>CONSUMO PER CAPITA (kg o litros por individuo)Cerveza SurtidorBCN AM</v>
      </c>
      <c r="B4354" s="11" t="s">
        <v>208</v>
      </c>
      <c r="C4354" s="11" t="s">
        <v>154</v>
      </c>
      <c r="D4354" s="11" t="s">
        <v>1</v>
      </c>
      <c r="E4354" s="12">
        <v>1.5047288436695629</v>
      </c>
      <c r="F4354" s="12">
        <v>1.7352983070118386</v>
      </c>
      <c r="G4354" s="12">
        <v>2.6333444653788352</v>
      </c>
      <c r="H4354" s="12">
        <v>1.3703812598365785</v>
      </c>
      <c r="I4354" s="12">
        <v>1.2303113907834922</v>
      </c>
      <c r="J4354" s="12">
        <v>1.3998343861314395</v>
      </c>
      <c r="K4354" s="12">
        <v>2.7307705670731566</v>
      </c>
      <c r="L4354" s="12">
        <v>1.1530254863060527</v>
      </c>
      <c r="M4354" s="12">
        <v>1.1974673787579502</v>
      </c>
    </row>
    <row r="4355" spans="1:13" x14ac:dyDescent="0.35">
      <c r="A4355" s="11" t="str">
        <f t="shared" si="69"/>
        <v>CONSUMO PER CAPITA (kg o litros por individuo)Cerveza SurtidorREST.CAT ARAGON</v>
      </c>
      <c r="B4355" s="11" t="s">
        <v>208</v>
      </c>
      <c r="C4355" s="11" t="s">
        <v>154</v>
      </c>
      <c r="D4355" s="11" t="s">
        <v>2</v>
      </c>
      <c r="E4355" s="12">
        <v>2.0348930805231742</v>
      </c>
      <c r="F4355" s="12">
        <v>2.5656708879604757</v>
      </c>
      <c r="G4355" s="12">
        <v>4.432804998430699</v>
      </c>
      <c r="H4355" s="12">
        <v>2.2186334179768799</v>
      </c>
      <c r="I4355" s="12">
        <v>1.931877946627121</v>
      </c>
      <c r="J4355" s="12">
        <v>2.6318654416515295</v>
      </c>
      <c r="K4355" s="12">
        <v>4.5646954447970511</v>
      </c>
      <c r="L4355" s="12">
        <v>2.0688654268042921</v>
      </c>
      <c r="M4355" s="12">
        <v>2.0013205828085354</v>
      </c>
    </row>
    <row r="4356" spans="1:13" x14ac:dyDescent="0.35">
      <c r="A4356" s="11" t="str">
        <f t="shared" si="69"/>
        <v>CONSUMO PER CAPITA (kg o litros por individuo)Cerveza SurtidorLEVANTE</v>
      </c>
      <c r="B4356" s="11" t="s">
        <v>208</v>
      </c>
      <c r="C4356" s="11" t="s">
        <v>154</v>
      </c>
      <c r="D4356" s="11" t="s">
        <v>3</v>
      </c>
      <c r="E4356" s="12">
        <v>1.6506131949377723</v>
      </c>
      <c r="F4356" s="12">
        <v>1.789150565248111</v>
      </c>
      <c r="G4356" s="12">
        <v>3.0406121351085318</v>
      </c>
      <c r="H4356" s="12">
        <v>1.693714150722162</v>
      </c>
      <c r="I4356" s="12">
        <v>1.5169017959591409</v>
      </c>
      <c r="J4356" s="12">
        <v>1.5935792052687396</v>
      </c>
      <c r="K4356" s="12">
        <v>3.0604875974364596</v>
      </c>
      <c r="L4356" s="12">
        <v>1.6185453707857844</v>
      </c>
      <c r="M4356" s="12">
        <v>1.5791434680027774</v>
      </c>
    </row>
    <row r="4357" spans="1:13" x14ac:dyDescent="0.35">
      <c r="A4357" s="11" t="str">
        <f t="shared" si="69"/>
        <v>CONSUMO PER CAPITA (kg o litros por individuo)Cerveza SurtidorANDALUCIA</v>
      </c>
      <c r="B4357" s="11" t="s">
        <v>208</v>
      </c>
      <c r="C4357" s="11" t="s">
        <v>154</v>
      </c>
      <c r="D4357" s="11" t="s">
        <v>4</v>
      </c>
      <c r="E4357" s="12">
        <v>3.0830733709733744</v>
      </c>
      <c r="F4357" s="12">
        <v>3.9424767711808415</v>
      </c>
      <c r="G4357" s="12">
        <v>5.4949629515378522</v>
      </c>
      <c r="H4357" s="12">
        <v>3.3310099071289199</v>
      </c>
      <c r="I4357" s="12">
        <v>2.9477746972012233</v>
      </c>
      <c r="J4357" s="12">
        <v>3.66051417452918</v>
      </c>
      <c r="K4357" s="12">
        <v>4.8044268900156872</v>
      </c>
      <c r="L4357" s="12">
        <v>3.0663489569599895</v>
      </c>
      <c r="M4357" s="12">
        <v>2.7608051450601883</v>
      </c>
    </row>
    <row r="4358" spans="1:13" x14ac:dyDescent="0.35">
      <c r="A4358" s="11" t="str">
        <f t="shared" si="69"/>
        <v>CONSUMO PER CAPITA (kg o litros por individuo)Cerveza SurtidorMDD AM</v>
      </c>
      <c r="B4358" s="11" t="s">
        <v>208</v>
      </c>
      <c r="C4358" s="11" t="s">
        <v>154</v>
      </c>
      <c r="D4358" s="11" t="s">
        <v>5</v>
      </c>
      <c r="E4358" s="12">
        <v>2.7309760382698998</v>
      </c>
      <c r="F4358" s="12">
        <v>3.2819791480123923</v>
      </c>
      <c r="G4358" s="12">
        <v>4.8857938513892245</v>
      </c>
      <c r="H4358" s="12">
        <v>2.6493894645586966</v>
      </c>
      <c r="I4358" s="12">
        <v>2.1180682512001456</v>
      </c>
      <c r="J4358" s="12">
        <v>2.7800461162632497</v>
      </c>
      <c r="K4358" s="12">
        <v>3.925917751193686</v>
      </c>
      <c r="L4358" s="12">
        <v>2.119798041113059</v>
      </c>
      <c r="M4358" s="12">
        <v>1.9007426013054423</v>
      </c>
    </row>
    <row r="4359" spans="1:13" x14ac:dyDescent="0.35">
      <c r="A4359" s="11" t="str">
        <f t="shared" si="69"/>
        <v>CONSUMO PER CAPITA (kg o litros por individuo)Cerveza SurtidorRTO CENTRO</v>
      </c>
      <c r="B4359" s="11" t="s">
        <v>208</v>
      </c>
      <c r="C4359" s="11" t="s">
        <v>154</v>
      </c>
      <c r="D4359" s="11" t="s">
        <v>6</v>
      </c>
      <c r="E4359" s="12">
        <v>1.8649217037212704</v>
      </c>
      <c r="F4359" s="12">
        <v>2.446155681514695</v>
      </c>
      <c r="G4359" s="12">
        <v>4.2360137023681634</v>
      </c>
      <c r="H4359" s="12">
        <v>2.1189430828367226</v>
      </c>
      <c r="I4359" s="12">
        <v>2.1569610531960071</v>
      </c>
      <c r="J4359" s="12">
        <v>2.6915108207009855</v>
      </c>
      <c r="K4359" s="12">
        <v>3.7742148883339444</v>
      </c>
      <c r="L4359" s="12">
        <v>1.9124095112074118</v>
      </c>
      <c r="M4359" s="12">
        <v>1.5005615992876773</v>
      </c>
    </row>
    <row r="4360" spans="1:13" x14ac:dyDescent="0.35">
      <c r="A4360" s="11" t="str">
        <f t="shared" si="69"/>
        <v>CONSUMO PER CAPITA (kg o litros por individuo)Cerveza SurtidorNORTE-CENTRO</v>
      </c>
      <c r="B4360" s="11" t="s">
        <v>208</v>
      </c>
      <c r="C4360" s="11" t="s">
        <v>154</v>
      </c>
      <c r="D4360" s="11" t="s">
        <v>7</v>
      </c>
      <c r="E4360" s="12">
        <v>2.9575310256480596</v>
      </c>
      <c r="F4360" s="12">
        <v>3.4001885060672192</v>
      </c>
      <c r="G4360" s="12">
        <v>5.9527264668178574</v>
      </c>
      <c r="H4360" s="12">
        <v>3.0509121231289105</v>
      </c>
      <c r="I4360" s="12">
        <v>2.8704521802307408</v>
      </c>
      <c r="J4360" s="12">
        <v>3.1898935145319323</v>
      </c>
      <c r="K4360" s="12">
        <v>5.0081981798316253</v>
      </c>
      <c r="L4360" s="12">
        <v>2.3988713222569742</v>
      </c>
      <c r="M4360" s="12">
        <v>2.1393538066775584</v>
      </c>
    </row>
    <row r="4361" spans="1:13" x14ac:dyDescent="0.35">
      <c r="A4361" s="11" t="str">
        <f t="shared" si="69"/>
        <v>CONSUMO PER CAPITA (kg o litros por individuo)Cerveza SurtidorNOROESTE</v>
      </c>
      <c r="B4361" s="11" t="s">
        <v>208</v>
      </c>
      <c r="C4361" s="11" t="s">
        <v>154</v>
      </c>
      <c r="D4361" s="11" t="s">
        <v>8</v>
      </c>
      <c r="E4361" s="12">
        <v>2.1193650125040331</v>
      </c>
      <c r="F4361" s="12">
        <v>2.5240325977630116</v>
      </c>
      <c r="G4361" s="12">
        <v>3.7149769530078776</v>
      </c>
      <c r="H4361" s="12">
        <v>1.9561515378689123</v>
      </c>
      <c r="I4361" s="12">
        <v>1.9336251014423487</v>
      </c>
      <c r="J4361" s="12">
        <v>2.3643255430658314</v>
      </c>
      <c r="K4361" s="12">
        <v>3.6371754016828084</v>
      </c>
      <c r="L4361" s="12">
        <v>2.2526137732322908</v>
      </c>
      <c r="M4361" s="12">
        <v>1.836501048393361</v>
      </c>
    </row>
    <row r="4362" spans="1:13" x14ac:dyDescent="0.35">
      <c r="A4362" s="11" t="str">
        <f t="shared" si="69"/>
        <v>CONSUMO PER CAPITA (kg o litros por individuo)Cerveza Surtidor&lt;2MIL</v>
      </c>
      <c r="B4362" s="11" t="s">
        <v>208</v>
      </c>
      <c r="C4362" s="11" t="s">
        <v>154</v>
      </c>
      <c r="D4362" s="11" t="s">
        <v>9</v>
      </c>
      <c r="E4362" s="12">
        <v>2.0004407923344614</v>
      </c>
      <c r="F4362" s="12">
        <v>2.7703007374806874</v>
      </c>
      <c r="G4362" s="12">
        <v>4.2203356706542534</v>
      </c>
      <c r="H4362" s="12">
        <v>2.1421109495286812</v>
      </c>
      <c r="I4362" s="12">
        <v>2.5520445492022397</v>
      </c>
      <c r="J4362" s="12">
        <v>2.7926955691927566</v>
      </c>
      <c r="K4362" s="12">
        <v>4.1184060375425995</v>
      </c>
      <c r="L4362" s="12">
        <v>1.8865501877972954</v>
      </c>
      <c r="M4362" s="12">
        <v>1.8416698368138738</v>
      </c>
    </row>
    <row r="4363" spans="1:13" x14ac:dyDescent="0.35">
      <c r="A4363" s="11" t="str">
        <f t="shared" si="69"/>
        <v>CONSUMO PER CAPITA (kg o litros por individuo)Cerveza Surtidor2-5MIL</v>
      </c>
      <c r="B4363" s="11" t="s">
        <v>208</v>
      </c>
      <c r="C4363" s="11" t="s">
        <v>154</v>
      </c>
      <c r="D4363" s="11" t="s">
        <v>10</v>
      </c>
      <c r="E4363" s="12">
        <v>1.2396146236112993</v>
      </c>
      <c r="F4363" s="12">
        <v>1.5769754923326518</v>
      </c>
      <c r="G4363" s="12">
        <v>2.9000945015972701</v>
      </c>
      <c r="H4363" s="12">
        <v>1.2812078695722018</v>
      </c>
      <c r="I4363" s="12">
        <v>1.1171690245848072</v>
      </c>
      <c r="J4363" s="12">
        <v>1.5579927539878138</v>
      </c>
      <c r="K4363" s="12">
        <v>2.3463590787790474</v>
      </c>
      <c r="L4363" s="12">
        <v>1.3039271129010406</v>
      </c>
      <c r="M4363" s="12">
        <v>1.205910850607967</v>
      </c>
    </row>
    <row r="4364" spans="1:13" x14ac:dyDescent="0.35">
      <c r="A4364" s="11" t="str">
        <f t="shared" si="69"/>
        <v>CONSUMO PER CAPITA (kg o litros por individuo)Cerveza Surtidor5-10MIL</v>
      </c>
      <c r="B4364" s="11" t="s">
        <v>208</v>
      </c>
      <c r="C4364" s="11" t="s">
        <v>154</v>
      </c>
      <c r="D4364" s="11" t="s">
        <v>11</v>
      </c>
      <c r="E4364" s="12">
        <v>1.9453451422239105</v>
      </c>
      <c r="F4364" s="12">
        <v>2.5513323449265646</v>
      </c>
      <c r="G4364" s="12">
        <v>3.7990740349933598</v>
      </c>
      <c r="H4364" s="12">
        <v>2.1854053305623378</v>
      </c>
      <c r="I4364" s="12">
        <v>1.7674899962084096</v>
      </c>
      <c r="J4364" s="12">
        <v>2.5045718846540286</v>
      </c>
      <c r="K4364" s="12">
        <v>3.7260974311308579</v>
      </c>
      <c r="L4364" s="12">
        <v>2.0714145653952407</v>
      </c>
      <c r="M4364" s="12">
        <v>1.7178485259399372</v>
      </c>
    </row>
    <row r="4365" spans="1:13" x14ac:dyDescent="0.35">
      <c r="A4365" s="11" t="str">
        <f t="shared" si="69"/>
        <v>CONSUMO PER CAPITA (kg o litros por individuo)Cerveza Surtidor10-30MIL</v>
      </c>
      <c r="B4365" s="11" t="s">
        <v>208</v>
      </c>
      <c r="C4365" s="11" t="s">
        <v>154</v>
      </c>
      <c r="D4365" s="11" t="s">
        <v>12</v>
      </c>
      <c r="E4365" s="12">
        <v>2.2278845752122338</v>
      </c>
      <c r="F4365" s="12">
        <v>2.6199665654482636</v>
      </c>
      <c r="G4365" s="12">
        <v>4.701294821463212</v>
      </c>
      <c r="H4365" s="12">
        <v>2.5939222486707689</v>
      </c>
      <c r="I4365" s="12">
        <v>2.2045115785759744</v>
      </c>
      <c r="J4365" s="12">
        <v>2.7928745200800154</v>
      </c>
      <c r="K4365" s="12">
        <v>4.3699085682260872</v>
      </c>
      <c r="L4365" s="12">
        <v>2.1556784794080355</v>
      </c>
      <c r="M4365" s="12">
        <v>2.1079378942185398</v>
      </c>
    </row>
    <row r="4366" spans="1:13" x14ac:dyDescent="0.35">
      <c r="A4366" s="11" t="str">
        <f t="shared" si="69"/>
        <v>CONSUMO PER CAPITA (kg o litros por individuo)Cerveza Surtidor30-100MIL</v>
      </c>
      <c r="B4366" s="11" t="s">
        <v>208</v>
      </c>
      <c r="C4366" s="11" t="s">
        <v>154</v>
      </c>
      <c r="D4366" s="11" t="s">
        <v>13</v>
      </c>
      <c r="E4366" s="12">
        <v>2.1349767340783705</v>
      </c>
      <c r="F4366" s="12">
        <v>2.6323663609710151</v>
      </c>
      <c r="G4366" s="12">
        <v>3.8554337608516067</v>
      </c>
      <c r="H4366" s="12">
        <v>2.2799857724345252</v>
      </c>
      <c r="I4366" s="12">
        <v>2.0541206060703332</v>
      </c>
      <c r="J4366" s="12">
        <v>2.5360081245769233</v>
      </c>
      <c r="K4366" s="12">
        <v>3.6320056115010306</v>
      </c>
      <c r="L4366" s="12">
        <v>2.1581094824069851</v>
      </c>
      <c r="M4366" s="12">
        <v>1.736493280788143</v>
      </c>
    </row>
    <row r="4367" spans="1:13" x14ac:dyDescent="0.35">
      <c r="A4367" s="11" t="str">
        <f t="shared" si="69"/>
        <v>CONSUMO PER CAPITA (kg o litros por individuo)Cerveza Surtidor100-200MIL</v>
      </c>
      <c r="B4367" s="11" t="s">
        <v>208</v>
      </c>
      <c r="C4367" s="11" t="s">
        <v>154</v>
      </c>
      <c r="D4367" s="11" t="s">
        <v>14</v>
      </c>
      <c r="E4367" s="12">
        <v>2.5089702430787986</v>
      </c>
      <c r="F4367" s="12">
        <v>2.977357021979643</v>
      </c>
      <c r="G4367" s="12">
        <v>4.6396006370119078</v>
      </c>
      <c r="H4367" s="12">
        <v>2.3767512467723764</v>
      </c>
      <c r="I4367" s="12">
        <v>2.1463632922579112</v>
      </c>
      <c r="J4367" s="12">
        <v>2.482189693044099</v>
      </c>
      <c r="K4367" s="12">
        <v>3.6456917798995669</v>
      </c>
      <c r="L4367" s="12">
        <v>2.0845251524028505</v>
      </c>
      <c r="M4367" s="12">
        <v>2.0515773592565276</v>
      </c>
    </row>
    <row r="4368" spans="1:13" x14ac:dyDescent="0.35">
      <c r="A4368" s="11" t="str">
        <f t="shared" si="69"/>
        <v>CONSUMO PER CAPITA (kg o litros por individuo)Cerveza Surtidor200-500MIL</v>
      </c>
      <c r="B4368" s="11" t="s">
        <v>208</v>
      </c>
      <c r="C4368" s="11" t="s">
        <v>154</v>
      </c>
      <c r="D4368" s="11" t="s">
        <v>15</v>
      </c>
      <c r="E4368" s="12">
        <v>1.9885532388145051</v>
      </c>
      <c r="F4368" s="12">
        <v>2.694825349694979</v>
      </c>
      <c r="G4368" s="12">
        <v>4.4408778712211605</v>
      </c>
      <c r="H4368" s="12">
        <v>2.4026207810437046</v>
      </c>
      <c r="I4368" s="12">
        <v>2.1143767681170331</v>
      </c>
      <c r="J4368" s="12">
        <v>2.2362538656227584</v>
      </c>
      <c r="K4368" s="12">
        <v>4.0551167087261613</v>
      </c>
      <c r="L4368" s="12">
        <v>2.0713277284386851</v>
      </c>
      <c r="M4368" s="12">
        <v>1.7913671777507016</v>
      </c>
    </row>
    <row r="4369" spans="1:13" x14ac:dyDescent="0.35">
      <c r="A4369" s="11" t="str">
        <f t="shared" si="69"/>
        <v>CONSUMO PER CAPITA (kg o litros por individuo)Cerveza Surtidor&gt;500MIL</v>
      </c>
      <c r="B4369" s="11" t="s">
        <v>208</v>
      </c>
      <c r="C4369" s="11" t="s">
        <v>154</v>
      </c>
      <c r="D4369" s="11" t="s">
        <v>16</v>
      </c>
      <c r="E4369" s="12">
        <v>3.4114339135445593</v>
      </c>
      <c r="F4369" s="12">
        <v>3.7850100253325412</v>
      </c>
      <c r="G4369" s="12">
        <v>5.36854690197874</v>
      </c>
      <c r="H4369" s="12">
        <v>2.8780883813381877</v>
      </c>
      <c r="I4369" s="12">
        <v>2.610952183558076</v>
      </c>
      <c r="J4369" s="12">
        <v>3.2668283572923538</v>
      </c>
      <c r="K4369" s="12">
        <v>4.9343287823797342</v>
      </c>
      <c r="L4369" s="12">
        <v>2.6889705806656075</v>
      </c>
      <c r="M4369" s="12">
        <v>2.5187096152525661</v>
      </c>
    </row>
    <row r="4370" spans="1:13" x14ac:dyDescent="0.35">
      <c r="A4370" s="11" t="str">
        <f t="shared" si="69"/>
        <v>CONSUMO PER CAPITA (kg o litros por individuo)Cerveza SurtidorDE 15 A 19 AÑOS</v>
      </c>
      <c r="B4370" s="11" t="s">
        <v>208</v>
      </c>
      <c r="C4370" s="11" t="s">
        <v>154</v>
      </c>
      <c r="D4370" s="11" t="s">
        <v>34</v>
      </c>
      <c r="E4370" s="12">
        <v>3.4463370559994093E-2</v>
      </c>
      <c r="F4370" s="12">
        <v>8.1922898854352874E-2</v>
      </c>
      <c r="G4370" s="12">
        <v>0.4071285004207349</v>
      </c>
      <c r="H4370" s="12">
        <v>0.29128903021171249</v>
      </c>
      <c r="I4370" s="12">
        <v>0.14552031377753849</v>
      </c>
      <c r="J4370" s="12">
        <v>0.10809914840778755</v>
      </c>
      <c r="K4370" s="12">
        <v>0.13754065487009404</v>
      </c>
      <c r="L4370" s="12">
        <v>9.4628309691990015E-2</v>
      </c>
      <c r="M4370" s="12">
        <v>5.642411159429183E-2</v>
      </c>
    </row>
    <row r="4371" spans="1:13" x14ac:dyDescent="0.35">
      <c r="A4371" s="11" t="str">
        <f t="shared" si="69"/>
        <v>CONSUMO PER CAPITA (kg o litros por individuo)Cerveza SurtidorDE 20 A 24 AÑOS</v>
      </c>
      <c r="B4371" s="11" t="s">
        <v>208</v>
      </c>
      <c r="C4371" s="11" t="s">
        <v>154</v>
      </c>
      <c r="D4371" s="11" t="s">
        <v>35</v>
      </c>
      <c r="E4371" s="12">
        <v>0.38967117348619301</v>
      </c>
      <c r="F4371" s="12">
        <v>0.53556657428230126</v>
      </c>
      <c r="G4371" s="12">
        <v>0.81647233602177849</v>
      </c>
      <c r="H4371" s="12">
        <v>0.53750432494583367</v>
      </c>
      <c r="I4371" s="12">
        <v>0.58461765396299592</v>
      </c>
      <c r="J4371" s="12">
        <v>0.58968542547990899</v>
      </c>
      <c r="K4371" s="12">
        <v>1.1496248079906004</v>
      </c>
      <c r="L4371" s="12">
        <v>0.47144746655364511</v>
      </c>
      <c r="M4371" s="12">
        <v>0.67306112741161295</v>
      </c>
    </row>
    <row r="4372" spans="1:13" x14ac:dyDescent="0.35">
      <c r="A4372" s="11" t="str">
        <f t="shared" si="69"/>
        <v>CONSUMO PER CAPITA (kg o litros por individuo)Cerveza SurtidorDE 25 A 34 AÑOS</v>
      </c>
      <c r="B4372" s="11" t="s">
        <v>208</v>
      </c>
      <c r="C4372" s="11" t="s">
        <v>154</v>
      </c>
      <c r="D4372" s="11" t="s">
        <v>36</v>
      </c>
      <c r="E4372" s="12">
        <v>1.079203470801624</v>
      </c>
      <c r="F4372" s="12">
        <v>1.2174977223439964</v>
      </c>
      <c r="G4372" s="12">
        <v>1.8050386881121927</v>
      </c>
      <c r="H4372" s="12">
        <v>1.0687863213830995</v>
      </c>
      <c r="I4372" s="12">
        <v>0.84315868750473533</v>
      </c>
      <c r="J4372" s="12">
        <v>1.0092162016817972</v>
      </c>
      <c r="K4372" s="12">
        <v>1.362609808341317</v>
      </c>
      <c r="L4372" s="12">
        <v>0.78482982693849812</v>
      </c>
      <c r="M4372" s="12">
        <v>0.70630476871636128</v>
      </c>
    </row>
    <row r="4373" spans="1:13" x14ac:dyDescent="0.35">
      <c r="A4373" s="11" t="str">
        <f t="shared" si="69"/>
        <v>CONSUMO PER CAPITA (kg o litros por individuo)Cerveza SurtidorDE 35 A 49 AÑOS</v>
      </c>
      <c r="B4373" s="11" t="s">
        <v>208</v>
      </c>
      <c r="C4373" s="11" t="s">
        <v>154</v>
      </c>
      <c r="D4373" s="11" t="s">
        <v>37</v>
      </c>
      <c r="E4373" s="12">
        <v>1.5739673960904648</v>
      </c>
      <c r="F4373" s="12">
        <v>2.0316927129001465</v>
      </c>
      <c r="G4373" s="12">
        <v>2.7616090514636897</v>
      </c>
      <c r="H4373" s="12">
        <v>1.6648848780256178</v>
      </c>
      <c r="I4373" s="12">
        <v>1.468890794765938</v>
      </c>
      <c r="J4373" s="12">
        <v>1.8113864700530216</v>
      </c>
      <c r="K4373" s="12">
        <v>2.7429710533067091</v>
      </c>
      <c r="L4373" s="12">
        <v>1.6922899619082485</v>
      </c>
      <c r="M4373" s="12">
        <v>1.3991801831110502</v>
      </c>
    </row>
    <row r="4374" spans="1:13" x14ac:dyDescent="0.35">
      <c r="A4374" s="11" t="str">
        <f t="shared" si="69"/>
        <v>CONSUMO PER CAPITA (kg o litros por individuo)Cerveza SurtidorDE 50 A 59 AÑOS</v>
      </c>
      <c r="B4374" s="11" t="s">
        <v>208</v>
      </c>
      <c r="C4374" s="11" t="s">
        <v>154</v>
      </c>
      <c r="D4374" s="11" t="s">
        <v>38</v>
      </c>
      <c r="E4374" s="12">
        <v>2.8167307484730806</v>
      </c>
      <c r="F4374" s="12">
        <v>3.3243323907389883</v>
      </c>
      <c r="G4374" s="12">
        <v>5.7434225862017279</v>
      </c>
      <c r="H4374" s="12">
        <v>2.9696312740105326</v>
      </c>
      <c r="I4374" s="12">
        <v>2.658150582970157</v>
      </c>
      <c r="J4374" s="12">
        <v>3.1918301048969022</v>
      </c>
      <c r="K4374" s="12">
        <v>4.9737633295192802</v>
      </c>
      <c r="L4374" s="12">
        <v>2.7165257847039324</v>
      </c>
      <c r="M4374" s="12">
        <v>2.4016283134112597</v>
      </c>
    </row>
    <row r="4375" spans="1:13" x14ac:dyDescent="0.35">
      <c r="A4375" s="11" t="str">
        <f t="shared" si="69"/>
        <v>CONSUMO PER CAPITA (kg o litros por individuo)Cerveza SurtidorDE 60 A 75 AÑOS</v>
      </c>
      <c r="B4375" s="11" t="s">
        <v>208</v>
      </c>
      <c r="C4375" s="11" t="s">
        <v>154</v>
      </c>
      <c r="D4375" s="11" t="s">
        <v>39</v>
      </c>
      <c r="E4375" s="12">
        <v>4.8078665519254224</v>
      </c>
      <c r="F4375" s="12">
        <v>5.8077909341574427</v>
      </c>
      <c r="G4375" s="12">
        <v>9.1020672367495479</v>
      </c>
      <c r="H4375" s="12">
        <v>4.7846610302494028</v>
      </c>
      <c r="I4375" s="12">
        <v>4.3775463098826437</v>
      </c>
      <c r="J4375" s="12">
        <v>5.4474150921315303</v>
      </c>
      <c r="K4375" s="12">
        <v>8.3412486160156529</v>
      </c>
      <c r="L4375" s="12">
        <v>4.202321161516597</v>
      </c>
      <c r="M4375" s="12">
        <v>3.9127676490250893</v>
      </c>
    </row>
    <row r="4376" spans="1:13" x14ac:dyDescent="0.35">
      <c r="A4376" s="11" t="str">
        <f t="shared" si="69"/>
        <v>CONSUMO PER CAPITA (kg o litros por individuo)Cerveza SurtidorNIVEL ALTO</v>
      </c>
      <c r="B4376" s="11" t="s">
        <v>208</v>
      </c>
      <c r="C4376" s="11" t="s">
        <v>154</v>
      </c>
      <c r="D4376" s="11" t="s">
        <v>171</v>
      </c>
      <c r="E4376" s="12">
        <v>2.5691102039234188</v>
      </c>
      <c r="F4376" s="12">
        <v>3.2398465386159403</v>
      </c>
      <c r="G4376" s="12">
        <v>4.9592624789618336</v>
      </c>
      <c r="H4376" s="12">
        <v>2.5538591390487904</v>
      </c>
      <c r="I4376" s="12">
        <v>2.2219534374564476</v>
      </c>
      <c r="J4376" s="12">
        <v>2.3268731201327921</v>
      </c>
      <c r="K4376" s="12">
        <v>4.0753339375150226</v>
      </c>
      <c r="L4376" s="12">
        <v>2.2485314977456818</v>
      </c>
      <c r="M4376" s="12">
        <v>2.0791856252479239</v>
      </c>
    </row>
    <row r="4377" spans="1:13" x14ac:dyDescent="0.35">
      <c r="A4377" s="11" t="str">
        <f t="shared" si="69"/>
        <v>CONSUMO PER CAPITA (kg o litros por individuo)Cerveza SurtidorNIVEL MEDIO ALTO</v>
      </c>
      <c r="B4377" s="11" t="s">
        <v>208</v>
      </c>
      <c r="C4377" s="11" t="s">
        <v>154</v>
      </c>
      <c r="D4377" s="11" t="s">
        <v>172</v>
      </c>
      <c r="E4377" s="12">
        <v>2.1390476590037149</v>
      </c>
      <c r="F4377" s="12">
        <v>2.246534261262088</v>
      </c>
      <c r="G4377" s="12">
        <v>3.929265178904529</v>
      </c>
      <c r="H4377" s="12">
        <v>2.1560855503538501</v>
      </c>
      <c r="I4377" s="12">
        <v>2.1887784618025465</v>
      </c>
      <c r="J4377" s="12">
        <v>2.4969956471725294</v>
      </c>
      <c r="K4377" s="12">
        <v>3.1988581228803241</v>
      </c>
      <c r="L4377" s="12">
        <v>1.8231305381611873</v>
      </c>
      <c r="M4377" s="12">
        <v>1.8426748218916738</v>
      </c>
    </row>
    <row r="4378" spans="1:13" x14ac:dyDescent="0.35">
      <c r="A4378" s="11" t="str">
        <f t="shared" si="69"/>
        <v>CONSUMO PER CAPITA (kg o litros por individuo)Cerveza SurtidorNIVEL MEDIO</v>
      </c>
      <c r="B4378" s="11" t="s">
        <v>208</v>
      </c>
      <c r="C4378" s="11" t="s">
        <v>154</v>
      </c>
      <c r="D4378" s="11" t="s">
        <v>173</v>
      </c>
      <c r="E4378" s="12">
        <v>2.0640720429738311</v>
      </c>
      <c r="F4378" s="12">
        <v>2.5491742975691341</v>
      </c>
      <c r="G4378" s="12">
        <v>4.336906783683955</v>
      </c>
      <c r="H4378" s="12">
        <v>2.1897743477130347</v>
      </c>
      <c r="I4378" s="12">
        <v>1.8931621906937508</v>
      </c>
      <c r="J4378" s="12">
        <v>2.5768540646298099</v>
      </c>
      <c r="K4378" s="12">
        <v>4.1947208384689381</v>
      </c>
      <c r="L4378" s="12">
        <v>1.9212651956350242</v>
      </c>
      <c r="M4378" s="12">
        <v>1.5524278561624181</v>
      </c>
    </row>
    <row r="4379" spans="1:13" x14ac:dyDescent="0.35">
      <c r="A4379" s="11" t="str">
        <f t="shared" si="69"/>
        <v>CONSUMO PER CAPITA (kg o litros por individuo)Cerveza SurtidorNIVEL MEDIO BAJO</v>
      </c>
      <c r="B4379" s="11" t="s">
        <v>208</v>
      </c>
      <c r="C4379" s="11" t="s">
        <v>154</v>
      </c>
      <c r="D4379" s="11" t="s">
        <v>174</v>
      </c>
      <c r="E4379" s="12">
        <v>2.5764440247997511</v>
      </c>
      <c r="F4379" s="12">
        <v>2.9950958309352917</v>
      </c>
      <c r="G4379" s="12">
        <v>4.3995347275545633</v>
      </c>
      <c r="H4379" s="12">
        <v>2.8321265393283817</v>
      </c>
      <c r="I4379" s="12">
        <v>2.612652965339763</v>
      </c>
      <c r="J4379" s="12">
        <v>3.2387847672828505</v>
      </c>
      <c r="K4379" s="12">
        <v>4.8476048567098164</v>
      </c>
      <c r="L4379" s="12">
        <v>3.0368042418976771</v>
      </c>
      <c r="M4379" s="12">
        <v>2.9407992888605827</v>
      </c>
    </row>
    <row r="4380" spans="1:13" x14ac:dyDescent="0.35">
      <c r="A4380" s="11" t="str">
        <f t="shared" si="69"/>
        <v>CONSUMO PER CAPITA (kg o litros por individuo)Cerveza SurtidorNIVEL BAJO</v>
      </c>
      <c r="B4380" s="11" t="s">
        <v>208</v>
      </c>
      <c r="C4380" s="11" t="s">
        <v>154</v>
      </c>
      <c r="D4380" s="11" t="s">
        <v>190</v>
      </c>
      <c r="E4380" s="12">
        <v>2.2425062650502845</v>
      </c>
      <c r="F4380" s="12">
        <v>2.8957705969183078</v>
      </c>
      <c r="G4380" s="12">
        <v>4.1227815790243509</v>
      </c>
      <c r="H4380" s="12">
        <v>2.2753944290685637</v>
      </c>
      <c r="I4380" s="12">
        <v>1.9757398945918352</v>
      </c>
      <c r="J4380" s="12">
        <v>2.5948859443519288</v>
      </c>
      <c r="K4380" s="12">
        <v>3.6608202247681656</v>
      </c>
      <c r="L4380" s="12">
        <v>1.9397453311856332</v>
      </c>
      <c r="M4380" s="12">
        <v>1.6607728335506959</v>
      </c>
    </row>
    <row r="4381" spans="1:13" x14ac:dyDescent="0.35">
      <c r="A4381" s="11" t="str">
        <f t="shared" si="69"/>
        <v>CONSUMO PER CAPITA (kg o litros por individuo)Cerveza SurtidorHOMBRE</v>
      </c>
      <c r="B4381" s="11" t="s">
        <v>208</v>
      </c>
      <c r="C4381" s="11" t="s">
        <v>154</v>
      </c>
      <c r="D4381" s="11" t="s">
        <v>17</v>
      </c>
      <c r="E4381" s="12">
        <v>2.9842553901697539</v>
      </c>
      <c r="F4381" s="12">
        <v>3.4720248462460397</v>
      </c>
      <c r="G4381" s="12">
        <v>5.500896119690232</v>
      </c>
      <c r="H4381" s="12">
        <v>3.0082509904296031</v>
      </c>
      <c r="I4381" s="12">
        <v>2.6556611189929589</v>
      </c>
      <c r="J4381" s="12">
        <v>3.3207881432801023</v>
      </c>
      <c r="K4381" s="12">
        <v>5.0232479254694358</v>
      </c>
      <c r="L4381" s="12">
        <v>2.6669239431658291</v>
      </c>
      <c r="M4381" s="12">
        <v>2.398606789843404</v>
      </c>
    </row>
    <row r="4382" spans="1:13" x14ac:dyDescent="0.35">
      <c r="A4382" s="11" t="str">
        <f t="shared" si="69"/>
        <v>CONSUMO PER CAPITA (kg o litros por individuo)Cerveza SurtidorMUJER</v>
      </c>
      <c r="B4382" s="11" t="s">
        <v>208</v>
      </c>
      <c r="C4382" s="11" t="s">
        <v>154</v>
      </c>
      <c r="D4382" s="11" t="s">
        <v>18</v>
      </c>
      <c r="E4382" s="12">
        <v>1.6371013325383765</v>
      </c>
      <c r="F4382" s="12">
        <v>2.1401235605111437</v>
      </c>
      <c r="G4382" s="12">
        <v>3.2685292992230304</v>
      </c>
      <c r="H4382" s="12">
        <v>1.7662907394946885</v>
      </c>
      <c r="I4382" s="12">
        <v>1.6270909977457002</v>
      </c>
      <c r="J4382" s="12">
        <v>1.9105707816289144</v>
      </c>
      <c r="K4382" s="12">
        <v>2.9825482680184803</v>
      </c>
      <c r="L4382" s="12">
        <v>1.6402419110635333</v>
      </c>
      <c r="M4382" s="12">
        <v>1.4982965388208334</v>
      </c>
    </row>
    <row r="4383" spans="1:13" x14ac:dyDescent="0.35">
      <c r="A4383" s="11" t="str">
        <f t="shared" si="69"/>
        <v>CONSUMO PER CAPITA (kg o litros por individuo)Otras CervezasT.ESPAÑA</v>
      </c>
      <c r="B4383" s="11" t="s">
        <v>208</v>
      </c>
      <c r="C4383" s="11" t="s">
        <v>122</v>
      </c>
      <c r="D4383" s="11" t="s">
        <v>32</v>
      </c>
      <c r="E4383" s="12">
        <v>3.3124654325205395E-3</v>
      </c>
      <c r="F4383" s="12">
        <v>2.9850076413967183E-3</v>
      </c>
      <c r="G4383" s="12">
        <v>8.6928617737166546E-3</v>
      </c>
      <c r="H4383" s="12">
        <v>6.727496614329539E-3</v>
      </c>
      <c r="I4383" s="12">
        <v>4.4160270497317468E-3</v>
      </c>
      <c r="J4383" s="12">
        <v>6.3204844285215112E-3</v>
      </c>
      <c r="K4383" s="12">
        <v>1.1050628473173386E-2</v>
      </c>
      <c r="L4383" s="12">
        <v>3.580331329669778E-3</v>
      </c>
      <c r="M4383" s="12">
        <v>3.2794706288740648E-3</v>
      </c>
    </row>
    <row r="4384" spans="1:13" x14ac:dyDescent="0.35">
      <c r="A4384" s="11" t="str">
        <f t="shared" si="69"/>
        <v>CONSUMO PER CAPITA (kg o litros por individuo)Otras CervezasBCN AM</v>
      </c>
      <c r="B4384" s="11" t="s">
        <v>208</v>
      </c>
      <c r="C4384" s="11" t="s">
        <v>122</v>
      </c>
      <c r="D4384" s="11" t="s">
        <v>1</v>
      </c>
      <c r="E4384" s="12">
        <v>1.3468260027973585E-3</v>
      </c>
      <c r="F4384" s="12" t="s">
        <v>222</v>
      </c>
      <c r="G4384" s="12">
        <v>4.2262277168437553E-3</v>
      </c>
      <c r="H4384" s="12">
        <v>5.0095119561597143E-3</v>
      </c>
      <c r="I4384" s="12">
        <v>5.4185858650552801E-3</v>
      </c>
      <c r="J4384" s="12">
        <v>9.1017322713121945E-3</v>
      </c>
      <c r="K4384" s="12">
        <v>1.1339517767707814E-2</v>
      </c>
      <c r="L4384" s="12">
        <v>4.0623009180795807E-3</v>
      </c>
      <c r="M4384" s="12">
        <v>2.3546259122080473E-3</v>
      </c>
    </row>
    <row r="4385" spans="1:13" x14ac:dyDescent="0.35">
      <c r="A4385" s="11" t="str">
        <f t="shared" si="69"/>
        <v>CONSUMO PER CAPITA (kg o litros por individuo)Otras CervezasREST.CAT ARAGON</v>
      </c>
      <c r="B4385" s="11" t="s">
        <v>208</v>
      </c>
      <c r="C4385" s="11" t="s">
        <v>122</v>
      </c>
      <c r="D4385" s="11" t="s">
        <v>2</v>
      </c>
      <c r="E4385" s="12">
        <v>1.5611766370263484E-3</v>
      </c>
      <c r="F4385" s="12">
        <v>3.1563720189014869E-3</v>
      </c>
      <c r="G4385" s="12">
        <v>1.8702314788572186E-3</v>
      </c>
      <c r="H4385" s="12">
        <v>2.1272069850408895E-3</v>
      </c>
      <c r="I4385" s="12">
        <v>1.1241254148416739E-3</v>
      </c>
      <c r="J4385" s="12">
        <v>1.8290250620980981E-3</v>
      </c>
      <c r="K4385" s="12">
        <v>2.2255495210391956E-3</v>
      </c>
      <c r="L4385" s="12">
        <v>3.8349021549594496E-3</v>
      </c>
      <c r="M4385" s="12">
        <v>6.0824494947206431E-4</v>
      </c>
    </row>
    <row r="4386" spans="1:13" x14ac:dyDescent="0.35">
      <c r="A4386" s="11" t="str">
        <f t="shared" si="69"/>
        <v>CONSUMO PER CAPITA (kg o litros por individuo)Otras CervezasLEVANTE</v>
      </c>
      <c r="B4386" s="11" t="s">
        <v>208</v>
      </c>
      <c r="C4386" s="11" t="s">
        <v>122</v>
      </c>
      <c r="D4386" s="11" t="s">
        <v>3</v>
      </c>
      <c r="E4386" s="12">
        <v>9.4965007216929519E-4</v>
      </c>
      <c r="F4386" s="12">
        <v>5.2262176321316587E-4</v>
      </c>
      <c r="G4386" s="12">
        <v>7.6383134147109634E-3</v>
      </c>
      <c r="H4386" s="12">
        <v>2.4070899884219613E-3</v>
      </c>
      <c r="I4386" s="12">
        <v>3.2743278507800914E-3</v>
      </c>
      <c r="J4386" s="12">
        <v>2.65258296967351E-3</v>
      </c>
      <c r="K4386" s="12">
        <v>1.6299298285398364E-3</v>
      </c>
      <c r="L4386" s="12">
        <v>2.6636921144412274E-3</v>
      </c>
      <c r="M4386" s="12">
        <v>3.4630728440900164E-3</v>
      </c>
    </row>
    <row r="4387" spans="1:13" x14ac:dyDescent="0.35">
      <c r="A4387" s="11" t="str">
        <f t="shared" si="69"/>
        <v>CONSUMO PER CAPITA (kg o litros por individuo)Otras CervezasANDALUCIA</v>
      </c>
      <c r="B4387" s="11" t="s">
        <v>208</v>
      </c>
      <c r="C4387" s="11" t="s">
        <v>122</v>
      </c>
      <c r="D4387" s="11" t="s">
        <v>4</v>
      </c>
      <c r="E4387" s="12">
        <v>3.8807807837126193E-4</v>
      </c>
      <c r="F4387" s="12">
        <v>3.4065973167269532E-3</v>
      </c>
      <c r="G4387" s="12">
        <v>2.0174948515566124E-3</v>
      </c>
      <c r="H4387" s="12">
        <v>1.6137092555703867E-3</v>
      </c>
      <c r="I4387" s="12" t="s">
        <v>222</v>
      </c>
      <c r="J4387" s="12">
        <v>1.4017879917485212E-3</v>
      </c>
      <c r="K4387" s="12">
        <v>6.0602298132057721E-3</v>
      </c>
      <c r="L4387" s="12">
        <v>3.3692654609373369E-4</v>
      </c>
      <c r="M4387" s="12">
        <v>5.499282374711469E-4</v>
      </c>
    </row>
    <row r="4388" spans="1:13" x14ac:dyDescent="0.35">
      <c r="A4388" s="11" t="str">
        <f t="shared" si="69"/>
        <v>CONSUMO PER CAPITA (kg o litros por individuo)Otras CervezasMDD AM</v>
      </c>
      <c r="B4388" s="11" t="s">
        <v>208</v>
      </c>
      <c r="C4388" s="11" t="s">
        <v>122</v>
      </c>
      <c r="D4388" s="11" t="s">
        <v>5</v>
      </c>
      <c r="E4388" s="12">
        <v>1.2589453746031732E-2</v>
      </c>
      <c r="F4388" s="12">
        <v>7.301359877654155E-4</v>
      </c>
      <c r="G4388" s="12">
        <v>9.0327370497784183E-3</v>
      </c>
      <c r="H4388" s="12">
        <v>5.2554468708512743E-3</v>
      </c>
      <c r="I4388" s="12">
        <v>5.6048859071601573E-3</v>
      </c>
      <c r="J4388" s="12">
        <v>6.4425631861195322E-3</v>
      </c>
      <c r="K4388" s="12">
        <v>2.4274425286513801E-2</v>
      </c>
      <c r="L4388" s="12" t="s">
        <v>222</v>
      </c>
      <c r="M4388" s="12">
        <v>7.4085202764166734E-4</v>
      </c>
    </row>
    <row r="4389" spans="1:13" x14ac:dyDescent="0.35">
      <c r="A4389" s="11" t="str">
        <f t="shared" si="69"/>
        <v>CONSUMO PER CAPITA (kg o litros por individuo)Otras CervezasRTO CENTRO</v>
      </c>
      <c r="B4389" s="11" t="s">
        <v>208</v>
      </c>
      <c r="C4389" s="11" t="s">
        <v>122</v>
      </c>
      <c r="D4389" s="11" t="s">
        <v>6</v>
      </c>
      <c r="E4389" s="12">
        <v>1.0884044654676109E-3</v>
      </c>
      <c r="F4389" s="12">
        <v>7.8942395890711156E-3</v>
      </c>
      <c r="G4389" s="12">
        <v>2.8244512208532576E-2</v>
      </c>
      <c r="H4389" s="12">
        <v>1.3228871824905923E-2</v>
      </c>
      <c r="I4389" s="12">
        <v>6.292129098020259E-3</v>
      </c>
      <c r="J4389" s="12">
        <v>5.3952322079207794E-3</v>
      </c>
      <c r="K4389" s="12">
        <v>5.2126088948334743E-3</v>
      </c>
      <c r="L4389" s="12">
        <v>1.2248543191034948E-3</v>
      </c>
      <c r="M4389" s="12">
        <v>6.6954030999146624E-3</v>
      </c>
    </row>
    <row r="4390" spans="1:13" x14ac:dyDescent="0.35">
      <c r="A4390" s="11" t="str">
        <f t="shared" si="69"/>
        <v>CONSUMO PER CAPITA (kg o litros por individuo)Otras CervezasNORTE-CENTRO</v>
      </c>
      <c r="B4390" s="11" t="s">
        <v>208</v>
      </c>
      <c r="C4390" s="11" t="s">
        <v>122</v>
      </c>
      <c r="D4390" s="11" t="s">
        <v>7</v>
      </c>
      <c r="E4390" s="12" t="s">
        <v>222</v>
      </c>
      <c r="F4390" s="12">
        <v>1.9194080636842493E-3</v>
      </c>
      <c r="G4390" s="12">
        <v>1.3089457096575167E-2</v>
      </c>
      <c r="H4390" s="12">
        <v>8.8536241856034606E-3</v>
      </c>
      <c r="I4390" s="12">
        <v>3.8462327273666623E-3</v>
      </c>
      <c r="J4390" s="12">
        <v>5.6133186098932773E-3</v>
      </c>
      <c r="K4390" s="12">
        <v>1.2832178808287359E-2</v>
      </c>
      <c r="L4390" s="12">
        <v>5.0942441210782233E-3</v>
      </c>
      <c r="M4390" s="12">
        <v>1.1928103775342453E-3</v>
      </c>
    </row>
    <row r="4391" spans="1:13" x14ac:dyDescent="0.35">
      <c r="A4391" s="11" t="str">
        <f t="shared" si="69"/>
        <v>CONSUMO PER CAPITA (kg o litros por individuo)Otras CervezasNOROESTE</v>
      </c>
      <c r="B4391" s="11" t="s">
        <v>208</v>
      </c>
      <c r="C4391" s="11" t="s">
        <v>122</v>
      </c>
      <c r="D4391" s="11" t="s">
        <v>8</v>
      </c>
      <c r="E4391" s="12">
        <v>1.0923936763534424E-2</v>
      </c>
      <c r="F4391" s="12">
        <v>8.3940092198859038E-3</v>
      </c>
      <c r="G4391" s="12">
        <v>1.4227774021479829E-2</v>
      </c>
      <c r="H4391" s="12">
        <v>2.7548854124529214E-2</v>
      </c>
      <c r="I4391" s="12">
        <v>1.7160062079667335E-2</v>
      </c>
      <c r="J4391" s="12">
        <v>2.9416948718227982E-2</v>
      </c>
      <c r="K4391" s="12">
        <v>3.6365077904674241E-2</v>
      </c>
      <c r="L4391" s="12">
        <v>1.8181254082561542E-2</v>
      </c>
      <c r="M4391" s="12">
        <v>1.6649910967079129E-2</v>
      </c>
    </row>
    <row r="4392" spans="1:13" x14ac:dyDescent="0.35">
      <c r="A4392" s="11" t="str">
        <f t="shared" si="69"/>
        <v>CONSUMO PER CAPITA (kg o litros por individuo)Otras Cervezas&lt;2MIL</v>
      </c>
      <c r="B4392" s="11" t="s">
        <v>208</v>
      </c>
      <c r="C4392" s="11" t="s">
        <v>122</v>
      </c>
      <c r="D4392" s="11" t="s">
        <v>9</v>
      </c>
      <c r="E4392" s="12" t="s">
        <v>222</v>
      </c>
      <c r="F4392" s="12" t="s">
        <v>222</v>
      </c>
      <c r="G4392" s="12">
        <v>6.429146055990256E-3</v>
      </c>
      <c r="H4392" s="12">
        <v>1.1237426866561283E-3</v>
      </c>
      <c r="I4392" s="12" t="s">
        <v>222</v>
      </c>
      <c r="J4392" s="12" t="s">
        <v>222</v>
      </c>
      <c r="K4392" s="12">
        <v>8.2250109441399013E-3</v>
      </c>
      <c r="L4392" s="12" t="s">
        <v>222</v>
      </c>
      <c r="M4392" s="12">
        <v>1.9386061638567527E-3</v>
      </c>
    </row>
    <row r="4393" spans="1:13" x14ac:dyDescent="0.35">
      <c r="A4393" s="11" t="str">
        <f t="shared" si="69"/>
        <v>CONSUMO PER CAPITA (kg o litros por individuo)Otras Cervezas2-5MIL</v>
      </c>
      <c r="B4393" s="11" t="s">
        <v>208</v>
      </c>
      <c r="C4393" s="11" t="s">
        <v>122</v>
      </c>
      <c r="D4393" s="11" t="s">
        <v>10</v>
      </c>
      <c r="E4393" s="12" t="s">
        <v>222</v>
      </c>
      <c r="F4393" s="12">
        <v>2.2597564228848165E-3</v>
      </c>
      <c r="G4393" s="12" t="s">
        <v>222</v>
      </c>
      <c r="H4393" s="12" t="s">
        <v>222</v>
      </c>
      <c r="I4393" s="12">
        <v>4.299696342430135E-3</v>
      </c>
      <c r="J4393" s="12">
        <v>8.9190013125235062E-4</v>
      </c>
      <c r="K4393" s="12">
        <v>1.9847992151913567E-3</v>
      </c>
      <c r="L4393" s="12" t="s">
        <v>222</v>
      </c>
      <c r="M4393" s="12">
        <v>5.5905218987194923E-3</v>
      </c>
    </row>
    <row r="4394" spans="1:13" x14ac:dyDescent="0.35">
      <c r="A4394" s="11" t="str">
        <f t="shared" si="69"/>
        <v>CONSUMO PER CAPITA (kg o litros por individuo)Otras Cervezas5-10MIL</v>
      </c>
      <c r="B4394" s="11" t="s">
        <v>208</v>
      </c>
      <c r="C4394" s="11" t="s">
        <v>122</v>
      </c>
      <c r="D4394" s="11" t="s">
        <v>11</v>
      </c>
      <c r="E4394" s="12">
        <v>9.4837615952156644E-4</v>
      </c>
      <c r="F4394" s="12" t="s">
        <v>222</v>
      </c>
      <c r="G4394" s="12">
        <v>4.466752668246385E-4</v>
      </c>
      <c r="H4394" s="12" t="s">
        <v>222</v>
      </c>
      <c r="I4394" s="12" t="s">
        <v>222</v>
      </c>
      <c r="J4394" s="12">
        <v>6.8349025896586213E-4</v>
      </c>
      <c r="K4394" s="12" t="s">
        <v>222</v>
      </c>
      <c r="L4394" s="12" t="s">
        <v>222</v>
      </c>
      <c r="M4394" s="12">
        <v>7.6954379318578516E-3</v>
      </c>
    </row>
    <row r="4395" spans="1:13" x14ac:dyDescent="0.35">
      <c r="A4395" s="11" t="str">
        <f t="shared" si="69"/>
        <v>CONSUMO PER CAPITA (kg o litros por individuo)Otras Cervezas10-30MIL</v>
      </c>
      <c r="B4395" s="11" t="s">
        <v>208</v>
      </c>
      <c r="C4395" s="11" t="s">
        <v>122</v>
      </c>
      <c r="D4395" s="11" t="s">
        <v>12</v>
      </c>
      <c r="E4395" s="12">
        <v>5.4400817484826806E-3</v>
      </c>
      <c r="F4395" s="12">
        <v>4.6862245104313796E-3</v>
      </c>
      <c r="G4395" s="12">
        <v>9.6198776688179825E-3</v>
      </c>
      <c r="H4395" s="12">
        <v>1.7541160308828331E-2</v>
      </c>
      <c r="I4395" s="12">
        <v>5.4385560254903804E-3</v>
      </c>
      <c r="J4395" s="12">
        <v>1.6599478768174098E-2</v>
      </c>
      <c r="K4395" s="12">
        <v>2.1299173007174352E-2</v>
      </c>
      <c r="L4395" s="12">
        <v>1.3057898890654495E-2</v>
      </c>
      <c r="M4395" s="12">
        <v>7.4139229284441513E-3</v>
      </c>
    </row>
    <row r="4396" spans="1:13" x14ac:dyDescent="0.35">
      <c r="A4396" s="11" t="str">
        <f t="shared" si="69"/>
        <v>CONSUMO PER CAPITA (kg o litros por individuo)Otras Cervezas30-100MIL</v>
      </c>
      <c r="B4396" s="11" t="s">
        <v>208</v>
      </c>
      <c r="C4396" s="11" t="s">
        <v>122</v>
      </c>
      <c r="D4396" s="11" t="s">
        <v>13</v>
      </c>
      <c r="E4396" s="12">
        <v>1.7372419294418096E-3</v>
      </c>
      <c r="F4396" s="12">
        <v>5.0266130282410363E-3</v>
      </c>
      <c r="G4396" s="12">
        <v>1.9611762159308183E-2</v>
      </c>
      <c r="H4396" s="12">
        <v>1.0773916018746556E-2</v>
      </c>
      <c r="I4396" s="12">
        <v>6.8473909828015225E-3</v>
      </c>
      <c r="J4396" s="12">
        <v>7.2678403384439198E-3</v>
      </c>
      <c r="K4396" s="12">
        <v>1.3413084705806114E-2</v>
      </c>
      <c r="L4396" s="12">
        <v>5.6344331630630055E-4</v>
      </c>
      <c r="M4396" s="12">
        <v>1.3155825372111608E-3</v>
      </c>
    </row>
    <row r="4397" spans="1:13" x14ac:dyDescent="0.35">
      <c r="A4397" s="11" t="str">
        <f t="shared" si="69"/>
        <v>CONSUMO PER CAPITA (kg o litros por individuo)Otras Cervezas100-200MIL</v>
      </c>
      <c r="B4397" s="11" t="s">
        <v>208</v>
      </c>
      <c r="C4397" s="11" t="s">
        <v>122</v>
      </c>
      <c r="D4397" s="11" t="s">
        <v>14</v>
      </c>
      <c r="E4397" s="12">
        <v>1.3397384566466058E-2</v>
      </c>
      <c r="F4397" s="12">
        <v>4.6972870910372737E-3</v>
      </c>
      <c r="G4397" s="12">
        <v>9.162585672749789E-3</v>
      </c>
      <c r="H4397" s="12">
        <v>4.7549488113588631E-3</v>
      </c>
      <c r="I4397" s="12">
        <v>5.6147016858650667E-3</v>
      </c>
      <c r="J4397" s="12">
        <v>8.1471292089906541E-3</v>
      </c>
      <c r="K4397" s="12">
        <v>2.0726531659346993E-2</v>
      </c>
      <c r="L4397" s="12">
        <v>2.7643691246521285E-3</v>
      </c>
      <c r="M4397" s="12">
        <v>1.0177635967887132E-3</v>
      </c>
    </row>
    <row r="4398" spans="1:13" x14ac:dyDescent="0.35">
      <c r="A4398" s="11" t="str">
        <f t="shared" si="69"/>
        <v>CONSUMO PER CAPITA (kg o litros por individuo)Otras Cervezas200-500MIL</v>
      </c>
      <c r="B4398" s="11" t="s">
        <v>208</v>
      </c>
      <c r="C4398" s="11" t="s">
        <v>122</v>
      </c>
      <c r="D4398" s="11" t="s">
        <v>15</v>
      </c>
      <c r="E4398" s="12">
        <v>1.9826880273548105E-3</v>
      </c>
      <c r="F4398" s="12">
        <v>1.1427616791937778E-3</v>
      </c>
      <c r="G4398" s="12">
        <v>3.4638447025273828E-3</v>
      </c>
      <c r="H4398" s="12">
        <v>2.8968292954895279E-3</v>
      </c>
      <c r="I4398" s="12">
        <v>2.449414540519401E-3</v>
      </c>
      <c r="J4398" s="12">
        <v>6.2440442028135991E-3</v>
      </c>
      <c r="K4398" s="12">
        <v>9.60025977145809E-3</v>
      </c>
      <c r="L4398" s="12">
        <v>1.4171837609539787E-3</v>
      </c>
      <c r="M4398" s="12">
        <v>2.7456017908038871E-3</v>
      </c>
    </row>
    <row r="4399" spans="1:13" x14ac:dyDescent="0.35">
      <c r="A4399" s="11" t="str">
        <f t="shared" si="69"/>
        <v>CONSUMO PER CAPITA (kg o litros por individuo)Otras Cervezas&gt;500MIL</v>
      </c>
      <c r="B4399" s="11" t="s">
        <v>208</v>
      </c>
      <c r="C4399" s="11" t="s">
        <v>122</v>
      </c>
      <c r="D4399" s="11" t="s">
        <v>16</v>
      </c>
      <c r="E4399" s="12">
        <v>1.2189459824998405E-3</v>
      </c>
      <c r="F4399" s="12">
        <v>1.7107415308997911E-3</v>
      </c>
      <c r="G4399" s="12">
        <v>6.006019685840646E-3</v>
      </c>
      <c r="H4399" s="12">
        <v>1.9356232819438379E-3</v>
      </c>
      <c r="I4399" s="12">
        <v>4.7746213647892194E-3</v>
      </c>
      <c r="J4399" s="12" t="s">
        <v>222</v>
      </c>
      <c r="K4399" s="12">
        <v>2.1284976913627509E-3</v>
      </c>
      <c r="L4399" s="12">
        <v>3.5635311191719913E-3</v>
      </c>
      <c r="M4399" s="12">
        <v>6.4336378627295829E-4</v>
      </c>
    </row>
    <row r="4400" spans="1:13" x14ac:dyDescent="0.35">
      <c r="A4400" s="11" t="str">
        <f t="shared" si="69"/>
        <v>CONSUMO PER CAPITA (kg o litros por individuo)Otras CervezasDE 15 A 19 AÑOS</v>
      </c>
      <c r="B4400" s="11" t="s">
        <v>208</v>
      </c>
      <c r="C4400" s="11" t="s">
        <v>122</v>
      </c>
      <c r="D4400" s="11" t="s">
        <v>34</v>
      </c>
      <c r="E4400" s="12" t="s">
        <v>222</v>
      </c>
      <c r="F4400" s="12" t="s">
        <v>222</v>
      </c>
      <c r="G4400" s="12" t="s">
        <v>222</v>
      </c>
      <c r="H4400" s="12" t="s">
        <v>222</v>
      </c>
      <c r="I4400" s="12" t="s">
        <v>222</v>
      </c>
      <c r="J4400" s="12" t="s">
        <v>222</v>
      </c>
      <c r="K4400" s="12" t="s">
        <v>222</v>
      </c>
      <c r="L4400" s="12" t="s">
        <v>222</v>
      </c>
      <c r="M4400" s="12" t="s">
        <v>222</v>
      </c>
    </row>
    <row r="4401" spans="1:13" x14ac:dyDescent="0.35">
      <c r="A4401" s="11" t="str">
        <f t="shared" si="69"/>
        <v>CONSUMO PER CAPITA (kg o litros por individuo)Otras CervezasDE 20 A 24 AÑOS</v>
      </c>
      <c r="B4401" s="11" t="s">
        <v>208</v>
      </c>
      <c r="C4401" s="11" t="s">
        <v>122</v>
      </c>
      <c r="D4401" s="11" t="s">
        <v>35</v>
      </c>
      <c r="E4401" s="12" t="s">
        <v>222</v>
      </c>
      <c r="F4401" s="12" t="s">
        <v>222</v>
      </c>
      <c r="G4401" s="12" t="s">
        <v>222</v>
      </c>
      <c r="H4401" s="12" t="s">
        <v>222</v>
      </c>
      <c r="I4401" s="12">
        <v>3.0205313630513523E-3</v>
      </c>
      <c r="J4401" s="12" t="s">
        <v>222</v>
      </c>
      <c r="K4401" s="12" t="s">
        <v>222</v>
      </c>
      <c r="L4401" s="12">
        <v>1.6754264513138618E-3</v>
      </c>
      <c r="M4401" s="12" t="s">
        <v>222</v>
      </c>
    </row>
    <row r="4402" spans="1:13" x14ac:dyDescent="0.35">
      <c r="A4402" s="11" t="str">
        <f t="shared" si="69"/>
        <v>CONSUMO PER CAPITA (kg o litros por individuo)Otras CervezasDE 25 A 34 AÑOS</v>
      </c>
      <c r="B4402" s="11" t="s">
        <v>208</v>
      </c>
      <c r="C4402" s="11" t="s">
        <v>122</v>
      </c>
      <c r="D4402" s="11" t="s">
        <v>36</v>
      </c>
      <c r="E4402" s="12">
        <v>5.0751875806299604E-4</v>
      </c>
      <c r="F4402" s="12" t="s">
        <v>222</v>
      </c>
      <c r="G4402" s="12">
        <v>2.5699491993918004E-4</v>
      </c>
      <c r="H4402" s="12" t="s">
        <v>222</v>
      </c>
      <c r="I4402" s="12">
        <v>1.7741392059253526E-3</v>
      </c>
      <c r="J4402" s="12">
        <v>1.4557106676355231E-3</v>
      </c>
      <c r="K4402" s="12">
        <v>2.676989412278276E-3</v>
      </c>
      <c r="L4402" s="12" t="s">
        <v>222</v>
      </c>
      <c r="M4402" s="12" t="s">
        <v>222</v>
      </c>
    </row>
    <row r="4403" spans="1:13" x14ac:dyDescent="0.35">
      <c r="A4403" s="11" t="str">
        <f t="shared" si="69"/>
        <v>CONSUMO PER CAPITA (kg o litros por individuo)Otras CervezasDE 35 A 49 AÑOS</v>
      </c>
      <c r="B4403" s="11" t="s">
        <v>208</v>
      </c>
      <c r="C4403" s="11" t="s">
        <v>122</v>
      </c>
      <c r="D4403" s="11" t="s">
        <v>37</v>
      </c>
      <c r="E4403" s="12">
        <v>1.343628613069204E-3</v>
      </c>
      <c r="F4403" s="12">
        <v>1.3796916499199808E-3</v>
      </c>
      <c r="G4403" s="12">
        <v>6.198413772924195E-3</v>
      </c>
      <c r="H4403" s="12">
        <v>5.2787855774633274E-3</v>
      </c>
      <c r="I4403" s="12">
        <v>2.8794844095577652E-3</v>
      </c>
      <c r="J4403" s="12">
        <v>2.9573996819520163E-4</v>
      </c>
      <c r="K4403" s="12">
        <v>4.7642530138639928E-3</v>
      </c>
      <c r="L4403" s="12">
        <v>4.1493575416433809E-4</v>
      </c>
      <c r="M4403" s="12">
        <v>2.1309193398986025E-3</v>
      </c>
    </row>
    <row r="4404" spans="1:13" x14ac:dyDescent="0.35">
      <c r="A4404" s="11" t="str">
        <f t="shared" si="69"/>
        <v>CONSUMO PER CAPITA (kg o litros por individuo)Otras CervezasDE 50 A 59 AÑOS</v>
      </c>
      <c r="B4404" s="11" t="s">
        <v>208</v>
      </c>
      <c r="C4404" s="11" t="s">
        <v>122</v>
      </c>
      <c r="D4404" s="11" t="s">
        <v>38</v>
      </c>
      <c r="E4404" s="12">
        <v>2.9655746639503256E-3</v>
      </c>
      <c r="F4404" s="12">
        <v>2.9128626215871247E-3</v>
      </c>
      <c r="G4404" s="12">
        <v>3.1672502323210213E-3</v>
      </c>
      <c r="H4404" s="12">
        <v>4.24425525989311E-4</v>
      </c>
      <c r="I4404" s="12">
        <v>2.3934383968112413E-3</v>
      </c>
      <c r="J4404" s="12">
        <v>7.1314058245446205E-3</v>
      </c>
      <c r="K4404" s="12">
        <v>2.9709399631855163E-3</v>
      </c>
      <c r="L4404" s="12">
        <v>1.9079430566330674E-3</v>
      </c>
      <c r="M4404" s="12">
        <v>3.8562202777080133E-3</v>
      </c>
    </row>
    <row r="4405" spans="1:13" x14ac:dyDescent="0.35">
      <c r="A4405" s="11" t="str">
        <f t="shared" si="69"/>
        <v>CONSUMO PER CAPITA (kg o litros por individuo)Otras CervezasDE 60 A 75 AÑOS</v>
      </c>
      <c r="B4405" s="11" t="s">
        <v>208</v>
      </c>
      <c r="C4405" s="11" t="s">
        <v>122</v>
      </c>
      <c r="D4405" s="11" t="s">
        <v>39</v>
      </c>
      <c r="E4405" s="12">
        <v>9.8259197912597771E-3</v>
      </c>
      <c r="F4405" s="12">
        <v>8.7275427184732683E-3</v>
      </c>
      <c r="G4405" s="12">
        <v>2.7089639170550545E-2</v>
      </c>
      <c r="H4405" s="12">
        <v>2.2229615710993838E-2</v>
      </c>
      <c r="I4405" s="12">
        <v>1.1400168000452201E-2</v>
      </c>
      <c r="J4405" s="12">
        <v>1.9792854839743555E-2</v>
      </c>
      <c r="K4405" s="12">
        <v>3.745426653861833E-2</v>
      </c>
      <c r="L4405" s="12">
        <v>1.2752218447458627E-2</v>
      </c>
      <c r="M4405" s="12">
        <v>8.1277486208463541E-3</v>
      </c>
    </row>
    <row r="4406" spans="1:13" x14ac:dyDescent="0.35">
      <c r="A4406" s="11" t="str">
        <f t="shared" si="69"/>
        <v>CONSUMO PER CAPITA (kg o litros por individuo)Otras CervezasNIVEL ALTO</v>
      </c>
      <c r="B4406" s="11" t="s">
        <v>208</v>
      </c>
      <c r="C4406" s="11" t="s">
        <v>122</v>
      </c>
      <c r="D4406" s="11" t="s">
        <v>171</v>
      </c>
      <c r="E4406" s="12">
        <v>2.854236102008243E-3</v>
      </c>
      <c r="F4406" s="12" t="s">
        <v>222</v>
      </c>
      <c r="G4406" s="12">
        <v>5.5428791206331299E-3</v>
      </c>
      <c r="H4406" s="12">
        <v>3.2694835639922046E-3</v>
      </c>
      <c r="I4406" s="12">
        <v>9.4856299660502194E-4</v>
      </c>
      <c r="J4406" s="12">
        <v>5.834879483564372E-3</v>
      </c>
      <c r="K4406" s="12">
        <v>1.3985851909876492E-2</v>
      </c>
      <c r="L4406" s="12" t="s">
        <v>222</v>
      </c>
      <c r="M4406" s="12">
        <v>4.9988027749649959E-4</v>
      </c>
    </row>
    <row r="4407" spans="1:13" x14ac:dyDescent="0.35">
      <c r="A4407" s="11" t="str">
        <f t="shared" si="69"/>
        <v>CONSUMO PER CAPITA (kg o litros por individuo)Otras CervezasNIVEL MEDIO ALTO</v>
      </c>
      <c r="B4407" s="11" t="s">
        <v>208</v>
      </c>
      <c r="C4407" s="11" t="s">
        <v>122</v>
      </c>
      <c r="D4407" s="11" t="s">
        <v>172</v>
      </c>
      <c r="E4407" s="12">
        <v>8.5179771783595089E-3</v>
      </c>
      <c r="F4407" s="12">
        <v>1.4896730174407033E-3</v>
      </c>
      <c r="G4407" s="12">
        <v>5.0746385844052883E-3</v>
      </c>
      <c r="H4407" s="12">
        <v>2.9287034333951335E-3</v>
      </c>
      <c r="I4407" s="12">
        <v>2.2718169986191646E-3</v>
      </c>
      <c r="J4407" s="12">
        <v>4.9329790497381031E-3</v>
      </c>
      <c r="K4407" s="12">
        <v>1.1094174720517698E-2</v>
      </c>
      <c r="L4407" s="12">
        <v>2.5707562569569722E-3</v>
      </c>
      <c r="M4407" s="12">
        <v>1.2392806844115003E-3</v>
      </c>
    </row>
    <row r="4408" spans="1:13" x14ac:dyDescent="0.35">
      <c r="A4408" s="11" t="str">
        <f t="shared" si="69"/>
        <v>CONSUMO PER CAPITA (kg o litros por individuo)Otras CervezasNIVEL MEDIO</v>
      </c>
      <c r="B4408" s="11" t="s">
        <v>208</v>
      </c>
      <c r="C4408" s="11" t="s">
        <v>122</v>
      </c>
      <c r="D4408" s="11" t="s">
        <v>173</v>
      </c>
      <c r="E4408" s="12" t="s">
        <v>222</v>
      </c>
      <c r="F4408" s="12">
        <v>2.9982597474573791E-3</v>
      </c>
      <c r="G4408" s="12">
        <v>7.2980071767653485E-3</v>
      </c>
      <c r="H4408" s="12">
        <v>8.7283893544116177E-3</v>
      </c>
      <c r="I4408" s="12">
        <v>4.2742369932590217E-3</v>
      </c>
      <c r="J4408" s="12">
        <v>5.4197974206141005E-3</v>
      </c>
      <c r="K4408" s="12">
        <v>5.2961901254617774E-3</v>
      </c>
      <c r="L4408" s="12">
        <v>4.2454126010435678E-3</v>
      </c>
      <c r="M4408" s="12">
        <v>2.8016212173500236E-3</v>
      </c>
    </row>
    <row r="4409" spans="1:13" x14ac:dyDescent="0.35">
      <c r="A4409" s="11" t="str">
        <f t="shared" ref="A4409:A4472" si="70">B4409&amp;C4409&amp;D4409</f>
        <v>CONSUMO PER CAPITA (kg o litros por individuo)Otras CervezasNIVEL MEDIO BAJO</v>
      </c>
      <c r="B4409" s="11" t="s">
        <v>208</v>
      </c>
      <c r="C4409" s="11" t="s">
        <v>122</v>
      </c>
      <c r="D4409" s="11" t="s">
        <v>174</v>
      </c>
      <c r="E4409" s="12">
        <v>1.3432510074669183E-3</v>
      </c>
      <c r="F4409" s="12">
        <v>6.1402706928293466E-3</v>
      </c>
      <c r="G4409" s="12">
        <v>2.0704297760093752E-2</v>
      </c>
      <c r="H4409" s="12">
        <v>1.0406550499775711E-2</v>
      </c>
      <c r="I4409" s="12">
        <v>8.3100265893675824E-3</v>
      </c>
      <c r="J4409" s="12">
        <v>4.400840746824123E-3</v>
      </c>
      <c r="K4409" s="12">
        <v>8.1203895985026021E-3</v>
      </c>
      <c r="L4409" s="12">
        <v>1.4678100584381291E-3</v>
      </c>
      <c r="M4409" s="12">
        <v>3.0516481391687088E-3</v>
      </c>
    </row>
    <row r="4410" spans="1:13" x14ac:dyDescent="0.35">
      <c r="A4410" s="11" t="str">
        <f t="shared" si="70"/>
        <v>CONSUMO PER CAPITA (kg o litros por individuo)Otras CervezasNIVEL BAJO</v>
      </c>
      <c r="B4410" s="11" t="s">
        <v>208</v>
      </c>
      <c r="C4410" s="11" t="s">
        <v>122</v>
      </c>
      <c r="D4410" s="11" t="s">
        <v>190</v>
      </c>
      <c r="E4410" s="12">
        <v>5.2725556849222621E-3</v>
      </c>
      <c r="F4410" s="12">
        <v>4.8536773446534454E-3</v>
      </c>
      <c r="G4410" s="12">
        <v>7.7223404090861073E-3</v>
      </c>
      <c r="H4410" s="12">
        <v>8.0280886245713053E-3</v>
      </c>
      <c r="I4410" s="12">
        <v>6.8985975430833867E-3</v>
      </c>
      <c r="J4410" s="12">
        <v>1.0012431594674846E-2</v>
      </c>
      <c r="K4410" s="12">
        <v>1.6444921578694593E-2</v>
      </c>
      <c r="L4410" s="12">
        <v>8.5208979254740441E-3</v>
      </c>
      <c r="M4410" s="12">
        <v>8.0605573243662278E-3</v>
      </c>
    </row>
    <row r="4411" spans="1:13" x14ac:dyDescent="0.35">
      <c r="A4411" s="11" t="str">
        <f t="shared" si="70"/>
        <v>CONSUMO PER CAPITA (kg o litros por individuo)Otras CervezasHOMBRE</v>
      </c>
      <c r="B4411" s="11" t="s">
        <v>208</v>
      </c>
      <c r="C4411" s="11" t="s">
        <v>122</v>
      </c>
      <c r="D4411" s="11" t="s">
        <v>17</v>
      </c>
      <c r="E4411" s="12">
        <v>2.5855826759353432E-3</v>
      </c>
      <c r="F4411" s="12">
        <v>1.1399321513142495E-3</v>
      </c>
      <c r="G4411" s="12">
        <v>9.5428495957334478E-3</v>
      </c>
      <c r="H4411" s="12">
        <v>4.6882800313493402E-3</v>
      </c>
      <c r="I4411" s="12">
        <v>3.0950325622109902E-3</v>
      </c>
      <c r="J4411" s="12">
        <v>3.0971233053076848E-3</v>
      </c>
      <c r="K4411" s="12">
        <v>4.8248079515760267E-3</v>
      </c>
      <c r="L4411" s="12">
        <v>3.0199363661437876E-3</v>
      </c>
      <c r="M4411" s="12">
        <v>1.2335646149013928E-3</v>
      </c>
    </row>
    <row r="4412" spans="1:13" x14ac:dyDescent="0.35">
      <c r="A4412" s="11" t="str">
        <f t="shared" si="70"/>
        <v>CONSUMO PER CAPITA (kg o litros por individuo)Otras CervezasMUJER</v>
      </c>
      <c r="B4412" s="11" t="s">
        <v>208</v>
      </c>
      <c r="C4412" s="11" t="s">
        <v>122</v>
      </c>
      <c r="D4412" s="11" t="s">
        <v>18</v>
      </c>
      <c r="E4412" s="12">
        <v>4.0301054823089133E-3</v>
      </c>
      <c r="F4412" s="12">
        <v>4.8066475938814655E-3</v>
      </c>
      <c r="G4412" s="12">
        <v>7.8534815043835374E-3</v>
      </c>
      <c r="H4412" s="12">
        <v>8.7403816052332058E-3</v>
      </c>
      <c r="I4412" s="12">
        <v>5.7233689388388421E-3</v>
      </c>
      <c r="J4412" s="12">
        <v>9.5104790162922094E-3</v>
      </c>
      <c r="K4412" s="12">
        <v>1.7212204457423053E-2</v>
      </c>
      <c r="L4412" s="12">
        <v>4.1349315957196113E-3</v>
      </c>
      <c r="M4412" s="12">
        <v>5.309110753081968E-3</v>
      </c>
    </row>
    <row r="4413" spans="1:13" x14ac:dyDescent="0.35">
      <c r="A4413" s="11" t="str">
        <f t="shared" si="70"/>
        <v>CONSUMO PER CAPITA (kg o litros por individuo)EspirituosasT.ESPAÑA</v>
      </c>
      <c r="B4413" s="11" t="s">
        <v>208</v>
      </c>
      <c r="C4413" s="11" t="s">
        <v>123</v>
      </c>
      <c r="D4413" s="11" t="s">
        <v>32</v>
      </c>
      <c r="E4413" s="12">
        <v>0.25399958487132573</v>
      </c>
      <c r="F4413" s="12">
        <v>0.28744307590950885</v>
      </c>
      <c r="G4413" s="12">
        <v>0.51708211504841095</v>
      </c>
      <c r="H4413" s="12">
        <v>0.25872564135866394</v>
      </c>
      <c r="I4413" s="12">
        <v>0.2144486128658038</v>
      </c>
      <c r="J4413" s="12">
        <v>0.26325842525101267</v>
      </c>
      <c r="K4413" s="12">
        <v>0.46001080728157046</v>
      </c>
      <c r="L4413" s="12">
        <v>0.2025342995053471</v>
      </c>
      <c r="M4413" s="12">
        <v>0.20736559439686691</v>
      </c>
    </row>
    <row r="4414" spans="1:13" x14ac:dyDescent="0.35">
      <c r="A4414" s="11" t="str">
        <f t="shared" si="70"/>
        <v>CONSUMO PER CAPITA (kg o litros por individuo)EspirituosasBCN AM</v>
      </c>
      <c r="B4414" s="11" t="s">
        <v>208</v>
      </c>
      <c r="C4414" s="11" t="s">
        <v>123</v>
      </c>
      <c r="D4414" s="11" t="s">
        <v>1</v>
      </c>
      <c r="E4414" s="12">
        <v>0.1644305514333653</v>
      </c>
      <c r="F4414" s="12">
        <v>0.36342903125850273</v>
      </c>
      <c r="G4414" s="12">
        <v>0.40523978723001369</v>
      </c>
      <c r="H4414" s="12">
        <v>0.22057851292603456</v>
      </c>
      <c r="I4414" s="12">
        <v>0.16434719482646562</v>
      </c>
      <c r="J4414" s="12">
        <v>0.29307560747214406</v>
      </c>
      <c r="K4414" s="12">
        <v>0.4930204571078573</v>
      </c>
      <c r="L4414" s="12">
        <v>0.1908298822320213</v>
      </c>
      <c r="M4414" s="12">
        <v>0.24258629269306084</v>
      </c>
    </row>
    <row r="4415" spans="1:13" x14ac:dyDescent="0.35">
      <c r="A4415" s="11" t="str">
        <f t="shared" si="70"/>
        <v>CONSUMO PER CAPITA (kg o litros por individuo)EspirituosasREST.CAT ARAGON</v>
      </c>
      <c r="B4415" s="11" t="s">
        <v>208</v>
      </c>
      <c r="C4415" s="11" t="s">
        <v>123</v>
      </c>
      <c r="D4415" s="11" t="s">
        <v>2</v>
      </c>
      <c r="E4415" s="12">
        <v>0.36189610260152572</v>
      </c>
      <c r="F4415" s="12">
        <v>0.39883897526246015</v>
      </c>
      <c r="G4415" s="12">
        <v>0.63234453792418854</v>
      </c>
      <c r="H4415" s="12">
        <v>0.26315932628009886</v>
      </c>
      <c r="I4415" s="12">
        <v>0.34937248548697408</v>
      </c>
      <c r="J4415" s="12">
        <v>0.34489124143958094</v>
      </c>
      <c r="K4415" s="12">
        <v>0.62735446826604113</v>
      </c>
      <c r="L4415" s="12">
        <v>0.20775233841569835</v>
      </c>
      <c r="M4415" s="12">
        <v>0.3182791974339077</v>
      </c>
    </row>
    <row r="4416" spans="1:13" x14ac:dyDescent="0.35">
      <c r="A4416" s="11" t="str">
        <f t="shared" si="70"/>
        <v>CONSUMO PER CAPITA (kg o litros por individuo)EspirituosasLEVANTE</v>
      </c>
      <c r="B4416" s="11" t="s">
        <v>208</v>
      </c>
      <c r="C4416" s="11" t="s">
        <v>123</v>
      </c>
      <c r="D4416" s="11" t="s">
        <v>3</v>
      </c>
      <c r="E4416" s="12">
        <v>0.34620297582337789</v>
      </c>
      <c r="F4416" s="12">
        <v>0.26255227331501918</v>
      </c>
      <c r="G4416" s="12">
        <v>0.50453463763892537</v>
      </c>
      <c r="H4416" s="12">
        <v>0.34563395957004955</v>
      </c>
      <c r="I4416" s="12">
        <v>0.16493903006231975</v>
      </c>
      <c r="J4416" s="12">
        <v>0.21253307440903449</v>
      </c>
      <c r="K4416" s="12">
        <v>0.54073717818799993</v>
      </c>
      <c r="L4416" s="12">
        <v>0.2154603780847206</v>
      </c>
      <c r="M4416" s="12">
        <v>0.16681500607972127</v>
      </c>
    </row>
    <row r="4417" spans="1:13" x14ac:dyDescent="0.35">
      <c r="A4417" s="11" t="str">
        <f t="shared" si="70"/>
        <v>CONSUMO PER CAPITA (kg o litros por individuo)EspirituosasANDALUCIA</v>
      </c>
      <c r="B4417" s="11" t="s">
        <v>208</v>
      </c>
      <c r="C4417" s="11" t="s">
        <v>123</v>
      </c>
      <c r="D4417" s="11" t="s">
        <v>4</v>
      </c>
      <c r="E4417" s="12">
        <v>0.18024927393107795</v>
      </c>
      <c r="F4417" s="12">
        <v>0.24561853285404239</v>
      </c>
      <c r="G4417" s="12">
        <v>0.51078646423907892</v>
      </c>
      <c r="H4417" s="12">
        <v>0.21328067260590347</v>
      </c>
      <c r="I4417" s="12">
        <v>0.18616243758872408</v>
      </c>
      <c r="J4417" s="12">
        <v>0.20313767278210762</v>
      </c>
      <c r="K4417" s="12">
        <v>0.35110873760771955</v>
      </c>
      <c r="L4417" s="12">
        <v>0.18983623277960851</v>
      </c>
      <c r="M4417" s="12">
        <v>0.16077100498741365</v>
      </c>
    </row>
    <row r="4418" spans="1:13" x14ac:dyDescent="0.35">
      <c r="A4418" s="11" t="str">
        <f t="shared" si="70"/>
        <v>CONSUMO PER CAPITA (kg o litros por individuo)EspirituosasMDD AM</v>
      </c>
      <c r="B4418" s="11" t="s">
        <v>208</v>
      </c>
      <c r="C4418" s="11" t="s">
        <v>123</v>
      </c>
      <c r="D4418" s="11" t="s">
        <v>5</v>
      </c>
      <c r="E4418" s="12">
        <v>0.23703520966040018</v>
      </c>
      <c r="F4418" s="12">
        <v>0.24918935773617873</v>
      </c>
      <c r="G4418" s="12">
        <v>0.42022989999100052</v>
      </c>
      <c r="H4418" s="12">
        <v>0.18409011535887629</v>
      </c>
      <c r="I4418" s="12">
        <v>0.15152229715665758</v>
      </c>
      <c r="J4418" s="12">
        <v>0.35232353154156154</v>
      </c>
      <c r="K4418" s="12">
        <v>0.36867222940702288</v>
      </c>
      <c r="L4418" s="12">
        <v>0.18020516396317734</v>
      </c>
      <c r="M4418" s="12">
        <v>0.20559853307677767</v>
      </c>
    </row>
    <row r="4419" spans="1:13" x14ac:dyDescent="0.35">
      <c r="A4419" s="11" t="str">
        <f t="shared" si="70"/>
        <v>CONSUMO PER CAPITA (kg o litros por individuo)EspirituosasRTO CENTRO</v>
      </c>
      <c r="B4419" s="11" t="s">
        <v>208</v>
      </c>
      <c r="C4419" s="11" t="s">
        <v>123</v>
      </c>
      <c r="D4419" s="11" t="s">
        <v>6</v>
      </c>
      <c r="E4419" s="12">
        <v>0.26269454170678802</v>
      </c>
      <c r="F4419" s="12">
        <v>0.22963866949628892</v>
      </c>
      <c r="G4419" s="12">
        <v>0.52672571923998035</v>
      </c>
      <c r="H4419" s="12">
        <v>0.28196771983319746</v>
      </c>
      <c r="I4419" s="12">
        <v>0.25911302700022243</v>
      </c>
      <c r="J4419" s="12">
        <v>0.22715153888216238</v>
      </c>
      <c r="K4419" s="12">
        <v>0.43032751851494333</v>
      </c>
      <c r="L4419" s="12">
        <v>0.20414456584200419</v>
      </c>
      <c r="M4419" s="12">
        <v>0.23508692429518177</v>
      </c>
    </row>
    <row r="4420" spans="1:13" x14ac:dyDescent="0.35">
      <c r="A4420" s="11" t="str">
        <f t="shared" si="70"/>
        <v>CONSUMO PER CAPITA (kg o litros por individuo)EspirituosasNORTE-CENTRO</v>
      </c>
      <c r="B4420" s="11" t="s">
        <v>208</v>
      </c>
      <c r="C4420" s="11" t="s">
        <v>123</v>
      </c>
      <c r="D4420" s="11" t="s">
        <v>7</v>
      </c>
      <c r="E4420" s="12">
        <v>0.24720451169280577</v>
      </c>
      <c r="F4420" s="12">
        <v>0.39031039198915718</v>
      </c>
      <c r="G4420" s="12">
        <v>0.69556323597711534</v>
      </c>
      <c r="H4420" s="12">
        <v>0.34621774949335116</v>
      </c>
      <c r="I4420" s="12">
        <v>0.23540772337250718</v>
      </c>
      <c r="J4420" s="12">
        <v>0.3123116985843904</v>
      </c>
      <c r="K4420" s="12">
        <v>0.3975732357778628</v>
      </c>
      <c r="L4420" s="12">
        <v>0.26289106539686496</v>
      </c>
      <c r="M4420" s="12">
        <v>0.22273587024880881</v>
      </c>
    </row>
    <row r="4421" spans="1:13" x14ac:dyDescent="0.35">
      <c r="A4421" s="11" t="str">
        <f t="shared" si="70"/>
        <v>CONSUMO PER CAPITA (kg o litros por individuo)EspirituosasNOROESTE</v>
      </c>
      <c r="B4421" s="11" t="s">
        <v>208</v>
      </c>
      <c r="C4421" s="11" t="s">
        <v>123</v>
      </c>
      <c r="D4421" s="11" t="s">
        <v>8</v>
      </c>
      <c r="E4421" s="12">
        <v>0.2159326235602137</v>
      </c>
      <c r="F4421" s="12">
        <v>0.19272813443123871</v>
      </c>
      <c r="G4421" s="12">
        <v>0.4473318895077949</v>
      </c>
      <c r="H4421" s="12">
        <v>0.23656703211503002</v>
      </c>
      <c r="I4421" s="12">
        <v>0.24646407026437453</v>
      </c>
      <c r="J4421" s="12">
        <v>0.18824798207237017</v>
      </c>
      <c r="K4421" s="12">
        <v>0.51626817655235235</v>
      </c>
      <c r="L4421" s="12">
        <v>0.18237227580144241</v>
      </c>
      <c r="M4421" s="12">
        <v>0.13821828178416348</v>
      </c>
    </row>
    <row r="4422" spans="1:13" x14ac:dyDescent="0.35">
      <c r="A4422" s="11" t="str">
        <f t="shared" si="70"/>
        <v>CONSUMO PER CAPITA (kg o litros por individuo)Espirituosas&lt;2MIL</v>
      </c>
      <c r="B4422" s="11" t="s">
        <v>208</v>
      </c>
      <c r="C4422" s="11" t="s">
        <v>123</v>
      </c>
      <c r="D4422" s="11" t="s">
        <v>9</v>
      </c>
      <c r="E4422" s="12">
        <v>0.5900116178437923</v>
      </c>
      <c r="F4422" s="12">
        <v>0.60807553318931673</v>
      </c>
      <c r="G4422" s="12">
        <v>0.83852669023196957</v>
      </c>
      <c r="H4422" s="12">
        <v>0.3933288481771946</v>
      </c>
      <c r="I4422" s="12">
        <v>0.62440760359767855</v>
      </c>
      <c r="J4422" s="12">
        <v>0.69245079419356381</v>
      </c>
      <c r="K4422" s="12">
        <v>0.85245645855138497</v>
      </c>
      <c r="L4422" s="12">
        <v>0.28214683903223037</v>
      </c>
      <c r="M4422" s="12">
        <v>0.4325383637473445</v>
      </c>
    </row>
    <row r="4423" spans="1:13" x14ac:dyDescent="0.35">
      <c r="A4423" s="11" t="str">
        <f t="shared" si="70"/>
        <v>CONSUMO PER CAPITA (kg o litros por individuo)Espirituosas2-5MIL</v>
      </c>
      <c r="B4423" s="11" t="s">
        <v>208</v>
      </c>
      <c r="C4423" s="11" t="s">
        <v>123</v>
      </c>
      <c r="D4423" s="11" t="s">
        <v>10</v>
      </c>
      <c r="E4423" s="12">
        <v>0.14928461743280425</v>
      </c>
      <c r="F4423" s="12">
        <v>0.14034310634097083</v>
      </c>
      <c r="G4423" s="12">
        <v>0.32855166047241124</v>
      </c>
      <c r="H4423" s="12">
        <v>0.14061297470374959</v>
      </c>
      <c r="I4423" s="12">
        <v>0.12222719573837373</v>
      </c>
      <c r="J4423" s="12">
        <v>0.13274620781841684</v>
      </c>
      <c r="K4423" s="12">
        <v>0.25439672101460503</v>
      </c>
      <c r="L4423" s="12">
        <v>7.0266731171066354E-2</v>
      </c>
      <c r="M4423" s="12">
        <v>0.16537190779252478</v>
      </c>
    </row>
    <row r="4424" spans="1:13" x14ac:dyDescent="0.35">
      <c r="A4424" s="11" t="str">
        <f t="shared" si="70"/>
        <v>CONSUMO PER CAPITA (kg o litros por individuo)Espirituosas5-10MIL</v>
      </c>
      <c r="B4424" s="11" t="s">
        <v>208</v>
      </c>
      <c r="C4424" s="11" t="s">
        <v>123</v>
      </c>
      <c r="D4424" s="11" t="s">
        <v>11</v>
      </c>
      <c r="E4424" s="12">
        <v>0.20794833367905388</v>
      </c>
      <c r="F4424" s="12">
        <v>0.22001208502290195</v>
      </c>
      <c r="G4424" s="12">
        <v>0.55943729370648798</v>
      </c>
      <c r="H4424" s="12">
        <v>0.26912682700361679</v>
      </c>
      <c r="I4424" s="12">
        <v>0.15846695878955616</v>
      </c>
      <c r="J4424" s="12">
        <v>0.14534618816473005</v>
      </c>
      <c r="K4424" s="12">
        <v>0.35386598234723066</v>
      </c>
      <c r="L4424" s="12">
        <v>0.15350748017954088</v>
      </c>
      <c r="M4424" s="12">
        <v>0.17572229538008152</v>
      </c>
    </row>
    <row r="4425" spans="1:13" x14ac:dyDescent="0.35">
      <c r="A4425" s="11" t="str">
        <f t="shared" si="70"/>
        <v>CONSUMO PER CAPITA (kg o litros por individuo)Espirituosas10-30MIL</v>
      </c>
      <c r="B4425" s="11" t="s">
        <v>208</v>
      </c>
      <c r="C4425" s="11" t="s">
        <v>123</v>
      </c>
      <c r="D4425" s="11" t="s">
        <v>12</v>
      </c>
      <c r="E4425" s="12">
        <v>0.21410032247766531</v>
      </c>
      <c r="F4425" s="12">
        <v>0.30369018993413543</v>
      </c>
      <c r="G4425" s="12">
        <v>0.57323244567686638</v>
      </c>
      <c r="H4425" s="12">
        <v>0.23362662794358824</v>
      </c>
      <c r="I4425" s="12">
        <v>0.16377164274119543</v>
      </c>
      <c r="J4425" s="12">
        <v>0.22640971989481976</v>
      </c>
      <c r="K4425" s="12">
        <v>0.57373340102907178</v>
      </c>
      <c r="L4425" s="12">
        <v>0.15222716864061839</v>
      </c>
      <c r="M4425" s="12">
        <v>0.18541351626133032</v>
      </c>
    </row>
    <row r="4426" spans="1:13" x14ac:dyDescent="0.35">
      <c r="A4426" s="11" t="str">
        <f t="shared" si="70"/>
        <v>CONSUMO PER CAPITA (kg o litros por individuo)Espirituosas30-100MIL</v>
      </c>
      <c r="B4426" s="11" t="s">
        <v>208</v>
      </c>
      <c r="C4426" s="11" t="s">
        <v>123</v>
      </c>
      <c r="D4426" s="11" t="s">
        <v>13</v>
      </c>
      <c r="E4426" s="12">
        <v>0.25644923762624311</v>
      </c>
      <c r="F4426" s="12">
        <v>0.25093945321881994</v>
      </c>
      <c r="G4426" s="12">
        <v>0.50562314200800262</v>
      </c>
      <c r="H4426" s="12">
        <v>0.25503125414505773</v>
      </c>
      <c r="I4426" s="12">
        <v>0.21285069890746094</v>
      </c>
      <c r="J4426" s="12">
        <v>0.25992776079357333</v>
      </c>
      <c r="K4426" s="12">
        <v>0.42104072731056019</v>
      </c>
      <c r="L4426" s="12">
        <v>0.22762401098554536</v>
      </c>
      <c r="M4426" s="12">
        <v>0.19096507646495239</v>
      </c>
    </row>
    <row r="4427" spans="1:13" x14ac:dyDescent="0.35">
      <c r="A4427" s="11" t="str">
        <f t="shared" si="70"/>
        <v>CONSUMO PER CAPITA (kg o litros por individuo)Espirituosas100-200MIL</v>
      </c>
      <c r="B4427" s="11" t="s">
        <v>208</v>
      </c>
      <c r="C4427" s="11" t="s">
        <v>123</v>
      </c>
      <c r="D4427" s="11" t="s">
        <v>14</v>
      </c>
      <c r="E4427" s="12">
        <v>0.20768499043866309</v>
      </c>
      <c r="F4427" s="12">
        <v>0.21381606068064535</v>
      </c>
      <c r="G4427" s="12">
        <v>0.47698227202347898</v>
      </c>
      <c r="H4427" s="12">
        <v>0.28785780336959593</v>
      </c>
      <c r="I4427" s="12">
        <v>0.17033248269357601</v>
      </c>
      <c r="J4427" s="12">
        <v>0.21520027111591855</v>
      </c>
      <c r="K4427" s="12">
        <v>0.36673303111029598</v>
      </c>
      <c r="L4427" s="12">
        <v>0.22215653689114914</v>
      </c>
      <c r="M4427" s="12">
        <v>0.18459559869552605</v>
      </c>
    </row>
    <row r="4428" spans="1:13" x14ac:dyDescent="0.35">
      <c r="A4428" s="11" t="str">
        <f t="shared" si="70"/>
        <v>CONSUMO PER CAPITA (kg o litros por individuo)Espirituosas200-500MIL</v>
      </c>
      <c r="B4428" s="11" t="s">
        <v>208</v>
      </c>
      <c r="C4428" s="11" t="s">
        <v>123</v>
      </c>
      <c r="D4428" s="11" t="s">
        <v>15</v>
      </c>
      <c r="E4428" s="12">
        <v>0.28699892083443013</v>
      </c>
      <c r="F4428" s="12">
        <v>0.35469966426058663</v>
      </c>
      <c r="G4428" s="12">
        <v>0.51845374419210744</v>
      </c>
      <c r="H4428" s="12">
        <v>0.29961358076850014</v>
      </c>
      <c r="I4428" s="12">
        <v>0.26990253366604711</v>
      </c>
      <c r="J4428" s="12">
        <v>0.21957332776795122</v>
      </c>
      <c r="K4428" s="12">
        <v>0.54762212540711119</v>
      </c>
      <c r="L4428" s="12">
        <v>0.30121648975798465</v>
      </c>
      <c r="M4428" s="12">
        <v>0.24365655299556122</v>
      </c>
    </row>
    <row r="4429" spans="1:13" x14ac:dyDescent="0.35">
      <c r="A4429" s="11" t="str">
        <f t="shared" si="70"/>
        <v>CONSUMO PER CAPITA (kg o litros por individuo)Espirituosas&gt;500MIL</v>
      </c>
      <c r="B4429" s="11" t="s">
        <v>208</v>
      </c>
      <c r="C4429" s="11" t="s">
        <v>123</v>
      </c>
      <c r="D4429" s="11" t="s">
        <v>16</v>
      </c>
      <c r="E4429" s="12">
        <v>0.24530985134781425</v>
      </c>
      <c r="F4429" s="12">
        <v>0.29009094549356373</v>
      </c>
      <c r="G4429" s="12">
        <v>0.43452754481266881</v>
      </c>
      <c r="H4429" s="12">
        <v>0.23572220168561564</v>
      </c>
      <c r="I4429" s="12">
        <v>0.17749114452582368</v>
      </c>
      <c r="J4429" s="12">
        <v>0.32893734370220051</v>
      </c>
      <c r="K4429" s="12">
        <v>0.37117035244236474</v>
      </c>
      <c r="L4429" s="12">
        <v>0.18501888472519479</v>
      </c>
      <c r="M4429" s="12">
        <v>0.1912555031730083</v>
      </c>
    </row>
    <row r="4430" spans="1:13" x14ac:dyDescent="0.35">
      <c r="A4430" s="11" t="str">
        <f t="shared" si="70"/>
        <v>CONSUMO PER CAPITA (kg o litros por individuo)EspirituosasDE 15 A 19 AÑOS</v>
      </c>
      <c r="B4430" s="11" t="s">
        <v>208</v>
      </c>
      <c r="C4430" s="11" t="s">
        <v>123</v>
      </c>
      <c r="D4430" s="11" t="s">
        <v>34</v>
      </c>
      <c r="E4430" s="12">
        <v>0.11165789021546241</v>
      </c>
      <c r="F4430" s="12">
        <v>4.7590545323322297E-2</v>
      </c>
      <c r="G4430" s="12">
        <v>0.37333645556976014</v>
      </c>
      <c r="H4430" s="12">
        <v>9.342089585153579E-2</v>
      </c>
      <c r="I4430" s="12">
        <v>4.5755134698092798E-3</v>
      </c>
      <c r="J4430" s="12">
        <v>2.2002373059783972E-2</v>
      </c>
      <c r="K4430" s="12">
        <v>0.20099972122085286</v>
      </c>
      <c r="L4430" s="12">
        <v>2.9405837884166904E-2</v>
      </c>
      <c r="M4430" s="12">
        <v>1.1612497216295066E-3</v>
      </c>
    </row>
    <row r="4431" spans="1:13" x14ac:dyDescent="0.35">
      <c r="A4431" s="11" t="str">
        <f t="shared" si="70"/>
        <v>CONSUMO PER CAPITA (kg o litros por individuo)EspirituosasDE 20 A 24 AÑOS</v>
      </c>
      <c r="B4431" s="11" t="s">
        <v>208</v>
      </c>
      <c r="C4431" s="11" t="s">
        <v>123</v>
      </c>
      <c r="D4431" s="11" t="s">
        <v>35</v>
      </c>
      <c r="E4431" s="12">
        <v>0.1519921263163867</v>
      </c>
      <c r="F4431" s="12">
        <v>0.21440938105221821</v>
      </c>
      <c r="G4431" s="12">
        <v>0.31884160606058221</v>
      </c>
      <c r="H4431" s="12">
        <v>0.13896952049118802</v>
      </c>
      <c r="I4431" s="12">
        <v>0.10791903704419206</v>
      </c>
      <c r="J4431" s="12">
        <v>0.2259698621768543</v>
      </c>
      <c r="K4431" s="12">
        <v>0.61249545735932764</v>
      </c>
      <c r="L4431" s="12">
        <v>0.20286188077259384</v>
      </c>
      <c r="M4431" s="12">
        <v>0.16833022106095069</v>
      </c>
    </row>
    <row r="4432" spans="1:13" x14ac:dyDescent="0.35">
      <c r="A4432" s="11" t="str">
        <f t="shared" si="70"/>
        <v>CONSUMO PER CAPITA (kg o litros por individuo)EspirituosasDE 25 A 34 AÑOS</v>
      </c>
      <c r="B4432" s="11" t="s">
        <v>208</v>
      </c>
      <c r="C4432" s="11" t="s">
        <v>123</v>
      </c>
      <c r="D4432" s="11" t="s">
        <v>36</v>
      </c>
      <c r="E4432" s="12">
        <v>0.24013693307913381</v>
      </c>
      <c r="F4432" s="12">
        <v>0.20582941714721212</v>
      </c>
      <c r="G4432" s="12">
        <v>0.42812600601072054</v>
      </c>
      <c r="H4432" s="12">
        <v>0.17727870776316731</v>
      </c>
      <c r="I4432" s="12">
        <v>0.19765685161713872</v>
      </c>
      <c r="J4432" s="12">
        <v>0.22555233847389483</v>
      </c>
      <c r="K4432" s="12">
        <v>0.29778745681750429</v>
      </c>
      <c r="L4432" s="12">
        <v>0.11000545867184244</v>
      </c>
      <c r="M4432" s="12">
        <v>0.15775157638923801</v>
      </c>
    </row>
    <row r="4433" spans="1:13" x14ac:dyDescent="0.35">
      <c r="A4433" s="11" t="str">
        <f t="shared" si="70"/>
        <v>CONSUMO PER CAPITA (kg o litros por individuo)EspirituosasDE 35 A 49 AÑOS</v>
      </c>
      <c r="B4433" s="11" t="s">
        <v>208</v>
      </c>
      <c r="C4433" s="11" t="s">
        <v>123</v>
      </c>
      <c r="D4433" s="11" t="s">
        <v>37</v>
      </c>
      <c r="E4433" s="12">
        <v>0.1450912583247041</v>
      </c>
      <c r="F4433" s="12">
        <v>0.21235423420108532</v>
      </c>
      <c r="G4433" s="12">
        <v>0.38415821398235994</v>
      </c>
      <c r="H4433" s="12">
        <v>0.1710018605064621</v>
      </c>
      <c r="I4433" s="12">
        <v>0.14355234432659303</v>
      </c>
      <c r="J4433" s="12">
        <v>0.17341625427730814</v>
      </c>
      <c r="K4433" s="12">
        <v>0.32029387911133972</v>
      </c>
      <c r="L4433" s="12">
        <v>0.12032153234314097</v>
      </c>
      <c r="M4433" s="12">
        <v>0.14926179834835585</v>
      </c>
    </row>
    <row r="4434" spans="1:13" x14ac:dyDescent="0.35">
      <c r="A4434" s="11" t="str">
        <f t="shared" si="70"/>
        <v>CONSUMO PER CAPITA (kg o litros por individuo)EspirituosasDE 50 A 59 AÑOS</v>
      </c>
      <c r="B4434" s="11" t="s">
        <v>208</v>
      </c>
      <c r="C4434" s="11" t="s">
        <v>123</v>
      </c>
      <c r="D4434" s="11" t="s">
        <v>38</v>
      </c>
      <c r="E4434" s="12">
        <v>0.24130998350856481</v>
      </c>
      <c r="F4434" s="12">
        <v>0.28511975510848375</v>
      </c>
      <c r="G4434" s="12">
        <v>0.59435182659662755</v>
      </c>
      <c r="H4434" s="12">
        <v>0.31489124953576997</v>
      </c>
      <c r="I4434" s="12">
        <v>0.23786941015227148</v>
      </c>
      <c r="J4434" s="12">
        <v>0.25891890917703153</v>
      </c>
      <c r="K4434" s="12">
        <v>0.56033617762872479</v>
      </c>
      <c r="L4434" s="12">
        <v>0.31484069858762037</v>
      </c>
      <c r="M4434" s="12">
        <v>0.2422591436721262</v>
      </c>
    </row>
    <row r="4435" spans="1:13" x14ac:dyDescent="0.35">
      <c r="A4435" s="11" t="str">
        <f t="shared" si="70"/>
        <v>CONSUMO PER CAPITA (kg o litros por individuo)EspirituosasDE 60 A 75 AÑOS</v>
      </c>
      <c r="B4435" s="11" t="s">
        <v>208</v>
      </c>
      <c r="C4435" s="11" t="s">
        <v>123</v>
      </c>
      <c r="D4435" s="11" t="s">
        <v>39</v>
      </c>
      <c r="E4435" s="12">
        <v>0.48380391299771786</v>
      </c>
      <c r="F4435" s="12">
        <v>0.52941059494153797</v>
      </c>
      <c r="G4435" s="12">
        <v>0.77573832241626295</v>
      </c>
      <c r="H4435" s="12">
        <v>0.45725223661996417</v>
      </c>
      <c r="I4435" s="12">
        <v>0.38573365470645377</v>
      </c>
      <c r="J4435" s="12">
        <v>0.48351037624576959</v>
      </c>
      <c r="K4435" s="12">
        <v>0.67738466477380554</v>
      </c>
      <c r="L4435" s="12">
        <v>0.31657516071722752</v>
      </c>
      <c r="M4435" s="12">
        <v>0.34906022318711727</v>
      </c>
    </row>
    <row r="4436" spans="1:13" x14ac:dyDescent="0.35">
      <c r="A4436" s="11" t="str">
        <f t="shared" si="70"/>
        <v>CONSUMO PER CAPITA (kg o litros por individuo)EspirituosasNIVEL ALTO</v>
      </c>
      <c r="B4436" s="11" t="s">
        <v>208</v>
      </c>
      <c r="C4436" s="11" t="s">
        <v>123</v>
      </c>
      <c r="D4436" s="11" t="s">
        <v>171</v>
      </c>
      <c r="E4436" s="12">
        <v>0.22200012546429221</v>
      </c>
      <c r="F4436" s="12">
        <v>0.27722361170398802</v>
      </c>
      <c r="G4436" s="12">
        <v>0.52339354682766326</v>
      </c>
      <c r="H4436" s="12">
        <v>0.27707933089479081</v>
      </c>
      <c r="I4436" s="12">
        <v>0.18955992784417691</v>
      </c>
      <c r="J4436" s="12">
        <v>0.25661406057627684</v>
      </c>
      <c r="K4436" s="12">
        <v>0.45150034902874209</v>
      </c>
      <c r="L4436" s="12">
        <v>0.21865048651918625</v>
      </c>
      <c r="M4436" s="12">
        <v>0.21622864438822331</v>
      </c>
    </row>
    <row r="4437" spans="1:13" x14ac:dyDescent="0.35">
      <c r="A4437" s="11" t="str">
        <f t="shared" si="70"/>
        <v>CONSUMO PER CAPITA (kg o litros por individuo)EspirituosasNIVEL MEDIO ALTO</v>
      </c>
      <c r="B4437" s="11" t="s">
        <v>208</v>
      </c>
      <c r="C4437" s="11" t="s">
        <v>123</v>
      </c>
      <c r="D4437" s="11" t="s">
        <v>172</v>
      </c>
      <c r="E4437" s="12">
        <v>0.21206583225233419</v>
      </c>
      <c r="F4437" s="12">
        <v>0.20535649851181295</v>
      </c>
      <c r="G4437" s="12">
        <v>0.5260499829177665</v>
      </c>
      <c r="H4437" s="12">
        <v>0.16300230262997387</v>
      </c>
      <c r="I4437" s="12">
        <v>0.19709036779469902</v>
      </c>
      <c r="J4437" s="12">
        <v>0.26523890311992399</v>
      </c>
      <c r="K4437" s="12">
        <v>0.48973616894214111</v>
      </c>
      <c r="L4437" s="12">
        <v>0.16304334930978101</v>
      </c>
      <c r="M4437" s="12">
        <v>0.23391682015593979</v>
      </c>
    </row>
    <row r="4438" spans="1:13" x14ac:dyDescent="0.35">
      <c r="A4438" s="11" t="str">
        <f t="shared" si="70"/>
        <v>CONSUMO PER CAPITA (kg o litros por individuo)EspirituosasNIVEL MEDIO</v>
      </c>
      <c r="B4438" s="11" t="s">
        <v>208</v>
      </c>
      <c r="C4438" s="11" t="s">
        <v>123</v>
      </c>
      <c r="D4438" s="11" t="s">
        <v>173</v>
      </c>
      <c r="E4438" s="12">
        <v>0.27861798072037974</v>
      </c>
      <c r="F4438" s="12">
        <v>0.29669845750643437</v>
      </c>
      <c r="G4438" s="12">
        <v>0.5267561483011739</v>
      </c>
      <c r="H4438" s="12">
        <v>0.31759220421994416</v>
      </c>
      <c r="I4438" s="12">
        <v>0.20040195762187632</v>
      </c>
      <c r="J4438" s="12">
        <v>0.2258570153543972</v>
      </c>
      <c r="K4438" s="12">
        <v>0.43997852220321004</v>
      </c>
      <c r="L4438" s="12">
        <v>0.1544918654971858</v>
      </c>
      <c r="M4438" s="12">
        <v>0.14948797669402245</v>
      </c>
    </row>
    <row r="4439" spans="1:13" x14ac:dyDescent="0.35">
      <c r="A4439" s="11" t="str">
        <f t="shared" si="70"/>
        <v>CONSUMO PER CAPITA (kg o litros por individuo)EspirituosasNIVEL MEDIO BAJO</v>
      </c>
      <c r="B4439" s="11" t="s">
        <v>208</v>
      </c>
      <c r="C4439" s="11" t="s">
        <v>123</v>
      </c>
      <c r="D4439" s="11" t="s">
        <v>174</v>
      </c>
      <c r="E4439" s="12">
        <v>0.2744174912664481</v>
      </c>
      <c r="F4439" s="12">
        <v>0.29018449933002971</v>
      </c>
      <c r="G4439" s="12">
        <v>0.52083269039012103</v>
      </c>
      <c r="H4439" s="12">
        <v>0.19592203406509975</v>
      </c>
      <c r="I4439" s="12">
        <v>0.24521319706353412</v>
      </c>
      <c r="J4439" s="12">
        <v>0.2197345487560845</v>
      </c>
      <c r="K4439" s="12">
        <v>0.40342784437633394</v>
      </c>
      <c r="L4439" s="12">
        <v>0.22032226180808545</v>
      </c>
      <c r="M4439" s="12">
        <v>0.32557053503305683</v>
      </c>
    </row>
    <row r="4440" spans="1:13" x14ac:dyDescent="0.35">
      <c r="A4440" s="11" t="str">
        <f t="shared" si="70"/>
        <v>CONSUMO PER CAPITA (kg o litros por individuo)EspirituosasNIVEL BAJO</v>
      </c>
      <c r="B4440" s="11" t="s">
        <v>208</v>
      </c>
      <c r="C4440" s="11" t="s">
        <v>123</v>
      </c>
      <c r="D4440" s="11" t="s">
        <v>190</v>
      </c>
      <c r="E4440" s="12">
        <v>0.27291276665039188</v>
      </c>
      <c r="F4440" s="12">
        <v>0.34139623720260615</v>
      </c>
      <c r="G4440" s="12">
        <v>0.49133653143118505</v>
      </c>
      <c r="H4440" s="12">
        <v>0.28154995083394896</v>
      </c>
      <c r="I4440" s="12">
        <v>0.24653821380015001</v>
      </c>
      <c r="J4440" s="12">
        <v>0.33902672653795135</v>
      </c>
      <c r="K4440" s="12">
        <v>0.50892233792999986</v>
      </c>
      <c r="L4440" s="12">
        <v>0.25545781580217525</v>
      </c>
      <c r="M4440" s="12">
        <v>0.1663811040041637</v>
      </c>
    </row>
    <row r="4441" spans="1:13" x14ac:dyDescent="0.35">
      <c r="A4441" s="11" t="str">
        <f t="shared" si="70"/>
        <v>CONSUMO PER CAPITA (kg o litros por individuo)EspirituosasHOMBRE</v>
      </c>
      <c r="B4441" s="11" t="s">
        <v>208</v>
      </c>
      <c r="C4441" s="11" t="s">
        <v>123</v>
      </c>
      <c r="D4441" s="11" t="s">
        <v>17</v>
      </c>
      <c r="E4441" s="12">
        <v>0.26321614246247865</v>
      </c>
      <c r="F4441" s="12">
        <v>0.33519542133065861</v>
      </c>
      <c r="G4441" s="12">
        <v>0.56439373730791342</v>
      </c>
      <c r="H4441" s="12">
        <v>0.28531252641853683</v>
      </c>
      <c r="I4441" s="12">
        <v>0.25698949244452052</v>
      </c>
      <c r="J4441" s="12">
        <v>0.28807675284260736</v>
      </c>
      <c r="K4441" s="12">
        <v>0.49701373300038459</v>
      </c>
      <c r="L4441" s="12">
        <v>0.22353151277116701</v>
      </c>
      <c r="M4441" s="12">
        <v>0.24269920690825231</v>
      </c>
    </row>
    <row r="4442" spans="1:13" x14ac:dyDescent="0.35">
      <c r="A4442" s="11" t="str">
        <f t="shared" si="70"/>
        <v>CONSUMO PER CAPITA (kg o litros por individuo)EspirituosasMUJER</v>
      </c>
      <c r="B4442" s="11" t="s">
        <v>208</v>
      </c>
      <c r="C4442" s="11" t="s">
        <v>123</v>
      </c>
      <c r="D4442" s="11" t="s">
        <v>18</v>
      </c>
      <c r="E4442" s="12">
        <v>0.2449001330377559</v>
      </c>
      <c r="F4442" s="12">
        <v>0.24029714032601154</v>
      </c>
      <c r="G4442" s="12">
        <v>0.47036068201120229</v>
      </c>
      <c r="H4442" s="12">
        <v>0.23248209247516644</v>
      </c>
      <c r="I4442" s="12">
        <v>0.1723475626764876</v>
      </c>
      <c r="J4442" s="12">
        <v>0.23869702865541295</v>
      </c>
      <c r="K4442" s="12">
        <v>0.42338965561622388</v>
      </c>
      <c r="L4442" s="12">
        <v>0.18175401111692621</v>
      </c>
      <c r="M4442" s="12">
        <v>0.17231280425797027</v>
      </c>
    </row>
    <row r="4443" spans="1:13" x14ac:dyDescent="0.35">
      <c r="A4443" s="11" t="str">
        <f t="shared" si="70"/>
        <v>CONSUMO PER CAPITA (kg o litros por individuo)WhiskyT.ESPAÑA</v>
      </c>
      <c r="B4443" s="11" t="s">
        <v>208</v>
      </c>
      <c r="C4443" s="11" t="s">
        <v>124</v>
      </c>
      <c r="D4443" s="11" t="s">
        <v>32</v>
      </c>
      <c r="E4443" s="12">
        <v>1.7447444296315819E-2</v>
      </c>
      <c r="F4443" s="12">
        <v>2.239800666528895E-2</v>
      </c>
      <c r="G4443" s="12">
        <v>3.483405450463025E-2</v>
      </c>
      <c r="H4443" s="12">
        <v>2.889730626929583E-2</v>
      </c>
      <c r="I4443" s="12">
        <v>2.4623262869601825E-2</v>
      </c>
      <c r="J4443" s="12">
        <v>2.1929672876071702E-2</v>
      </c>
      <c r="K4443" s="12">
        <v>3.3846369258776279E-2</v>
      </c>
      <c r="L4443" s="12">
        <v>2.2960060879781866E-2</v>
      </c>
      <c r="M4443" s="12">
        <v>1.9593875087795153E-2</v>
      </c>
    </row>
    <row r="4444" spans="1:13" x14ac:dyDescent="0.35">
      <c r="A4444" s="11" t="str">
        <f t="shared" si="70"/>
        <v>CONSUMO PER CAPITA (kg o litros por individuo)WhiskyBCN AM</v>
      </c>
      <c r="B4444" s="11" t="s">
        <v>208</v>
      </c>
      <c r="C4444" s="11" t="s">
        <v>124</v>
      </c>
      <c r="D4444" s="11" t="s">
        <v>1</v>
      </c>
      <c r="E4444" s="12">
        <v>8.6405168852914313E-3</v>
      </c>
      <c r="F4444" s="12">
        <v>8.5737984915667479E-3</v>
      </c>
      <c r="G4444" s="12">
        <v>1.2513608177788158E-2</v>
      </c>
      <c r="H4444" s="12">
        <v>1.2245809364762446E-2</v>
      </c>
      <c r="I4444" s="12">
        <v>1.9052073746992797E-2</v>
      </c>
      <c r="J4444" s="12">
        <v>4.1588673530852799E-2</v>
      </c>
      <c r="K4444" s="12">
        <v>3.6393992976607024E-2</v>
      </c>
      <c r="L4444" s="12">
        <v>4.0438165144881473E-2</v>
      </c>
      <c r="M4444" s="12">
        <v>3.1256434418102538E-2</v>
      </c>
    </row>
    <row r="4445" spans="1:13" x14ac:dyDescent="0.35">
      <c r="A4445" s="11" t="str">
        <f t="shared" si="70"/>
        <v>CONSUMO PER CAPITA (kg o litros por individuo)WhiskyREST.CAT ARAGON</v>
      </c>
      <c r="B4445" s="11" t="s">
        <v>208</v>
      </c>
      <c r="C4445" s="11" t="s">
        <v>124</v>
      </c>
      <c r="D4445" s="11" t="s">
        <v>2</v>
      </c>
      <c r="E4445" s="12">
        <v>2.030157348112803E-2</v>
      </c>
      <c r="F4445" s="12">
        <v>2.5679574613958679E-2</v>
      </c>
      <c r="G4445" s="12">
        <v>3.1982228614508168E-2</v>
      </c>
      <c r="H4445" s="12">
        <v>2.1827500002464448E-2</v>
      </c>
      <c r="I4445" s="12">
        <v>2.2955518680833769E-2</v>
      </c>
      <c r="J4445" s="12">
        <v>1.2249803505385105E-2</v>
      </c>
      <c r="K4445" s="12">
        <v>3.9904627770076764E-2</v>
      </c>
      <c r="L4445" s="12">
        <v>2.1009214612702609E-2</v>
      </c>
      <c r="M4445" s="12">
        <v>3.1323582308628264E-2</v>
      </c>
    </row>
    <row r="4446" spans="1:13" x14ac:dyDescent="0.35">
      <c r="A4446" s="11" t="str">
        <f t="shared" si="70"/>
        <v>CONSUMO PER CAPITA (kg o litros por individuo)WhiskyLEVANTE</v>
      </c>
      <c r="B4446" s="11" t="s">
        <v>208</v>
      </c>
      <c r="C4446" s="11" t="s">
        <v>124</v>
      </c>
      <c r="D4446" s="11" t="s">
        <v>3</v>
      </c>
      <c r="E4446" s="12">
        <v>1.5134630168307248E-2</v>
      </c>
      <c r="F4446" s="12">
        <v>2.4992527144051566E-2</v>
      </c>
      <c r="G4446" s="12">
        <v>5.1194076320620084E-2</v>
      </c>
      <c r="H4446" s="12">
        <v>6.2925209674798116E-2</v>
      </c>
      <c r="I4446" s="12">
        <v>3.620152032869095E-2</v>
      </c>
      <c r="J4446" s="12">
        <v>3.1700078739199639E-2</v>
      </c>
      <c r="K4446" s="12">
        <v>6.9558619913323752E-2</v>
      </c>
      <c r="L4446" s="12">
        <v>2.6492436680892704E-2</v>
      </c>
      <c r="M4446" s="12">
        <v>1.9619436728961433E-2</v>
      </c>
    </row>
    <row r="4447" spans="1:13" x14ac:dyDescent="0.35">
      <c r="A4447" s="11" t="str">
        <f t="shared" si="70"/>
        <v>CONSUMO PER CAPITA (kg o litros por individuo)WhiskyANDALUCIA</v>
      </c>
      <c r="B4447" s="11" t="s">
        <v>208</v>
      </c>
      <c r="C4447" s="11" t="s">
        <v>124</v>
      </c>
      <c r="D4447" s="11" t="s">
        <v>4</v>
      </c>
      <c r="E4447" s="12">
        <v>1.2727104598181348E-2</v>
      </c>
      <c r="F4447" s="12">
        <v>2.3519570203015445E-2</v>
      </c>
      <c r="G4447" s="12">
        <v>3.392081487246424E-2</v>
      </c>
      <c r="H4447" s="12">
        <v>2.2779036640929763E-2</v>
      </c>
      <c r="I4447" s="12">
        <v>1.7950270911297812E-2</v>
      </c>
      <c r="J4447" s="12">
        <v>1.1474840447319079E-2</v>
      </c>
      <c r="K4447" s="12">
        <v>2.0966642040464521E-2</v>
      </c>
      <c r="L4447" s="12">
        <v>1.7972662732951453E-2</v>
      </c>
      <c r="M4447" s="12">
        <v>1.2999883855936754E-2</v>
      </c>
    </row>
    <row r="4448" spans="1:13" x14ac:dyDescent="0.35">
      <c r="A4448" s="11" t="str">
        <f t="shared" si="70"/>
        <v>CONSUMO PER CAPITA (kg o litros por individuo)WhiskyMDD AM</v>
      </c>
      <c r="B4448" s="11" t="s">
        <v>208</v>
      </c>
      <c r="C4448" s="11" t="s">
        <v>124</v>
      </c>
      <c r="D4448" s="11" t="s">
        <v>5</v>
      </c>
      <c r="E4448" s="12">
        <v>2.5276202190505598E-2</v>
      </c>
      <c r="F4448" s="12">
        <v>2.2307285936007667E-2</v>
      </c>
      <c r="G4448" s="12">
        <v>2.669034083865926E-2</v>
      </c>
      <c r="H4448" s="12">
        <v>2.1595716286031762E-2</v>
      </c>
      <c r="I4448" s="12">
        <v>1.8419459429573577E-2</v>
      </c>
      <c r="J4448" s="12">
        <v>1.5301169692299865E-2</v>
      </c>
      <c r="K4448" s="12">
        <v>1.5829974026757315E-2</v>
      </c>
      <c r="L4448" s="12">
        <v>1.3466544239899781E-2</v>
      </c>
      <c r="M4448" s="12">
        <v>8.6363636691353558E-3</v>
      </c>
    </row>
    <row r="4449" spans="1:13" x14ac:dyDescent="0.35">
      <c r="A4449" s="11" t="str">
        <f t="shared" si="70"/>
        <v>CONSUMO PER CAPITA (kg o litros por individuo)WhiskyRTO CENTRO</v>
      </c>
      <c r="B4449" s="11" t="s">
        <v>208</v>
      </c>
      <c r="C4449" s="11" t="s">
        <v>124</v>
      </c>
      <c r="D4449" s="11" t="s">
        <v>6</v>
      </c>
      <c r="E4449" s="12">
        <v>4.6770161279921514E-2</v>
      </c>
      <c r="F4449" s="12">
        <v>5.078842071297001E-2</v>
      </c>
      <c r="G4449" s="12">
        <v>7.7174455116930968E-2</v>
      </c>
      <c r="H4449" s="12">
        <v>4.0834574920534848E-2</v>
      </c>
      <c r="I4449" s="12">
        <v>4.4457659766004465E-2</v>
      </c>
      <c r="J4449" s="12">
        <v>3.8064711758313573E-2</v>
      </c>
      <c r="K4449" s="12">
        <v>5.337360286763905E-2</v>
      </c>
      <c r="L4449" s="12">
        <v>5.8817236135975073E-2</v>
      </c>
      <c r="M4449" s="12">
        <v>5.3813047117197269E-2</v>
      </c>
    </row>
    <row r="4450" spans="1:13" x14ac:dyDescent="0.35">
      <c r="A4450" s="11" t="str">
        <f t="shared" si="70"/>
        <v>CONSUMO PER CAPITA (kg o litros por individuo)WhiskyNORTE-CENTRO</v>
      </c>
      <c r="B4450" s="11" t="s">
        <v>208</v>
      </c>
      <c r="C4450" s="11" t="s">
        <v>124</v>
      </c>
      <c r="D4450" s="11" t="s">
        <v>7</v>
      </c>
      <c r="E4450" s="12">
        <v>5.5312243511413512E-4</v>
      </c>
      <c r="F4450" s="12">
        <v>5.5935699230419637E-3</v>
      </c>
      <c r="G4450" s="12">
        <v>2.2142105433172583E-2</v>
      </c>
      <c r="H4450" s="12">
        <v>2.2770815187352619E-2</v>
      </c>
      <c r="I4450" s="12">
        <v>2.632431480445719E-2</v>
      </c>
      <c r="J4450" s="12">
        <v>5.5156254367002902E-3</v>
      </c>
      <c r="K4450" s="12">
        <v>1.32917996820617E-2</v>
      </c>
      <c r="L4450" s="12">
        <v>9.2535112749677229E-4</v>
      </c>
      <c r="M4450" s="12">
        <v>1.0947350678991474E-4</v>
      </c>
    </row>
    <row r="4451" spans="1:13" x14ac:dyDescent="0.35">
      <c r="A4451" s="11" t="str">
        <f t="shared" si="70"/>
        <v>CONSUMO PER CAPITA (kg o litros por individuo)WhiskyNOROESTE</v>
      </c>
      <c r="B4451" s="11" t="s">
        <v>208</v>
      </c>
      <c r="C4451" s="11" t="s">
        <v>124</v>
      </c>
      <c r="D4451" s="11" t="s">
        <v>8</v>
      </c>
      <c r="E4451" s="12">
        <v>1.1409111173450323E-2</v>
      </c>
      <c r="F4451" s="12">
        <v>1.1755212365615735E-2</v>
      </c>
      <c r="G4451" s="12">
        <v>1.5102285082776636E-2</v>
      </c>
      <c r="H4451" s="12">
        <v>1.5090350575142518E-2</v>
      </c>
      <c r="I4451" s="12">
        <v>1.4003566527285648E-2</v>
      </c>
      <c r="J4451" s="12">
        <v>3.166348539847462E-2</v>
      </c>
      <c r="K4451" s="12">
        <v>1.5695725705250546E-2</v>
      </c>
      <c r="L4451" s="12">
        <v>1.1211094779092294E-2</v>
      </c>
      <c r="M4451" s="12">
        <v>4.5630985504201468E-3</v>
      </c>
    </row>
    <row r="4452" spans="1:13" x14ac:dyDescent="0.35">
      <c r="A4452" s="11" t="str">
        <f t="shared" si="70"/>
        <v>CONSUMO PER CAPITA (kg o litros por individuo)Whisky&lt;2MIL</v>
      </c>
      <c r="B4452" s="11" t="s">
        <v>208</v>
      </c>
      <c r="C4452" s="11" t="s">
        <v>124</v>
      </c>
      <c r="D4452" s="11" t="s">
        <v>9</v>
      </c>
      <c r="E4452" s="12">
        <v>5.0482545223204693E-3</v>
      </c>
      <c r="F4452" s="12">
        <v>2.6636414726437584E-2</v>
      </c>
      <c r="G4452" s="12">
        <v>3.6247778872995226E-2</v>
      </c>
      <c r="H4452" s="12">
        <v>1.056086003769712E-2</v>
      </c>
      <c r="I4452" s="12">
        <v>8.3216823546354759E-3</v>
      </c>
      <c r="J4452" s="12">
        <v>1.0197547332797147E-2</v>
      </c>
      <c r="K4452" s="12">
        <v>1.4505676694257437E-2</v>
      </c>
      <c r="L4452" s="12">
        <v>1.8475506135652062E-2</v>
      </c>
      <c r="M4452" s="12">
        <v>1.5087373444769726E-2</v>
      </c>
    </row>
    <row r="4453" spans="1:13" x14ac:dyDescent="0.35">
      <c r="A4453" s="11" t="str">
        <f t="shared" si="70"/>
        <v>CONSUMO PER CAPITA (kg o litros por individuo)Whisky2-5MIL</v>
      </c>
      <c r="B4453" s="11" t="s">
        <v>208</v>
      </c>
      <c r="C4453" s="11" t="s">
        <v>124</v>
      </c>
      <c r="D4453" s="11" t="s">
        <v>10</v>
      </c>
      <c r="E4453" s="12">
        <v>8.1664310442711441E-3</v>
      </c>
      <c r="F4453" s="12">
        <v>6.4881271645397063E-3</v>
      </c>
      <c r="G4453" s="12">
        <v>2.4445388095966549E-2</v>
      </c>
      <c r="H4453" s="12">
        <v>9.1700055482661757E-3</v>
      </c>
      <c r="I4453" s="12">
        <v>5.3926758678651578E-3</v>
      </c>
      <c r="J4453" s="12">
        <v>6.7554346724201077E-3</v>
      </c>
      <c r="K4453" s="12">
        <v>1.8263157955691126E-2</v>
      </c>
      <c r="L4453" s="12">
        <v>2.0855746463846738E-3</v>
      </c>
      <c r="M4453" s="12">
        <v>8.548485447129597E-3</v>
      </c>
    </row>
    <row r="4454" spans="1:13" x14ac:dyDescent="0.35">
      <c r="A4454" s="11" t="str">
        <f t="shared" si="70"/>
        <v>CONSUMO PER CAPITA (kg o litros por individuo)Whisky5-10MIL</v>
      </c>
      <c r="B4454" s="11" t="s">
        <v>208</v>
      </c>
      <c r="C4454" s="11" t="s">
        <v>124</v>
      </c>
      <c r="D4454" s="11" t="s">
        <v>11</v>
      </c>
      <c r="E4454" s="12">
        <v>3.1580816329783369E-3</v>
      </c>
      <c r="F4454" s="12">
        <v>9.717375102968967E-3</v>
      </c>
      <c r="G4454" s="12">
        <v>1.1482365095176547E-2</v>
      </c>
      <c r="H4454" s="12">
        <v>1.4563201202692317E-2</v>
      </c>
      <c r="I4454" s="12">
        <v>1.2603502597795659E-2</v>
      </c>
      <c r="J4454" s="12">
        <v>5.2738256886214413E-3</v>
      </c>
      <c r="K4454" s="12">
        <v>1.4614207706415664E-2</v>
      </c>
      <c r="L4454" s="12">
        <v>1.3505339387172135E-2</v>
      </c>
      <c r="M4454" s="12">
        <v>1.1793146467255477E-2</v>
      </c>
    </row>
    <row r="4455" spans="1:13" x14ac:dyDescent="0.35">
      <c r="A4455" s="11" t="str">
        <f t="shared" si="70"/>
        <v>CONSUMO PER CAPITA (kg o litros por individuo)Whisky10-30MIL</v>
      </c>
      <c r="B4455" s="11" t="s">
        <v>208</v>
      </c>
      <c r="C4455" s="11" t="s">
        <v>124</v>
      </c>
      <c r="D4455" s="11" t="s">
        <v>12</v>
      </c>
      <c r="E4455" s="12">
        <v>2.2659749125434128E-2</v>
      </c>
      <c r="F4455" s="12">
        <v>2.4117242031777762E-2</v>
      </c>
      <c r="G4455" s="12">
        <v>2.7463261596931209E-2</v>
      </c>
      <c r="H4455" s="12">
        <v>2.9255876828471885E-2</v>
      </c>
      <c r="I4455" s="12">
        <v>1.3007166831915596E-2</v>
      </c>
      <c r="J4455" s="12">
        <v>7.8392798458400154E-3</v>
      </c>
      <c r="K4455" s="12">
        <v>2.081780931956077E-2</v>
      </c>
      <c r="L4455" s="12">
        <v>1.2095977759304998E-2</v>
      </c>
      <c r="M4455" s="12">
        <v>1.9518980370974871E-2</v>
      </c>
    </row>
    <row r="4456" spans="1:13" x14ac:dyDescent="0.35">
      <c r="A4456" s="11" t="str">
        <f t="shared" si="70"/>
        <v>CONSUMO PER CAPITA (kg o litros por individuo)Whisky30-100MIL</v>
      </c>
      <c r="B4456" s="11" t="s">
        <v>208</v>
      </c>
      <c r="C4456" s="11" t="s">
        <v>124</v>
      </c>
      <c r="D4456" s="11" t="s">
        <v>13</v>
      </c>
      <c r="E4456" s="12">
        <v>2.1390706953439944E-2</v>
      </c>
      <c r="F4456" s="12">
        <v>2.5628661611754918E-2</v>
      </c>
      <c r="G4456" s="12">
        <v>4.661363420564902E-2</v>
      </c>
      <c r="H4456" s="12">
        <v>2.7230261496861471E-2</v>
      </c>
      <c r="I4456" s="12">
        <v>2.8894321711619621E-2</v>
      </c>
      <c r="J4456" s="12">
        <v>3.3374485390337306E-2</v>
      </c>
      <c r="K4456" s="12">
        <v>5.7084538601467651E-2</v>
      </c>
      <c r="L4456" s="12">
        <v>3.5930829884209009E-2</v>
      </c>
      <c r="M4456" s="12">
        <v>3.1224099530343458E-2</v>
      </c>
    </row>
    <row r="4457" spans="1:13" x14ac:dyDescent="0.35">
      <c r="A4457" s="11" t="str">
        <f t="shared" si="70"/>
        <v>CONSUMO PER CAPITA (kg o litros por individuo)Whisky100-200MIL</v>
      </c>
      <c r="B4457" s="11" t="s">
        <v>208</v>
      </c>
      <c r="C4457" s="11" t="s">
        <v>124</v>
      </c>
      <c r="D4457" s="11" t="s">
        <v>14</v>
      </c>
      <c r="E4457" s="12">
        <v>2.8431617246316935E-3</v>
      </c>
      <c r="F4457" s="12">
        <v>2.7913759879386779E-3</v>
      </c>
      <c r="G4457" s="12">
        <v>1.0489839500214983E-2</v>
      </c>
      <c r="H4457" s="12">
        <v>2.0222541942578356E-2</v>
      </c>
      <c r="I4457" s="12">
        <v>8.7502347735019335E-3</v>
      </c>
      <c r="J4457" s="12">
        <v>1.5796082843058321E-2</v>
      </c>
      <c r="K4457" s="12">
        <v>8.3789897341279892E-3</v>
      </c>
      <c r="L4457" s="12">
        <v>3.2441664642740013E-3</v>
      </c>
      <c r="M4457" s="12">
        <v>7.5664765540125363E-3</v>
      </c>
    </row>
    <row r="4458" spans="1:13" x14ac:dyDescent="0.35">
      <c r="A4458" s="11" t="str">
        <f t="shared" si="70"/>
        <v>CONSUMO PER CAPITA (kg o litros por individuo)Whisky200-500MIL</v>
      </c>
      <c r="B4458" s="11" t="s">
        <v>208</v>
      </c>
      <c r="C4458" s="11" t="s">
        <v>124</v>
      </c>
      <c r="D4458" s="11" t="s">
        <v>15</v>
      </c>
      <c r="E4458" s="12">
        <v>2.5373106713176691E-2</v>
      </c>
      <c r="F4458" s="12">
        <v>3.5684008775392462E-2</v>
      </c>
      <c r="G4458" s="12">
        <v>6.401313119409055E-2</v>
      </c>
      <c r="H4458" s="12">
        <v>7.9845880433825844E-2</v>
      </c>
      <c r="I4458" s="12">
        <v>6.3601354190829879E-2</v>
      </c>
      <c r="J4458" s="12">
        <v>4.3833538270311292E-2</v>
      </c>
      <c r="K4458" s="12">
        <v>6.3760661045322159E-2</v>
      </c>
      <c r="L4458" s="12">
        <v>4.5457126274125084E-2</v>
      </c>
      <c r="M4458" s="12">
        <v>1.8781290590738034E-2</v>
      </c>
    </row>
    <row r="4459" spans="1:13" x14ac:dyDescent="0.35">
      <c r="A4459" s="11" t="str">
        <f t="shared" si="70"/>
        <v>CONSUMO PER CAPITA (kg o litros por individuo)Whisky&gt;500MIL</v>
      </c>
      <c r="B4459" s="11" t="s">
        <v>208</v>
      </c>
      <c r="C4459" s="11" t="s">
        <v>124</v>
      </c>
      <c r="D4459" s="11" t="s">
        <v>16</v>
      </c>
      <c r="E4459" s="12">
        <v>2.5073585902213914E-2</v>
      </c>
      <c r="F4459" s="12">
        <v>2.9906597187084553E-2</v>
      </c>
      <c r="G4459" s="12">
        <v>3.6821315569190494E-2</v>
      </c>
      <c r="H4459" s="12">
        <v>1.9067396725484062E-2</v>
      </c>
      <c r="I4459" s="12">
        <v>3.0248909291089397E-2</v>
      </c>
      <c r="J4459" s="12">
        <v>2.7758739925179503E-2</v>
      </c>
      <c r="K4459" s="12">
        <v>3.3597731087529024E-2</v>
      </c>
      <c r="L4459" s="12">
        <v>2.7492850778414655E-2</v>
      </c>
      <c r="M4459" s="12">
        <v>2.2031370746265842E-2</v>
      </c>
    </row>
    <row r="4460" spans="1:13" x14ac:dyDescent="0.35">
      <c r="A4460" s="11" t="str">
        <f t="shared" si="70"/>
        <v>CONSUMO PER CAPITA (kg o litros por individuo)WhiskyDE 15 A 19 AÑOS</v>
      </c>
      <c r="B4460" s="11" t="s">
        <v>208</v>
      </c>
      <c r="C4460" s="11" t="s">
        <v>124</v>
      </c>
      <c r="D4460" s="11" t="s">
        <v>34</v>
      </c>
      <c r="E4460" s="12" t="s">
        <v>222</v>
      </c>
      <c r="F4460" s="12" t="s">
        <v>222</v>
      </c>
      <c r="G4460" s="12">
        <v>1.6985039978421462E-2</v>
      </c>
      <c r="H4460" s="12" t="s">
        <v>222</v>
      </c>
      <c r="I4460" s="12" t="s">
        <v>222</v>
      </c>
      <c r="J4460" s="12">
        <v>2.2002373059783972E-2</v>
      </c>
      <c r="K4460" s="12">
        <v>2.1869530458621562E-2</v>
      </c>
      <c r="L4460" s="12" t="s">
        <v>222</v>
      </c>
      <c r="M4460" s="12" t="s">
        <v>222</v>
      </c>
    </row>
    <row r="4461" spans="1:13" x14ac:dyDescent="0.35">
      <c r="A4461" s="11" t="str">
        <f t="shared" si="70"/>
        <v>CONSUMO PER CAPITA (kg o litros por individuo)WhiskyDE 20 A 24 AÑOS</v>
      </c>
      <c r="B4461" s="11" t="s">
        <v>208</v>
      </c>
      <c r="C4461" s="11" t="s">
        <v>124</v>
      </c>
      <c r="D4461" s="11" t="s">
        <v>35</v>
      </c>
      <c r="E4461" s="12">
        <v>3.7555393363801026E-3</v>
      </c>
      <c r="F4461" s="12">
        <v>3.715696005124555E-4</v>
      </c>
      <c r="G4461" s="12">
        <v>2.5653431173204132E-2</v>
      </c>
      <c r="H4461" s="12">
        <v>6.9755930751560016E-3</v>
      </c>
      <c r="I4461" s="12">
        <v>5.2982606767697634E-3</v>
      </c>
      <c r="J4461" s="12">
        <v>5.4548992042813054E-4</v>
      </c>
      <c r="K4461" s="12">
        <v>1.6180229006622811E-2</v>
      </c>
      <c r="L4461" s="12">
        <v>2.5613266648690796E-3</v>
      </c>
      <c r="M4461" s="12">
        <v>4.9157431854437907E-3</v>
      </c>
    </row>
    <row r="4462" spans="1:13" x14ac:dyDescent="0.35">
      <c r="A4462" s="11" t="str">
        <f t="shared" si="70"/>
        <v>CONSUMO PER CAPITA (kg o litros por individuo)WhiskyDE 25 A 34 AÑOS</v>
      </c>
      <c r="B4462" s="11" t="s">
        <v>208</v>
      </c>
      <c r="C4462" s="11" t="s">
        <v>124</v>
      </c>
      <c r="D4462" s="11" t="s">
        <v>36</v>
      </c>
      <c r="E4462" s="12">
        <v>1.9526965136080519E-2</v>
      </c>
      <c r="F4462" s="12">
        <v>1.6929949981261776E-2</v>
      </c>
      <c r="G4462" s="12">
        <v>2.5390048986764804E-2</v>
      </c>
      <c r="H4462" s="12">
        <v>2.4519321614618325E-2</v>
      </c>
      <c r="I4462" s="12">
        <v>1.391758266147352E-2</v>
      </c>
      <c r="J4462" s="12">
        <v>2.0135957145560827E-2</v>
      </c>
      <c r="K4462" s="12">
        <v>1.7437194623058677E-2</v>
      </c>
      <c r="L4462" s="12">
        <v>1.2937450710292264E-2</v>
      </c>
      <c r="M4462" s="12">
        <v>8.0126847084102133E-3</v>
      </c>
    </row>
    <row r="4463" spans="1:13" x14ac:dyDescent="0.35">
      <c r="A4463" s="11" t="str">
        <f t="shared" si="70"/>
        <v>CONSUMO PER CAPITA (kg o litros por individuo)WhiskyDE 35 A 49 AÑOS</v>
      </c>
      <c r="B4463" s="11" t="s">
        <v>208</v>
      </c>
      <c r="C4463" s="11" t="s">
        <v>124</v>
      </c>
      <c r="D4463" s="11" t="s">
        <v>37</v>
      </c>
      <c r="E4463" s="12">
        <v>8.5730329049204523E-3</v>
      </c>
      <c r="F4463" s="12">
        <v>1.3191057715625011E-2</v>
      </c>
      <c r="G4463" s="12">
        <v>2.0287723992514935E-2</v>
      </c>
      <c r="H4463" s="12">
        <v>9.270605293984175E-3</v>
      </c>
      <c r="I4463" s="12">
        <v>2.0505172665333565E-2</v>
      </c>
      <c r="J4463" s="12">
        <v>9.2967801166073498E-3</v>
      </c>
      <c r="K4463" s="12">
        <v>1.973927117999524E-2</v>
      </c>
      <c r="L4463" s="12">
        <v>1.2544711949261973E-2</v>
      </c>
      <c r="M4463" s="12">
        <v>1.1205278876324408E-2</v>
      </c>
    </row>
    <row r="4464" spans="1:13" x14ac:dyDescent="0.35">
      <c r="A4464" s="11" t="str">
        <f t="shared" si="70"/>
        <v>CONSUMO PER CAPITA (kg o litros por individuo)WhiskyDE 50 A 59 AÑOS</v>
      </c>
      <c r="B4464" s="11" t="s">
        <v>208</v>
      </c>
      <c r="C4464" s="11" t="s">
        <v>124</v>
      </c>
      <c r="D4464" s="11" t="s">
        <v>38</v>
      </c>
      <c r="E4464" s="12">
        <v>1.6374067520718145E-2</v>
      </c>
      <c r="F4464" s="12">
        <v>1.9600135093849322E-2</v>
      </c>
      <c r="G4464" s="12">
        <v>2.8377477876009735E-2</v>
      </c>
      <c r="H4464" s="12">
        <v>2.3369526458434133E-2</v>
      </c>
      <c r="I4464" s="12">
        <v>1.52661451455413E-2</v>
      </c>
      <c r="J4464" s="12">
        <v>1.5082175122693255E-2</v>
      </c>
      <c r="K4464" s="12">
        <v>2.7104856385449908E-2</v>
      </c>
      <c r="L4464" s="12">
        <v>2.3176518210915108E-2</v>
      </c>
      <c r="M4464" s="12">
        <v>2.0699930181143411E-2</v>
      </c>
    </row>
    <row r="4465" spans="1:13" x14ac:dyDescent="0.35">
      <c r="A4465" s="11" t="str">
        <f t="shared" si="70"/>
        <v>CONSUMO PER CAPITA (kg o litros por individuo)WhiskyDE 60 A 75 AÑOS</v>
      </c>
      <c r="B4465" s="11" t="s">
        <v>208</v>
      </c>
      <c r="C4465" s="11" t="s">
        <v>124</v>
      </c>
      <c r="D4465" s="11" t="s">
        <v>39</v>
      </c>
      <c r="E4465" s="12">
        <v>3.7543691312444512E-2</v>
      </c>
      <c r="F4465" s="12">
        <v>5.3132589643753315E-2</v>
      </c>
      <c r="G4465" s="12">
        <v>7.2764366916590884E-2</v>
      </c>
      <c r="H4465" s="12">
        <v>7.634993848679926E-2</v>
      </c>
      <c r="I4465" s="12">
        <v>5.7450455917133582E-2</v>
      </c>
      <c r="J4465" s="12">
        <v>5.0700692695301204E-2</v>
      </c>
      <c r="K4465" s="12">
        <v>7.5893386332474916E-2</v>
      </c>
      <c r="L4465" s="12">
        <v>5.4769219989015933E-2</v>
      </c>
      <c r="M4465" s="12">
        <v>4.5877639263029478E-2</v>
      </c>
    </row>
    <row r="4466" spans="1:13" x14ac:dyDescent="0.35">
      <c r="A4466" s="11" t="str">
        <f t="shared" si="70"/>
        <v>CONSUMO PER CAPITA (kg o litros por individuo)WhiskyNIVEL ALTO</v>
      </c>
      <c r="B4466" s="11" t="s">
        <v>208</v>
      </c>
      <c r="C4466" s="11" t="s">
        <v>124</v>
      </c>
      <c r="D4466" s="11" t="s">
        <v>171</v>
      </c>
      <c r="E4466" s="12">
        <v>2.4702937633656257E-2</v>
      </c>
      <c r="F4466" s="12">
        <v>3.4040998676357286E-2</v>
      </c>
      <c r="G4466" s="12">
        <v>5.470165089443528E-2</v>
      </c>
      <c r="H4466" s="12">
        <v>6.5021086037923434E-2</v>
      </c>
      <c r="I4466" s="12">
        <v>5.3202501773539287E-2</v>
      </c>
      <c r="J4466" s="12">
        <v>3.2177583795242319E-2</v>
      </c>
      <c r="K4466" s="12">
        <v>5.693706459101272E-2</v>
      </c>
      <c r="L4466" s="12">
        <v>3.9683092161995753E-2</v>
      </c>
      <c r="M4466" s="12">
        <v>2.1972857095096578E-2</v>
      </c>
    </row>
    <row r="4467" spans="1:13" x14ac:dyDescent="0.35">
      <c r="A4467" s="11" t="str">
        <f t="shared" si="70"/>
        <v>CONSUMO PER CAPITA (kg o litros por individuo)WhiskyNIVEL MEDIO ALTO</v>
      </c>
      <c r="B4467" s="11" t="s">
        <v>208</v>
      </c>
      <c r="C4467" s="11" t="s">
        <v>124</v>
      </c>
      <c r="D4467" s="11" t="s">
        <v>172</v>
      </c>
      <c r="E4467" s="12">
        <v>7.7487997955576664E-3</v>
      </c>
      <c r="F4467" s="12">
        <v>4.8294809778377662E-3</v>
      </c>
      <c r="G4467" s="12">
        <v>1.7110774218247315E-2</v>
      </c>
      <c r="H4467" s="12">
        <v>6.7150663458081794E-3</v>
      </c>
      <c r="I4467" s="12">
        <v>1.2148509033229261E-2</v>
      </c>
      <c r="J4467" s="12">
        <v>1.3377957399992063E-2</v>
      </c>
      <c r="K4467" s="12">
        <v>2.1433226291007947E-2</v>
      </c>
      <c r="L4467" s="12">
        <v>1.3602829637587388E-2</v>
      </c>
      <c r="M4467" s="12">
        <v>2.0914580604343893E-2</v>
      </c>
    </row>
    <row r="4468" spans="1:13" x14ac:dyDescent="0.35">
      <c r="A4468" s="11" t="str">
        <f t="shared" si="70"/>
        <v>CONSUMO PER CAPITA (kg o litros por individuo)WhiskyNIVEL MEDIO</v>
      </c>
      <c r="B4468" s="11" t="s">
        <v>208</v>
      </c>
      <c r="C4468" s="11" t="s">
        <v>124</v>
      </c>
      <c r="D4468" s="11" t="s">
        <v>173</v>
      </c>
      <c r="E4468" s="12">
        <v>8.9238762745657649E-3</v>
      </c>
      <c r="F4468" s="12">
        <v>1.0405659770353822E-2</v>
      </c>
      <c r="G4468" s="12">
        <v>2.1136829230518427E-2</v>
      </c>
      <c r="H4468" s="12">
        <v>1.1109498430002245E-2</v>
      </c>
      <c r="I4468" s="12">
        <v>1.518796364811769E-2</v>
      </c>
      <c r="J4468" s="12">
        <v>1.8847037926902888E-2</v>
      </c>
      <c r="K4468" s="12">
        <v>2.6068011137009746E-2</v>
      </c>
      <c r="L4468" s="12">
        <v>1.674725556319984E-2</v>
      </c>
      <c r="M4468" s="12">
        <v>1.3486526863950736E-2</v>
      </c>
    </row>
    <row r="4469" spans="1:13" x14ac:dyDescent="0.35">
      <c r="A4469" s="11" t="str">
        <f t="shared" si="70"/>
        <v>CONSUMO PER CAPITA (kg o litros por individuo)WhiskyNIVEL MEDIO BAJO</v>
      </c>
      <c r="B4469" s="11" t="s">
        <v>208</v>
      </c>
      <c r="C4469" s="11" t="s">
        <v>124</v>
      </c>
      <c r="D4469" s="11" t="s">
        <v>174</v>
      </c>
      <c r="E4469" s="12">
        <v>1.2532922340063033E-2</v>
      </c>
      <c r="F4469" s="12">
        <v>2.281684796089381E-2</v>
      </c>
      <c r="G4469" s="12">
        <v>2.8530279189393808E-2</v>
      </c>
      <c r="H4469" s="12">
        <v>2.8310006792657723E-2</v>
      </c>
      <c r="I4469" s="12">
        <v>1.3287919922103231E-2</v>
      </c>
      <c r="J4469" s="12">
        <v>1.6754792003230431E-2</v>
      </c>
      <c r="K4469" s="12">
        <v>1.0041042632412419E-2</v>
      </c>
      <c r="L4469" s="12">
        <v>1.3317948183080781E-2</v>
      </c>
      <c r="M4469" s="12">
        <v>1.2869909082685314E-2</v>
      </c>
    </row>
    <row r="4470" spans="1:13" x14ac:dyDescent="0.35">
      <c r="A4470" s="11" t="str">
        <f t="shared" si="70"/>
        <v>CONSUMO PER CAPITA (kg o litros por individuo)WhiskyNIVEL BAJO</v>
      </c>
      <c r="B4470" s="11" t="s">
        <v>208</v>
      </c>
      <c r="C4470" s="11" t="s">
        <v>124</v>
      </c>
      <c r="D4470" s="11" t="s">
        <v>190</v>
      </c>
      <c r="E4470" s="12">
        <v>2.9417821835381028E-2</v>
      </c>
      <c r="F4470" s="12">
        <v>3.5945535825877159E-2</v>
      </c>
      <c r="G4470" s="12">
        <v>4.6220683783217843E-2</v>
      </c>
      <c r="H4470" s="12">
        <v>2.7720974892750199E-2</v>
      </c>
      <c r="I4470" s="12">
        <v>2.2567134782085767E-2</v>
      </c>
      <c r="J4470" s="12">
        <v>2.4280596062550886E-2</v>
      </c>
      <c r="K4470" s="12">
        <v>4.355793861277138E-2</v>
      </c>
      <c r="L4470" s="12">
        <v>2.5977632889565935E-2</v>
      </c>
      <c r="M4470" s="12">
        <v>2.771967322136891E-2</v>
      </c>
    </row>
    <row r="4471" spans="1:13" x14ac:dyDescent="0.35">
      <c r="A4471" s="11" t="str">
        <f t="shared" si="70"/>
        <v>CONSUMO PER CAPITA (kg o litros por individuo)WhiskyHOMBRE</v>
      </c>
      <c r="B4471" s="11" t="s">
        <v>208</v>
      </c>
      <c r="C4471" s="11" t="s">
        <v>124</v>
      </c>
      <c r="D4471" s="11" t="s">
        <v>17</v>
      </c>
      <c r="E4471" s="12">
        <v>2.9169294521840632E-2</v>
      </c>
      <c r="F4471" s="12">
        <v>3.3623101951352728E-2</v>
      </c>
      <c r="G4471" s="12">
        <v>5.6654035154315573E-2</v>
      </c>
      <c r="H4471" s="12">
        <v>4.7486406663839249E-2</v>
      </c>
      <c r="I4471" s="12">
        <v>4.4271918496483292E-2</v>
      </c>
      <c r="J4471" s="12">
        <v>3.6383824906593337E-2</v>
      </c>
      <c r="K4471" s="12">
        <v>5.418085480923409E-2</v>
      </c>
      <c r="L4471" s="12">
        <v>3.6450351469422992E-2</v>
      </c>
      <c r="M4471" s="12">
        <v>2.9789410099617046E-2</v>
      </c>
    </row>
    <row r="4472" spans="1:13" x14ac:dyDescent="0.35">
      <c r="A4472" s="11" t="str">
        <f t="shared" si="70"/>
        <v>CONSUMO PER CAPITA (kg o litros por individuo)WhiskyMUJER</v>
      </c>
      <c r="B4472" s="11" t="s">
        <v>208</v>
      </c>
      <c r="C4472" s="11" t="s">
        <v>124</v>
      </c>
      <c r="D4472" s="11" t="s">
        <v>18</v>
      </c>
      <c r="E4472" s="12">
        <v>5.8746336896497702E-3</v>
      </c>
      <c r="F4472" s="12">
        <v>1.1315469159448716E-2</v>
      </c>
      <c r="G4472" s="12">
        <v>1.3286444848143552E-2</v>
      </c>
      <c r="H4472" s="12">
        <v>1.0548280890697585E-2</v>
      </c>
      <c r="I4472" s="12">
        <v>5.1777300459617372E-3</v>
      </c>
      <c r="J4472" s="12">
        <v>7.6251695760249311E-3</v>
      </c>
      <c r="K4472" s="12">
        <v>1.3721687799478011E-2</v>
      </c>
      <c r="L4472" s="12">
        <v>9.6092309705810043E-3</v>
      </c>
      <c r="M4472" s="12">
        <v>9.479419894004729E-3</v>
      </c>
    </row>
    <row r="4473" spans="1:13" x14ac:dyDescent="0.35">
      <c r="A4473" s="11" t="str">
        <f t="shared" ref="A4473:A4536" si="71">B4473&amp;C4473&amp;D4473</f>
        <v>CONSUMO PER CAPITA (kg o litros por individuo)BrandyT.ESPAÑA</v>
      </c>
      <c r="B4473" s="11" t="s">
        <v>208</v>
      </c>
      <c r="C4473" s="11" t="s">
        <v>125</v>
      </c>
      <c r="D4473" s="11" t="s">
        <v>32</v>
      </c>
      <c r="E4473" s="12">
        <v>1.3891316678856158E-3</v>
      </c>
      <c r="F4473" s="12">
        <v>2.9360818187745053E-3</v>
      </c>
      <c r="G4473" s="12">
        <v>2.7519298596166996E-3</v>
      </c>
      <c r="H4473" s="12">
        <v>2.6789483099207991E-3</v>
      </c>
      <c r="I4473" s="12">
        <v>6.7688431393241009E-3</v>
      </c>
      <c r="J4473" s="12">
        <v>2.576385067307924E-3</v>
      </c>
      <c r="K4473" s="12">
        <v>3.0189449606211629E-3</v>
      </c>
      <c r="L4473" s="12">
        <v>3.4518918044123886E-3</v>
      </c>
      <c r="M4473" s="12">
        <v>2.9564843706369058E-3</v>
      </c>
    </row>
    <row r="4474" spans="1:13" x14ac:dyDescent="0.35">
      <c r="A4474" s="11" t="str">
        <f t="shared" si="71"/>
        <v>CONSUMO PER CAPITA (kg o litros por individuo)BrandyBCN AM</v>
      </c>
      <c r="B4474" s="11" t="s">
        <v>208</v>
      </c>
      <c r="C4474" s="11" t="s">
        <v>125</v>
      </c>
      <c r="D4474" s="11" t="s">
        <v>1</v>
      </c>
      <c r="E4474" s="12">
        <v>6.5250196441310633E-4</v>
      </c>
      <c r="F4474" s="12">
        <v>1.2740468280719792E-2</v>
      </c>
      <c r="G4474" s="12">
        <v>3.2912003442803557E-3</v>
      </c>
      <c r="H4474" s="12">
        <v>4.730943934604822E-3</v>
      </c>
      <c r="I4474" s="12">
        <v>3.5483001323319328E-4</v>
      </c>
      <c r="J4474" s="12">
        <v>3.8412625792078607E-3</v>
      </c>
      <c r="K4474" s="12">
        <v>1.2506060363028425E-3</v>
      </c>
      <c r="L4474" s="12">
        <v>5.2152210875628735E-4</v>
      </c>
      <c r="M4474" s="12">
        <v>2.5717774845763823E-5</v>
      </c>
    </row>
    <row r="4475" spans="1:13" x14ac:dyDescent="0.35">
      <c r="A4475" s="11" t="str">
        <f t="shared" si="71"/>
        <v>CONSUMO PER CAPITA (kg o litros por individuo)BrandyREST.CAT ARAGON</v>
      </c>
      <c r="B4475" s="11" t="s">
        <v>208</v>
      </c>
      <c r="C4475" s="11" t="s">
        <v>125</v>
      </c>
      <c r="D4475" s="11" t="s">
        <v>2</v>
      </c>
      <c r="E4475" s="12">
        <v>3.0485839987627033E-3</v>
      </c>
      <c r="F4475" s="12">
        <v>6.6461059022287806E-3</v>
      </c>
      <c r="G4475" s="12">
        <v>1.4935885797197875E-3</v>
      </c>
      <c r="H4475" s="12">
        <v>9.681059121928779E-4</v>
      </c>
      <c r="I4475" s="12">
        <v>4.3694317698484489E-2</v>
      </c>
      <c r="J4475" s="12">
        <v>2.5200317723804579E-4</v>
      </c>
      <c r="K4475" s="12">
        <v>1.1439002927738222E-2</v>
      </c>
      <c r="L4475" s="12">
        <v>6.4961133306192104E-3</v>
      </c>
      <c r="M4475" s="12">
        <v>2.650283450138638E-3</v>
      </c>
    </row>
    <row r="4476" spans="1:13" x14ac:dyDescent="0.35">
      <c r="A4476" s="11" t="str">
        <f t="shared" si="71"/>
        <v>CONSUMO PER CAPITA (kg o litros por individuo)BrandyLEVANTE</v>
      </c>
      <c r="B4476" s="11" t="s">
        <v>208</v>
      </c>
      <c r="C4476" s="11" t="s">
        <v>125</v>
      </c>
      <c r="D4476" s="11" t="s">
        <v>3</v>
      </c>
      <c r="E4476" s="12">
        <v>4.1169626332707389E-3</v>
      </c>
      <c r="F4476" s="12">
        <v>2.5769375036534606E-3</v>
      </c>
      <c r="G4476" s="12">
        <v>3.9547289604244217E-3</v>
      </c>
      <c r="H4476" s="12">
        <v>5.0330323469666722E-3</v>
      </c>
      <c r="I4476" s="12">
        <v>2.2295686887999788E-3</v>
      </c>
      <c r="J4476" s="12">
        <v>4.5556961657392614E-3</v>
      </c>
      <c r="K4476" s="12">
        <v>2.2159248526703633E-3</v>
      </c>
      <c r="L4476" s="12">
        <v>6.8197006223856584E-3</v>
      </c>
      <c r="M4476" s="12">
        <v>1.9845336869439003E-3</v>
      </c>
    </row>
    <row r="4477" spans="1:13" x14ac:dyDescent="0.35">
      <c r="A4477" s="11" t="str">
        <f t="shared" si="71"/>
        <v>CONSUMO PER CAPITA (kg o litros por individuo)BrandyANDALUCIA</v>
      </c>
      <c r="B4477" s="11" t="s">
        <v>208</v>
      </c>
      <c r="C4477" s="11" t="s">
        <v>125</v>
      </c>
      <c r="D4477" s="11" t="s">
        <v>4</v>
      </c>
      <c r="E4477" s="12">
        <v>3.4236966558250038E-4</v>
      </c>
      <c r="F4477" s="12">
        <v>4.7119403318577642E-4</v>
      </c>
      <c r="G4477" s="12">
        <v>8.548417408449074E-4</v>
      </c>
      <c r="H4477" s="12">
        <v>1.0623164917045495E-3</v>
      </c>
      <c r="I4477" s="12">
        <v>9.3751829655850164E-4</v>
      </c>
      <c r="J4477" s="12">
        <v>1.6016819552079206E-3</v>
      </c>
      <c r="K4477" s="12">
        <v>2.2091315944390288E-3</v>
      </c>
      <c r="L4477" s="12">
        <v>2.7910539619528485E-3</v>
      </c>
      <c r="M4477" s="12">
        <v>4.0673160695989304E-3</v>
      </c>
    </row>
    <row r="4478" spans="1:13" x14ac:dyDescent="0.35">
      <c r="A4478" s="11" t="str">
        <f t="shared" si="71"/>
        <v>CONSUMO PER CAPITA (kg o litros por individuo)BrandyMDD AM</v>
      </c>
      <c r="B4478" s="11" t="s">
        <v>208</v>
      </c>
      <c r="C4478" s="11" t="s">
        <v>125</v>
      </c>
      <c r="D4478" s="11" t="s">
        <v>5</v>
      </c>
      <c r="E4478" s="12" t="s">
        <v>222</v>
      </c>
      <c r="F4478" s="12">
        <v>7.2465332035616381E-4</v>
      </c>
      <c r="G4478" s="12">
        <v>3.9239604224584482E-3</v>
      </c>
      <c r="H4478" s="12">
        <v>6.1136101686631915E-4</v>
      </c>
      <c r="I4478" s="12" t="s">
        <v>222</v>
      </c>
      <c r="J4478" s="12">
        <v>4.244055041604352E-3</v>
      </c>
      <c r="K4478" s="12">
        <v>1.6835514663367802E-4</v>
      </c>
      <c r="L4478" s="12">
        <v>2.9564664280625391E-4</v>
      </c>
      <c r="M4478" s="12">
        <v>1.6129381127414379E-3</v>
      </c>
    </row>
    <row r="4479" spans="1:13" x14ac:dyDescent="0.35">
      <c r="A4479" s="11" t="str">
        <f t="shared" si="71"/>
        <v>CONSUMO PER CAPITA (kg o litros por individuo)BrandyRTO CENTRO</v>
      </c>
      <c r="B4479" s="11" t="s">
        <v>208</v>
      </c>
      <c r="C4479" s="11" t="s">
        <v>125</v>
      </c>
      <c r="D4479" s="11" t="s">
        <v>6</v>
      </c>
      <c r="E4479" s="12">
        <v>4.5493664139032667E-4</v>
      </c>
      <c r="F4479" s="12">
        <v>2.152552959484073E-4</v>
      </c>
      <c r="G4479" s="12">
        <v>1.5818371205178123E-4</v>
      </c>
      <c r="H4479" s="12">
        <v>5.5619036611498785E-4</v>
      </c>
      <c r="I4479" s="12">
        <v>6.5383152897768491E-4</v>
      </c>
      <c r="J4479" s="12">
        <v>1.591088850043886E-3</v>
      </c>
      <c r="K4479" s="12">
        <v>3.4463649840443056E-3</v>
      </c>
      <c r="L4479" s="12">
        <v>1.5603422784330931E-3</v>
      </c>
      <c r="M4479" s="12">
        <v>9.0047475271541385E-3</v>
      </c>
    </row>
    <row r="4480" spans="1:13" x14ac:dyDescent="0.35">
      <c r="A4480" s="11" t="str">
        <f t="shared" si="71"/>
        <v>CONSUMO PER CAPITA (kg o litros por individuo)BrandyNORTE-CENTRO</v>
      </c>
      <c r="B4480" s="11" t="s">
        <v>208</v>
      </c>
      <c r="C4480" s="11" t="s">
        <v>125</v>
      </c>
      <c r="D4480" s="11" t="s">
        <v>7</v>
      </c>
      <c r="E4480" s="12">
        <v>1.4090064218352169E-3</v>
      </c>
      <c r="F4480" s="12">
        <v>1.3740447275107093E-3</v>
      </c>
      <c r="G4480" s="12">
        <v>8.6768780407904689E-3</v>
      </c>
      <c r="H4480" s="12">
        <v>8.6714907242599788E-3</v>
      </c>
      <c r="I4480" s="12">
        <v>3.6420242067612884E-3</v>
      </c>
      <c r="J4480" s="12">
        <v>4.363611819830312E-3</v>
      </c>
      <c r="K4480" s="12">
        <v>2.4435834435031748E-3</v>
      </c>
      <c r="L4480" s="12">
        <v>7.3637467050120288E-3</v>
      </c>
      <c r="M4480" s="12">
        <v>4.2295441446184266E-3</v>
      </c>
    </row>
    <row r="4481" spans="1:13" x14ac:dyDescent="0.35">
      <c r="A4481" s="11" t="str">
        <f t="shared" si="71"/>
        <v>CONSUMO PER CAPITA (kg o litros por individuo)BrandyNOROESTE</v>
      </c>
      <c r="B4481" s="11" t="s">
        <v>208</v>
      </c>
      <c r="C4481" s="11" t="s">
        <v>125</v>
      </c>
      <c r="D4481" s="11" t="s">
        <v>8</v>
      </c>
      <c r="E4481" s="12">
        <v>3.229724028639329E-4</v>
      </c>
      <c r="F4481" s="12">
        <v>1.1664898476399465E-3</v>
      </c>
      <c r="G4481" s="12">
        <v>1.140473036610565E-3</v>
      </c>
      <c r="H4481" s="12">
        <v>1.6996570244575101E-3</v>
      </c>
      <c r="I4481" s="12">
        <v>1.7865810436861013E-4</v>
      </c>
      <c r="J4481" s="12" t="s">
        <v>222</v>
      </c>
      <c r="K4481" s="12">
        <v>1.3883344348084804E-4</v>
      </c>
      <c r="L4481" s="12">
        <v>3.0391282722790368E-4</v>
      </c>
      <c r="M4481" s="12" t="s">
        <v>222</v>
      </c>
    </row>
    <row r="4482" spans="1:13" x14ac:dyDescent="0.35">
      <c r="A4482" s="11" t="str">
        <f t="shared" si="71"/>
        <v>CONSUMO PER CAPITA (kg o litros por individuo)Brandy&lt;2MIL</v>
      </c>
      <c r="B4482" s="11" t="s">
        <v>208</v>
      </c>
      <c r="C4482" s="11" t="s">
        <v>125</v>
      </c>
      <c r="D4482" s="11" t="s">
        <v>9</v>
      </c>
      <c r="E4482" s="12" t="s">
        <v>222</v>
      </c>
      <c r="F4482" s="12">
        <v>1.5071017623663566E-2</v>
      </c>
      <c r="G4482" s="12">
        <v>6.820342292309132E-4</v>
      </c>
      <c r="H4482" s="12" t="s">
        <v>222</v>
      </c>
      <c r="I4482" s="12">
        <v>4.7298733016003007E-2</v>
      </c>
      <c r="J4482" s="12" t="s">
        <v>222</v>
      </c>
      <c r="K4482" s="12" t="s">
        <v>222</v>
      </c>
      <c r="L4482" s="12" t="s">
        <v>222</v>
      </c>
      <c r="M4482" s="12">
        <v>8.894776686384262E-3</v>
      </c>
    </row>
    <row r="4483" spans="1:13" x14ac:dyDescent="0.35">
      <c r="A4483" s="11" t="str">
        <f t="shared" si="71"/>
        <v>CONSUMO PER CAPITA (kg o litros por individuo)Brandy2-5MIL</v>
      </c>
      <c r="B4483" s="11" t="s">
        <v>208</v>
      </c>
      <c r="C4483" s="11" t="s">
        <v>125</v>
      </c>
      <c r="D4483" s="11" t="s">
        <v>10</v>
      </c>
      <c r="E4483" s="12">
        <v>7.2001089493350793E-4</v>
      </c>
      <c r="F4483" s="12">
        <v>4.39579687019551E-4</v>
      </c>
      <c r="G4483" s="12">
        <v>4.6203718322305478E-4</v>
      </c>
      <c r="H4483" s="12">
        <v>4.7960743596032682E-4</v>
      </c>
      <c r="I4483" s="12">
        <v>1.4555759379998619E-4</v>
      </c>
      <c r="J4483" s="12" t="s">
        <v>222</v>
      </c>
      <c r="K4483" s="12">
        <v>6.7043470713840257E-3</v>
      </c>
      <c r="L4483" s="12" t="s">
        <v>222</v>
      </c>
      <c r="M4483" s="12">
        <v>4.5251302568612882E-4</v>
      </c>
    </row>
    <row r="4484" spans="1:13" x14ac:dyDescent="0.35">
      <c r="A4484" s="11" t="str">
        <f t="shared" si="71"/>
        <v>CONSUMO PER CAPITA (kg o litros por individuo)Brandy5-10MIL</v>
      </c>
      <c r="B4484" s="11" t="s">
        <v>208</v>
      </c>
      <c r="C4484" s="11" t="s">
        <v>125</v>
      </c>
      <c r="D4484" s="11" t="s">
        <v>11</v>
      </c>
      <c r="E4484" s="12">
        <v>4.2065701153370313E-3</v>
      </c>
      <c r="F4484" s="12">
        <v>1.9242160016474281E-3</v>
      </c>
      <c r="G4484" s="12">
        <v>8.0875136540992142E-4</v>
      </c>
      <c r="H4484" s="12">
        <v>7.6004002059926251E-3</v>
      </c>
      <c r="I4484" s="12" t="s">
        <v>222</v>
      </c>
      <c r="J4484" s="12">
        <v>8.6713837125430339E-4</v>
      </c>
      <c r="K4484" s="12" t="s">
        <v>222</v>
      </c>
      <c r="L4484" s="12">
        <v>4.5055507595308771E-3</v>
      </c>
      <c r="M4484" s="12">
        <v>3.0004157594091933E-4</v>
      </c>
    </row>
    <row r="4485" spans="1:13" x14ac:dyDescent="0.35">
      <c r="A4485" s="11" t="str">
        <f t="shared" si="71"/>
        <v>CONSUMO PER CAPITA (kg o litros por individuo)Brandy10-30MIL</v>
      </c>
      <c r="B4485" s="11" t="s">
        <v>208</v>
      </c>
      <c r="C4485" s="11" t="s">
        <v>125</v>
      </c>
      <c r="D4485" s="11" t="s">
        <v>12</v>
      </c>
      <c r="E4485" s="12">
        <v>1.1314882062444917E-3</v>
      </c>
      <c r="F4485" s="12">
        <v>6.599859188120453E-4</v>
      </c>
      <c r="G4485" s="12">
        <v>4.7968266342887349E-3</v>
      </c>
      <c r="H4485" s="12">
        <v>3.9568407988554927E-3</v>
      </c>
      <c r="I4485" s="12">
        <v>2.9838948187455778E-3</v>
      </c>
      <c r="J4485" s="12">
        <v>3.1363137815833895E-3</v>
      </c>
      <c r="K4485" s="12">
        <v>3.0098785917732017E-3</v>
      </c>
      <c r="L4485" s="12">
        <v>3.6189736898719839E-3</v>
      </c>
      <c r="M4485" s="12">
        <v>5.8874293023208988E-3</v>
      </c>
    </row>
    <row r="4486" spans="1:13" x14ac:dyDescent="0.35">
      <c r="A4486" s="11" t="str">
        <f t="shared" si="71"/>
        <v>CONSUMO PER CAPITA (kg o litros por individuo)Brandy30-100MIL</v>
      </c>
      <c r="B4486" s="11" t="s">
        <v>208</v>
      </c>
      <c r="C4486" s="11" t="s">
        <v>125</v>
      </c>
      <c r="D4486" s="11" t="s">
        <v>13</v>
      </c>
      <c r="E4486" s="12">
        <v>1.5654027750350295E-3</v>
      </c>
      <c r="F4486" s="12">
        <v>8.6997103890857036E-4</v>
      </c>
      <c r="G4486" s="12">
        <v>1.8702925417462971E-3</v>
      </c>
      <c r="H4486" s="12">
        <v>2.6198496801648143E-3</v>
      </c>
      <c r="I4486" s="12">
        <v>1.5843922399499773E-2</v>
      </c>
      <c r="J4486" s="12">
        <v>2.6618870338718866E-3</v>
      </c>
      <c r="K4486" s="12">
        <v>7.5540049796518549E-3</v>
      </c>
      <c r="L4486" s="12">
        <v>7.1603944778193705E-3</v>
      </c>
      <c r="M4486" s="12">
        <v>4.4825066570538087E-3</v>
      </c>
    </row>
    <row r="4487" spans="1:13" x14ac:dyDescent="0.35">
      <c r="A4487" s="11" t="str">
        <f t="shared" si="71"/>
        <v>CONSUMO PER CAPITA (kg o litros por individuo)Brandy100-200MIL</v>
      </c>
      <c r="B4487" s="11" t="s">
        <v>208</v>
      </c>
      <c r="C4487" s="11" t="s">
        <v>125</v>
      </c>
      <c r="D4487" s="11" t="s">
        <v>14</v>
      </c>
      <c r="E4487" s="12" t="s">
        <v>222</v>
      </c>
      <c r="F4487" s="12">
        <v>4.680547246420216E-4</v>
      </c>
      <c r="G4487" s="12">
        <v>4.2287204472622282E-3</v>
      </c>
      <c r="H4487" s="12">
        <v>2.8126877188831599E-3</v>
      </c>
      <c r="I4487" s="12" t="s">
        <v>222</v>
      </c>
      <c r="J4487" s="12">
        <v>4.2148669457415119E-5</v>
      </c>
      <c r="K4487" s="12">
        <v>1.8683525711031617E-3</v>
      </c>
      <c r="L4487" s="12" t="s">
        <v>222</v>
      </c>
      <c r="M4487" s="12">
        <v>6.2054424290742876E-4</v>
      </c>
    </row>
    <row r="4488" spans="1:13" x14ac:dyDescent="0.35">
      <c r="A4488" s="11" t="str">
        <f t="shared" si="71"/>
        <v>CONSUMO PER CAPITA (kg o litros por individuo)Brandy200-500MIL</v>
      </c>
      <c r="B4488" s="11" t="s">
        <v>208</v>
      </c>
      <c r="C4488" s="11" t="s">
        <v>125</v>
      </c>
      <c r="D4488" s="11" t="s">
        <v>15</v>
      </c>
      <c r="E4488" s="12">
        <v>3.638283154724213E-3</v>
      </c>
      <c r="F4488" s="12">
        <v>2.3173030138911193E-3</v>
      </c>
      <c r="G4488" s="12">
        <v>2.6581096374238677E-3</v>
      </c>
      <c r="H4488" s="12">
        <v>2.9369691063698826E-4</v>
      </c>
      <c r="I4488" s="12">
        <v>1.2310974746521915E-3</v>
      </c>
      <c r="J4488" s="12">
        <v>4.7816237467666785E-3</v>
      </c>
      <c r="K4488" s="12">
        <v>1.0732213588309941E-3</v>
      </c>
      <c r="L4488" s="12">
        <v>6.8311203607640579E-3</v>
      </c>
      <c r="M4488" s="12">
        <v>2.2350829376814344E-3</v>
      </c>
    </row>
    <row r="4489" spans="1:13" x14ac:dyDescent="0.35">
      <c r="A4489" s="11" t="str">
        <f t="shared" si="71"/>
        <v>CONSUMO PER CAPITA (kg o litros por individuo)Brandy&gt;500MIL</v>
      </c>
      <c r="B4489" s="11" t="s">
        <v>208</v>
      </c>
      <c r="C4489" s="11" t="s">
        <v>125</v>
      </c>
      <c r="D4489" s="11" t="s">
        <v>16</v>
      </c>
      <c r="E4489" s="12" t="s">
        <v>222</v>
      </c>
      <c r="F4489" s="12">
        <v>7.2082121742582115E-3</v>
      </c>
      <c r="G4489" s="12">
        <v>3.3209065503580974E-3</v>
      </c>
      <c r="H4489" s="12">
        <v>2.4288354112001051E-3</v>
      </c>
      <c r="I4489" s="12">
        <v>3.7769291137118012E-5</v>
      </c>
      <c r="J4489" s="12">
        <v>4.3950550076396035E-3</v>
      </c>
      <c r="K4489" s="12">
        <v>7.3004292368550403E-4</v>
      </c>
      <c r="L4489" s="12">
        <v>2.3518740525927233E-4</v>
      </c>
      <c r="M4489" s="12">
        <v>1.0122362072974969E-4</v>
      </c>
    </row>
    <row r="4490" spans="1:13" x14ac:dyDescent="0.35">
      <c r="A4490" s="11" t="str">
        <f t="shared" si="71"/>
        <v>CONSUMO PER CAPITA (kg o litros por individuo)BrandyDE 15 A 19 AÑOS</v>
      </c>
      <c r="B4490" s="11" t="s">
        <v>208</v>
      </c>
      <c r="C4490" s="11" t="s">
        <v>125</v>
      </c>
      <c r="D4490" s="11" t="s">
        <v>34</v>
      </c>
      <c r="E4490" s="12" t="s">
        <v>222</v>
      </c>
      <c r="F4490" s="12" t="s">
        <v>222</v>
      </c>
      <c r="G4490" s="12" t="s">
        <v>222</v>
      </c>
      <c r="H4490" s="12" t="s">
        <v>222</v>
      </c>
      <c r="I4490" s="12" t="s">
        <v>222</v>
      </c>
      <c r="J4490" s="12" t="s">
        <v>222</v>
      </c>
      <c r="K4490" s="12" t="s">
        <v>222</v>
      </c>
      <c r="L4490" s="12" t="s">
        <v>222</v>
      </c>
      <c r="M4490" s="12" t="s">
        <v>222</v>
      </c>
    </row>
    <row r="4491" spans="1:13" x14ac:dyDescent="0.35">
      <c r="A4491" s="11" t="str">
        <f t="shared" si="71"/>
        <v>CONSUMO PER CAPITA (kg o litros por individuo)BrandyDE 20 A 24 AÑOS</v>
      </c>
      <c r="B4491" s="11" t="s">
        <v>208</v>
      </c>
      <c r="C4491" s="11" t="s">
        <v>125</v>
      </c>
      <c r="D4491" s="11" t="s">
        <v>35</v>
      </c>
      <c r="E4491" s="12">
        <v>6.1068684108720828E-4</v>
      </c>
      <c r="F4491" s="12" t="s">
        <v>222</v>
      </c>
      <c r="G4491" s="12" t="s">
        <v>222</v>
      </c>
      <c r="H4491" s="12" t="s">
        <v>222</v>
      </c>
      <c r="I4491" s="12" t="s">
        <v>222</v>
      </c>
      <c r="J4491" s="12">
        <v>8.2607598713135989E-3</v>
      </c>
      <c r="K4491" s="12">
        <v>4.1362148139681318E-4</v>
      </c>
      <c r="L4491" s="12" t="s">
        <v>222</v>
      </c>
      <c r="M4491" s="12" t="s">
        <v>222</v>
      </c>
    </row>
    <row r="4492" spans="1:13" x14ac:dyDescent="0.35">
      <c r="A4492" s="11" t="str">
        <f t="shared" si="71"/>
        <v>CONSUMO PER CAPITA (kg o litros por individuo)BrandyDE 25 A 34 AÑOS</v>
      </c>
      <c r="B4492" s="11" t="s">
        <v>208</v>
      </c>
      <c r="C4492" s="11" t="s">
        <v>125</v>
      </c>
      <c r="D4492" s="11" t="s">
        <v>36</v>
      </c>
      <c r="E4492" s="12" t="s">
        <v>222</v>
      </c>
      <c r="F4492" s="12">
        <v>2.1061438451991371E-4</v>
      </c>
      <c r="G4492" s="12">
        <v>6.6230821914828309E-4</v>
      </c>
      <c r="H4492" s="12" t="s">
        <v>222</v>
      </c>
      <c r="I4492" s="12">
        <v>1.8645994536706772E-2</v>
      </c>
      <c r="J4492" s="12">
        <v>2.1483843790293019E-4</v>
      </c>
      <c r="K4492" s="12">
        <v>4.0944603797847708E-3</v>
      </c>
      <c r="L4492" s="12" t="s">
        <v>222</v>
      </c>
      <c r="M4492" s="12">
        <v>5.4739912449507603E-3</v>
      </c>
    </row>
    <row r="4493" spans="1:13" x14ac:dyDescent="0.35">
      <c r="A4493" s="11" t="str">
        <f t="shared" si="71"/>
        <v>CONSUMO PER CAPITA (kg o litros por individuo)BrandyDE 35 A 49 AÑOS</v>
      </c>
      <c r="B4493" s="11" t="s">
        <v>208</v>
      </c>
      <c r="C4493" s="11" t="s">
        <v>125</v>
      </c>
      <c r="D4493" s="11" t="s">
        <v>37</v>
      </c>
      <c r="E4493" s="12">
        <v>1.1164556210981282E-4</v>
      </c>
      <c r="F4493" s="12" t="s">
        <v>222</v>
      </c>
      <c r="G4493" s="12">
        <v>2.9444757468261306E-4</v>
      </c>
      <c r="H4493" s="12">
        <v>2.452492251082431E-3</v>
      </c>
      <c r="I4493" s="12">
        <v>7.5367620505087244E-4</v>
      </c>
      <c r="J4493" s="12">
        <v>4.9627915039541504E-5</v>
      </c>
      <c r="K4493" s="12" t="s">
        <v>222</v>
      </c>
      <c r="L4493" s="12">
        <v>6.5414202265119193E-4</v>
      </c>
      <c r="M4493" s="12">
        <v>7.8692760802733582E-4</v>
      </c>
    </row>
    <row r="4494" spans="1:13" x14ac:dyDescent="0.35">
      <c r="A4494" s="11" t="str">
        <f t="shared" si="71"/>
        <v>CONSUMO PER CAPITA (kg o litros por individuo)BrandyDE 50 A 59 AÑOS</v>
      </c>
      <c r="B4494" s="11" t="s">
        <v>208</v>
      </c>
      <c r="C4494" s="11" t="s">
        <v>125</v>
      </c>
      <c r="D4494" s="11" t="s">
        <v>38</v>
      </c>
      <c r="E4494" s="12">
        <v>1.0934878989974791E-3</v>
      </c>
      <c r="F4494" s="12">
        <v>2.431720229801987E-3</v>
      </c>
      <c r="G4494" s="12">
        <v>4.2084992986238991E-3</v>
      </c>
      <c r="H4494" s="12">
        <v>1.7225289268366392E-3</v>
      </c>
      <c r="I4494" s="12">
        <v>1.93041178344056E-3</v>
      </c>
      <c r="J4494" s="12">
        <v>3.1919654873971059E-3</v>
      </c>
      <c r="K4494" s="12">
        <v>4.7480807658051554E-3</v>
      </c>
      <c r="L4494" s="12">
        <v>6.7550395346340861E-3</v>
      </c>
      <c r="M4494" s="12">
        <v>3.8411802439188006E-3</v>
      </c>
    </row>
    <row r="4495" spans="1:13" x14ac:dyDescent="0.35">
      <c r="A4495" s="11" t="str">
        <f t="shared" si="71"/>
        <v>CONSUMO PER CAPITA (kg o litros por individuo)BrandyDE 60 A 75 AÑOS</v>
      </c>
      <c r="B4495" s="11" t="s">
        <v>208</v>
      </c>
      <c r="C4495" s="11" t="s">
        <v>125</v>
      </c>
      <c r="D4495" s="11" t="s">
        <v>39</v>
      </c>
      <c r="E4495" s="12">
        <v>4.7723636945815398E-3</v>
      </c>
      <c r="F4495" s="12">
        <v>1.0536545215335326E-2</v>
      </c>
      <c r="G4495" s="12">
        <v>7.5473146639019623E-3</v>
      </c>
      <c r="H4495" s="12">
        <v>7.0706595109849427E-3</v>
      </c>
      <c r="I4495" s="12">
        <v>1.487420364682031E-2</v>
      </c>
      <c r="J4495" s="12">
        <v>5.6721665936912309E-3</v>
      </c>
      <c r="K4495" s="12">
        <v>6.2288201851682014E-3</v>
      </c>
      <c r="L4495" s="12">
        <v>8.2614352527567679E-3</v>
      </c>
      <c r="M4495" s="12">
        <v>4.9497807475558176E-3</v>
      </c>
    </row>
    <row r="4496" spans="1:13" x14ac:dyDescent="0.35">
      <c r="A4496" s="11" t="str">
        <f t="shared" si="71"/>
        <v>CONSUMO PER CAPITA (kg o litros por individuo)BrandyNIVEL ALTO</v>
      </c>
      <c r="B4496" s="11" t="s">
        <v>208</v>
      </c>
      <c r="C4496" s="11" t="s">
        <v>125</v>
      </c>
      <c r="D4496" s="11" t="s">
        <v>171</v>
      </c>
      <c r="E4496" s="12">
        <v>1.6577137267168858E-3</v>
      </c>
      <c r="F4496" s="12">
        <v>6.1886689886694098E-3</v>
      </c>
      <c r="G4496" s="12">
        <v>2.4176693807140301E-3</v>
      </c>
      <c r="H4496" s="12">
        <v>5.526193947456245E-4</v>
      </c>
      <c r="I4496" s="12">
        <v>8.8891252253081956E-4</v>
      </c>
      <c r="J4496" s="12">
        <v>4.3962078177748531E-3</v>
      </c>
      <c r="K4496" s="12">
        <v>8.7338776638214545E-4</v>
      </c>
      <c r="L4496" s="12">
        <v>3.2806585976679899E-3</v>
      </c>
      <c r="M4496" s="12">
        <v>3.5935646295489885E-3</v>
      </c>
    </row>
    <row r="4497" spans="1:13" x14ac:dyDescent="0.35">
      <c r="A4497" s="11" t="str">
        <f t="shared" si="71"/>
        <v>CONSUMO PER CAPITA (kg o litros por individuo)BrandyNIVEL MEDIO ALTO</v>
      </c>
      <c r="B4497" s="11" t="s">
        <v>208</v>
      </c>
      <c r="C4497" s="11" t="s">
        <v>125</v>
      </c>
      <c r="D4497" s="11" t="s">
        <v>172</v>
      </c>
      <c r="E4497" s="12">
        <v>5.0554086853958852E-4</v>
      </c>
      <c r="F4497" s="12">
        <v>8.7437556837681029E-4</v>
      </c>
      <c r="G4497" s="12">
        <v>1.3071436889963771E-3</v>
      </c>
      <c r="H4497" s="12" t="s">
        <v>222</v>
      </c>
      <c r="I4497" s="12">
        <v>3.7224982971573943E-4</v>
      </c>
      <c r="J4497" s="12">
        <v>5.2122983955918791E-5</v>
      </c>
      <c r="K4497" s="12">
        <v>3.7442730611277971E-5</v>
      </c>
      <c r="L4497" s="12" t="s">
        <v>222</v>
      </c>
      <c r="M4497" s="12">
        <v>1.6262317743007657E-5</v>
      </c>
    </row>
    <row r="4498" spans="1:13" x14ac:dyDescent="0.35">
      <c r="A4498" s="11" t="str">
        <f t="shared" si="71"/>
        <v>CONSUMO PER CAPITA (kg o litros por individuo)BrandyNIVEL MEDIO</v>
      </c>
      <c r="B4498" s="11" t="s">
        <v>208</v>
      </c>
      <c r="C4498" s="11" t="s">
        <v>125</v>
      </c>
      <c r="D4498" s="11" t="s">
        <v>173</v>
      </c>
      <c r="E4498" s="12">
        <v>1.7604616195878229E-3</v>
      </c>
      <c r="F4498" s="12">
        <v>5.9295713145360264E-4</v>
      </c>
      <c r="G4498" s="12">
        <v>3.299941973643185E-3</v>
      </c>
      <c r="H4498" s="12">
        <v>6.9468760160093113E-3</v>
      </c>
      <c r="I4498" s="12">
        <v>2.6908355029233574E-3</v>
      </c>
      <c r="J4498" s="12">
        <v>3.3559335015747776E-3</v>
      </c>
      <c r="K4498" s="12">
        <v>3.3605083389110107E-3</v>
      </c>
      <c r="L4498" s="12">
        <v>3.0500514838634023E-3</v>
      </c>
      <c r="M4498" s="12">
        <v>3.7488275144931379E-3</v>
      </c>
    </row>
    <row r="4499" spans="1:13" x14ac:dyDescent="0.35">
      <c r="A4499" s="11" t="str">
        <f t="shared" si="71"/>
        <v>CONSUMO PER CAPITA (kg o litros por individuo)BrandyNIVEL MEDIO BAJO</v>
      </c>
      <c r="B4499" s="11" t="s">
        <v>208</v>
      </c>
      <c r="C4499" s="11" t="s">
        <v>125</v>
      </c>
      <c r="D4499" s="11" t="s">
        <v>174</v>
      </c>
      <c r="E4499" s="12">
        <v>2.9121781519805279E-5</v>
      </c>
      <c r="F4499" s="12">
        <v>1.1883523902787496E-3</v>
      </c>
      <c r="G4499" s="12">
        <v>3.5189541450862372E-3</v>
      </c>
      <c r="H4499" s="12">
        <v>1.973370978232275E-3</v>
      </c>
      <c r="I4499" s="12">
        <v>2.0104236928664386E-2</v>
      </c>
      <c r="J4499" s="12">
        <v>2.1287738964053402E-3</v>
      </c>
      <c r="K4499" s="12">
        <v>4.3801340586733239E-3</v>
      </c>
      <c r="L4499" s="12">
        <v>7.5270403725175346E-3</v>
      </c>
      <c r="M4499" s="12">
        <v>3.4190079331370888E-3</v>
      </c>
    </row>
    <row r="4500" spans="1:13" x14ac:dyDescent="0.35">
      <c r="A4500" s="11" t="str">
        <f t="shared" si="71"/>
        <v>CONSUMO PER CAPITA (kg o litros por individuo)BrandyNIVEL BAJO</v>
      </c>
      <c r="B4500" s="11" t="s">
        <v>208</v>
      </c>
      <c r="C4500" s="11" t="s">
        <v>125</v>
      </c>
      <c r="D4500" s="11" t="s">
        <v>190</v>
      </c>
      <c r="E4500" s="12">
        <v>2.2169705332641654E-3</v>
      </c>
      <c r="F4500" s="12">
        <v>4.9023526639340627E-3</v>
      </c>
      <c r="G4500" s="12">
        <v>2.9349221090545167E-3</v>
      </c>
      <c r="H4500" s="12">
        <v>2.3343480877480315E-3</v>
      </c>
      <c r="I4500" s="12">
        <v>1.2627636973008175E-2</v>
      </c>
      <c r="J4500" s="12">
        <v>1.8828550207890388E-3</v>
      </c>
      <c r="K4500" s="12">
        <v>5.8395802231577853E-3</v>
      </c>
      <c r="L4500" s="12">
        <v>3.6728756118830207E-3</v>
      </c>
      <c r="M4500" s="12">
        <v>3.1044131563754541E-3</v>
      </c>
    </row>
    <row r="4501" spans="1:13" x14ac:dyDescent="0.35">
      <c r="A4501" s="11" t="str">
        <f t="shared" si="71"/>
        <v>CONSUMO PER CAPITA (kg o litros por individuo)BrandyHOMBRE</v>
      </c>
      <c r="B4501" s="11" t="s">
        <v>208</v>
      </c>
      <c r="C4501" s="11" t="s">
        <v>125</v>
      </c>
      <c r="D4501" s="11" t="s">
        <v>17</v>
      </c>
      <c r="E4501" s="12">
        <v>2.1740887466776761E-3</v>
      </c>
      <c r="F4501" s="12">
        <v>5.8585639775221845E-3</v>
      </c>
      <c r="G4501" s="12">
        <v>3.5218598911509022E-3</v>
      </c>
      <c r="H4501" s="12">
        <v>3.0328593151548781E-3</v>
      </c>
      <c r="I4501" s="12">
        <v>1.3233143294236093E-2</v>
      </c>
      <c r="J4501" s="12">
        <v>3.4859026197016012E-3</v>
      </c>
      <c r="K4501" s="12">
        <v>3.2317999920892767E-3</v>
      </c>
      <c r="L4501" s="12">
        <v>5.3785184440781142E-3</v>
      </c>
      <c r="M4501" s="12">
        <v>4.4128885119374198E-3</v>
      </c>
    </row>
    <row r="4502" spans="1:13" x14ac:dyDescent="0.35">
      <c r="A4502" s="11" t="str">
        <f t="shared" si="71"/>
        <v>CONSUMO PER CAPITA (kg o litros por individuo)BrandyMUJER</v>
      </c>
      <c r="B4502" s="11" t="s">
        <v>208</v>
      </c>
      <c r="C4502" s="11" t="s">
        <v>125</v>
      </c>
      <c r="D4502" s="11" t="s">
        <v>18</v>
      </c>
      <c r="E4502" s="12">
        <v>6.1415689102605679E-4</v>
      </c>
      <c r="F4502" s="12">
        <v>5.0716286122305563E-5</v>
      </c>
      <c r="G4502" s="12">
        <v>1.9916077186428508E-3</v>
      </c>
      <c r="H4502" s="12">
        <v>2.3296069598847209E-3</v>
      </c>
      <c r="I4502" s="12">
        <v>3.7137305994869947E-4</v>
      </c>
      <c r="J4502" s="12">
        <v>1.6762825330505849E-3</v>
      </c>
      <c r="K4502" s="12">
        <v>2.8082839549810825E-3</v>
      </c>
      <c r="L4502" s="12">
        <v>1.5451819777976047E-3</v>
      </c>
      <c r="M4502" s="12">
        <v>1.5116609999655159E-3</v>
      </c>
    </row>
    <row r="4503" spans="1:13" x14ac:dyDescent="0.35">
      <c r="A4503" s="11" t="str">
        <f t="shared" si="71"/>
        <v>CONSUMO PER CAPITA (kg o litros por individuo)GinebraT.ESPAÑA</v>
      </c>
      <c r="B4503" s="11" t="s">
        <v>208</v>
      </c>
      <c r="C4503" s="11" t="s">
        <v>126</v>
      </c>
      <c r="D4503" s="11" t="s">
        <v>32</v>
      </c>
      <c r="E4503" s="12">
        <v>3.4198214411048408E-2</v>
      </c>
      <c r="F4503" s="12">
        <v>4.2111285044665318E-2</v>
      </c>
      <c r="G4503" s="12">
        <v>7.8470346825940909E-2</v>
      </c>
      <c r="H4503" s="12">
        <v>5.3028662202337373E-2</v>
      </c>
      <c r="I4503" s="12">
        <v>4.3922684857480854E-2</v>
      </c>
      <c r="J4503" s="12">
        <v>3.7037807338027744E-2</v>
      </c>
      <c r="K4503" s="12">
        <v>6.4405159397262116E-2</v>
      </c>
      <c r="L4503" s="12">
        <v>3.2661219626395191E-2</v>
      </c>
      <c r="M4503" s="12">
        <v>2.8593151275420347E-2</v>
      </c>
    </row>
    <row r="4504" spans="1:13" x14ac:dyDescent="0.35">
      <c r="A4504" s="11" t="str">
        <f t="shared" si="71"/>
        <v>CONSUMO PER CAPITA (kg o litros por individuo)GinebraBCN AM</v>
      </c>
      <c r="B4504" s="11" t="s">
        <v>208</v>
      </c>
      <c r="C4504" s="11" t="s">
        <v>126</v>
      </c>
      <c r="D4504" s="11" t="s">
        <v>1</v>
      </c>
      <c r="E4504" s="12">
        <v>1.9064942275622779E-2</v>
      </c>
      <c r="F4504" s="12">
        <v>3.8031784941038954E-2</v>
      </c>
      <c r="G4504" s="12">
        <v>3.9849507600475217E-2</v>
      </c>
      <c r="H4504" s="12">
        <v>4.9858572559980725E-2</v>
      </c>
      <c r="I4504" s="12">
        <v>2.2968909437291438E-2</v>
      </c>
      <c r="J4504" s="12">
        <v>2.4449389416623817E-2</v>
      </c>
      <c r="K4504" s="12">
        <v>5.1532370056788165E-2</v>
      </c>
      <c r="L4504" s="12">
        <v>2.1676548228784939E-2</v>
      </c>
      <c r="M4504" s="12">
        <v>2.7612745431269823E-2</v>
      </c>
    </row>
    <row r="4505" spans="1:13" x14ac:dyDescent="0.35">
      <c r="A4505" s="11" t="str">
        <f t="shared" si="71"/>
        <v>CONSUMO PER CAPITA (kg o litros por individuo)GinebraREST.CAT ARAGON</v>
      </c>
      <c r="B4505" s="11" t="s">
        <v>208</v>
      </c>
      <c r="C4505" s="11" t="s">
        <v>126</v>
      </c>
      <c r="D4505" s="11" t="s">
        <v>2</v>
      </c>
      <c r="E4505" s="12">
        <v>3.0218102371634966E-2</v>
      </c>
      <c r="F4505" s="12">
        <v>2.4371656959362213E-2</v>
      </c>
      <c r="G4505" s="12">
        <v>6.4296329319633291E-2</v>
      </c>
      <c r="H4505" s="12">
        <v>3.2593726673264344E-2</v>
      </c>
      <c r="I4505" s="12">
        <v>2.7614705213038469E-2</v>
      </c>
      <c r="J4505" s="12">
        <v>3.1255070325707984E-2</v>
      </c>
      <c r="K4505" s="12">
        <v>0.10550630771387377</v>
      </c>
      <c r="L4505" s="12">
        <v>2.000187190988769E-2</v>
      </c>
      <c r="M4505" s="12">
        <v>2.407081142223037E-2</v>
      </c>
    </row>
    <row r="4506" spans="1:13" x14ac:dyDescent="0.35">
      <c r="A4506" s="11" t="str">
        <f t="shared" si="71"/>
        <v>CONSUMO PER CAPITA (kg o litros por individuo)GinebraLEVANTE</v>
      </c>
      <c r="B4506" s="11" t="s">
        <v>208</v>
      </c>
      <c r="C4506" s="11" t="s">
        <v>126</v>
      </c>
      <c r="D4506" s="11" t="s">
        <v>3</v>
      </c>
      <c r="E4506" s="12">
        <v>2.5773574084403707E-2</v>
      </c>
      <c r="F4506" s="12">
        <v>3.3277029949703017E-2</v>
      </c>
      <c r="G4506" s="12">
        <v>9.4458153051645261E-2</v>
      </c>
      <c r="H4506" s="12">
        <v>5.8854803662940831E-2</v>
      </c>
      <c r="I4506" s="12">
        <v>4.1873187870316624E-2</v>
      </c>
      <c r="J4506" s="12">
        <v>2.7873155672554332E-2</v>
      </c>
      <c r="K4506" s="12">
        <v>5.7203491134539049E-2</v>
      </c>
      <c r="L4506" s="12">
        <v>2.9660266473743663E-2</v>
      </c>
      <c r="M4506" s="12">
        <v>2.6534156856263924E-2</v>
      </c>
    </row>
    <row r="4507" spans="1:13" x14ac:dyDescent="0.35">
      <c r="A4507" s="11" t="str">
        <f t="shared" si="71"/>
        <v>CONSUMO PER CAPITA (kg o litros por individuo)GinebraANDALUCIA</v>
      </c>
      <c r="B4507" s="11" t="s">
        <v>208</v>
      </c>
      <c r="C4507" s="11" t="s">
        <v>126</v>
      </c>
      <c r="D4507" s="11" t="s">
        <v>4</v>
      </c>
      <c r="E4507" s="12">
        <v>4.2745967793604088E-2</v>
      </c>
      <c r="F4507" s="12">
        <v>5.1138895780871732E-2</v>
      </c>
      <c r="G4507" s="12">
        <v>9.1559572523740057E-2</v>
      </c>
      <c r="H4507" s="12">
        <v>6.473305494360318E-2</v>
      </c>
      <c r="I4507" s="12">
        <v>7.0592904168262582E-2</v>
      </c>
      <c r="J4507" s="12">
        <v>4.5830264313230493E-2</v>
      </c>
      <c r="K4507" s="12">
        <v>6.0278009148332264E-2</v>
      </c>
      <c r="L4507" s="12">
        <v>3.3194439362819544E-2</v>
      </c>
      <c r="M4507" s="12">
        <v>3.3701366918548574E-2</v>
      </c>
    </row>
    <row r="4508" spans="1:13" x14ac:dyDescent="0.35">
      <c r="A4508" s="11" t="str">
        <f t="shared" si="71"/>
        <v>CONSUMO PER CAPITA (kg o litros por individuo)GinebraMDD AM</v>
      </c>
      <c r="B4508" s="11" t="s">
        <v>208</v>
      </c>
      <c r="C4508" s="11" t="s">
        <v>126</v>
      </c>
      <c r="D4508" s="11" t="s">
        <v>5</v>
      </c>
      <c r="E4508" s="12">
        <v>2.5056124047968326E-2</v>
      </c>
      <c r="F4508" s="12">
        <v>3.2984371085067438E-2</v>
      </c>
      <c r="G4508" s="12">
        <v>5.1149224894975906E-2</v>
      </c>
      <c r="H4508" s="12">
        <v>4.0611364682558389E-2</v>
      </c>
      <c r="I4508" s="12">
        <v>1.6562323308761062E-2</v>
      </c>
      <c r="J4508" s="12">
        <v>4.040598145454595E-2</v>
      </c>
      <c r="K4508" s="12">
        <v>4.3183796985022824E-2</v>
      </c>
      <c r="L4508" s="12">
        <v>1.7927498513850549E-2</v>
      </c>
      <c r="M4508" s="12">
        <v>1.2133035397325853E-2</v>
      </c>
    </row>
    <row r="4509" spans="1:13" x14ac:dyDescent="0.35">
      <c r="A4509" s="11" t="str">
        <f t="shared" si="71"/>
        <v>CONSUMO PER CAPITA (kg o litros por individuo)GinebraRTO CENTRO</v>
      </c>
      <c r="B4509" s="11" t="s">
        <v>208</v>
      </c>
      <c r="C4509" s="11" t="s">
        <v>126</v>
      </c>
      <c r="D4509" s="11" t="s">
        <v>6</v>
      </c>
      <c r="E4509" s="12">
        <v>4.2541551330188755E-2</v>
      </c>
      <c r="F4509" s="12">
        <v>3.8093684238530566E-2</v>
      </c>
      <c r="G4509" s="12">
        <v>6.9175380743550036E-2</v>
      </c>
      <c r="H4509" s="12">
        <v>5.9401747930485888E-2</v>
      </c>
      <c r="I4509" s="12">
        <v>5.8138088323086146E-2</v>
      </c>
      <c r="J4509" s="12">
        <v>4.1786029956119679E-2</v>
      </c>
      <c r="K4509" s="12">
        <v>6.7143224296606227E-2</v>
      </c>
      <c r="L4509" s="12">
        <v>2.6290668140234778E-2</v>
      </c>
      <c r="M4509" s="12">
        <v>4.9833592900356279E-2</v>
      </c>
    </row>
    <row r="4510" spans="1:13" x14ac:dyDescent="0.35">
      <c r="A4510" s="11" t="str">
        <f t="shared" si="71"/>
        <v>CONSUMO PER CAPITA (kg o litros por individuo)GinebraNORTE-CENTRO</v>
      </c>
      <c r="B4510" s="11" t="s">
        <v>208</v>
      </c>
      <c r="C4510" s="11" t="s">
        <v>126</v>
      </c>
      <c r="D4510" s="11" t="s">
        <v>7</v>
      </c>
      <c r="E4510" s="12">
        <v>5.553598681925305E-2</v>
      </c>
      <c r="F4510" s="12">
        <v>9.5136948571776514E-2</v>
      </c>
      <c r="G4510" s="12">
        <v>0.13371775793662832</v>
      </c>
      <c r="H4510" s="12">
        <v>6.2412217898611379E-2</v>
      </c>
      <c r="I4510" s="12">
        <v>5.1236832219806003E-2</v>
      </c>
      <c r="J4510" s="12">
        <v>5.6678393653124215E-2</v>
      </c>
      <c r="K4510" s="12">
        <v>6.684462033981764E-2</v>
      </c>
      <c r="L4510" s="12">
        <v>0.10580379259466433</v>
      </c>
      <c r="M4510" s="12">
        <v>3.811441306202594E-2</v>
      </c>
    </row>
    <row r="4511" spans="1:13" x14ac:dyDescent="0.35">
      <c r="A4511" s="11" t="str">
        <f t="shared" si="71"/>
        <v>CONSUMO PER CAPITA (kg o litros por individuo)GinebraNOROESTE</v>
      </c>
      <c r="B4511" s="11" t="s">
        <v>208</v>
      </c>
      <c r="C4511" s="11" t="s">
        <v>126</v>
      </c>
      <c r="D4511" s="11" t="s">
        <v>8</v>
      </c>
      <c r="E4511" s="12">
        <v>3.3775220880811668E-2</v>
      </c>
      <c r="F4511" s="12">
        <v>3.044187075258388E-2</v>
      </c>
      <c r="G4511" s="12">
        <v>7.5426627536321664E-2</v>
      </c>
      <c r="H4511" s="12">
        <v>5.1579576009472564E-2</v>
      </c>
      <c r="I4511" s="12">
        <v>5.2523607337572657E-2</v>
      </c>
      <c r="J4511" s="12">
        <v>2.4655056083937796E-2</v>
      </c>
      <c r="K4511" s="12">
        <v>6.6189532475869867E-2</v>
      </c>
      <c r="L4511" s="12">
        <v>2.0256073918450922E-2</v>
      </c>
      <c r="M4511" s="12">
        <v>2.0977931424167928E-2</v>
      </c>
    </row>
    <row r="4512" spans="1:13" x14ac:dyDescent="0.35">
      <c r="A4512" s="11" t="str">
        <f t="shared" si="71"/>
        <v>CONSUMO PER CAPITA (kg o litros por individuo)Ginebra&lt;2MIL</v>
      </c>
      <c r="B4512" s="11" t="s">
        <v>208</v>
      </c>
      <c r="C4512" s="11" t="s">
        <v>126</v>
      </c>
      <c r="D4512" s="11" t="s">
        <v>9</v>
      </c>
      <c r="E4512" s="12">
        <v>3.9821367204565951E-2</v>
      </c>
      <c r="F4512" s="12">
        <v>3.3975770273853768E-2</v>
      </c>
      <c r="G4512" s="12">
        <v>5.9185060256724022E-2</v>
      </c>
      <c r="H4512" s="12">
        <v>3.8300419294361322E-2</v>
      </c>
      <c r="I4512" s="12">
        <v>3.5712085720241558E-2</v>
      </c>
      <c r="J4512" s="12">
        <v>3.4071775176969674E-2</v>
      </c>
      <c r="K4512" s="12">
        <v>5.3558069058695833E-2</v>
      </c>
      <c r="L4512" s="12">
        <v>3.9209257281303034E-2</v>
      </c>
      <c r="M4512" s="12">
        <v>3.1223497580136619E-2</v>
      </c>
    </row>
    <row r="4513" spans="1:13" x14ac:dyDescent="0.35">
      <c r="A4513" s="11" t="str">
        <f t="shared" si="71"/>
        <v>CONSUMO PER CAPITA (kg o litros por individuo)Ginebra2-5MIL</v>
      </c>
      <c r="B4513" s="11" t="s">
        <v>208</v>
      </c>
      <c r="C4513" s="11" t="s">
        <v>126</v>
      </c>
      <c r="D4513" s="11" t="s">
        <v>10</v>
      </c>
      <c r="E4513" s="12">
        <v>2.778984357633614E-2</v>
      </c>
      <c r="F4513" s="12">
        <v>3.9573649300136071E-2</v>
      </c>
      <c r="G4513" s="12">
        <v>7.4212156898329884E-2</v>
      </c>
      <c r="H4513" s="12">
        <v>3.858363905921499E-2</v>
      </c>
      <c r="I4513" s="12">
        <v>2.2449399322309049E-2</v>
      </c>
      <c r="J4513" s="12">
        <v>1.9499420488862124E-2</v>
      </c>
      <c r="K4513" s="12">
        <v>4.9033428756812485E-2</v>
      </c>
      <c r="L4513" s="12">
        <v>1.4720251886147041E-2</v>
      </c>
      <c r="M4513" s="12">
        <v>1.846100447906724E-2</v>
      </c>
    </row>
    <row r="4514" spans="1:13" x14ac:dyDescent="0.35">
      <c r="A4514" s="11" t="str">
        <f t="shared" si="71"/>
        <v>CONSUMO PER CAPITA (kg o litros por individuo)Ginebra5-10MIL</v>
      </c>
      <c r="B4514" s="11" t="s">
        <v>208</v>
      </c>
      <c r="C4514" s="11" t="s">
        <v>126</v>
      </c>
      <c r="D4514" s="11" t="s">
        <v>11</v>
      </c>
      <c r="E4514" s="12">
        <v>3.8427388509556216E-2</v>
      </c>
      <c r="F4514" s="12">
        <v>3.6019383838718472E-2</v>
      </c>
      <c r="G4514" s="12">
        <v>0.10158914481849686</v>
      </c>
      <c r="H4514" s="12">
        <v>7.0228356761691257E-2</v>
      </c>
      <c r="I4514" s="12">
        <v>4.9073118184783722E-2</v>
      </c>
      <c r="J4514" s="12">
        <v>3.8976532685017606E-2</v>
      </c>
      <c r="K4514" s="12">
        <v>9.8677878245414477E-2</v>
      </c>
      <c r="L4514" s="12">
        <v>1.664912471436392E-2</v>
      </c>
      <c r="M4514" s="12">
        <v>4.3093581746813187E-2</v>
      </c>
    </row>
    <row r="4515" spans="1:13" x14ac:dyDescent="0.35">
      <c r="A4515" s="11" t="str">
        <f t="shared" si="71"/>
        <v>CONSUMO PER CAPITA (kg o litros por individuo)Ginebra10-30MIL</v>
      </c>
      <c r="B4515" s="11" t="s">
        <v>208</v>
      </c>
      <c r="C4515" s="11" t="s">
        <v>126</v>
      </c>
      <c r="D4515" s="11" t="s">
        <v>12</v>
      </c>
      <c r="E4515" s="12">
        <v>3.7994257442005845E-2</v>
      </c>
      <c r="F4515" s="12">
        <v>5.5655517162346561E-2</v>
      </c>
      <c r="G4515" s="12">
        <v>9.8956866010969091E-2</v>
      </c>
      <c r="H4515" s="12">
        <v>5.4924398929556799E-2</v>
      </c>
      <c r="I4515" s="12">
        <v>4.0104466194749701E-2</v>
      </c>
      <c r="J4515" s="12">
        <v>4.2596782545127422E-2</v>
      </c>
      <c r="K4515" s="12">
        <v>7.5241035280296159E-2</v>
      </c>
      <c r="L4515" s="12">
        <v>2.7337593994931735E-2</v>
      </c>
      <c r="M4515" s="12">
        <v>3.706235134966411E-2</v>
      </c>
    </row>
    <row r="4516" spans="1:13" x14ac:dyDescent="0.35">
      <c r="A4516" s="11" t="str">
        <f t="shared" si="71"/>
        <v>CONSUMO PER CAPITA (kg o litros por individuo)Ginebra30-100MIL</v>
      </c>
      <c r="B4516" s="11" t="s">
        <v>208</v>
      </c>
      <c r="C4516" s="11" t="s">
        <v>126</v>
      </c>
      <c r="D4516" s="11" t="s">
        <v>13</v>
      </c>
      <c r="E4516" s="12">
        <v>2.9140161504611146E-2</v>
      </c>
      <c r="F4516" s="12">
        <v>3.1121113564542013E-2</v>
      </c>
      <c r="G4516" s="12">
        <v>0.10752503368906603</v>
      </c>
      <c r="H4516" s="12">
        <v>4.7633654101645898E-2</v>
      </c>
      <c r="I4516" s="12">
        <v>4.7230586228899002E-2</v>
      </c>
      <c r="J4516" s="12">
        <v>2.8658588848375258E-2</v>
      </c>
      <c r="K4516" s="12">
        <v>7.3035477267373181E-2</v>
      </c>
      <c r="L4516" s="12">
        <v>3.6496420742266437E-2</v>
      </c>
      <c r="M4516" s="12">
        <v>1.7364551313165642E-2</v>
      </c>
    </row>
    <row r="4517" spans="1:13" x14ac:dyDescent="0.35">
      <c r="A4517" s="11" t="str">
        <f t="shared" si="71"/>
        <v>CONSUMO PER CAPITA (kg o litros por individuo)Ginebra100-200MIL</v>
      </c>
      <c r="B4517" s="11" t="s">
        <v>208</v>
      </c>
      <c r="C4517" s="11" t="s">
        <v>126</v>
      </c>
      <c r="D4517" s="11" t="s">
        <v>14</v>
      </c>
      <c r="E4517" s="12">
        <v>3.6962366006368409E-2</v>
      </c>
      <c r="F4517" s="12">
        <v>4.3631694326524757E-2</v>
      </c>
      <c r="G4517" s="12">
        <v>5.6232605826889354E-2</v>
      </c>
      <c r="H4517" s="12">
        <v>7.919798108442605E-2</v>
      </c>
      <c r="I4517" s="12">
        <v>6.1406375255425208E-2</v>
      </c>
      <c r="J4517" s="12">
        <v>4.5729077351159719E-2</v>
      </c>
      <c r="K4517" s="12">
        <v>5.2742025562926648E-2</v>
      </c>
      <c r="L4517" s="12">
        <v>3.3742266828493135E-2</v>
      </c>
      <c r="M4517" s="12">
        <v>3.4749423513771478E-2</v>
      </c>
    </row>
    <row r="4518" spans="1:13" x14ac:dyDescent="0.35">
      <c r="A4518" s="11" t="str">
        <f t="shared" si="71"/>
        <v>CONSUMO PER CAPITA (kg o litros por individuo)Ginebra200-500MIL</v>
      </c>
      <c r="B4518" s="11" t="s">
        <v>208</v>
      </c>
      <c r="C4518" s="11" t="s">
        <v>126</v>
      </c>
      <c r="D4518" s="11" t="s">
        <v>15</v>
      </c>
      <c r="E4518" s="12">
        <v>2.9449832358454511E-2</v>
      </c>
      <c r="F4518" s="12">
        <v>4.8500662236076922E-2</v>
      </c>
      <c r="G4518" s="12">
        <v>4.7285346813810726E-2</v>
      </c>
      <c r="H4518" s="12">
        <v>2.8048995737441428E-2</v>
      </c>
      <c r="I4518" s="12">
        <v>5.5579058808653166E-2</v>
      </c>
      <c r="J4518" s="12">
        <v>3.0136467342510815E-2</v>
      </c>
      <c r="K4518" s="12">
        <v>4.8167043852557635E-2</v>
      </c>
      <c r="L4518" s="12">
        <v>7.0341825015034484E-2</v>
      </c>
      <c r="M4518" s="12">
        <v>2.8023542378603068E-2</v>
      </c>
    </row>
    <row r="4519" spans="1:13" x14ac:dyDescent="0.35">
      <c r="A4519" s="11" t="str">
        <f t="shared" si="71"/>
        <v>CONSUMO PER CAPITA (kg o litros por individuo)Ginebra&gt;500MIL</v>
      </c>
      <c r="B4519" s="11" t="s">
        <v>208</v>
      </c>
      <c r="C4519" s="11" t="s">
        <v>126</v>
      </c>
      <c r="D4519" s="11" t="s">
        <v>16</v>
      </c>
      <c r="E4519" s="12">
        <v>3.6557702366025874E-2</v>
      </c>
      <c r="F4519" s="12">
        <v>4.1997549818156066E-2</v>
      </c>
      <c r="G4519" s="12">
        <v>5.4440529323727914E-2</v>
      </c>
      <c r="H4519" s="12">
        <v>6.2160029506529255E-2</v>
      </c>
      <c r="I4519" s="12">
        <v>3.2990342710519475E-2</v>
      </c>
      <c r="J4519" s="12">
        <v>4.8053473699217031E-2</v>
      </c>
      <c r="K4519" s="12">
        <v>5.4953428411740994E-2</v>
      </c>
      <c r="L4519" s="12">
        <v>1.6449097153380984E-2</v>
      </c>
      <c r="M4519" s="12">
        <v>2.6775434351240125E-2</v>
      </c>
    </row>
    <row r="4520" spans="1:13" x14ac:dyDescent="0.35">
      <c r="A4520" s="11" t="str">
        <f t="shared" si="71"/>
        <v>CONSUMO PER CAPITA (kg o litros por individuo)GinebraDE 15 A 19 AÑOS</v>
      </c>
      <c r="B4520" s="11" t="s">
        <v>208</v>
      </c>
      <c r="C4520" s="11" t="s">
        <v>126</v>
      </c>
      <c r="D4520" s="11" t="s">
        <v>34</v>
      </c>
      <c r="E4520" s="12">
        <v>1.608389701229249E-2</v>
      </c>
      <c r="F4520" s="12">
        <v>3.3593593350155883E-3</v>
      </c>
      <c r="G4520" s="12">
        <v>0.10415393919978296</v>
      </c>
      <c r="H4520" s="12">
        <v>3.164289083013256E-2</v>
      </c>
      <c r="I4520" s="12">
        <v>4.5755134698092798E-3</v>
      </c>
      <c r="J4520" s="12" t="s">
        <v>222</v>
      </c>
      <c r="K4520" s="12">
        <v>4.0585751467635121E-2</v>
      </c>
      <c r="L4520" s="12">
        <v>2.2874019427997008E-3</v>
      </c>
      <c r="M4520" s="12" t="s">
        <v>222</v>
      </c>
    </row>
    <row r="4521" spans="1:13" x14ac:dyDescent="0.35">
      <c r="A4521" s="11" t="str">
        <f t="shared" si="71"/>
        <v>CONSUMO PER CAPITA (kg o litros por individuo)GinebraDE 20 A 24 AÑOS</v>
      </c>
      <c r="B4521" s="11" t="s">
        <v>208</v>
      </c>
      <c r="C4521" s="11" t="s">
        <v>126</v>
      </c>
      <c r="D4521" s="11" t="s">
        <v>35</v>
      </c>
      <c r="E4521" s="12">
        <v>9.3157845549361861E-3</v>
      </c>
      <c r="F4521" s="12">
        <v>1.1490674501902422E-2</v>
      </c>
      <c r="G4521" s="12">
        <v>1.8061036517132326E-2</v>
      </c>
      <c r="H4521" s="12">
        <v>3.9900620274436562E-2</v>
      </c>
      <c r="I4521" s="12">
        <v>5.7471948481419753E-2</v>
      </c>
      <c r="J4521" s="12">
        <v>1.3344446249645535E-2</v>
      </c>
      <c r="K4521" s="12">
        <v>1.9139148110106394E-2</v>
      </c>
      <c r="L4521" s="12">
        <v>7.4974454494338608E-2</v>
      </c>
      <c r="M4521" s="12">
        <v>2.0878949809280709E-2</v>
      </c>
    </row>
    <row r="4522" spans="1:13" x14ac:dyDescent="0.35">
      <c r="A4522" s="11" t="str">
        <f t="shared" si="71"/>
        <v>CONSUMO PER CAPITA (kg o litros por individuo)GinebraDE 25 A 34 AÑOS</v>
      </c>
      <c r="B4522" s="11" t="s">
        <v>208</v>
      </c>
      <c r="C4522" s="11" t="s">
        <v>126</v>
      </c>
      <c r="D4522" s="11" t="s">
        <v>36</v>
      </c>
      <c r="E4522" s="12">
        <v>2.5953788767750285E-2</v>
      </c>
      <c r="F4522" s="12">
        <v>3.3083555783015653E-2</v>
      </c>
      <c r="G4522" s="12">
        <v>5.7217505761093961E-2</v>
      </c>
      <c r="H4522" s="12">
        <v>4.0190016876858699E-2</v>
      </c>
      <c r="I4522" s="12">
        <v>2.3778099589826154E-2</v>
      </c>
      <c r="J4522" s="12">
        <v>2.6567113862377496E-2</v>
      </c>
      <c r="K4522" s="12">
        <v>2.8193845426350467E-2</v>
      </c>
      <c r="L4522" s="12">
        <v>1.2151046806723157E-2</v>
      </c>
      <c r="M4522" s="12">
        <v>2.3106426474189232E-2</v>
      </c>
    </row>
    <row r="4523" spans="1:13" x14ac:dyDescent="0.35">
      <c r="A4523" s="11" t="str">
        <f t="shared" si="71"/>
        <v>CONSUMO PER CAPITA (kg o litros por individuo)GinebraDE 35 A 49 AÑOS</v>
      </c>
      <c r="B4523" s="11" t="s">
        <v>208</v>
      </c>
      <c r="C4523" s="11" t="s">
        <v>126</v>
      </c>
      <c r="D4523" s="11" t="s">
        <v>37</v>
      </c>
      <c r="E4523" s="12">
        <v>1.9170042879330197E-2</v>
      </c>
      <c r="F4523" s="12">
        <v>2.1637762928070018E-2</v>
      </c>
      <c r="G4523" s="12">
        <v>5.1894384043273574E-2</v>
      </c>
      <c r="H4523" s="12">
        <v>4.0042739804926432E-2</v>
      </c>
      <c r="I4523" s="12">
        <v>2.7686199098479948E-2</v>
      </c>
      <c r="J4523" s="12">
        <v>2.6100517563430872E-2</v>
      </c>
      <c r="K4523" s="12">
        <v>4.4320915886099391E-2</v>
      </c>
      <c r="L4523" s="12">
        <v>2.479091686241016E-2</v>
      </c>
      <c r="M4523" s="12">
        <v>2.807957437110032E-2</v>
      </c>
    </row>
    <row r="4524" spans="1:13" x14ac:dyDescent="0.35">
      <c r="A4524" s="11" t="str">
        <f t="shared" si="71"/>
        <v>CONSUMO PER CAPITA (kg o litros por individuo)GinebraDE 50 A 59 AÑOS</v>
      </c>
      <c r="B4524" s="11" t="s">
        <v>208</v>
      </c>
      <c r="C4524" s="11" t="s">
        <v>126</v>
      </c>
      <c r="D4524" s="11" t="s">
        <v>38</v>
      </c>
      <c r="E4524" s="12">
        <v>4.3630797890600731E-2</v>
      </c>
      <c r="F4524" s="12">
        <v>4.3946835116541016E-2</v>
      </c>
      <c r="G4524" s="12">
        <v>9.0494832311322382E-2</v>
      </c>
      <c r="H4524" s="12">
        <v>7.2896140047123137E-2</v>
      </c>
      <c r="I4524" s="12">
        <v>6.0990850907538884E-2</v>
      </c>
      <c r="J4524" s="12">
        <v>5.1079186825176003E-2</v>
      </c>
      <c r="K4524" s="12">
        <v>8.166318991296008E-2</v>
      </c>
      <c r="L4524" s="12">
        <v>4.4681273507439313E-2</v>
      </c>
      <c r="M4524" s="12">
        <v>3.5844359206004844E-2</v>
      </c>
    </row>
    <row r="4525" spans="1:13" x14ac:dyDescent="0.35">
      <c r="A4525" s="11" t="str">
        <f t="shared" si="71"/>
        <v>CONSUMO PER CAPITA (kg o litros por individuo)GinebraDE 60 A 75 AÑOS</v>
      </c>
      <c r="B4525" s="11" t="s">
        <v>208</v>
      </c>
      <c r="C4525" s="11" t="s">
        <v>126</v>
      </c>
      <c r="D4525" s="11" t="s">
        <v>39</v>
      </c>
      <c r="E4525" s="12">
        <v>6.296700986119276E-2</v>
      </c>
      <c r="F4525" s="12">
        <v>9.2766162628410642E-2</v>
      </c>
      <c r="G4525" s="12">
        <v>0.12498892742535059</v>
      </c>
      <c r="H4525" s="12">
        <v>7.0653272349255572E-2</v>
      </c>
      <c r="I4525" s="12">
        <v>6.9339622791447272E-2</v>
      </c>
      <c r="J4525" s="12">
        <v>6.3067671613224741E-2</v>
      </c>
      <c r="K4525" s="12">
        <v>0.1173478560644592</v>
      </c>
      <c r="L4525" s="12">
        <v>4.1283349197439645E-2</v>
      </c>
      <c r="M4525" s="12">
        <v>3.7156361015521881E-2</v>
      </c>
    </row>
    <row r="4526" spans="1:13" x14ac:dyDescent="0.35">
      <c r="A4526" s="11" t="str">
        <f t="shared" si="71"/>
        <v>CONSUMO PER CAPITA (kg o litros por individuo)GinebraNIVEL ALTO</v>
      </c>
      <c r="B4526" s="11" t="s">
        <v>208</v>
      </c>
      <c r="C4526" s="11" t="s">
        <v>126</v>
      </c>
      <c r="D4526" s="11" t="s">
        <v>171</v>
      </c>
      <c r="E4526" s="12">
        <v>4.3049749939832425E-2</v>
      </c>
      <c r="F4526" s="12">
        <v>6.2657772945203929E-2</v>
      </c>
      <c r="G4526" s="12">
        <v>8.3200790043674852E-2</v>
      </c>
      <c r="H4526" s="12">
        <v>7.0808810758364996E-2</v>
      </c>
      <c r="I4526" s="12">
        <v>3.6142847788114198E-2</v>
      </c>
      <c r="J4526" s="12">
        <v>3.5747244171670897E-2</v>
      </c>
      <c r="K4526" s="12">
        <v>3.6325759795756606E-2</v>
      </c>
      <c r="L4526" s="12">
        <v>4.538374490477888E-2</v>
      </c>
      <c r="M4526" s="12">
        <v>1.8015041925703527E-2</v>
      </c>
    </row>
    <row r="4527" spans="1:13" x14ac:dyDescent="0.35">
      <c r="A4527" s="11" t="str">
        <f t="shared" si="71"/>
        <v>CONSUMO PER CAPITA (kg o litros por individuo)GinebraNIVEL MEDIO ALTO</v>
      </c>
      <c r="B4527" s="11" t="s">
        <v>208</v>
      </c>
      <c r="C4527" s="11" t="s">
        <v>126</v>
      </c>
      <c r="D4527" s="11" t="s">
        <v>172</v>
      </c>
      <c r="E4527" s="12">
        <v>3.8474835910646515E-2</v>
      </c>
      <c r="F4527" s="12">
        <v>3.7443854512966369E-2</v>
      </c>
      <c r="G4527" s="12">
        <v>9.6493435597223523E-2</v>
      </c>
      <c r="H4527" s="12">
        <v>4.4239242366852068E-2</v>
      </c>
      <c r="I4527" s="12">
        <v>3.6895719949022347E-2</v>
      </c>
      <c r="J4527" s="12">
        <v>3.8258533508282219E-2</v>
      </c>
      <c r="K4527" s="12">
        <v>7.0408337328432685E-2</v>
      </c>
      <c r="L4527" s="12">
        <v>2.009197384468589E-2</v>
      </c>
      <c r="M4527" s="12">
        <v>4.70741241776318E-2</v>
      </c>
    </row>
    <row r="4528" spans="1:13" x14ac:dyDescent="0.35">
      <c r="A4528" s="11" t="str">
        <f t="shared" si="71"/>
        <v>CONSUMO PER CAPITA (kg o litros por individuo)GinebraNIVEL MEDIO</v>
      </c>
      <c r="B4528" s="11" t="s">
        <v>208</v>
      </c>
      <c r="C4528" s="11" t="s">
        <v>126</v>
      </c>
      <c r="D4528" s="11" t="s">
        <v>173</v>
      </c>
      <c r="E4528" s="12">
        <v>3.3602829549154896E-2</v>
      </c>
      <c r="F4528" s="12">
        <v>3.2119952408415219E-2</v>
      </c>
      <c r="G4528" s="12">
        <v>8.4992931342583997E-2</v>
      </c>
      <c r="H4528" s="12">
        <v>5.2614879707542257E-2</v>
      </c>
      <c r="I4528" s="12">
        <v>4.4128370787374818E-2</v>
      </c>
      <c r="J4528" s="12">
        <v>2.5983600289063335E-2</v>
      </c>
      <c r="K4528" s="12">
        <v>8.5024743555426524E-2</v>
      </c>
      <c r="L4528" s="12">
        <v>1.3509930421389897E-2</v>
      </c>
      <c r="M4528" s="12">
        <v>2.019402712058762E-2</v>
      </c>
    </row>
    <row r="4529" spans="1:13" x14ac:dyDescent="0.35">
      <c r="A4529" s="11" t="str">
        <f t="shared" si="71"/>
        <v>CONSUMO PER CAPITA (kg o litros por individuo)GinebraNIVEL MEDIO BAJO</v>
      </c>
      <c r="B4529" s="11" t="s">
        <v>208</v>
      </c>
      <c r="C4529" s="11" t="s">
        <v>126</v>
      </c>
      <c r="D4529" s="11" t="s">
        <v>174</v>
      </c>
      <c r="E4529" s="12">
        <v>3.679838567919666E-2</v>
      </c>
      <c r="F4529" s="12">
        <v>4.2930724662790548E-2</v>
      </c>
      <c r="G4529" s="12">
        <v>7.9746825179245792E-2</v>
      </c>
      <c r="H4529" s="12">
        <v>4.2748908572749288E-2</v>
      </c>
      <c r="I4529" s="12">
        <v>6.7347800274434155E-2</v>
      </c>
      <c r="J4529" s="12">
        <v>4.6206671812816652E-2</v>
      </c>
      <c r="K4529" s="12">
        <v>7.2600414577817074E-2</v>
      </c>
      <c r="L4529" s="12">
        <v>5.2900395135330382E-2</v>
      </c>
      <c r="M4529" s="12">
        <v>5.3459646010607542E-2</v>
      </c>
    </row>
    <row r="4530" spans="1:13" x14ac:dyDescent="0.35">
      <c r="A4530" s="11" t="str">
        <f t="shared" si="71"/>
        <v>CONSUMO PER CAPITA (kg o litros por individuo)GinebraNIVEL BAJO</v>
      </c>
      <c r="B4530" s="11" t="s">
        <v>208</v>
      </c>
      <c r="C4530" s="11" t="s">
        <v>126</v>
      </c>
      <c r="D4530" s="11" t="s">
        <v>190</v>
      </c>
      <c r="E4530" s="12">
        <v>2.1450363168181254E-2</v>
      </c>
      <c r="F4530" s="12">
        <v>3.540470224771515E-2</v>
      </c>
      <c r="G4530" s="12">
        <v>5.3397821667546121E-2</v>
      </c>
      <c r="H4530" s="12">
        <v>4.8493159572838299E-2</v>
      </c>
      <c r="I4530" s="12">
        <v>4.0355154825809716E-2</v>
      </c>
      <c r="J4530" s="12">
        <v>4.3640702640246574E-2</v>
      </c>
      <c r="K4530" s="12">
        <v>6.0064811064715756E-2</v>
      </c>
      <c r="L4530" s="12">
        <v>3.6473176567222411E-2</v>
      </c>
      <c r="M4530" s="12">
        <v>1.9311545725697953E-2</v>
      </c>
    </row>
    <row r="4531" spans="1:13" x14ac:dyDescent="0.35">
      <c r="A4531" s="11" t="str">
        <f t="shared" si="71"/>
        <v>CONSUMO PER CAPITA (kg o litros por individuo)GinebraHOMBRE</v>
      </c>
      <c r="B4531" s="11" t="s">
        <v>208</v>
      </c>
      <c r="C4531" s="11" t="s">
        <v>126</v>
      </c>
      <c r="D4531" s="11" t="s">
        <v>17</v>
      </c>
      <c r="E4531" s="12">
        <v>4.6218319823341202E-2</v>
      </c>
      <c r="F4531" s="12">
        <v>5.7632981584289554E-2</v>
      </c>
      <c r="G4531" s="12">
        <v>0.1084927670635448</v>
      </c>
      <c r="H4531" s="12">
        <v>6.5130218848033689E-2</v>
      </c>
      <c r="I4531" s="12">
        <v>5.8948811235243592E-2</v>
      </c>
      <c r="J4531" s="12">
        <v>4.8407405958996369E-2</v>
      </c>
      <c r="K4531" s="12">
        <v>8.0591899665646352E-2</v>
      </c>
      <c r="L4531" s="12">
        <v>4.6579983421237904E-2</v>
      </c>
      <c r="M4531" s="12">
        <v>4.0299501110854896E-2</v>
      </c>
    </row>
    <row r="4532" spans="1:13" x14ac:dyDescent="0.35">
      <c r="A4532" s="11" t="str">
        <f t="shared" si="71"/>
        <v>CONSUMO PER CAPITA (kg o litros por individuo)GinebraMUJER</v>
      </c>
      <c r="B4532" s="11" t="s">
        <v>208</v>
      </c>
      <c r="C4532" s="11" t="s">
        <v>126</v>
      </c>
      <c r="D4532" s="11" t="s">
        <v>18</v>
      </c>
      <c r="E4532" s="12">
        <v>2.2330947283380132E-2</v>
      </c>
      <c r="F4532" s="12">
        <v>2.6786723523859784E-2</v>
      </c>
      <c r="G4532" s="12">
        <v>4.8822643253700504E-2</v>
      </c>
      <c r="H4532" s="12">
        <v>4.1083387842169056E-2</v>
      </c>
      <c r="I4532" s="12">
        <v>2.90518859430264E-2</v>
      </c>
      <c r="J4532" s="12">
        <v>2.5785917081606064E-2</v>
      </c>
      <c r="K4532" s="12">
        <v>4.8385405409172987E-2</v>
      </c>
      <c r="L4532" s="12">
        <v>1.8886377950946758E-2</v>
      </c>
      <c r="M4532" s="12">
        <v>1.6979861305286257E-2</v>
      </c>
    </row>
    <row r="4533" spans="1:13" x14ac:dyDescent="0.35">
      <c r="A4533" s="11" t="str">
        <f t="shared" si="71"/>
        <v>CONSUMO PER CAPITA (kg o litros por individuo)RonT.ESPAÑA</v>
      </c>
      <c r="B4533" s="11" t="s">
        <v>208</v>
      </c>
      <c r="C4533" s="11" t="s">
        <v>127</v>
      </c>
      <c r="D4533" s="11" t="s">
        <v>32</v>
      </c>
      <c r="E4533" s="12">
        <v>1.7001460129806505E-2</v>
      </c>
      <c r="F4533" s="12">
        <v>1.7314818820113945E-2</v>
      </c>
      <c r="G4533" s="12">
        <v>3.8375351198365312E-2</v>
      </c>
      <c r="H4533" s="12">
        <v>2.5746359843495076E-2</v>
      </c>
      <c r="I4533" s="12">
        <v>1.8740129002411326E-2</v>
      </c>
      <c r="J4533" s="12">
        <v>1.8655849857114874E-2</v>
      </c>
      <c r="K4533" s="12">
        <v>2.9100910142642079E-2</v>
      </c>
      <c r="L4533" s="12">
        <v>2.0453421031918627E-2</v>
      </c>
      <c r="M4533" s="12">
        <v>1.6052287622047721E-2</v>
      </c>
    </row>
    <row r="4534" spans="1:13" x14ac:dyDescent="0.35">
      <c r="A4534" s="11" t="str">
        <f t="shared" si="71"/>
        <v>CONSUMO PER CAPITA (kg o litros por individuo)RonBCN AM</v>
      </c>
      <c r="B4534" s="11" t="s">
        <v>208</v>
      </c>
      <c r="C4534" s="11" t="s">
        <v>127</v>
      </c>
      <c r="D4534" s="11" t="s">
        <v>1</v>
      </c>
      <c r="E4534" s="12">
        <v>7.6595848528366603E-3</v>
      </c>
      <c r="F4534" s="12">
        <v>9.8977184102930754E-3</v>
      </c>
      <c r="G4534" s="12">
        <v>3.3146439018170194E-2</v>
      </c>
      <c r="H4534" s="12">
        <v>3.724099280670442E-3</v>
      </c>
      <c r="I4534" s="12">
        <v>1.6843960118950434E-2</v>
      </c>
      <c r="J4534" s="12">
        <v>2.1170827956337197E-2</v>
      </c>
      <c r="K4534" s="12">
        <v>3.2253723404330928E-2</v>
      </c>
      <c r="L4534" s="12">
        <v>8.4516415778686377E-3</v>
      </c>
      <c r="M4534" s="12">
        <v>2.5754260079052776E-3</v>
      </c>
    </row>
    <row r="4535" spans="1:13" x14ac:dyDescent="0.35">
      <c r="A4535" s="11" t="str">
        <f t="shared" si="71"/>
        <v>CONSUMO PER CAPITA (kg o litros por individuo)RonREST.CAT ARAGON</v>
      </c>
      <c r="B4535" s="11" t="s">
        <v>208</v>
      </c>
      <c r="C4535" s="11" t="s">
        <v>127</v>
      </c>
      <c r="D4535" s="11" t="s">
        <v>2</v>
      </c>
      <c r="E4535" s="12">
        <v>1.0053076113718962E-2</v>
      </c>
      <c r="F4535" s="12">
        <v>8.5124299722977859E-3</v>
      </c>
      <c r="G4535" s="12">
        <v>4.0675792440332294E-2</v>
      </c>
      <c r="H4535" s="12">
        <v>2.4187959923922586E-2</v>
      </c>
      <c r="I4535" s="12">
        <v>1.0556224937098882E-2</v>
      </c>
      <c r="J4535" s="12">
        <v>8.4744825442812054E-3</v>
      </c>
      <c r="K4535" s="12">
        <v>8.4115346625765353E-3</v>
      </c>
      <c r="L4535" s="12">
        <v>1.0267703631932433E-2</v>
      </c>
      <c r="M4535" s="12">
        <v>1.8948563504156496E-2</v>
      </c>
    </row>
    <row r="4536" spans="1:13" x14ac:dyDescent="0.35">
      <c r="A4536" s="11" t="str">
        <f t="shared" si="71"/>
        <v>CONSUMO PER CAPITA (kg o litros por individuo)RonLEVANTE</v>
      </c>
      <c r="B4536" s="11" t="s">
        <v>208</v>
      </c>
      <c r="C4536" s="11" t="s">
        <v>127</v>
      </c>
      <c r="D4536" s="11" t="s">
        <v>3</v>
      </c>
      <c r="E4536" s="12">
        <v>9.5822864150014089E-3</v>
      </c>
      <c r="F4536" s="12">
        <v>6.4022905081920229E-3</v>
      </c>
      <c r="G4536" s="12">
        <v>1.5603160648134622E-2</v>
      </c>
      <c r="H4536" s="12">
        <v>2.2346810125858329E-2</v>
      </c>
      <c r="I4536" s="12">
        <v>8.3389383770416225E-3</v>
      </c>
      <c r="J4536" s="12">
        <v>3.7666545985027807E-3</v>
      </c>
      <c r="K4536" s="12">
        <v>1.1930204299159376E-2</v>
      </c>
      <c r="L4536" s="12">
        <v>5.2334542862338355E-3</v>
      </c>
      <c r="M4536" s="12">
        <v>1.1224531029745589E-2</v>
      </c>
    </row>
    <row r="4537" spans="1:13" x14ac:dyDescent="0.35">
      <c r="A4537" s="11" t="str">
        <f t="shared" ref="A4537:A4600" si="72">B4537&amp;C4537&amp;D4537</f>
        <v>CONSUMO PER CAPITA (kg o litros por individuo)RonANDALUCIA</v>
      </c>
      <c r="B4537" s="11" t="s">
        <v>208</v>
      </c>
      <c r="C4537" s="11" t="s">
        <v>127</v>
      </c>
      <c r="D4537" s="11" t="s">
        <v>4</v>
      </c>
      <c r="E4537" s="12">
        <v>2.3982696522130736E-2</v>
      </c>
      <c r="F4537" s="12">
        <v>2.5147300496325738E-2</v>
      </c>
      <c r="G4537" s="12">
        <v>3.7175658803214384E-2</v>
      </c>
      <c r="H4537" s="12">
        <v>3.2347908734181682E-2</v>
      </c>
      <c r="I4537" s="12">
        <v>2.6185311976195991E-2</v>
      </c>
      <c r="J4537" s="12">
        <v>2.4161355894383802E-2</v>
      </c>
      <c r="K4537" s="12">
        <v>2.899826086977773E-2</v>
      </c>
      <c r="L4537" s="12">
        <v>5.0231256221394807E-2</v>
      </c>
      <c r="M4537" s="12">
        <v>2.9759077657579243E-2</v>
      </c>
    </row>
    <row r="4538" spans="1:13" x14ac:dyDescent="0.35">
      <c r="A4538" s="11" t="str">
        <f t="shared" si="72"/>
        <v>CONSUMO PER CAPITA (kg o litros por individuo)RonMDD AM</v>
      </c>
      <c r="B4538" s="11" t="s">
        <v>208</v>
      </c>
      <c r="C4538" s="11" t="s">
        <v>127</v>
      </c>
      <c r="D4538" s="11" t="s">
        <v>5</v>
      </c>
      <c r="E4538" s="12">
        <v>1.7172425203691759E-2</v>
      </c>
      <c r="F4538" s="12">
        <v>1.2389759082719535E-2</v>
      </c>
      <c r="G4538" s="12">
        <v>2.9718955564963654E-2</v>
      </c>
      <c r="H4538" s="12">
        <v>1.1779353230035469E-2</v>
      </c>
      <c r="I4538" s="12">
        <v>2.9345236543909968E-3</v>
      </c>
      <c r="J4538" s="12">
        <v>7.0895991017440145E-3</v>
      </c>
      <c r="K4538" s="12">
        <v>4.8789347836064464E-2</v>
      </c>
      <c r="L4538" s="12">
        <v>8.9171819457757213E-3</v>
      </c>
      <c r="M4538" s="12">
        <v>8.3105990706280261E-3</v>
      </c>
    </row>
    <row r="4539" spans="1:13" x14ac:dyDescent="0.35">
      <c r="A4539" s="11" t="str">
        <f t="shared" si="72"/>
        <v>CONSUMO PER CAPITA (kg o litros por individuo)RonRTO CENTRO</v>
      </c>
      <c r="B4539" s="11" t="s">
        <v>208</v>
      </c>
      <c r="C4539" s="11" t="s">
        <v>127</v>
      </c>
      <c r="D4539" s="11" t="s">
        <v>6</v>
      </c>
      <c r="E4539" s="12">
        <v>2.5253012786510841E-2</v>
      </c>
      <c r="F4539" s="12">
        <v>3.44533364539924E-2</v>
      </c>
      <c r="G4539" s="12">
        <v>7.6569657510910813E-2</v>
      </c>
      <c r="H4539" s="12">
        <v>5.2809124131357216E-2</v>
      </c>
      <c r="I4539" s="12">
        <v>6.616354088207041E-2</v>
      </c>
      <c r="J4539" s="12">
        <v>3.3519748425266692E-2</v>
      </c>
      <c r="K4539" s="12">
        <v>7.7486764338284636E-2</v>
      </c>
      <c r="L4539" s="12">
        <v>3.5363341893573937E-2</v>
      </c>
      <c r="M4539" s="12">
        <v>2.8571864825309604E-2</v>
      </c>
    </row>
    <row r="4540" spans="1:13" x14ac:dyDescent="0.35">
      <c r="A4540" s="11" t="str">
        <f t="shared" si="72"/>
        <v>CONSUMO PER CAPITA (kg o litros por individuo)RonNORTE-CENTRO</v>
      </c>
      <c r="B4540" s="11" t="s">
        <v>208</v>
      </c>
      <c r="C4540" s="11" t="s">
        <v>127</v>
      </c>
      <c r="D4540" s="11" t="s">
        <v>7</v>
      </c>
      <c r="E4540" s="12">
        <v>3.604234289511328E-2</v>
      </c>
      <c r="F4540" s="12">
        <v>2.4453012402424215E-2</v>
      </c>
      <c r="G4540" s="12">
        <v>6.243246574721955E-2</v>
      </c>
      <c r="H4540" s="12">
        <v>2.412716768202464E-2</v>
      </c>
      <c r="I4540" s="12">
        <v>1.3722964881387268E-2</v>
      </c>
      <c r="J4540" s="12">
        <v>5.4489221315698534E-2</v>
      </c>
      <c r="K4540" s="12">
        <v>1.9948232439274419E-2</v>
      </c>
      <c r="L4540" s="12">
        <v>1.4692998375193361E-2</v>
      </c>
      <c r="M4540" s="12">
        <v>1.3478551137052232E-2</v>
      </c>
    </row>
    <row r="4541" spans="1:13" x14ac:dyDescent="0.35">
      <c r="A4541" s="11" t="str">
        <f t="shared" si="72"/>
        <v>CONSUMO PER CAPITA (kg o litros por individuo)RonNOROESTE</v>
      </c>
      <c r="B4541" s="11" t="s">
        <v>208</v>
      </c>
      <c r="C4541" s="11" t="s">
        <v>127</v>
      </c>
      <c r="D4541" s="11" t="s">
        <v>8</v>
      </c>
      <c r="E4541" s="12">
        <v>5.3126888885720236E-3</v>
      </c>
      <c r="F4541" s="12">
        <v>2.090683742109415E-2</v>
      </c>
      <c r="G4541" s="12">
        <v>2.9560608486802753E-2</v>
      </c>
      <c r="H4541" s="12">
        <v>3.531450956099659E-2</v>
      </c>
      <c r="I4541" s="12">
        <v>1.3066708342242491E-2</v>
      </c>
      <c r="J4541" s="12">
        <v>9.3777925540848069E-3</v>
      </c>
      <c r="K4541" s="12">
        <v>1.4947660991068968E-2</v>
      </c>
      <c r="L4541" s="12">
        <v>1.5457749514109706E-2</v>
      </c>
      <c r="M4541" s="12">
        <v>4.8528714263149789E-3</v>
      </c>
    </row>
    <row r="4542" spans="1:13" x14ac:dyDescent="0.35">
      <c r="A4542" s="11" t="str">
        <f t="shared" si="72"/>
        <v>CONSUMO PER CAPITA (kg o litros por individuo)Ron&lt;2MIL</v>
      </c>
      <c r="B4542" s="11" t="s">
        <v>208</v>
      </c>
      <c r="C4542" s="11" t="s">
        <v>127</v>
      </c>
      <c r="D4542" s="11" t="s">
        <v>9</v>
      </c>
      <c r="E4542" s="12">
        <v>3.9896067852497885E-2</v>
      </c>
      <c r="F4542" s="12">
        <v>2.7301306791034673E-2</v>
      </c>
      <c r="G4542" s="12">
        <v>8.2115676844652791E-2</v>
      </c>
      <c r="H4542" s="12">
        <v>5.4358758578659259E-2</v>
      </c>
      <c r="I4542" s="12">
        <v>8.1012775666366443E-2</v>
      </c>
      <c r="J4542" s="12">
        <v>2.0826874871413586E-2</v>
      </c>
      <c r="K4542" s="12">
        <v>7.2069977645461192E-2</v>
      </c>
      <c r="L4542" s="12">
        <v>2.0337026030481712E-2</v>
      </c>
      <c r="M4542" s="12">
        <v>3.5063299163365445E-2</v>
      </c>
    </row>
    <row r="4543" spans="1:13" x14ac:dyDescent="0.35">
      <c r="A4543" s="11" t="str">
        <f t="shared" si="72"/>
        <v>CONSUMO PER CAPITA (kg o litros por individuo)Ron2-5MIL</v>
      </c>
      <c r="B4543" s="11" t="s">
        <v>208</v>
      </c>
      <c r="C4543" s="11" t="s">
        <v>127</v>
      </c>
      <c r="D4543" s="11" t="s">
        <v>10</v>
      </c>
      <c r="E4543" s="12">
        <v>1.4512319913318134E-2</v>
      </c>
      <c r="F4543" s="12">
        <v>7.89087957535866E-3</v>
      </c>
      <c r="G4543" s="12">
        <v>1.8635502494731015E-2</v>
      </c>
      <c r="H4543" s="12">
        <v>1.7341794844584747E-2</v>
      </c>
      <c r="I4543" s="12">
        <v>2.6784287430045926E-2</v>
      </c>
      <c r="J4543" s="12">
        <v>1.6554971186135789E-2</v>
      </c>
      <c r="K4543" s="12">
        <v>1.0041664812385911E-2</v>
      </c>
      <c r="L4543" s="12">
        <v>1.2544340182189643E-2</v>
      </c>
      <c r="M4543" s="12">
        <v>2.4768401477519884E-2</v>
      </c>
    </row>
    <row r="4544" spans="1:13" x14ac:dyDescent="0.35">
      <c r="A4544" s="11" t="str">
        <f t="shared" si="72"/>
        <v>CONSUMO PER CAPITA (kg o litros por individuo)Ron5-10MIL</v>
      </c>
      <c r="B4544" s="11" t="s">
        <v>208</v>
      </c>
      <c r="C4544" s="11" t="s">
        <v>127</v>
      </c>
      <c r="D4544" s="11" t="s">
        <v>11</v>
      </c>
      <c r="E4544" s="12">
        <v>1.1147235526393743E-2</v>
      </c>
      <c r="F4544" s="12">
        <v>2.3570814291031035E-2</v>
      </c>
      <c r="G4544" s="12">
        <v>2.0742803920606383E-2</v>
      </c>
      <c r="H4544" s="12">
        <v>5.2140835059322418E-2</v>
      </c>
      <c r="I4544" s="12">
        <v>2.1774907519749299E-2</v>
      </c>
      <c r="J4544" s="12">
        <v>2.2661204210297291E-2</v>
      </c>
      <c r="K4544" s="12">
        <v>2.5003849701805612E-2</v>
      </c>
      <c r="L4544" s="12">
        <v>4.1081829775977879E-2</v>
      </c>
      <c r="M4544" s="12">
        <v>1.4287984120229904E-2</v>
      </c>
    </row>
    <row r="4545" spans="1:13" x14ac:dyDescent="0.35">
      <c r="A4545" s="11" t="str">
        <f t="shared" si="72"/>
        <v>CONSUMO PER CAPITA (kg o litros por individuo)Ron10-30MIL</v>
      </c>
      <c r="B4545" s="11" t="s">
        <v>208</v>
      </c>
      <c r="C4545" s="11" t="s">
        <v>127</v>
      </c>
      <c r="D4545" s="11" t="s">
        <v>12</v>
      </c>
      <c r="E4545" s="12">
        <v>1.4749166113227781E-2</v>
      </c>
      <c r="F4545" s="12">
        <v>1.5057077689979628E-2</v>
      </c>
      <c r="G4545" s="12">
        <v>5.2988793390473854E-2</v>
      </c>
      <c r="H4545" s="12">
        <v>2.8170784148275986E-2</v>
      </c>
      <c r="I4545" s="12">
        <v>7.8173584143231591E-3</v>
      </c>
      <c r="J4545" s="12">
        <v>2.3355002972200677E-2</v>
      </c>
      <c r="K4545" s="12">
        <v>1.8007519888917682E-2</v>
      </c>
      <c r="L4545" s="12">
        <v>1.200004907184417E-2</v>
      </c>
      <c r="M4545" s="12">
        <v>8.9318594935082467E-3</v>
      </c>
    </row>
    <row r="4546" spans="1:13" x14ac:dyDescent="0.35">
      <c r="A4546" s="11" t="str">
        <f t="shared" si="72"/>
        <v>CONSUMO PER CAPITA (kg o litros por individuo)Ron30-100MIL</v>
      </c>
      <c r="B4546" s="11" t="s">
        <v>208</v>
      </c>
      <c r="C4546" s="11" t="s">
        <v>127</v>
      </c>
      <c r="D4546" s="11" t="s">
        <v>13</v>
      </c>
      <c r="E4546" s="12">
        <v>2.1617168786444013E-2</v>
      </c>
      <c r="F4546" s="12">
        <v>1.210669714108459E-2</v>
      </c>
      <c r="G4546" s="12">
        <v>4.2432028236283469E-2</v>
      </c>
      <c r="H4546" s="12">
        <v>3.0334510354923027E-2</v>
      </c>
      <c r="I4546" s="12">
        <v>2.2513936597961502E-2</v>
      </c>
      <c r="J4546" s="12">
        <v>2.0626832267082135E-2</v>
      </c>
      <c r="K4546" s="12">
        <v>5.3661958968957507E-2</v>
      </c>
      <c r="L4546" s="12">
        <v>2.713829731577894E-2</v>
      </c>
      <c r="M4546" s="12">
        <v>1.3694637678018958E-2</v>
      </c>
    </row>
    <row r="4547" spans="1:13" x14ac:dyDescent="0.35">
      <c r="A4547" s="11" t="str">
        <f t="shared" si="72"/>
        <v>CONSUMO PER CAPITA (kg o litros por individuo)Ron100-200MIL</v>
      </c>
      <c r="B4547" s="11" t="s">
        <v>208</v>
      </c>
      <c r="C4547" s="11" t="s">
        <v>127</v>
      </c>
      <c r="D4547" s="11" t="s">
        <v>14</v>
      </c>
      <c r="E4547" s="12">
        <v>2.4005663591772336E-2</v>
      </c>
      <c r="F4547" s="12">
        <v>3.6851750952961622E-2</v>
      </c>
      <c r="G4547" s="12">
        <v>3.2427141651507035E-2</v>
      </c>
      <c r="H4547" s="12">
        <v>1.2929766389409413E-2</v>
      </c>
      <c r="I4547" s="12">
        <v>9.5254844735303285E-3</v>
      </c>
      <c r="J4547" s="12">
        <v>1.8274542468616692E-2</v>
      </c>
      <c r="K4547" s="12">
        <v>1.748407354756774E-2</v>
      </c>
      <c r="L4547" s="12">
        <v>2.0611462812479841E-2</v>
      </c>
      <c r="M4547" s="12">
        <v>1.4604675523979E-2</v>
      </c>
    </row>
    <row r="4548" spans="1:13" x14ac:dyDescent="0.35">
      <c r="A4548" s="11" t="str">
        <f t="shared" si="72"/>
        <v>CONSUMO PER CAPITA (kg o litros por individuo)Ron200-500MIL</v>
      </c>
      <c r="B4548" s="11" t="s">
        <v>208</v>
      </c>
      <c r="C4548" s="11" t="s">
        <v>127</v>
      </c>
      <c r="D4548" s="11" t="s">
        <v>15</v>
      </c>
      <c r="E4548" s="12">
        <v>1.0131528435909441E-2</v>
      </c>
      <c r="F4548" s="12">
        <v>1.7395408138668807E-2</v>
      </c>
      <c r="G4548" s="12">
        <v>3.7276274140942894E-2</v>
      </c>
      <c r="H4548" s="12">
        <v>1.6991286711793226E-2</v>
      </c>
      <c r="I4548" s="12">
        <v>1.9956418800527381E-2</v>
      </c>
      <c r="J4548" s="12">
        <v>2.0455582708494648E-2</v>
      </c>
      <c r="K4548" s="12">
        <v>2.7301503773941298E-2</v>
      </c>
      <c r="L4548" s="12">
        <v>2.0585825431284992E-2</v>
      </c>
      <c r="M4548" s="12">
        <v>1.4769294806733993E-2</v>
      </c>
    </row>
    <row r="4549" spans="1:13" x14ac:dyDescent="0.35">
      <c r="A4549" s="11" t="str">
        <f t="shared" si="72"/>
        <v>CONSUMO PER CAPITA (kg o litros por individuo)Ron&gt;500MIL</v>
      </c>
      <c r="B4549" s="11" t="s">
        <v>208</v>
      </c>
      <c r="C4549" s="11" t="s">
        <v>127</v>
      </c>
      <c r="D4549" s="11" t="s">
        <v>16</v>
      </c>
      <c r="E4549" s="12">
        <v>1.0410898672592353E-2</v>
      </c>
      <c r="F4549" s="12">
        <v>1.1028347488143339E-2</v>
      </c>
      <c r="G4549" s="12">
        <v>2.3087334860536712E-2</v>
      </c>
      <c r="H4549" s="12">
        <v>1.2366946455465681E-2</v>
      </c>
      <c r="I4549" s="12">
        <v>4.8033649020214376E-3</v>
      </c>
      <c r="J4549" s="12">
        <v>8.2187313854543715E-3</v>
      </c>
      <c r="K4549" s="12">
        <v>1.3943293202150885E-2</v>
      </c>
      <c r="L4549" s="12">
        <v>1.4333900073311661E-2</v>
      </c>
      <c r="M4549" s="12">
        <v>1.9555992392588418E-2</v>
      </c>
    </row>
    <row r="4550" spans="1:13" x14ac:dyDescent="0.35">
      <c r="A4550" s="11" t="str">
        <f t="shared" si="72"/>
        <v>CONSUMO PER CAPITA (kg o litros por individuo)RonDE 15 A 19 AÑOS</v>
      </c>
      <c r="B4550" s="11" t="s">
        <v>208</v>
      </c>
      <c r="C4550" s="11" t="s">
        <v>127</v>
      </c>
      <c r="D4550" s="11" t="s">
        <v>34</v>
      </c>
      <c r="E4550" s="12" t="s">
        <v>222</v>
      </c>
      <c r="F4550" s="12">
        <v>4.2808821678454309E-3</v>
      </c>
      <c r="G4550" s="12">
        <v>2.2639935473700707E-2</v>
      </c>
      <c r="H4550" s="12">
        <v>2.0852861124518668E-3</v>
      </c>
      <c r="I4550" s="12" t="s">
        <v>222</v>
      </c>
      <c r="J4550" s="12" t="s">
        <v>222</v>
      </c>
      <c r="K4550" s="12">
        <v>4.6371658367993236E-2</v>
      </c>
      <c r="L4550" s="12">
        <v>2.2666909636231509E-3</v>
      </c>
      <c r="M4550" s="12">
        <v>1.1612497216295066E-3</v>
      </c>
    </row>
    <row r="4551" spans="1:13" x14ac:dyDescent="0.35">
      <c r="A4551" s="11" t="str">
        <f t="shared" si="72"/>
        <v>CONSUMO PER CAPITA (kg o litros por individuo)RonDE 20 A 24 AÑOS</v>
      </c>
      <c r="B4551" s="11" t="s">
        <v>208</v>
      </c>
      <c r="C4551" s="11" t="s">
        <v>127</v>
      </c>
      <c r="D4551" s="11" t="s">
        <v>35</v>
      </c>
      <c r="E4551" s="12">
        <v>1.2284576938997465E-2</v>
      </c>
      <c r="F4551" s="12">
        <v>2.3280085713894276E-2</v>
      </c>
      <c r="G4551" s="12">
        <v>5.369484020725341E-2</v>
      </c>
      <c r="H4551" s="12">
        <v>9.1681027445053766E-3</v>
      </c>
      <c r="I4551" s="12">
        <v>1.5817781175298813E-2</v>
      </c>
      <c r="J4551" s="12">
        <v>4.566515862075092E-2</v>
      </c>
      <c r="K4551" s="12">
        <v>4.03643880634941E-2</v>
      </c>
      <c r="L4551" s="12">
        <v>4.1195896095699465E-2</v>
      </c>
      <c r="M4551" s="12">
        <v>1.1702559078508401E-2</v>
      </c>
    </row>
    <row r="4552" spans="1:13" x14ac:dyDescent="0.35">
      <c r="A4552" s="11" t="str">
        <f t="shared" si="72"/>
        <v>CONSUMO PER CAPITA (kg o litros por individuo)RonDE 25 A 34 AÑOS</v>
      </c>
      <c r="B4552" s="11" t="s">
        <v>208</v>
      </c>
      <c r="C4552" s="11" t="s">
        <v>127</v>
      </c>
      <c r="D4552" s="11" t="s">
        <v>36</v>
      </c>
      <c r="E4552" s="12">
        <v>1.2460404506378371E-2</v>
      </c>
      <c r="F4552" s="12">
        <v>7.0380384196894056E-3</v>
      </c>
      <c r="G4552" s="12">
        <v>2.0401859242971297E-2</v>
      </c>
      <c r="H4552" s="12">
        <v>1.2625654741162604E-2</v>
      </c>
      <c r="I4552" s="12">
        <v>1.2278628565883574E-2</v>
      </c>
      <c r="J4552" s="12">
        <v>1.1692294925152495E-2</v>
      </c>
      <c r="K4552" s="12">
        <v>1.882039041029792E-2</v>
      </c>
      <c r="L4552" s="12">
        <v>1.1467395678779005E-2</v>
      </c>
      <c r="M4552" s="12">
        <v>1.021502731250911E-2</v>
      </c>
    </row>
    <row r="4553" spans="1:13" x14ac:dyDescent="0.35">
      <c r="A4553" s="11" t="str">
        <f t="shared" si="72"/>
        <v>CONSUMO PER CAPITA (kg o litros por individuo)RonDE 35 A 49 AÑOS</v>
      </c>
      <c r="B4553" s="11" t="s">
        <v>208</v>
      </c>
      <c r="C4553" s="11" t="s">
        <v>127</v>
      </c>
      <c r="D4553" s="11" t="s">
        <v>37</v>
      </c>
      <c r="E4553" s="12">
        <v>2.3245946838311691E-2</v>
      </c>
      <c r="F4553" s="12">
        <v>2.1507264226685488E-2</v>
      </c>
      <c r="G4553" s="12">
        <v>3.7936465376380894E-2</v>
      </c>
      <c r="H4553" s="12">
        <v>2.4485901679936514E-2</v>
      </c>
      <c r="I4553" s="12">
        <v>2.1637760541103189E-2</v>
      </c>
      <c r="J4553" s="12">
        <v>1.9447069937316108E-2</v>
      </c>
      <c r="K4553" s="12">
        <v>1.7192503426240437E-2</v>
      </c>
      <c r="L4553" s="12">
        <v>1.7368518914911778E-2</v>
      </c>
      <c r="M4553" s="12">
        <v>1.6721466584017311E-2</v>
      </c>
    </row>
    <row r="4554" spans="1:13" x14ac:dyDescent="0.35">
      <c r="A4554" s="11" t="str">
        <f t="shared" si="72"/>
        <v>CONSUMO PER CAPITA (kg o litros por individuo)RonDE 50 A 59 AÑOS</v>
      </c>
      <c r="B4554" s="11" t="s">
        <v>208</v>
      </c>
      <c r="C4554" s="11" t="s">
        <v>127</v>
      </c>
      <c r="D4554" s="11" t="s">
        <v>38</v>
      </c>
      <c r="E4554" s="12">
        <v>1.5539763140257167E-2</v>
      </c>
      <c r="F4554" s="12">
        <v>1.2737684243686301E-2</v>
      </c>
      <c r="G4554" s="12">
        <v>3.1316240297099666E-2</v>
      </c>
      <c r="H4554" s="12">
        <v>3.1332192151051631E-2</v>
      </c>
      <c r="I4554" s="12">
        <v>1.5583898792988878E-2</v>
      </c>
      <c r="J4554" s="12">
        <v>1.4699104168549963E-2</v>
      </c>
      <c r="K4554" s="12">
        <v>4.253106886929954E-2</v>
      </c>
      <c r="L4554" s="12">
        <v>2.3291405221991572E-2</v>
      </c>
      <c r="M4554" s="12">
        <v>1.4023452690398437E-2</v>
      </c>
    </row>
    <row r="4555" spans="1:13" x14ac:dyDescent="0.35">
      <c r="A4555" s="11" t="str">
        <f t="shared" si="72"/>
        <v>CONSUMO PER CAPITA (kg o litros por individuo)RonDE 60 A 75 AÑOS</v>
      </c>
      <c r="B4555" s="11" t="s">
        <v>208</v>
      </c>
      <c r="C4555" s="11" t="s">
        <v>127</v>
      </c>
      <c r="D4555" s="11" t="s">
        <v>39</v>
      </c>
      <c r="E4555" s="12">
        <v>1.9746245153199268E-2</v>
      </c>
      <c r="F4555" s="12">
        <v>2.4605242410839376E-2</v>
      </c>
      <c r="G4555" s="12">
        <v>5.6515264970337292E-2</v>
      </c>
      <c r="H4555" s="12">
        <v>4.2797552104863038E-2</v>
      </c>
      <c r="I4555" s="12">
        <v>2.8410066142450285E-2</v>
      </c>
      <c r="J4555" s="12">
        <v>2.2930522602956034E-2</v>
      </c>
      <c r="K4555" s="12">
        <v>2.997426295225895E-2</v>
      </c>
      <c r="L4555" s="12">
        <v>2.6687776892721594E-2</v>
      </c>
      <c r="M4555" s="12">
        <v>2.6284946331821005E-2</v>
      </c>
    </row>
    <row r="4556" spans="1:13" x14ac:dyDescent="0.35">
      <c r="A4556" s="11" t="str">
        <f t="shared" si="72"/>
        <v>CONSUMO PER CAPITA (kg o litros por individuo)RonNIVEL ALTO</v>
      </c>
      <c r="B4556" s="11" t="s">
        <v>208</v>
      </c>
      <c r="C4556" s="11" t="s">
        <v>127</v>
      </c>
      <c r="D4556" s="11" t="s">
        <v>171</v>
      </c>
      <c r="E4556" s="12">
        <v>1.8379639477678251E-2</v>
      </c>
      <c r="F4556" s="12">
        <v>2.162073182600938E-2</v>
      </c>
      <c r="G4556" s="12">
        <v>3.7372732248043133E-2</v>
      </c>
      <c r="H4556" s="12">
        <v>1.3980228268419537E-2</v>
      </c>
      <c r="I4556" s="12">
        <v>1.4137776279336597E-2</v>
      </c>
      <c r="J4556" s="12">
        <v>1.25833340907433E-2</v>
      </c>
      <c r="K4556" s="12">
        <v>1.6975765044520509E-2</v>
      </c>
      <c r="L4556" s="12">
        <v>8.3744856608083101E-3</v>
      </c>
      <c r="M4556" s="12">
        <v>9.0848455549831404E-3</v>
      </c>
    </row>
    <row r="4557" spans="1:13" x14ac:dyDescent="0.35">
      <c r="A4557" s="11" t="str">
        <f t="shared" si="72"/>
        <v>CONSUMO PER CAPITA (kg o litros por individuo)RonNIVEL MEDIO ALTO</v>
      </c>
      <c r="B4557" s="11" t="s">
        <v>208</v>
      </c>
      <c r="C4557" s="11" t="s">
        <v>127</v>
      </c>
      <c r="D4557" s="11" t="s">
        <v>172</v>
      </c>
      <c r="E4557" s="12">
        <v>1.6080258580671039E-2</v>
      </c>
      <c r="F4557" s="12">
        <v>1.2162946301167182E-2</v>
      </c>
      <c r="G4557" s="12">
        <v>2.7789690369513072E-2</v>
      </c>
      <c r="H4557" s="12">
        <v>1.5156712942785854E-2</v>
      </c>
      <c r="I4557" s="12">
        <v>6.9477643612888048E-3</v>
      </c>
      <c r="J4557" s="12">
        <v>1.2092378380505874E-2</v>
      </c>
      <c r="K4557" s="12">
        <v>4.2281234557981898E-2</v>
      </c>
      <c r="L4557" s="12">
        <v>3.2700883902872541E-2</v>
      </c>
      <c r="M4557" s="12">
        <v>2.3847490431802013E-2</v>
      </c>
    </row>
    <row r="4558" spans="1:13" x14ac:dyDescent="0.35">
      <c r="A4558" s="11" t="str">
        <f t="shared" si="72"/>
        <v>CONSUMO PER CAPITA (kg o litros por individuo)RonNIVEL MEDIO</v>
      </c>
      <c r="B4558" s="11" t="s">
        <v>208</v>
      </c>
      <c r="C4558" s="11" t="s">
        <v>127</v>
      </c>
      <c r="D4558" s="11" t="s">
        <v>173</v>
      </c>
      <c r="E4558" s="12">
        <v>1.0616921302784747E-2</v>
      </c>
      <c r="F4558" s="12">
        <v>1.1365821961156786E-2</v>
      </c>
      <c r="G4558" s="12">
        <v>4.0421280238439036E-2</v>
      </c>
      <c r="H4558" s="12">
        <v>3.6780915382446974E-2</v>
      </c>
      <c r="I4558" s="12">
        <v>1.7702378374440872E-2</v>
      </c>
      <c r="J4558" s="12">
        <v>2.0031525237121539E-2</v>
      </c>
      <c r="K4558" s="12">
        <v>2.2980892812428263E-2</v>
      </c>
      <c r="L4558" s="12">
        <v>1.1881683406898642E-2</v>
      </c>
      <c r="M4558" s="12">
        <v>1.1382867937863205E-2</v>
      </c>
    </row>
    <row r="4559" spans="1:13" x14ac:dyDescent="0.35">
      <c r="A4559" s="11" t="str">
        <f t="shared" si="72"/>
        <v>CONSUMO PER CAPITA (kg o litros por individuo)RonNIVEL MEDIO BAJO</v>
      </c>
      <c r="B4559" s="11" t="s">
        <v>208</v>
      </c>
      <c r="C4559" s="11" t="s">
        <v>127</v>
      </c>
      <c r="D4559" s="11" t="s">
        <v>174</v>
      </c>
      <c r="E4559" s="12">
        <v>1.9211920903709472E-2</v>
      </c>
      <c r="F4559" s="12">
        <v>1.4017113946487591E-2</v>
      </c>
      <c r="G4559" s="12">
        <v>3.6234728557004235E-2</v>
      </c>
      <c r="H4559" s="12">
        <v>2.0893876459643173E-2</v>
      </c>
      <c r="I4559" s="12">
        <v>1.1914297490761982E-2</v>
      </c>
      <c r="J4559" s="12">
        <v>1.7922623739530505E-2</v>
      </c>
      <c r="K4559" s="12">
        <v>2.6711382405622527E-2</v>
      </c>
      <c r="L4559" s="12">
        <v>1.7420769288637315E-2</v>
      </c>
      <c r="M4559" s="12">
        <v>1.51534390265992E-2</v>
      </c>
    </row>
    <row r="4560" spans="1:13" x14ac:dyDescent="0.35">
      <c r="A4560" s="11" t="str">
        <f t="shared" si="72"/>
        <v>CONSUMO PER CAPITA (kg o litros por individuo)RonNIVEL BAJO</v>
      </c>
      <c r="B4560" s="11" t="s">
        <v>208</v>
      </c>
      <c r="C4560" s="11" t="s">
        <v>127</v>
      </c>
      <c r="D4560" s="11" t="s">
        <v>190</v>
      </c>
      <c r="E4560" s="12">
        <v>2.180378563187314E-2</v>
      </c>
      <c r="F4560" s="12">
        <v>2.5444400820577921E-2</v>
      </c>
      <c r="G4560" s="12">
        <v>4.5710247162864072E-2</v>
      </c>
      <c r="H4560" s="12">
        <v>3.567951989873723E-2</v>
      </c>
      <c r="I4560" s="12">
        <v>3.7297244299831951E-2</v>
      </c>
      <c r="J4560" s="12">
        <v>2.8082516402423683E-2</v>
      </c>
      <c r="K4560" s="12">
        <v>4.088554938076111E-2</v>
      </c>
      <c r="L4560" s="12">
        <v>3.6070819944119585E-2</v>
      </c>
      <c r="M4560" s="12">
        <v>2.3493190720529095E-2</v>
      </c>
    </row>
    <row r="4561" spans="1:13" x14ac:dyDescent="0.35">
      <c r="A4561" s="11" t="str">
        <f t="shared" si="72"/>
        <v>CONSUMO PER CAPITA (kg o litros por individuo)RonHOMBRE</v>
      </c>
      <c r="B4561" s="11" t="s">
        <v>208</v>
      </c>
      <c r="C4561" s="11" t="s">
        <v>127</v>
      </c>
      <c r="D4561" s="11" t="s">
        <v>17</v>
      </c>
      <c r="E4561" s="12">
        <v>2.6463778614720209E-2</v>
      </c>
      <c r="F4561" s="12">
        <v>2.6084068968063083E-2</v>
      </c>
      <c r="G4561" s="12">
        <v>5.5557177976444605E-2</v>
      </c>
      <c r="H4561" s="12">
        <v>3.1550267212073407E-2</v>
      </c>
      <c r="I4561" s="12">
        <v>2.5355893726129695E-2</v>
      </c>
      <c r="J4561" s="12">
        <v>2.4361963370101228E-2</v>
      </c>
      <c r="K4561" s="12">
        <v>4.1174624172657263E-2</v>
      </c>
      <c r="L4561" s="12">
        <v>2.8734262654706813E-2</v>
      </c>
      <c r="M4561" s="12">
        <v>2.1034793663852587E-2</v>
      </c>
    </row>
    <row r="4562" spans="1:13" x14ac:dyDescent="0.35">
      <c r="A4562" s="11" t="str">
        <f t="shared" si="72"/>
        <v>CONSUMO PER CAPITA (kg o litros por individuo)RonMUJER</v>
      </c>
      <c r="B4562" s="11" t="s">
        <v>208</v>
      </c>
      <c r="C4562" s="11" t="s">
        <v>127</v>
      </c>
      <c r="D4562" s="11" t="s">
        <v>18</v>
      </c>
      <c r="E4562" s="12">
        <v>7.6594603145614549E-3</v>
      </c>
      <c r="F4562" s="12">
        <v>8.6569407679741393E-3</v>
      </c>
      <c r="G4562" s="12">
        <v>2.1407971715347505E-2</v>
      </c>
      <c r="H4562" s="12">
        <v>2.0017400731303828E-2</v>
      </c>
      <c r="I4562" s="12">
        <v>1.219274858503849E-2</v>
      </c>
      <c r="J4562" s="12">
        <v>1.3008810128851092E-2</v>
      </c>
      <c r="K4562" s="12">
        <v>1.7151801233007243E-2</v>
      </c>
      <c r="L4562" s="12">
        <v>1.2258180266536708E-2</v>
      </c>
      <c r="M4562" s="12">
        <v>1.1109391841235156E-2</v>
      </c>
    </row>
    <row r="4563" spans="1:13" x14ac:dyDescent="0.35">
      <c r="A4563" s="11" t="str">
        <f t="shared" si="72"/>
        <v>CONSUMO PER CAPITA (kg o litros por individuo)AnisT.ESPAÑA</v>
      </c>
      <c r="B4563" s="11" t="s">
        <v>208</v>
      </c>
      <c r="C4563" s="11" t="s">
        <v>128</v>
      </c>
      <c r="D4563" s="11" t="s">
        <v>32</v>
      </c>
      <c r="E4563" s="12">
        <v>1.9753756183381178E-3</v>
      </c>
      <c r="F4563" s="12">
        <v>1.3954172311423946E-3</v>
      </c>
      <c r="G4563" s="12">
        <v>2.2099719748301739E-3</v>
      </c>
      <c r="H4563" s="12">
        <v>1.9939934358982475E-3</v>
      </c>
      <c r="I4563" s="12">
        <v>1.6642514274929289E-3</v>
      </c>
      <c r="J4563" s="12">
        <v>7.7897073279807778E-4</v>
      </c>
      <c r="K4563" s="12">
        <v>2.471494275142868E-2</v>
      </c>
      <c r="L4563" s="12">
        <v>6.4026166713931779E-3</v>
      </c>
      <c r="M4563" s="12">
        <v>2.193663595889391E-3</v>
      </c>
    </row>
    <row r="4564" spans="1:13" x14ac:dyDescent="0.35">
      <c r="A4564" s="11" t="str">
        <f t="shared" si="72"/>
        <v>CONSUMO PER CAPITA (kg o litros por individuo)AnisBCN AM</v>
      </c>
      <c r="B4564" s="11" t="s">
        <v>208</v>
      </c>
      <c r="C4564" s="11" t="s">
        <v>128</v>
      </c>
      <c r="D4564" s="11" t="s">
        <v>1</v>
      </c>
      <c r="E4564" s="12">
        <v>2.7516900941341703E-3</v>
      </c>
      <c r="F4564" s="12">
        <v>5.5556057524857271E-4</v>
      </c>
      <c r="G4564" s="12">
        <v>3.2920988274907541E-3</v>
      </c>
      <c r="H4564" s="12">
        <v>1.7498576016290482E-4</v>
      </c>
      <c r="I4564" s="12">
        <v>7.2745039131677074E-5</v>
      </c>
      <c r="J4564" s="12" t="s">
        <v>222</v>
      </c>
      <c r="K4564" s="12">
        <v>5.2541670252154572E-4</v>
      </c>
      <c r="L4564" s="12">
        <v>2.9762094937274103E-4</v>
      </c>
      <c r="M4564" s="12">
        <v>6.2379309229302639E-5</v>
      </c>
    </row>
    <row r="4565" spans="1:13" x14ac:dyDescent="0.35">
      <c r="A4565" s="11" t="str">
        <f t="shared" si="72"/>
        <v>CONSUMO PER CAPITA (kg o litros por individuo)AnisREST.CAT ARAGON</v>
      </c>
      <c r="B4565" s="11" t="s">
        <v>208</v>
      </c>
      <c r="C4565" s="11" t="s">
        <v>128</v>
      </c>
      <c r="D4565" s="11" t="s">
        <v>2</v>
      </c>
      <c r="E4565" s="12">
        <v>1.1416580478219099E-4</v>
      </c>
      <c r="F4565" s="12">
        <v>2.0509350816724843E-4</v>
      </c>
      <c r="G4565" s="12">
        <v>1.3970618631584822E-3</v>
      </c>
      <c r="H4565" s="12">
        <v>5.3463358134432815E-5</v>
      </c>
      <c r="I4565" s="12">
        <v>2.9364018361948763E-3</v>
      </c>
      <c r="J4565" s="12">
        <v>8.8078264540436546E-4</v>
      </c>
      <c r="K4565" s="12">
        <v>3.1271470389044233E-3</v>
      </c>
      <c r="L4565" s="12">
        <v>2.4197693860397106E-3</v>
      </c>
      <c r="M4565" s="12" t="s">
        <v>222</v>
      </c>
    </row>
    <row r="4566" spans="1:13" x14ac:dyDescent="0.35">
      <c r="A4566" s="11" t="str">
        <f t="shared" si="72"/>
        <v>CONSUMO PER CAPITA (kg o litros por individuo)AnisLEVANTE</v>
      </c>
      <c r="B4566" s="11" t="s">
        <v>208</v>
      </c>
      <c r="C4566" s="11" t="s">
        <v>128</v>
      </c>
      <c r="D4566" s="11" t="s">
        <v>3</v>
      </c>
      <c r="E4566" s="12">
        <v>1.2458312702659472E-3</v>
      </c>
      <c r="F4566" s="12">
        <v>5.5628027044312149E-4</v>
      </c>
      <c r="G4566" s="12">
        <v>6.8010184361125942E-4</v>
      </c>
      <c r="H4566" s="12">
        <v>2.4807640230893346E-3</v>
      </c>
      <c r="I4566" s="12">
        <v>7.7046342569018025E-4</v>
      </c>
      <c r="J4566" s="12">
        <v>3.5667677986166602E-4</v>
      </c>
      <c r="K4566" s="12">
        <v>0.14675130026289335</v>
      </c>
      <c r="L4566" s="12">
        <v>2.8982391639751373E-2</v>
      </c>
      <c r="M4566" s="12">
        <v>6.9428987851506046E-3</v>
      </c>
    </row>
    <row r="4567" spans="1:13" x14ac:dyDescent="0.35">
      <c r="A4567" s="11" t="str">
        <f t="shared" si="72"/>
        <v>CONSUMO PER CAPITA (kg o litros por individuo)AnisANDALUCIA</v>
      </c>
      <c r="B4567" s="11" t="s">
        <v>208</v>
      </c>
      <c r="C4567" s="11" t="s">
        <v>128</v>
      </c>
      <c r="D4567" s="11" t="s">
        <v>4</v>
      </c>
      <c r="E4567" s="12">
        <v>6.7486827836837193E-3</v>
      </c>
      <c r="F4567" s="12">
        <v>2.785202159007722E-3</v>
      </c>
      <c r="G4567" s="12">
        <v>2.4108571116082298E-3</v>
      </c>
      <c r="H4567" s="12">
        <v>6.0108280087062911E-3</v>
      </c>
      <c r="I4567" s="12">
        <v>4.6321569028123285E-3</v>
      </c>
      <c r="J4567" s="12">
        <v>1.7405114221479528E-3</v>
      </c>
      <c r="K4567" s="12">
        <v>3.8586985920748265E-3</v>
      </c>
      <c r="L4567" s="12">
        <v>6.5065186279387238E-3</v>
      </c>
      <c r="M4567" s="12">
        <v>4.7960434986024578E-3</v>
      </c>
    </row>
    <row r="4568" spans="1:13" x14ac:dyDescent="0.35">
      <c r="A4568" s="11" t="str">
        <f t="shared" si="72"/>
        <v>CONSUMO PER CAPITA (kg o litros por individuo)AnisMDD AM</v>
      </c>
      <c r="B4568" s="11" t="s">
        <v>208</v>
      </c>
      <c r="C4568" s="11" t="s">
        <v>128</v>
      </c>
      <c r="D4568" s="11" t="s">
        <v>5</v>
      </c>
      <c r="E4568" s="12">
        <v>4.964004275709496E-4</v>
      </c>
      <c r="F4568" s="12">
        <v>1.2107446952944678E-3</v>
      </c>
      <c r="G4568" s="12">
        <v>1.5726322912280332E-3</v>
      </c>
      <c r="H4568" s="12">
        <v>7.9923220238358578E-4</v>
      </c>
      <c r="I4568" s="12">
        <v>3.8326223213307015E-5</v>
      </c>
      <c r="J4568" s="12">
        <v>8.3187039470193603E-4</v>
      </c>
      <c r="K4568" s="12" t="s">
        <v>222</v>
      </c>
      <c r="L4568" s="12" t="s">
        <v>222</v>
      </c>
      <c r="M4568" s="12" t="s">
        <v>222</v>
      </c>
    </row>
    <row r="4569" spans="1:13" x14ac:dyDescent="0.35">
      <c r="A4569" s="11" t="str">
        <f t="shared" si="72"/>
        <v>CONSUMO PER CAPITA (kg o litros por individuo)AnisRTO CENTRO</v>
      </c>
      <c r="B4569" s="11" t="s">
        <v>208</v>
      </c>
      <c r="C4569" s="11" t="s">
        <v>128</v>
      </c>
      <c r="D4569" s="11" t="s">
        <v>6</v>
      </c>
      <c r="E4569" s="12">
        <v>5.9182347969061774E-4</v>
      </c>
      <c r="F4569" s="12">
        <v>5.1651720396240107E-3</v>
      </c>
      <c r="G4569" s="12">
        <v>8.7021619840467919E-3</v>
      </c>
      <c r="H4569" s="12">
        <v>1.4642212437749407E-3</v>
      </c>
      <c r="I4569" s="12">
        <v>1.7218213906568325E-3</v>
      </c>
      <c r="J4569" s="12">
        <v>1.3934511357257789E-3</v>
      </c>
      <c r="K4569" s="12">
        <v>1.4256279714621115E-4</v>
      </c>
      <c r="L4569" s="12">
        <v>1.4856516193542072E-3</v>
      </c>
      <c r="M4569" s="12">
        <v>8.0969019770733852E-4</v>
      </c>
    </row>
    <row r="4570" spans="1:13" x14ac:dyDescent="0.35">
      <c r="A4570" s="11" t="str">
        <f t="shared" si="72"/>
        <v>CONSUMO PER CAPITA (kg o litros por individuo)AnisNORTE-CENTRO</v>
      </c>
      <c r="B4570" s="11" t="s">
        <v>208</v>
      </c>
      <c r="C4570" s="11" t="s">
        <v>128</v>
      </c>
      <c r="D4570" s="11" t="s">
        <v>7</v>
      </c>
      <c r="E4570" s="12">
        <v>1.1556576232401591E-4</v>
      </c>
      <c r="F4570" s="12" t="s">
        <v>222</v>
      </c>
      <c r="G4570" s="12">
        <v>5.3546600943035815E-4</v>
      </c>
      <c r="H4570" s="12">
        <v>9.3857982286927254E-4</v>
      </c>
      <c r="I4570" s="12" t="s">
        <v>222</v>
      </c>
      <c r="J4570" s="12" t="s">
        <v>222</v>
      </c>
      <c r="K4570" s="12">
        <v>2.2875193516250255E-3</v>
      </c>
      <c r="L4570" s="12" t="s">
        <v>222</v>
      </c>
      <c r="M4570" s="12" t="s">
        <v>222</v>
      </c>
    </row>
    <row r="4571" spans="1:13" x14ac:dyDescent="0.35">
      <c r="A4571" s="11" t="str">
        <f t="shared" si="72"/>
        <v>CONSUMO PER CAPITA (kg o litros por individuo)AnisNOROESTE</v>
      </c>
      <c r="B4571" s="11" t="s">
        <v>208</v>
      </c>
      <c r="C4571" s="11" t="s">
        <v>128</v>
      </c>
      <c r="D4571" s="11" t="s">
        <v>8</v>
      </c>
      <c r="E4571" s="12" t="s">
        <v>222</v>
      </c>
      <c r="F4571" s="12" t="s">
        <v>222</v>
      </c>
      <c r="G4571" s="12">
        <v>1.4298989951789089E-4</v>
      </c>
      <c r="H4571" s="12">
        <v>2.6167071287308454E-4</v>
      </c>
      <c r="I4571" s="12">
        <v>4.6767354600682986E-4</v>
      </c>
      <c r="J4571" s="12">
        <v>9.7760461173149161E-5</v>
      </c>
      <c r="K4571" s="12" t="s">
        <v>222</v>
      </c>
      <c r="L4571" s="12">
        <v>7.4009819681706166E-5</v>
      </c>
      <c r="M4571" s="12">
        <v>4.6360401629583843E-4</v>
      </c>
    </row>
    <row r="4572" spans="1:13" x14ac:dyDescent="0.35">
      <c r="A4572" s="11" t="str">
        <f t="shared" si="72"/>
        <v>CONSUMO PER CAPITA (kg o litros por individuo)Anis&lt;2MIL</v>
      </c>
      <c r="B4572" s="11" t="s">
        <v>208</v>
      </c>
      <c r="C4572" s="11" t="s">
        <v>128</v>
      </c>
      <c r="D4572" s="11" t="s">
        <v>9</v>
      </c>
      <c r="E4572" s="12">
        <v>8.6890332869947451E-4</v>
      </c>
      <c r="F4572" s="12">
        <v>4.6824893587676676E-4</v>
      </c>
      <c r="G4572" s="12">
        <v>7.7700183669037848E-4</v>
      </c>
      <c r="H4572" s="12">
        <v>5.3361990919764083E-4</v>
      </c>
      <c r="I4572" s="12">
        <v>3.9128870026977755E-4</v>
      </c>
      <c r="J4572" s="12" t="s">
        <v>222</v>
      </c>
      <c r="K4572" s="12">
        <v>2.3400122953494843E-4</v>
      </c>
      <c r="L4572" s="12" t="s">
        <v>222</v>
      </c>
      <c r="M4572" s="12" t="s">
        <v>222</v>
      </c>
    </row>
    <row r="4573" spans="1:13" x14ac:dyDescent="0.35">
      <c r="A4573" s="11" t="str">
        <f t="shared" si="72"/>
        <v>CONSUMO PER CAPITA (kg o litros por individuo)Anis2-5MIL</v>
      </c>
      <c r="B4573" s="11" t="s">
        <v>208</v>
      </c>
      <c r="C4573" s="11" t="s">
        <v>128</v>
      </c>
      <c r="D4573" s="11" t="s">
        <v>10</v>
      </c>
      <c r="E4573" s="12">
        <v>1.7626260771534605E-3</v>
      </c>
      <c r="F4573" s="12">
        <v>3.5638386757514406E-3</v>
      </c>
      <c r="G4573" s="12">
        <v>5.1237949639049464E-3</v>
      </c>
      <c r="H4573" s="12">
        <v>1.6560759322369668E-3</v>
      </c>
      <c r="I4573" s="12">
        <v>2.6098185752925695E-3</v>
      </c>
      <c r="J4573" s="12">
        <v>1.8048024051287035E-3</v>
      </c>
      <c r="K4573" s="12">
        <v>1.5567478318932522E-3</v>
      </c>
      <c r="L4573" s="12">
        <v>2.1361663515590355E-3</v>
      </c>
      <c r="M4573" s="12">
        <v>4.029747257017191E-4</v>
      </c>
    </row>
    <row r="4574" spans="1:13" x14ac:dyDescent="0.35">
      <c r="A4574" s="11" t="str">
        <f t="shared" si="72"/>
        <v>CONSUMO PER CAPITA (kg o litros por individuo)Anis5-10MIL</v>
      </c>
      <c r="B4574" s="11" t="s">
        <v>208</v>
      </c>
      <c r="C4574" s="11" t="s">
        <v>128</v>
      </c>
      <c r="D4574" s="11" t="s">
        <v>11</v>
      </c>
      <c r="E4574" s="12">
        <v>2.3773725390247575E-3</v>
      </c>
      <c r="F4574" s="12">
        <v>1.8557866975396459E-3</v>
      </c>
      <c r="G4574" s="12">
        <v>4.7277960028412379E-3</v>
      </c>
      <c r="H4574" s="12">
        <v>1.3306318928889512E-3</v>
      </c>
      <c r="I4574" s="12">
        <v>2.9658925197889748E-4</v>
      </c>
      <c r="J4574" s="12">
        <v>4.7901090658334776E-5</v>
      </c>
      <c r="K4574" s="12">
        <v>3.7814975572723281E-3</v>
      </c>
      <c r="L4574" s="12">
        <v>2.4499938155151811E-4</v>
      </c>
      <c r="M4574" s="12">
        <v>6.214410319411859E-3</v>
      </c>
    </row>
    <row r="4575" spans="1:13" x14ac:dyDescent="0.35">
      <c r="A4575" s="11" t="str">
        <f t="shared" si="72"/>
        <v>CONSUMO PER CAPITA (kg o litros por individuo)Anis10-30MIL</v>
      </c>
      <c r="B4575" s="11" t="s">
        <v>208</v>
      </c>
      <c r="C4575" s="11" t="s">
        <v>128</v>
      </c>
      <c r="D4575" s="11" t="s">
        <v>12</v>
      </c>
      <c r="E4575" s="12">
        <v>2.2464627600030833E-3</v>
      </c>
      <c r="F4575" s="12">
        <v>8.01244477564983E-4</v>
      </c>
      <c r="G4575" s="12">
        <v>3.0039833119996878E-3</v>
      </c>
      <c r="H4575" s="12">
        <v>3.2603173283938859E-3</v>
      </c>
      <c r="I4575" s="12">
        <v>4.5438047177630767E-3</v>
      </c>
      <c r="J4575" s="12">
        <v>2.4412093742048743E-3</v>
      </c>
      <c r="K4575" s="12">
        <v>0.12484139514876089</v>
      </c>
      <c r="L4575" s="12">
        <v>2.8184124009139847E-2</v>
      </c>
      <c r="M4575" s="12">
        <v>6.5338668793276022E-3</v>
      </c>
    </row>
    <row r="4576" spans="1:13" x14ac:dyDescent="0.35">
      <c r="A4576" s="11" t="str">
        <f t="shared" si="72"/>
        <v>CONSUMO PER CAPITA (kg o litros por individuo)Anis30-100MIL</v>
      </c>
      <c r="B4576" s="11" t="s">
        <v>208</v>
      </c>
      <c r="C4576" s="11" t="s">
        <v>128</v>
      </c>
      <c r="D4576" s="11" t="s">
        <v>13</v>
      </c>
      <c r="E4576" s="12">
        <v>4.0083592469481073E-3</v>
      </c>
      <c r="F4576" s="12">
        <v>3.9083255214566147E-3</v>
      </c>
      <c r="G4576" s="12">
        <v>1.0658137159936187E-3</v>
      </c>
      <c r="H4576" s="12">
        <v>4.1305977878466349E-3</v>
      </c>
      <c r="I4576" s="12">
        <v>2.4452989736814547E-3</v>
      </c>
      <c r="J4576" s="12">
        <v>1.3852152917999362E-4</v>
      </c>
      <c r="K4576" s="12">
        <v>3.8967993464719976E-3</v>
      </c>
      <c r="L4576" s="12">
        <v>8.6718862531299525E-4</v>
      </c>
      <c r="M4576" s="12">
        <v>7.9308465996315357E-4</v>
      </c>
    </row>
    <row r="4577" spans="1:13" x14ac:dyDescent="0.35">
      <c r="A4577" s="11" t="str">
        <f t="shared" si="72"/>
        <v>CONSUMO PER CAPITA (kg o litros por individuo)Anis100-200MIL</v>
      </c>
      <c r="B4577" s="11" t="s">
        <v>208</v>
      </c>
      <c r="C4577" s="11" t="s">
        <v>128</v>
      </c>
      <c r="D4577" s="11" t="s">
        <v>14</v>
      </c>
      <c r="E4577" s="12">
        <v>3.2983938619348503E-4</v>
      </c>
      <c r="F4577" s="12" t="s">
        <v>222</v>
      </c>
      <c r="G4577" s="12">
        <v>1.3318796447658331E-4</v>
      </c>
      <c r="H4577" s="12">
        <v>3.0387698549266004E-4</v>
      </c>
      <c r="I4577" s="12" t="s">
        <v>222</v>
      </c>
      <c r="J4577" s="12" t="s">
        <v>222</v>
      </c>
      <c r="K4577" s="12">
        <v>1.4728245416940178E-4</v>
      </c>
      <c r="L4577" s="12">
        <v>1.2574182399676455E-4</v>
      </c>
      <c r="M4577" s="12" t="s">
        <v>222</v>
      </c>
    </row>
    <row r="4578" spans="1:13" x14ac:dyDescent="0.35">
      <c r="A4578" s="11" t="str">
        <f t="shared" si="72"/>
        <v>CONSUMO PER CAPITA (kg o litros por individuo)Anis200-500MIL</v>
      </c>
      <c r="B4578" s="11" t="s">
        <v>208</v>
      </c>
      <c r="C4578" s="11" t="s">
        <v>128</v>
      </c>
      <c r="D4578" s="11" t="s">
        <v>15</v>
      </c>
      <c r="E4578" s="12">
        <v>1.0141987642529368E-3</v>
      </c>
      <c r="F4578" s="12">
        <v>7.6740796922106905E-5</v>
      </c>
      <c r="G4578" s="12" t="s">
        <v>222</v>
      </c>
      <c r="H4578" s="12">
        <v>1.1566454422273604E-3</v>
      </c>
      <c r="I4578" s="12">
        <v>2.7900843297751796E-4</v>
      </c>
      <c r="J4578" s="12">
        <v>6.6272753906597542E-5</v>
      </c>
      <c r="K4578" s="12" t="s">
        <v>222</v>
      </c>
      <c r="L4578" s="12">
        <v>2.2185520316788474E-3</v>
      </c>
      <c r="M4578" s="12">
        <v>2.0934565026858578E-3</v>
      </c>
    </row>
    <row r="4579" spans="1:13" x14ac:dyDescent="0.35">
      <c r="A4579" s="11" t="str">
        <f t="shared" si="72"/>
        <v>CONSUMO PER CAPITA (kg o litros por individuo)Anis&gt;500MIL</v>
      </c>
      <c r="B4579" s="11" t="s">
        <v>208</v>
      </c>
      <c r="C4579" s="11" t="s">
        <v>128</v>
      </c>
      <c r="D4579" s="11" t="s">
        <v>16</v>
      </c>
      <c r="E4579" s="12">
        <v>1.1943016144696213E-3</v>
      </c>
      <c r="F4579" s="12">
        <v>5.977246719958632E-5</v>
      </c>
      <c r="G4579" s="12">
        <v>3.831489574570524E-3</v>
      </c>
      <c r="H4579" s="12">
        <v>6.341190262264952E-4</v>
      </c>
      <c r="I4579" s="12">
        <v>4.2053999665876387E-4</v>
      </c>
      <c r="J4579" s="12">
        <v>1.0194917639770988E-3</v>
      </c>
      <c r="K4579" s="12">
        <v>4.0820208251021737E-3</v>
      </c>
      <c r="L4579" s="12">
        <v>3.604488003757106E-3</v>
      </c>
      <c r="M4579" s="12">
        <v>2.6280239169007574E-4</v>
      </c>
    </row>
    <row r="4580" spans="1:13" x14ac:dyDescent="0.35">
      <c r="A4580" s="11" t="str">
        <f t="shared" si="72"/>
        <v>CONSUMO PER CAPITA (kg o litros por individuo)AnisDE 15 A 19 AÑOS</v>
      </c>
      <c r="B4580" s="11" t="s">
        <v>208</v>
      </c>
      <c r="C4580" s="11" t="s">
        <v>128</v>
      </c>
      <c r="D4580" s="11" t="s">
        <v>34</v>
      </c>
      <c r="E4580" s="12" t="s">
        <v>222</v>
      </c>
      <c r="F4580" s="12" t="s">
        <v>222</v>
      </c>
      <c r="G4580" s="12">
        <v>2.4705403962079105E-3</v>
      </c>
      <c r="H4580" s="12" t="s">
        <v>222</v>
      </c>
      <c r="I4580" s="12" t="s">
        <v>222</v>
      </c>
      <c r="J4580" s="12" t="s">
        <v>222</v>
      </c>
      <c r="K4580" s="12" t="s">
        <v>222</v>
      </c>
      <c r="L4580" s="12" t="s">
        <v>222</v>
      </c>
      <c r="M4580" s="12" t="s">
        <v>222</v>
      </c>
    </row>
    <row r="4581" spans="1:13" x14ac:dyDescent="0.35">
      <c r="A4581" s="11" t="str">
        <f t="shared" si="72"/>
        <v>CONSUMO PER CAPITA (kg o litros por individuo)AnisDE 20 A 24 AÑOS</v>
      </c>
      <c r="B4581" s="11" t="s">
        <v>208</v>
      </c>
      <c r="C4581" s="11" t="s">
        <v>128</v>
      </c>
      <c r="D4581" s="11" t="s">
        <v>35</v>
      </c>
      <c r="E4581" s="12">
        <v>1.9083964819158409E-3</v>
      </c>
      <c r="F4581" s="12">
        <v>3.6689946208847998E-3</v>
      </c>
      <c r="G4581" s="12" t="s">
        <v>222</v>
      </c>
      <c r="H4581" s="12">
        <v>4.374299419947607E-3</v>
      </c>
      <c r="I4581" s="12" t="s">
        <v>222</v>
      </c>
      <c r="J4581" s="12">
        <v>1.6191776165892088E-3</v>
      </c>
      <c r="K4581" s="12">
        <v>0.32412984063126082</v>
      </c>
      <c r="L4581" s="12">
        <v>6.0687992937668356E-2</v>
      </c>
      <c r="M4581" s="12">
        <v>1.0644663106894358E-2</v>
      </c>
    </row>
    <row r="4582" spans="1:13" x14ac:dyDescent="0.35">
      <c r="A4582" s="11" t="str">
        <f t="shared" si="72"/>
        <v>CONSUMO PER CAPITA (kg o litros por individuo)AnisDE 25 A 34 AÑOS</v>
      </c>
      <c r="B4582" s="11" t="s">
        <v>208</v>
      </c>
      <c r="C4582" s="11" t="s">
        <v>128</v>
      </c>
      <c r="D4582" s="11" t="s">
        <v>36</v>
      </c>
      <c r="E4582" s="12">
        <v>1.0626369742401099E-3</v>
      </c>
      <c r="F4582" s="12">
        <v>1.4953971476727923E-3</v>
      </c>
      <c r="G4582" s="12">
        <v>5.97034103705285E-3</v>
      </c>
      <c r="H4582" s="12">
        <v>4.2328465386772219E-3</v>
      </c>
      <c r="I4582" s="12">
        <v>8.2389416991059615E-4</v>
      </c>
      <c r="J4582" s="12">
        <v>8.8716730023326881E-4</v>
      </c>
      <c r="K4582" s="12">
        <v>2.8364493425729379E-3</v>
      </c>
      <c r="L4582" s="12">
        <v>1.7735095652881812E-3</v>
      </c>
      <c r="M4582" s="12">
        <v>1.9386447644439409E-3</v>
      </c>
    </row>
    <row r="4583" spans="1:13" x14ac:dyDescent="0.35">
      <c r="A4583" s="11" t="str">
        <f t="shared" si="72"/>
        <v>CONSUMO PER CAPITA (kg o litros por individuo)AnisDE 35 A 49 AÑOS</v>
      </c>
      <c r="B4583" s="11" t="s">
        <v>208</v>
      </c>
      <c r="C4583" s="11" t="s">
        <v>128</v>
      </c>
      <c r="D4583" s="11" t="s">
        <v>37</v>
      </c>
      <c r="E4583" s="12">
        <v>1.2328822078010895E-4</v>
      </c>
      <c r="F4583" s="12">
        <v>1.7838396146173888E-3</v>
      </c>
      <c r="G4583" s="12">
        <v>1.2636909305782383E-4</v>
      </c>
      <c r="H4583" s="12">
        <v>1.483088896854665E-3</v>
      </c>
      <c r="I4583" s="12">
        <v>8.4454755532823106E-4</v>
      </c>
      <c r="J4583" s="12">
        <v>6.7603179050587843E-4</v>
      </c>
      <c r="K4583" s="12">
        <v>2.0123683824209114E-3</v>
      </c>
      <c r="L4583" s="12">
        <v>2.3137589847368472E-4</v>
      </c>
      <c r="M4583" s="12">
        <v>7.3367502514947185E-4</v>
      </c>
    </row>
    <row r="4584" spans="1:13" x14ac:dyDescent="0.35">
      <c r="A4584" s="11" t="str">
        <f t="shared" si="72"/>
        <v>CONSUMO PER CAPITA (kg o litros por individuo)AnisDE 50 A 59 AÑOS</v>
      </c>
      <c r="B4584" s="11" t="s">
        <v>208</v>
      </c>
      <c r="C4584" s="11" t="s">
        <v>128</v>
      </c>
      <c r="D4584" s="11" t="s">
        <v>38</v>
      </c>
      <c r="E4584" s="12">
        <v>4.0594757664100777E-3</v>
      </c>
      <c r="F4584" s="12">
        <v>5.4579578410271425E-4</v>
      </c>
      <c r="G4584" s="12">
        <v>3.6328398581571765E-3</v>
      </c>
      <c r="H4584" s="12">
        <v>2.0741255567157902E-3</v>
      </c>
      <c r="I4584" s="12">
        <v>3.3803693479348678E-3</v>
      </c>
      <c r="J4584" s="12">
        <v>5.7101044490097755E-4</v>
      </c>
      <c r="K4584" s="12">
        <v>4.4189307748308789E-3</v>
      </c>
      <c r="L4584" s="12">
        <v>7.9150730060981948E-3</v>
      </c>
      <c r="M4584" s="12">
        <v>4.53700359150307E-3</v>
      </c>
    </row>
    <row r="4585" spans="1:13" x14ac:dyDescent="0.35">
      <c r="A4585" s="11" t="str">
        <f t="shared" si="72"/>
        <v>CONSUMO PER CAPITA (kg o litros por individuo)AnisDE 60 A 75 AÑOS</v>
      </c>
      <c r="B4585" s="11" t="s">
        <v>208</v>
      </c>
      <c r="C4585" s="11" t="s">
        <v>128</v>
      </c>
      <c r="D4585" s="11" t="s">
        <v>39</v>
      </c>
      <c r="E4585" s="12">
        <v>3.6970450842581898E-3</v>
      </c>
      <c r="F4585" s="12">
        <v>1.3264550771242981E-3</v>
      </c>
      <c r="G4585" s="12">
        <v>1.8251817273847077E-3</v>
      </c>
      <c r="H4585" s="12">
        <v>1.0648185999145442E-3</v>
      </c>
      <c r="I4585" s="12">
        <v>2.7127888843074995E-3</v>
      </c>
      <c r="J4585" s="12">
        <v>9.9703310218292578E-4</v>
      </c>
      <c r="K4585" s="12">
        <v>1.1704563183994163E-3</v>
      </c>
      <c r="L4585" s="12">
        <v>1.2057295678817872E-3</v>
      </c>
      <c r="M4585" s="12">
        <v>1.7481745030100592E-4</v>
      </c>
    </row>
    <row r="4586" spans="1:13" x14ac:dyDescent="0.35">
      <c r="A4586" s="11" t="str">
        <f t="shared" si="72"/>
        <v>CONSUMO PER CAPITA (kg o litros por individuo)AnisNIVEL ALTO</v>
      </c>
      <c r="B4586" s="11" t="s">
        <v>208</v>
      </c>
      <c r="C4586" s="11" t="s">
        <v>128</v>
      </c>
      <c r="D4586" s="11" t="s">
        <v>171</v>
      </c>
      <c r="E4586" s="12">
        <v>1.1248513647365115E-3</v>
      </c>
      <c r="F4586" s="12">
        <v>1.0672627788842681E-3</v>
      </c>
      <c r="G4586" s="12">
        <v>1.0220595186928958E-3</v>
      </c>
      <c r="H4586" s="12">
        <v>1.5615253021776031E-3</v>
      </c>
      <c r="I4586" s="12">
        <v>3.3616315612736771E-4</v>
      </c>
      <c r="J4586" s="12">
        <v>9.5119640648452808E-4</v>
      </c>
      <c r="K4586" s="12">
        <v>0.10156155783506864</v>
      </c>
      <c r="L4586" s="12">
        <v>2.2344340344056968E-2</v>
      </c>
      <c r="M4586" s="12">
        <v>3.9531007019474769E-3</v>
      </c>
    </row>
    <row r="4587" spans="1:13" x14ac:dyDescent="0.35">
      <c r="A4587" s="11" t="str">
        <f t="shared" si="72"/>
        <v>CONSUMO PER CAPITA (kg o litros por individuo)AnisNIVEL MEDIO ALTO</v>
      </c>
      <c r="B4587" s="11" t="s">
        <v>208</v>
      </c>
      <c r="C4587" s="11" t="s">
        <v>128</v>
      </c>
      <c r="D4587" s="11" t="s">
        <v>172</v>
      </c>
      <c r="E4587" s="12">
        <v>4.9867119609573916E-4</v>
      </c>
      <c r="F4587" s="12">
        <v>1.8081975606656434E-4</v>
      </c>
      <c r="G4587" s="12">
        <v>6.8248745694148212E-4</v>
      </c>
      <c r="H4587" s="12">
        <v>9.3411456063985788E-4</v>
      </c>
      <c r="I4587" s="12">
        <v>1.4441400808157326E-3</v>
      </c>
      <c r="J4587" s="12">
        <v>2.5869019131015042E-5</v>
      </c>
      <c r="K4587" s="12">
        <v>1.0250970800924931E-4</v>
      </c>
      <c r="L4587" s="12">
        <v>1.0163265925794147E-4</v>
      </c>
      <c r="M4587" s="12">
        <v>1.019486885179348E-3</v>
      </c>
    </row>
    <row r="4588" spans="1:13" x14ac:dyDescent="0.35">
      <c r="A4588" s="11" t="str">
        <f t="shared" si="72"/>
        <v>CONSUMO PER CAPITA (kg o litros por individuo)AnisNIVEL MEDIO</v>
      </c>
      <c r="B4588" s="11" t="s">
        <v>208</v>
      </c>
      <c r="C4588" s="11" t="s">
        <v>128</v>
      </c>
      <c r="D4588" s="11" t="s">
        <v>173</v>
      </c>
      <c r="E4588" s="12">
        <v>1.4130176997097735E-3</v>
      </c>
      <c r="F4588" s="12">
        <v>3.3500406089037197E-4</v>
      </c>
      <c r="G4588" s="12">
        <v>6.2256159273051408E-4</v>
      </c>
      <c r="H4588" s="12">
        <v>2.2589845284213231E-3</v>
      </c>
      <c r="I4588" s="12">
        <v>2.2221087616934878E-3</v>
      </c>
      <c r="J4588" s="12">
        <v>9.2442002374970523E-4</v>
      </c>
      <c r="K4588" s="12">
        <v>3.4018154302658727E-3</v>
      </c>
      <c r="L4588" s="12">
        <v>1.2553051118040267E-3</v>
      </c>
      <c r="M4588" s="12">
        <v>3.4554899634494682E-3</v>
      </c>
    </row>
    <row r="4589" spans="1:13" x14ac:dyDescent="0.35">
      <c r="A4589" s="11" t="str">
        <f t="shared" si="72"/>
        <v>CONSUMO PER CAPITA (kg o litros por individuo)AnisNIVEL MEDIO BAJO</v>
      </c>
      <c r="B4589" s="11" t="s">
        <v>208</v>
      </c>
      <c r="C4589" s="11" t="s">
        <v>128</v>
      </c>
      <c r="D4589" s="11" t="s">
        <v>174</v>
      </c>
      <c r="E4589" s="12">
        <v>9.8271676634169614E-5</v>
      </c>
      <c r="F4589" s="12">
        <v>2.9780347998279002E-3</v>
      </c>
      <c r="G4589" s="12">
        <v>2.2500526304716681E-3</v>
      </c>
      <c r="H4589" s="12">
        <v>2.8891625918447692E-3</v>
      </c>
      <c r="I4589" s="12">
        <v>3.4000159023526411E-3</v>
      </c>
      <c r="J4589" s="12">
        <v>1.0006620455000077E-3</v>
      </c>
      <c r="K4589" s="12">
        <v>4.0027243054802132E-3</v>
      </c>
      <c r="L4589" s="12">
        <v>1.8540024762045786E-4</v>
      </c>
      <c r="M4589" s="12">
        <v>1.5784472063454477E-4</v>
      </c>
    </row>
    <row r="4590" spans="1:13" x14ac:dyDescent="0.35">
      <c r="A4590" s="11" t="str">
        <f t="shared" si="72"/>
        <v>CONSUMO PER CAPITA (kg o litros por individuo)AnisNIVEL BAJO</v>
      </c>
      <c r="B4590" s="11" t="s">
        <v>208</v>
      </c>
      <c r="C4590" s="11" t="s">
        <v>128</v>
      </c>
      <c r="D4590" s="11" t="s">
        <v>190</v>
      </c>
      <c r="E4590" s="12">
        <v>5.6898693074382244E-3</v>
      </c>
      <c r="F4590" s="12">
        <v>2.6804499331685651E-3</v>
      </c>
      <c r="G4590" s="12">
        <v>6.1814066818542028E-3</v>
      </c>
      <c r="H4590" s="12">
        <v>2.2378429015866654E-3</v>
      </c>
      <c r="I4590" s="12">
        <v>1.3408519728648448E-3</v>
      </c>
      <c r="J4590" s="12">
        <v>8.0209094868566907E-4</v>
      </c>
      <c r="K4590" s="12">
        <v>1.8352692508574161E-3</v>
      </c>
      <c r="L4590" s="12">
        <v>4.6399186762628875E-3</v>
      </c>
      <c r="M4590" s="12">
        <v>1.2075349481764173E-3</v>
      </c>
    </row>
    <row r="4591" spans="1:13" x14ac:dyDescent="0.35">
      <c r="A4591" s="11" t="str">
        <f t="shared" si="72"/>
        <v>CONSUMO PER CAPITA (kg o litros por individuo)AnisHOMBRE</v>
      </c>
      <c r="B4591" s="11" t="s">
        <v>208</v>
      </c>
      <c r="C4591" s="11" t="s">
        <v>128</v>
      </c>
      <c r="D4591" s="11" t="s">
        <v>17</v>
      </c>
      <c r="E4591" s="12">
        <v>1.0293149469082258E-3</v>
      </c>
      <c r="F4591" s="12">
        <v>1.7901548378388898E-3</v>
      </c>
      <c r="G4591" s="12">
        <v>2.3929280901837545E-3</v>
      </c>
      <c r="H4591" s="12">
        <v>2.025025065224762E-3</v>
      </c>
      <c r="I4591" s="12">
        <v>1.9280336414546197E-3</v>
      </c>
      <c r="J4591" s="12">
        <v>7.7066472583932767E-4</v>
      </c>
      <c r="K4591" s="12">
        <v>2.5978043756037842E-3</v>
      </c>
      <c r="L4591" s="12">
        <v>3.6626803231532361E-3</v>
      </c>
      <c r="M4591" s="12">
        <v>1.2173755703668158E-3</v>
      </c>
    </row>
    <row r="4592" spans="1:13" x14ac:dyDescent="0.35">
      <c r="A4592" s="11" t="str">
        <f t="shared" si="72"/>
        <v>CONSUMO PER CAPITA (kg o litros por individuo)AnisMUJER</v>
      </c>
      <c r="B4592" s="11" t="s">
        <v>208</v>
      </c>
      <c r="C4592" s="11" t="s">
        <v>128</v>
      </c>
      <c r="D4592" s="11" t="s">
        <v>18</v>
      </c>
      <c r="E4592" s="12">
        <v>2.9094070502095953E-3</v>
      </c>
      <c r="F4592" s="12">
        <v>1.0056923168864917E-3</v>
      </c>
      <c r="G4592" s="12">
        <v>2.0293001343185059E-3</v>
      </c>
      <c r="H4592" s="12">
        <v>1.9633613186829054E-3</v>
      </c>
      <c r="I4592" s="12">
        <v>1.4031971180035344E-3</v>
      </c>
      <c r="J4592" s="12">
        <v>7.8719092358419123E-4</v>
      </c>
      <c r="K4592" s="12">
        <v>4.6603835621406728E-2</v>
      </c>
      <c r="L4592" s="12">
        <v>9.1142323215940412E-3</v>
      </c>
      <c r="M4592" s="12">
        <v>3.1621891480619977E-3</v>
      </c>
    </row>
    <row r="4593" spans="1:13" x14ac:dyDescent="0.35">
      <c r="A4593" s="11" t="str">
        <f t="shared" si="72"/>
        <v>CONSUMO PER CAPITA (kg o litros por individuo)Otras EspirituosasT.ESPAÑA</v>
      </c>
      <c r="B4593" s="11" t="s">
        <v>208</v>
      </c>
      <c r="C4593" s="11" t="s">
        <v>129</v>
      </c>
      <c r="D4593" s="11" t="s">
        <v>32</v>
      </c>
      <c r="E4593" s="12">
        <v>0.18198803316389373</v>
      </c>
      <c r="F4593" s="12">
        <v>0.2012875161534961</v>
      </c>
      <c r="G4593" s="12">
        <v>0.36044046734857832</v>
      </c>
      <c r="H4593" s="12">
        <v>0.14638041220790829</v>
      </c>
      <c r="I4593" s="12">
        <v>0.11872946729786391</v>
      </c>
      <c r="J4593" s="12">
        <v>0.18227966991736705</v>
      </c>
      <c r="K4593" s="12">
        <v>0.30492452227773092</v>
      </c>
      <c r="L4593" s="12">
        <v>0.11660500321383303</v>
      </c>
      <c r="M4593" s="12">
        <v>0.13797615562839574</v>
      </c>
    </row>
    <row r="4594" spans="1:13" x14ac:dyDescent="0.35">
      <c r="A4594" s="11" t="str">
        <f t="shared" si="72"/>
        <v>CONSUMO PER CAPITA (kg o litros por individuo)Otras EspirituosasBCN AM</v>
      </c>
      <c r="B4594" s="11" t="s">
        <v>208</v>
      </c>
      <c r="C4594" s="11" t="s">
        <v>129</v>
      </c>
      <c r="D4594" s="11" t="s">
        <v>1</v>
      </c>
      <c r="E4594" s="12">
        <v>0.12566133120204243</v>
      </c>
      <c r="F4594" s="12">
        <v>0.29362973796979108</v>
      </c>
      <c r="G4594" s="12">
        <v>0.31314696070976195</v>
      </c>
      <c r="H4594" s="12">
        <v>0.14984413423485551</v>
      </c>
      <c r="I4594" s="12">
        <v>0.10505474890961969</v>
      </c>
      <c r="J4594" s="12">
        <v>0.20202546731620746</v>
      </c>
      <c r="K4594" s="12">
        <v>0.37106434909841818</v>
      </c>
      <c r="L4594" s="12">
        <v>0.11944440587016972</v>
      </c>
      <c r="M4594" s="12">
        <v>0.18105358890850551</v>
      </c>
    </row>
    <row r="4595" spans="1:13" x14ac:dyDescent="0.35">
      <c r="A4595" s="11" t="str">
        <f t="shared" si="72"/>
        <v>CONSUMO PER CAPITA (kg o litros por individuo)Otras EspirituosasREST.CAT ARAGON</v>
      </c>
      <c r="B4595" s="11" t="s">
        <v>208</v>
      </c>
      <c r="C4595" s="11" t="s">
        <v>129</v>
      </c>
      <c r="D4595" s="11" t="s">
        <v>2</v>
      </c>
      <c r="E4595" s="12">
        <v>0.29816064118438601</v>
      </c>
      <c r="F4595" s="12">
        <v>0.33342406189915136</v>
      </c>
      <c r="G4595" s="12">
        <v>0.49249988607825518</v>
      </c>
      <c r="H4595" s="12">
        <v>0.18352857808137896</v>
      </c>
      <c r="I4595" s="12">
        <v>0.24161541483092974</v>
      </c>
      <c r="J4595" s="12">
        <v>0.29177902604635397</v>
      </c>
      <c r="K4595" s="12">
        <v>0.45896598578004583</v>
      </c>
      <c r="L4595" s="12">
        <v>0.14755769297059573</v>
      </c>
      <c r="M4595" s="12">
        <v>0.24128602526704626</v>
      </c>
    </row>
    <row r="4596" spans="1:13" x14ac:dyDescent="0.35">
      <c r="A4596" s="11" t="str">
        <f t="shared" si="72"/>
        <v>CONSUMO PER CAPITA (kg o litros por individuo)Otras EspirituosasLEVANTE</v>
      </c>
      <c r="B4596" s="11" t="s">
        <v>208</v>
      </c>
      <c r="C4596" s="11" t="s">
        <v>129</v>
      </c>
      <c r="D4596" s="11" t="s">
        <v>3</v>
      </c>
      <c r="E4596" s="12">
        <v>0.29034979098287905</v>
      </c>
      <c r="F4596" s="12">
        <v>0.19474730123298259</v>
      </c>
      <c r="G4596" s="12">
        <v>0.33864449781293315</v>
      </c>
      <c r="H4596" s="12">
        <v>0.19399334643042329</v>
      </c>
      <c r="I4596" s="12">
        <v>7.5525305727611791E-2</v>
      </c>
      <c r="J4596" s="12">
        <v>0.14428073775036937</v>
      </c>
      <c r="K4596" s="12">
        <v>0.25307767012741844</v>
      </c>
      <c r="L4596" s="12">
        <v>0.11827204334644251</v>
      </c>
      <c r="M4596" s="12">
        <v>0.10050944928096789</v>
      </c>
    </row>
    <row r="4597" spans="1:13" x14ac:dyDescent="0.35">
      <c r="A4597" s="11" t="str">
        <f t="shared" si="72"/>
        <v>CONSUMO PER CAPITA (kg o litros por individuo)Otras EspirituosasANDALUCIA</v>
      </c>
      <c r="B4597" s="11" t="s">
        <v>208</v>
      </c>
      <c r="C4597" s="11" t="s">
        <v>129</v>
      </c>
      <c r="D4597" s="11" t="s">
        <v>4</v>
      </c>
      <c r="E4597" s="12">
        <v>9.3702473887760762E-2</v>
      </c>
      <c r="F4597" s="12">
        <v>0.14255637363814053</v>
      </c>
      <c r="G4597" s="12">
        <v>0.34486466110522562</v>
      </c>
      <c r="H4597" s="12">
        <v>8.6347518397712208E-2</v>
      </c>
      <c r="I4597" s="12">
        <v>6.5864315315930261E-2</v>
      </c>
      <c r="J4597" s="12">
        <v>0.11832904622004495</v>
      </c>
      <c r="K4597" s="12">
        <v>0.23479803563557328</v>
      </c>
      <c r="L4597" s="12">
        <v>7.9140276624683661E-2</v>
      </c>
      <c r="M4597" s="12">
        <v>7.5447340277893266E-2</v>
      </c>
    </row>
    <row r="4598" spans="1:13" x14ac:dyDescent="0.35">
      <c r="A4598" s="11" t="str">
        <f t="shared" si="72"/>
        <v>CONSUMO PER CAPITA (kg o litros por individuo)Otras EspirituosasMDD AM</v>
      </c>
      <c r="B4598" s="11" t="s">
        <v>208</v>
      </c>
      <c r="C4598" s="11" t="s">
        <v>129</v>
      </c>
      <c r="D4598" s="11" t="s">
        <v>5</v>
      </c>
      <c r="E4598" s="12">
        <v>0.16903402591912511</v>
      </c>
      <c r="F4598" s="12">
        <v>0.17957250129694247</v>
      </c>
      <c r="G4598" s="12">
        <v>0.30717463740612971</v>
      </c>
      <c r="H4598" s="12">
        <v>0.10869306778480008</v>
      </c>
      <c r="I4598" s="12">
        <v>0.113567662841574</v>
      </c>
      <c r="J4598" s="12">
        <v>0.28445078271758933</v>
      </c>
      <c r="K4598" s="12">
        <v>0.26070087211247917</v>
      </c>
      <c r="L4598" s="12">
        <v>0.13959823588033068</v>
      </c>
      <c r="M4598" s="12">
        <v>0.17490549920096363</v>
      </c>
    </row>
    <row r="4599" spans="1:13" x14ac:dyDescent="0.35">
      <c r="A4599" s="11" t="str">
        <f t="shared" si="72"/>
        <v>CONSUMO PER CAPITA (kg o litros por individuo)Otras EspirituosasRTO CENTRO</v>
      </c>
      <c r="B4599" s="11" t="s">
        <v>208</v>
      </c>
      <c r="C4599" s="11" t="s">
        <v>129</v>
      </c>
      <c r="D4599" s="11" t="s">
        <v>6</v>
      </c>
      <c r="E4599" s="12">
        <v>0.14708299502416078</v>
      </c>
      <c r="F4599" s="12">
        <v>0.10092281339720938</v>
      </c>
      <c r="G4599" s="12">
        <v>0.29494594303215721</v>
      </c>
      <c r="H4599" s="12">
        <v>0.12690181991463159</v>
      </c>
      <c r="I4599" s="12">
        <v>8.7978099533098139E-2</v>
      </c>
      <c r="J4599" s="12">
        <v>0.11079645004553092</v>
      </c>
      <c r="K4599" s="12">
        <v>0.22873497257233807</v>
      </c>
      <c r="L4599" s="12">
        <v>8.0627330861034019E-2</v>
      </c>
      <c r="M4599" s="12">
        <v>9.3054058547469454E-2</v>
      </c>
    </row>
    <row r="4600" spans="1:13" x14ac:dyDescent="0.35">
      <c r="A4600" s="11" t="str">
        <f t="shared" si="72"/>
        <v>CONSUMO PER CAPITA (kg o litros por individuo)Otras EspirituosasNORTE-CENTRO</v>
      </c>
      <c r="B4600" s="11" t="s">
        <v>208</v>
      </c>
      <c r="C4600" s="11" t="s">
        <v>129</v>
      </c>
      <c r="D4600" s="11" t="s">
        <v>7</v>
      </c>
      <c r="E4600" s="12">
        <v>0.15354848650745029</v>
      </c>
      <c r="F4600" s="12">
        <v>0.26375281710737125</v>
      </c>
      <c r="G4600" s="12">
        <v>0.46805885977158557</v>
      </c>
      <c r="H4600" s="12">
        <v>0.2272975355605939</v>
      </c>
      <c r="I4600" s="12">
        <v>0.1404815213823547</v>
      </c>
      <c r="J4600" s="12">
        <v>0.19126489606268191</v>
      </c>
      <c r="K4600" s="12">
        <v>0.29275735959954141</v>
      </c>
      <c r="L4600" s="12">
        <v>0.1341051606146296</v>
      </c>
      <c r="M4600" s="12">
        <v>0.16680384334388065</v>
      </c>
    </row>
    <row r="4601" spans="1:13" x14ac:dyDescent="0.35">
      <c r="A4601" s="11" t="str">
        <f t="shared" ref="A4601:A4664" si="73">B4601&amp;C4601&amp;D4601</f>
        <v>CONSUMO PER CAPITA (kg o litros por individuo)Otras EspirituosasNOROESTE</v>
      </c>
      <c r="B4601" s="11" t="s">
        <v>208</v>
      </c>
      <c r="C4601" s="11" t="s">
        <v>129</v>
      </c>
      <c r="D4601" s="11" t="s">
        <v>8</v>
      </c>
      <c r="E4601" s="12">
        <v>0.16511261381691425</v>
      </c>
      <c r="F4601" s="12">
        <v>0.12845772152179522</v>
      </c>
      <c r="G4601" s="12">
        <v>0.32595877495820619</v>
      </c>
      <c r="H4601" s="12">
        <v>0.13262123284295005</v>
      </c>
      <c r="I4601" s="12">
        <v>0.16622392305840772</v>
      </c>
      <c r="J4601" s="12">
        <v>0.12245393006928343</v>
      </c>
      <c r="K4601" s="12">
        <v>0.41929660834884391</v>
      </c>
      <c r="L4601" s="12">
        <v>0.13506941172112513</v>
      </c>
      <c r="M4601" s="12">
        <v>0.10736077489650847</v>
      </c>
    </row>
    <row r="4602" spans="1:13" x14ac:dyDescent="0.35">
      <c r="A4602" s="11" t="str">
        <f t="shared" si="73"/>
        <v>CONSUMO PER CAPITA (kg o litros por individuo)Otras Espirituosas&lt;2MIL</v>
      </c>
      <c r="B4602" s="11" t="s">
        <v>208</v>
      </c>
      <c r="C4602" s="11" t="s">
        <v>129</v>
      </c>
      <c r="D4602" s="11" t="s">
        <v>9</v>
      </c>
      <c r="E4602" s="12">
        <v>0.50437698047459911</v>
      </c>
      <c r="F4602" s="12">
        <v>0.50462280581293806</v>
      </c>
      <c r="G4602" s="12">
        <v>0.6595191100503055</v>
      </c>
      <c r="H4602" s="12">
        <v>0.2895751416166234</v>
      </c>
      <c r="I4602" s="12">
        <v>0.45167099640818836</v>
      </c>
      <c r="J4602" s="12">
        <v>0.62735447293880109</v>
      </c>
      <c r="K4602" s="12">
        <v>0.712088976970633</v>
      </c>
      <c r="L4602" s="12">
        <v>0.20412497346745595</v>
      </c>
      <c r="M4602" s="12">
        <v>0.34226929547540763</v>
      </c>
    </row>
    <row r="4603" spans="1:13" x14ac:dyDescent="0.35">
      <c r="A4603" s="11" t="str">
        <f t="shared" si="73"/>
        <v>CONSUMO PER CAPITA (kg o litros por individuo)Otras Espirituosas2-5MIL</v>
      </c>
      <c r="B4603" s="11" t="s">
        <v>208</v>
      </c>
      <c r="C4603" s="11" t="s">
        <v>129</v>
      </c>
      <c r="D4603" s="11" t="s">
        <v>10</v>
      </c>
      <c r="E4603" s="12">
        <v>9.633334998306109E-2</v>
      </c>
      <c r="F4603" s="12">
        <v>8.2386990847803029E-2</v>
      </c>
      <c r="G4603" s="12">
        <v>0.20567279696262714</v>
      </c>
      <c r="H4603" s="12">
        <v>7.3381851554563837E-2</v>
      </c>
      <c r="I4603" s="12">
        <v>6.4845467272102747E-2</v>
      </c>
      <c r="J4603" s="12">
        <v>8.8131600857147135E-2</v>
      </c>
      <c r="K4603" s="12">
        <v>0.16879736058096659</v>
      </c>
      <c r="L4603" s="12">
        <v>3.8780389633174067E-2</v>
      </c>
      <c r="M4603" s="12">
        <v>0.11273856663450384</v>
      </c>
    </row>
    <row r="4604" spans="1:13" x14ac:dyDescent="0.35">
      <c r="A4604" s="11" t="str">
        <f t="shared" si="73"/>
        <v>CONSUMO PER CAPITA (kg o litros por individuo)Otras Espirituosas5-10MIL</v>
      </c>
      <c r="B4604" s="11" t="s">
        <v>208</v>
      </c>
      <c r="C4604" s="11" t="s">
        <v>129</v>
      </c>
      <c r="D4604" s="11" t="s">
        <v>11</v>
      </c>
      <c r="E4604" s="12">
        <v>0.14863166299334279</v>
      </c>
      <c r="F4604" s="12">
        <v>0.14692450369199056</v>
      </c>
      <c r="G4604" s="12">
        <v>0.4200863047521835</v>
      </c>
      <c r="H4604" s="12">
        <v>0.12326340748627157</v>
      </c>
      <c r="I4604" s="12">
        <v>7.4718808743494139E-2</v>
      </c>
      <c r="J4604" s="12">
        <v>7.7519589844630421E-2</v>
      </c>
      <c r="K4604" s="12">
        <v>0.21178857292811401</v>
      </c>
      <c r="L4604" s="12">
        <v>7.7520670089196678E-2</v>
      </c>
      <c r="M4604" s="12">
        <v>0.10003313718451594</v>
      </c>
    </row>
    <row r="4605" spans="1:13" x14ac:dyDescent="0.35">
      <c r="A4605" s="11" t="str">
        <f t="shared" si="73"/>
        <v>CONSUMO PER CAPITA (kg o litros por individuo)Otras Espirituosas10-30MIL</v>
      </c>
      <c r="B4605" s="11" t="s">
        <v>208</v>
      </c>
      <c r="C4605" s="11" t="s">
        <v>129</v>
      </c>
      <c r="D4605" s="11" t="s">
        <v>12</v>
      </c>
      <c r="E4605" s="12">
        <v>0.13531918150480385</v>
      </c>
      <c r="F4605" s="12">
        <v>0.20739933113594664</v>
      </c>
      <c r="G4605" s="12">
        <v>0.38602273465772347</v>
      </c>
      <c r="H4605" s="12">
        <v>0.1140583993294928</v>
      </c>
      <c r="I4605" s="12">
        <v>9.5314940769412285E-2</v>
      </c>
      <c r="J4605" s="12">
        <v>0.14704117417667978</v>
      </c>
      <c r="K4605" s="12">
        <v>0.33181598876314622</v>
      </c>
      <c r="L4605" s="12">
        <v>6.8990408351070315E-2</v>
      </c>
      <c r="M4605" s="12">
        <v>0.10747900945424126</v>
      </c>
    </row>
    <row r="4606" spans="1:13" x14ac:dyDescent="0.35">
      <c r="A4606" s="11" t="str">
        <f t="shared" si="73"/>
        <v>CONSUMO PER CAPITA (kg o litros por individuo)Otras Espirituosas30-100MIL</v>
      </c>
      <c r="B4606" s="11" t="s">
        <v>208</v>
      </c>
      <c r="C4606" s="11" t="s">
        <v>129</v>
      </c>
      <c r="D4606" s="11" t="s">
        <v>13</v>
      </c>
      <c r="E4606" s="12">
        <v>0.17872743672618857</v>
      </c>
      <c r="F4606" s="12">
        <v>0.17730451497206917</v>
      </c>
      <c r="G4606" s="12">
        <v>0.30611647048900203</v>
      </c>
      <c r="H4606" s="12">
        <v>0.14308237075889355</v>
      </c>
      <c r="I4606" s="12">
        <v>9.5922648160649576E-2</v>
      </c>
      <c r="J4606" s="12">
        <v>0.17446749780116833</v>
      </c>
      <c r="K4606" s="12">
        <v>0.22580793128282992</v>
      </c>
      <c r="L4606" s="12">
        <v>0.12003088464084703</v>
      </c>
      <c r="M4606" s="12">
        <v>0.12340620640154831</v>
      </c>
    </row>
    <row r="4607" spans="1:13" x14ac:dyDescent="0.35">
      <c r="A4607" s="11" t="str">
        <f t="shared" si="73"/>
        <v>CONSUMO PER CAPITA (kg o litros por individuo)Otras Espirituosas100-200MIL</v>
      </c>
      <c r="B4607" s="11" t="s">
        <v>208</v>
      </c>
      <c r="C4607" s="11" t="s">
        <v>129</v>
      </c>
      <c r="D4607" s="11" t="s">
        <v>14</v>
      </c>
      <c r="E4607" s="12">
        <v>0.1435439131259407</v>
      </c>
      <c r="F4607" s="12">
        <v>0.13007318935865084</v>
      </c>
      <c r="G4607" s="12">
        <v>0.37347083830018984</v>
      </c>
      <c r="H4607" s="12">
        <v>0.17239089618553233</v>
      </c>
      <c r="I4607" s="12">
        <v>9.0650418932572141E-2</v>
      </c>
      <c r="J4607" s="12">
        <v>0.13535849319987314</v>
      </c>
      <c r="K4607" s="12">
        <v>0.28611226154606034</v>
      </c>
      <c r="L4607" s="12">
        <v>0.16443292521116712</v>
      </c>
      <c r="M4607" s="12">
        <v>0.12705446547537499</v>
      </c>
    </row>
    <row r="4608" spans="1:13" x14ac:dyDescent="0.35">
      <c r="A4608" s="11" t="str">
        <f t="shared" si="73"/>
        <v>CONSUMO PER CAPITA (kg o litros por individuo)Otras Espirituosas200-500MIL</v>
      </c>
      <c r="B4608" s="11" t="s">
        <v>208</v>
      </c>
      <c r="C4608" s="11" t="s">
        <v>129</v>
      </c>
      <c r="D4608" s="11" t="s">
        <v>15</v>
      </c>
      <c r="E4608" s="12">
        <v>0.21739198801163043</v>
      </c>
      <c r="F4608" s="12">
        <v>0.25072533508177591</v>
      </c>
      <c r="G4608" s="12">
        <v>0.3672210220809462</v>
      </c>
      <c r="H4608" s="12">
        <v>0.17327717811450929</v>
      </c>
      <c r="I4608" s="12">
        <v>0.12925553945943322</v>
      </c>
      <c r="J4608" s="12">
        <v>0.12029985759327951</v>
      </c>
      <c r="K4608" s="12">
        <v>0.40731984426783102</v>
      </c>
      <c r="L4608" s="12">
        <v>0.15578197662151405</v>
      </c>
      <c r="M4608" s="12">
        <v>0.17775384341168249</v>
      </c>
    </row>
    <row r="4609" spans="1:13" x14ac:dyDescent="0.35">
      <c r="A4609" s="11" t="str">
        <f t="shared" si="73"/>
        <v>CONSUMO PER CAPITA (kg o litros por individuo)Otras Espirituosas&gt;500MIL</v>
      </c>
      <c r="B4609" s="11" t="s">
        <v>208</v>
      </c>
      <c r="C4609" s="11" t="s">
        <v>129</v>
      </c>
      <c r="D4609" s="11" t="s">
        <v>16</v>
      </c>
      <c r="E4609" s="12">
        <v>0.17207340236691929</v>
      </c>
      <c r="F4609" s="12">
        <v>0.19989045685566753</v>
      </c>
      <c r="G4609" s="12">
        <v>0.3130259022579312</v>
      </c>
      <c r="H4609" s="12">
        <v>0.13906499682548334</v>
      </c>
      <c r="I4609" s="12">
        <v>0.10899030363179019</v>
      </c>
      <c r="J4609" s="12">
        <v>0.23949178324552015</v>
      </c>
      <c r="K4609" s="12">
        <v>0.263863987428963</v>
      </c>
      <c r="L4609" s="12">
        <v>0.12290329876609794</v>
      </c>
      <c r="M4609" s="12">
        <v>0.12252872048347133</v>
      </c>
    </row>
    <row r="4610" spans="1:13" x14ac:dyDescent="0.35">
      <c r="A4610" s="11" t="str">
        <f t="shared" si="73"/>
        <v>CONSUMO PER CAPITA (kg o litros por individuo)Otras EspirituosasDE 15 A 19 AÑOS</v>
      </c>
      <c r="B4610" s="11" t="s">
        <v>208</v>
      </c>
      <c r="C4610" s="11" t="s">
        <v>129</v>
      </c>
      <c r="D4610" s="11" t="s">
        <v>34</v>
      </c>
      <c r="E4610" s="12">
        <v>9.5574017547328943E-2</v>
      </c>
      <c r="F4610" s="12">
        <v>3.9950305661613617E-2</v>
      </c>
      <c r="G4610" s="12">
        <v>0.22708702569217223</v>
      </c>
      <c r="H4610" s="12">
        <v>5.9692697810012289E-2</v>
      </c>
      <c r="I4610" s="12" t="s">
        <v>222</v>
      </c>
      <c r="J4610" s="12" t="s">
        <v>222</v>
      </c>
      <c r="K4610" s="12">
        <v>9.2172799212513201E-2</v>
      </c>
      <c r="L4610" s="12">
        <v>2.4851745707695033E-2</v>
      </c>
      <c r="M4610" s="12" t="s">
        <v>222</v>
      </c>
    </row>
    <row r="4611" spans="1:13" x14ac:dyDescent="0.35">
      <c r="A4611" s="11" t="str">
        <f t="shared" si="73"/>
        <v>CONSUMO PER CAPITA (kg o litros por individuo)Otras EspirituosasDE 20 A 24 AÑOS</v>
      </c>
      <c r="B4611" s="11" t="s">
        <v>208</v>
      </c>
      <c r="C4611" s="11" t="s">
        <v>129</v>
      </c>
      <c r="D4611" s="11" t="s">
        <v>35</v>
      </c>
      <c r="E4611" s="12">
        <v>0.12411709104781193</v>
      </c>
      <c r="F4611" s="12">
        <v>0.17559809714240004</v>
      </c>
      <c r="G4611" s="12">
        <v>0.22143236691745263</v>
      </c>
      <c r="H4611" s="12">
        <v>7.8550939611715956E-2</v>
      </c>
      <c r="I4611" s="12">
        <v>2.9331044836048717E-2</v>
      </c>
      <c r="J4611" s="12">
        <v>0.15653477685378847</v>
      </c>
      <c r="K4611" s="12">
        <v>0.21226818372193609</v>
      </c>
      <c r="L4611" s="12">
        <v>2.3442187977518823E-2</v>
      </c>
      <c r="M4611" s="12">
        <v>0.12018836073464889</v>
      </c>
    </row>
    <row r="4612" spans="1:13" x14ac:dyDescent="0.35">
      <c r="A4612" s="11" t="str">
        <f t="shared" si="73"/>
        <v>CONSUMO PER CAPITA (kg o litros por individuo)Otras EspirituosasDE 25 A 34 AÑOS</v>
      </c>
      <c r="B4612" s="11" t="s">
        <v>208</v>
      </c>
      <c r="C4612" s="11" t="s">
        <v>129</v>
      </c>
      <c r="D4612" s="11" t="s">
        <v>36</v>
      </c>
      <c r="E4612" s="12">
        <v>0.18113318785583912</v>
      </c>
      <c r="F4612" s="12">
        <v>0.14707181553476573</v>
      </c>
      <c r="G4612" s="12">
        <v>0.31848400327355836</v>
      </c>
      <c r="H4612" s="12">
        <v>9.5710984769677931E-2</v>
      </c>
      <c r="I4612" s="12">
        <v>0.12821261223484051</v>
      </c>
      <c r="J4612" s="12">
        <v>0.16605505138765983</v>
      </c>
      <c r="K4612" s="12">
        <v>0.22640499578708595</v>
      </c>
      <c r="L4612" s="12">
        <v>7.167608074416934E-2</v>
      </c>
      <c r="M4612" s="12">
        <v>0.1090047731091182</v>
      </c>
    </row>
    <row r="4613" spans="1:13" x14ac:dyDescent="0.35">
      <c r="A4613" s="11" t="str">
        <f t="shared" si="73"/>
        <v>CONSUMO PER CAPITA (kg o litros por individuo)Otras EspirituosasDE 35 A 49 AÑOS</v>
      </c>
      <c r="B4613" s="11" t="s">
        <v>208</v>
      </c>
      <c r="C4613" s="11" t="s">
        <v>129</v>
      </c>
      <c r="D4613" s="11" t="s">
        <v>37</v>
      </c>
      <c r="E4613" s="12">
        <v>9.3867328197708086E-2</v>
      </c>
      <c r="F4613" s="12">
        <v>0.154234341884848</v>
      </c>
      <c r="G4613" s="12">
        <v>0.27361883635533435</v>
      </c>
      <c r="H4613" s="12">
        <v>9.3266984661470334E-2</v>
      </c>
      <c r="I4613" s="12">
        <v>7.2125043957058974E-2</v>
      </c>
      <c r="J4613" s="12">
        <v>0.11784613830146612</v>
      </c>
      <c r="K4613" s="12">
        <v>0.23702883453672782</v>
      </c>
      <c r="L4613" s="12">
        <v>6.473186188505374E-2</v>
      </c>
      <c r="M4613" s="12">
        <v>9.1734914831471795E-2</v>
      </c>
    </row>
    <row r="4614" spans="1:13" x14ac:dyDescent="0.35">
      <c r="A4614" s="11" t="str">
        <f t="shared" si="73"/>
        <v>CONSUMO PER CAPITA (kg o litros por individuo)Otras EspirituosasDE 50 A 59 AÑOS</v>
      </c>
      <c r="B4614" s="11" t="s">
        <v>208</v>
      </c>
      <c r="C4614" s="11" t="s">
        <v>129</v>
      </c>
      <c r="D4614" s="11" t="s">
        <v>38</v>
      </c>
      <c r="E4614" s="12">
        <v>0.1606124100175528</v>
      </c>
      <c r="F4614" s="12">
        <v>0.2058577121251457</v>
      </c>
      <c r="G4614" s="12">
        <v>0.43632180696648193</v>
      </c>
      <c r="H4614" s="12">
        <v>0.18349684431315255</v>
      </c>
      <c r="I4614" s="12">
        <v>0.14071767321254094</v>
      </c>
      <c r="J4614" s="12">
        <v>0.17429541530134898</v>
      </c>
      <c r="K4614" s="12">
        <v>0.39986999306141008</v>
      </c>
      <c r="L4614" s="12">
        <v>0.20902143575137813</v>
      </c>
      <c r="M4614" s="12">
        <v>0.16331321648504349</v>
      </c>
    </row>
    <row r="4615" spans="1:13" x14ac:dyDescent="0.35">
      <c r="A4615" s="11" t="str">
        <f t="shared" si="73"/>
        <v>CONSUMO PER CAPITA (kg o litros por individuo)Otras EspirituosasDE 60 A 75 AÑOS</v>
      </c>
      <c r="B4615" s="11" t="s">
        <v>208</v>
      </c>
      <c r="C4615" s="11" t="s">
        <v>129</v>
      </c>
      <c r="D4615" s="11" t="s">
        <v>39</v>
      </c>
      <c r="E4615" s="12">
        <v>0.35507783183298575</v>
      </c>
      <c r="F4615" s="12">
        <v>0.34704363856891157</v>
      </c>
      <c r="G4615" s="12">
        <v>0.51209723857903544</v>
      </c>
      <c r="H4615" s="12">
        <v>0.25931616815219477</v>
      </c>
      <c r="I4615" s="12">
        <v>0.2129465902843275</v>
      </c>
      <c r="J4615" s="12">
        <v>0.34014234353206779</v>
      </c>
      <c r="K4615" s="12">
        <v>0.44676993910194523</v>
      </c>
      <c r="L4615" s="12">
        <v>0.18436769556975488</v>
      </c>
      <c r="M4615" s="12">
        <v>0.23461668871385383</v>
      </c>
    </row>
    <row r="4616" spans="1:13" x14ac:dyDescent="0.35">
      <c r="A4616" s="11" t="str">
        <f t="shared" si="73"/>
        <v>CONSUMO PER CAPITA (kg o litros por individuo)Otras EspirituosasNIVEL ALTO</v>
      </c>
      <c r="B4616" s="11" t="s">
        <v>208</v>
      </c>
      <c r="C4616" s="11" t="s">
        <v>129</v>
      </c>
      <c r="D4616" s="11" t="s">
        <v>171</v>
      </c>
      <c r="E4616" s="12">
        <v>0.13308519130369106</v>
      </c>
      <c r="F4616" s="12">
        <v>0.15164818242397413</v>
      </c>
      <c r="G4616" s="12">
        <v>0.34467849331827116</v>
      </c>
      <c r="H4616" s="12">
        <v>0.12515508858579835</v>
      </c>
      <c r="I4616" s="12">
        <v>8.4851658304158403E-2</v>
      </c>
      <c r="J4616" s="12">
        <v>0.17075855323130412</v>
      </c>
      <c r="K4616" s="12">
        <v>0.23882666055484372</v>
      </c>
      <c r="L4616" s="12">
        <v>9.958420139925768E-2</v>
      </c>
      <c r="M4616" s="12">
        <v>0.15960932074876438</v>
      </c>
    </row>
    <row r="4617" spans="1:13" x14ac:dyDescent="0.35">
      <c r="A4617" s="11" t="str">
        <f t="shared" si="73"/>
        <v>CONSUMO PER CAPITA (kg o litros por individuo)Otras EspirituosasNIVEL MEDIO ALTO</v>
      </c>
      <c r="B4617" s="11" t="s">
        <v>208</v>
      </c>
      <c r="C4617" s="11" t="s">
        <v>129</v>
      </c>
      <c r="D4617" s="11" t="s">
        <v>172</v>
      </c>
      <c r="E4617" s="12">
        <v>0.14875785005125813</v>
      </c>
      <c r="F4617" s="12">
        <v>0.14986495839713684</v>
      </c>
      <c r="G4617" s="12">
        <v>0.38266628906060784</v>
      </c>
      <c r="H4617" s="12">
        <v>9.5957131962105147E-2</v>
      </c>
      <c r="I4617" s="12">
        <v>0.13928213728456645</v>
      </c>
      <c r="J4617" s="12">
        <v>0.20143194883454937</v>
      </c>
      <c r="K4617" s="12">
        <v>0.35547325326611035</v>
      </c>
      <c r="L4617" s="12">
        <v>9.6545999490530179E-2</v>
      </c>
      <c r="M4617" s="12">
        <v>0.14104486192383961</v>
      </c>
    </row>
    <row r="4618" spans="1:13" x14ac:dyDescent="0.35">
      <c r="A4618" s="11" t="str">
        <f t="shared" si="73"/>
        <v>CONSUMO PER CAPITA (kg o litros por individuo)Otras EspirituosasNIVEL MEDIO</v>
      </c>
      <c r="B4618" s="11" t="s">
        <v>208</v>
      </c>
      <c r="C4618" s="11" t="s">
        <v>129</v>
      </c>
      <c r="D4618" s="11" t="s">
        <v>173</v>
      </c>
      <c r="E4618" s="12">
        <v>0.22230082630660097</v>
      </c>
      <c r="F4618" s="12">
        <v>0.24187904150954584</v>
      </c>
      <c r="G4618" s="12">
        <v>0.3762826903889292</v>
      </c>
      <c r="H4618" s="12">
        <v>0.20788101191247818</v>
      </c>
      <c r="I4618" s="12">
        <v>0.11847027286923653</v>
      </c>
      <c r="J4618" s="12">
        <v>0.15671446008871964</v>
      </c>
      <c r="K4618" s="12">
        <v>0.2991425241112986</v>
      </c>
      <c r="L4618" s="12">
        <v>0.10804765553119168</v>
      </c>
      <c r="M4618" s="12">
        <v>9.7220263455767009E-2</v>
      </c>
    </row>
    <row r="4619" spans="1:13" x14ac:dyDescent="0.35">
      <c r="A4619" s="11" t="str">
        <f t="shared" si="73"/>
        <v>CONSUMO PER CAPITA (kg o litros por individuo)Otras EspirituosasNIVEL MEDIO BAJO</v>
      </c>
      <c r="B4619" s="11" t="s">
        <v>208</v>
      </c>
      <c r="C4619" s="11" t="s">
        <v>129</v>
      </c>
      <c r="D4619" s="11" t="s">
        <v>174</v>
      </c>
      <c r="E4619" s="12">
        <v>0.20574691341519072</v>
      </c>
      <c r="F4619" s="12">
        <v>0.20625340143507515</v>
      </c>
      <c r="G4619" s="12">
        <v>0.37055188215241636</v>
      </c>
      <c r="H4619" s="12">
        <v>9.9106799984958624E-2</v>
      </c>
      <c r="I4619" s="12">
        <v>0.12915899472231079</v>
      </c>
      <c r="J4619" s="12">
        <v>0.13572098540046978</v>
      </c>
      <c r="K4619" s="12">
        <v>0.28569227847261908</v>
      </c>
      <c r="L4619" s="12">
        <v>0.12897079063631586</v>
      </c>
      <c r="M4619" s="12">
        <v>0.24051058517854551</v>
      </c>
    </row>
    <row r="4620" spans="1:13" x14ac:dyDescent="0.35">
      <c r="A4620" s="11" t="str">
        <f t="shared" si="73"/>
        <v>CONSUMO PER CAPITA (kg o litros por individuo)Otras EspirituosasNIVEL BAJO</v>
      </c>
      <c r="B4620" s="11" t="s">
        <v>208</v>
      </c>
      <c r="C4620" s="11" t="s">
        <v>129</v>
      </c>
      <c r="D4620" s="11" t="s">
        <v>190</v>
      </c>
      <c r="E4620" s="12">
        <v>0.19233385309437076</v>
      </c>
      <c r="F4620" s="12">
        <v>0.23701883212020275</v>
      </c>
      <c r="G4620" s="12">
        <v>0.33689126809148601</v>
      </c>
      <c r="H4620" s="12">
        <v>0.16508411551871854</v>
      </c>
      <c r="I4620" s="12">
        <v>0.1323502832569228</v>
      </c>
      <c r="J4620" s="12">
        <v>0.24033800413679876</v>
      </c>
      <c r="K4620" s="12">
        <v>0.35673915193625949</v>
      </c>
      <c r="L4620" s="12">
        <v>0.14862346057085032</v>
      </c>
      <c r="M4620" s="12">
        <v>9.1544702239590658E-2</v>
      </c>
    </row>
    <row r="4621" spans="1:13" x14ac:dyDescent="0.35">
      <c r="A4621" s="11" t="str">
        <f t="shared" si="73"/>
        <v>CONSUMO PER CAPITA (kg o litros por individuo)Otras EspirituosasHOMBRE</v>
      </c>
      <c r="B4621" s="11" t="s">
        <v>208</v>
      </c>
      <c r="C4621" s="11" t="s">
        <v>129</v>
      </c>
      <c r="D4621" s="11" t="s">
        <v>17</v>
      </c>
      <c r="E4621" s="12">
        <v>0.15816144818338559</v>
      </c>
      <c r="F4621" s="12">
        <v>0.21020660474158293</v>
      </c>
      <c r="G4621" s="12">
        <v>0.33777508937836914</v>
      </c>
      <c r="H4621" s="12">
        <v>0.13608777676114303</v>
      </c>
      <c r="I4621" s="12">
        <v>0.11325175449886403</v>
      </c>
      <c r="J4621" s="12">
        <v>0.17466695153580925</v>
      </c>
      <c r="K4621" s="12">
        <v>0.31523669839655877</v>
      </c>
      <c r="L4621" s="12">
        <v>0.10272575288188067</v>
      </c>
      <c r="M4621" s="12">
        <v>0.14594530231807018</v>
      </c>
    </row>
    <row r="4622" spans="1:13" x14ac:dyDescent="0.35">
      <c r="A4622" s="11" t="str">
        <f t="shared" si="73"/>
        <v>CONSUMO PER CAPITA (kg o litros por individuo)Otras EspirituosasMUJER</v>
      </c>
      <c r="B4622" s="11" t="s">
        <v>208</v>
      </c>
      <c r="C4622" s="11" t="s">
        <v>129</v>
      </c>
      <c r="D4622" s="11" t="s">
        <v>18</v>
      </c>
      <c r="E4622" s="12">
        <v>0.20551148265479868</v>
      </c>
      <c r="F4622" s="12">
        <v>0.19248165397148528</v>
      </c>
      <c r="G4622" s="12">
        <v>0.38282259499132465</v>
      </c>
      <c r="H4622" s="12">
        <v>0.15654011467861118</v>
      </c>
      <c r="I4622" s="12">
        <v>0.12415068224929406</v>
      </c>
      <c r="J4622" s="12">
        <v>0.18981366050703496</v>
      </c>
      <c r="K4622" s="12">
        <v>0.29471870528394251</v>
      </c>
      <c r="L4622" s="12">
        <v>0.13034089181033659</v>
      </c>
      <c r="M4622" s="12">
        <v>0.13007025509963327</v>
      </c>
    </row>
    <row r="4623" spans="1:13" x14ac:dyDescent="0.35">
      <c r="A4623" s="11" t="str">
        <f t="shared" si="73"/>
        <v>CONSUMO PER CAPITA (kg o litros por individuo)T.Zumo+Horchata+MostoT.ESPAÑA</v>
      </c>
      <c r="B4623" s="11" t="s">
        <v>208</v>
      </c>
      <c r="C4623" s="11" t="s">
        <v>130</v>
      </c>
      <c r="D4623" s="11" t="s">
        <v>32</v>
      </c>
      <c r="E4623" s="12">
        <v>0.22426202023617656</v>
      </c>
      <c r="F4623" s="12">
        <v>0.27418314518700559</v>
      </c>
      <c r="G4623" s="12">
        <v>0.44023665249697441</v>
      </c>
      <c r="H4623" s="12">
        <v>0.2043224800367904</v>
      </c>
      <c r="I4623" s="12">
        <v>0.22276366313506005</v>
      </c>
      <c r="J4623" s="12">
        <v>0.2455400989405398</v>
      </c>
      <c r="K4623" s="12">
        <v>0.39403572100063672</v>
      </c>
      <c r="L4623" s="12">
        <v>0.20076435686474497</v>
      </c>
      <c r="M4623" s="12">
        <v>0.18538826463075142</v>
      </c>
    </row>
    <row r="4624" spans="1:13" x14ac:dyDescent="0.35">
      <c r="A4624" s="11" t="str">
        <f t="shared" si="73"/>
        <v>CONSUMO PER CAPITA (kg o litros por individuo)T.Zumo+Horchata+MostoBCN AM</v>
      </c>
      <c r="B4624" s="11" t="s">
        <v>208</v>
      </c>
      <c r="C4624" s="11" t="s">
        <v>130</v>
      </c>
      <c r="D4624" s="11" t="s">
        <v>1</v>
      </c>
      <c r="E4624" s="12">
        <v>0.36259638354486895</v>
      </c>
      <c r="F4624" s="12">
        <v>0.34943503606274823</v>
      </c>
      <c r="G4624" s="12">
        <v>0.59479016206313107</v>
      </c>
      <c r="H4624" s="12">
        <v>0.27558340020226174</v>
      </c>
      <c r="I4624" s="12">
        <v>0.34224625417611343</v>
      </c>
      <c r="J4624" s="12">
        <v>0.40948953334553667</v>
      </c>
      <c r="K4624" s="12">
        <v>0.72204136648954609</v>
      </c>
      <c r="L4624" s="12">
        <v>0.31849325746819174</v>
      </c>
      <c r="M4624" s="12">
        <v>0.35248415528392857</v>
      </c>
    </row>
    <row r="4625" spans="1:13" x14ac:dyDescent="0.35">
      <c r="A4625" s="11" t="str">
        <f t="shared" si="73"/>
        <v>CONSUMO PER CAPITA (kg o litros por individuo)T.Zumo+Horchata+MostoREST.CAT ARAGON</v>
      </c>
      <c r="B4625" s="11" t="s">
        <v>208</v>
      </c>
      <c r="C4625" s="11" t="s">
        <v>130</v>
      </c>
      <c r="D4625" s="11" t="s">
        <v>2</v>
      </c>
      <c r="E4625" s="12">
        <v>0.14319430060397012</v>
      </c>
      <c r="F4625" s="12">
        <v>0.19202477377020891</v>
      </c>
      <c r="G4625" s="12">
        <v>0.3952384283420009</v>
      </c>
      <c r="H4625" s="12">
        <v>0.12346330421031909</v>
      </c>
      <c r="I4625" s="12">
        <v>0.13536802467197515</v>
      </c>
      <c r="J4625" s="12">
        <v>0.17458629589080926</v>
      </c>
      <c r="K4625" s="12">
        <v>0.303323427356266</v>
      </c>
      <c r="L4625" s="12">
        <v>0.14269268894226625</v>
      </c>
      <c r="M4625" s="12">
        <v>0.1150913466510147</v>
      </c>
    </row>
    <row r="4626" spans="1:13" x14ac:dyDescent="0.35">
      <c r="A4626" s="11" t="str">
        <f t="shared" si="73"/>
        <v>CONSUMO PER CAPITA (kg o litros por individuo)T.Zumo+Horchata+MostoLEVANTE</v>
      </c>
      <c r="B4626" s="11" t="s">
        <v>208</v>
      </c>
      <c r="C4626" s="11" t="s">
        <v>130</v>
      </c>
      <c r="D4626" s="11" t="s">
        <v>3</v>
      </c>
      <c r="E4626" s="12">
        <v>0.12047271369248472</v>
      </c>
      <c r="F4626" s="12">
        <v>0.19972615080987596</v>
      </c>
      <c r="G4626" s="12">
        <v>0.33956847111902233</v>
      </c>
      <c r="H4626" s="12">
        <v>0.10049323184549795</v>
      </c>
      <c r="I4626" s="12">
        <v>0.10555154322786456</v>
      </c>
      <c r="J4626" s="12">
        <v>0.18896000884368905</v>
      </c>
      <c r="K4626" s="12">
        <v>0.36186948806875741</v>
      </c>
      <c r="L4626" s="12">
        <v>0.12223634241925581</v>
      </c>
      <c r="M4626" s="12">
        <v>9.8666296654992894E-2</v>
      </c>
    </row>
    <row r="4627" spans="1:13" x14ac:dyDescent="0.35">
      <c r="A4627" s="11" t="str">
        <f t="shared" si="73"/>
        <v>CONSUMO PER CAPITA (kg o litros por individuo)T.Zumo+Horchata+MostoANDALUCIA</v>
      </c>
      <c r="B4627" s="11" t="s">
        <v>208</v>
      </c>
      <c r="C4627" s="11" t="s">
        <v>130</v>
      </c>
      <c r="D4627" s="11" t="s">
        <v>4</v>
      </c>
      <c r="E4627" s="12">
        <v>0.16183540683311878</v>
      </c>
      <c r="F4627" s="12">
        <v>0.21740454388710928</v>
      </c>
      <c r="G4627" s="12">
        <v>0.36210771674272191</v>
      </c>
      <c r="H4627" s="12">
        <v>0.17900608179550975</v>
      </c>
      <c r="I4627" s="12">
        <v>0.17525673301933037</v>
      </c>
      <c r="J4627" s="12">
        <v>0.14888500790948331</v>
      </c>
      <c r="K4627" s="12">
        <v>0.26769739168197709</v>
      </c>
      <c r="L4627" s="12">
        <v>0.15091240670413048</v>
      </c>
      <c r="M4627" s="12">
        <v>0.13385081796534634</v>
      </c>
    </row>
    <row r="4628" spans="1:13" x14ac:dyDescent="0.35">
      <c r="A4628" s="11" t="str">
        <f t="shared" si="73"/>
        <v>CONSUMO PER CAPITA (kg o litros por individuo)T.Zumo+Horchata+MostoMDD AM</v>
      </c>
      <c r="B4628" s="11" t="s">
        <v>208</v>
      </c>
      <c r="C4628" s="11" t="s">
        <v>130</v>
      </c>
      <c r="D4628" s="11" t="s">
        <v>5</v>
      </c>
      <c r="E4628" s="12">
        <v>0.25673875826300013</v>
      </c>
      <c r="F4628" s="12">
        <v>0.27942365216989717</v>
      </c>
      <c r="G4628" s="12">
        <v>0.41321206298563784</v>
      </c>
      <c r="H4628" s="12">
        <v>0.25945553330261878</v>
      </c>
      <c r="I4628" s="12">
        <v>0.25301794838447306</v>
      </c>
      <c r="J4628" s="12">
        <v>0.26452031104421647</v>
      </c>
      <c r="K4628" s="12">
        <v>0.39070183969611094</v>
      </c>
      <c r="L4628" s="12">
        <v>0.22097626520212477</v>
      </c>
      <c r="M4628" s="12">
        <v>0.21992037000785067</v>
      </c>
    </row>
    <row r="4629" spans="1:13" x14ac:dyDescent="0.35">
      <c r="A4629" s="11" t="str">
        <f t="shared" si="73"/>
        <v>CONSUMO PER CAPITA (kg o litros por individuo)T.Zumo+Horchata+MostoRTO CENTRO</v>
      </c>
      <c r="B4629" s="11" t="s">
        <v>208</v>
      </c>
      <c r="C4629" s="11" t="s">
        <v>130</v>
      </c>
      <c r="D4629" s="11" t="s">
        <v>6</v>
      </c>
      <c r="E4629" s="12">
        <v>0.23932974820404923</v>
      </c>
      <c r="F4629" s="12">
        <v>0.24552470105563082</v>
      </c>
      <c r="G4629" s="12">
        <v>0.36805379370665542</v>
      </c>
      <c r="H4629" s="12">
        <v>0.15752199413423548</v>
      </c>
      <c r="I4629" s="12">
        <v>0.19824101877955785</v>
      </c>
      <c r="J4629" s="12">
        <v>0.199991658020574</v>
      </c>
      <c r="K4629" s="12">
        <v>0.28963909190351245</v>
      </c>
      <c r="L4629" s="12">
        <v>0.16573694081944015</v>
      </c>
      <c r="M4629" s="12">
        <v>0.19219894625473621</v>
      </c>
    </row>
    <row r="4630" spans="1:13" x14ac:dyDescent="0.35">
      <c r="A4630" s="11" t="str">
        <f t="shared" si="73"/>
        <v>CONSUMO PER CAPITA (kg o litros por individuo)T.Zumo+Horchata+MostoNORTE-CENTRO</v>
      </c>
      <c r="B4630" s="11" t="s">
        <v>208</v>
      </c>
      <c r="C4630" s="11" t="s">
        <v>130</v>
      </c>
      <c r="D4630" s="11" t="s">
        <v>7</v>
      </c>
      <c r="E4630" s="12">
        <v>0.35103199419317044</v>
      </c>
      <c r="F4630" s="12">
        <v>0.49459908423161875</v>
      </c>
      <c r="G4630" s="12">
        <v>0.72546081985320865</v>
      </c>
      <c r="H4630" s="12">
        <v>0.3755580638817535</v>
      </c>
      <c r="I4630" s="12">
        <v>0.47033118820943426</v>
      </c>
      <c r="J4630" s="12">
        <v>0.46353292083541692</v>
      </c>
      <c r="K4630" s="12">
        <v>0.63783840358421795</v>
      </c>
      <c r="L4630" s="12">
        <v>0.39529213230677213</v>
      </c>
      <c r="M4630" s="12">
        <v>0.29495600710305309</v>
      </c>
    </row>
    <row r="4631" spans="1:13" x14ac:dyDescent="0.35">
      <c r="A4631" s="11" t="str">
        <f t="shared" si="73"/>
        <v>CONSUMO PER CAPITA (kg o litros por individuo)T.Zumo+Horchata+MostoNOROESTE</v>
      </c>
      <c r="B4631" s="11" t="s">
        <v>208</v>
      </c>
      <c r="C4631" s="11" t="s">
        <v>130</v>
      </c>
      <c r="D4631" s="11" t="s">
        <v>8</v>
      </c>
      <c r="E4631" s="12">
        <v>0.32685303799797066</v>
      </c>
      <c r="F4631" s="12">
        <v>0.37078728456891202</v>
      </c>
      <c r="G4631" s="12">
        <v>0.52015254358586749</v>
      </c>
      <c r="H4631" s="12">
        <v>0.28049153106255675</v>
      </c>
      <c r="I4631" s="12">
        <v>0.26359320400877256</v>
      </c>
      <c r="J4631" s="12">
        <v>0.28865743501668306</v>
      </c>
      <c r="K4631" s="12">
        <v>0.38467991875633245</v>
      </c>
      <c r="L4631" s="12">
        <v>0.21806660541640835</v>
      </c>
      <c r="M4631" s="12">
        <v>0.20903515022605779</v>
      </c>
    </row>
    <row r="4632" spans="1:13" x14ac:dyDescent="0.35">
      <c r="A4632" s="11" t="str">
        <f t="shared" si="73"/>
        <v>CONSUMO PER CAPITA (kg o litros por individuo)T.Zumo+Horchata+Mosto&lt;2MIL</v>
      </c>
      <c r="B4632" s="11" t="s">
        <v>208</v>
      </c>
      <c r="C4632" s="11" t="s">
        <v>130</v>
      </c>
      <c r="D4632" s="11" t="s">
        <v>9</v>
      </c>
      <c r="E4632" s="12">
        <v>0.15764280516320561</v>
      </c>
      <c r="F4632" s="12">
        <v>0.17715459799289821</v>
      </c>
      <c r="G4632" s="12">
        <v>0.5632263346765598</v>
      </c>
      <c r="H4632" s="12">
        <v>0.18960462756173871</v>
      </c>
      <c r="I4632" s="12">
        <v>0.22480861052543522</v>
      </c>
      <c r="J4632" s="12">
        <v>0.20070888332328499</v>
      </c>
      <c r="K4632" s="12">
        <v>0.23406953271262759</v>
      </c>
      <c r="L4632" s="12">
        <v>0.16136985886404595</v>
      </c>
      <c r="M4632" s="12">
        <v>0.13493888675758836</v>
      </c>
    </row>
    <row r="4633" spans="1:13" x14ac:dyDescent="0.35">
      <c r="A4633" s="11" t="str">
        <f t="shared" si="73"/>
        <v>CONSUMO PER CAPITA (kg o litros por individuo)T.Zumo+Horchata+Mosto2-5MIL</v>
      </c>
      <c r="B4633" s="11" t="s">
        <v>208</v>
      </c>
      <c r="C4633" s="11" t="s">
        <v>130</v>
      </c>
      <c r="D4633" s="11" t="s">
        <v>10</v>
      </c>
      <c r="E4633" s="12">
        <v>0.14111539762022365</v>
      </c>
      <c r="F4633" s="12">
        <v>0.12773568650112732</v>
      </c>
      <c r="G4633" s="12">
        <v>0.26154189723678539</v>
      </c>
      <c r="H4633" s="12">
        <v>9.7954071472200685E-2</v>
      </c>
      <c r="I4633" s="12">
        <v>9.723604043895577E-2</v>
      </c>
      <c r="J4633" s="12">
        <v>0.1199404156089018</v>
      </c>
      <c r="K4633" s="12">
        <v>0.12974131214860396</v>
      </c>
      <c r="L4633" s="12">
        <v>8.2994624143341605E-2</v>
      </c>
      <c r="M4633" s="12">
        <v>0.12533403595158138</v>
      </c>
    </row>
    <row r="4634" spans="1:13" x14ac:dyDescent="0.35">
      <c r="A4634" s="11" t="str">
        <f t="shared" si="73"/>
        <v>CONSUMO PER CAPITA (kg o litros por individuo)T.Zumo+Horchata+Mosto5-10MIL</v>
      </c>
      <c r="B4634" s="11" t="s">
        <v>208</v>
      </c>
      <c r="C4634" s="11" t="s">
        <v>130</v>
      </c>
      <c r="D4634" s="11" t="s">
        <v>11</v>
      </c>
      <c r="E4634" s="12">
        <v>0.15190756192296123</v>
      </c>
      <c r="F4634" s="12">
        <v>0.27160147901044956</v>
      </c>
      <c r="G4634" s="12">
        <v>0.35342400931241624</v>
      </c>
      <c r="H4634" s="12">
        <v>0.11842919943808208</v>
      </c>
      <c r="I4634" s="12">
        <v>0.16222281176786521</v>
      </c>
      <c r="J4634" s="12">
        <v>0.22861836835548163</v>
      </c>
      <c r="K4634" s="12">
        <v>0.30803338594102897</v>
      </c>
      <c r="L4634" s="12">
        <v>0.19398125049295373</v>
      </c>
      <c r="M4634" s="12">
        <v>0.13753426782183292</v>
      </c>
    </row>
    <row r="4635" spans="1:13" x14ac:dyDescent="0.35">
      <c r="A4635" s="11" t="str">
        <f t="shared" si="73"/>
        <v>CONSUMO PER CAPITA (kg o litros por individuo)T.Zumo+Horchata+Mosto10-30MIL</v>
      </c>
      <c r="B4635" s="11" t="s">
        <v>208</v>
      </c>
      <c r="C4635" s="11" t="s">
        <v>130</v>
      </c>
      <c r="D4635" s="11" t="s">
        <v>12</v>
      </c>
      <c r="E4635" s="12">
        <v>0.19746517095532634</v>
      </c>
      <c r="F4635" s="12">
        <v>0.25554572579909141</v>
      </c>
      <c r="G4635" s="12">
        <v>0.33530535155404756</v>
      </c>
      <c r="H4635" s="12">
        <v>0.14849534434536082</v>
      </c>
      <c r="I4635" s="12">
        <v>0.15755824556720713</v>
      </c>
      <c r="J4635" s="12">
        <v>0.18017700057016242</v>
      </c>
      <c r="K4635" s="12">
        <v>0.36983898662589393</v>
      </c>
      <c r="L4635" s="12">
        <v>0.16088119561284531</v>
      </c>
      <c r="M4635" s="12">
        <v>0.12429294783229813</v>
      </c>
    </row>
    <row r="4636" spans="1:13" x14ac:dyDescent="0.35">
      <c r="A4636" s="11" t="str">
        <f t="shared" si="73"/>
        <v>CONSUMO PER CAPITA (kg o litros por individuo)T.Zumo+Horchata+Mosto30-100MIL</v>
      </c>
      <c r="B4636" s="11" t="s">
        <v>208</v>
      </c>
      <c r="C4636" s="11" t="s">
        <v>130</v>
      </c>
      <c r="D4636" s="11" t="s">
        <v>13</v>
      </c>
      <c r="E4636" s="12">
        <v>0.2683979506784242</v>
      </c>
      <c r="F4636" s="12">
        <v>0.31137880394429845</v>
      </c>
      <c r="G4636" s="12">
        <v>0.56143278581005773</v>
      </c>
      <c r="H4636" s="12">
        <v>0.26088283810195101</v>
      </c>
      <c r="I4636" s="12">
        <v>0.27976780361604486</v>
      </c>
      <c r="J4636" s="12">
        <v>0.22681139716325427</v>
      </c>
      <c r="K4636" s="12">
        <v>0.44565826247286</v>
      </c>
      <c r="L4636" s="12">
        <v>0.16835171635984908</v>
      </c>
      <c r="M4636" s="12">
        <v>0.16326254644909974</v>
      </c>
    </row>
    <row r="4637" spans="1:13" x14ac:dyDescent="0.35">
      <c r="A4637" s="11" t="str">
        <f t="shared" si="73"/>
        <v>CONSUMO PER CAPITA (kg o litros por individuo)T.Zumo+Horchata+Mosto100-200MIL</v>
      </c>
      <c r="B4637" s="11" t="s">
        <v>208</v>
      </c>
      <c r="C4637" s="11" t="s">
        <v>130</v>
      </c>
      <c r="D4637" s="11" t="s">
        <v>14</v>
      </c>
      <c r="E4637" s="12">
        <v>0.26052003455947609</v>
      </c>
      <c r="F4637" s="12">
        <v>0.31714165620405116</v>
      </c>
      <c r="G4637" s="12">
        <v>0.4493405644487114</v>
      </c>
      <c r="H4637" s="12">
        <v>0.25128119948307748</v>
      </c>
      <c r="I4637" s="12">
        <v>0.25341698578450306</v>
      </c>
      <c r="J4637" s="12">
        <v>0.29261243886897897</v>
      </c>
      <c r="K4637" s="12">
        <v>0.45461576092960915</v>
      </c>
      <c r="L4637" s="12">
        <v>0.27056431686898164</v>
      </c>
      <c r="M4637" s="12">
        <v>0.23071855031527477</v>
      </c>
    </row>
    <row r="4638" spans="1:13" x14ac:dyDescent="0.35">
      <c r="A4638" s="11" t="str">
        <f t="shared" si="73"/>
        <v>CONSUMO PER CAPITA (kg o litros por individuo)T.Zumo+Horchata+Mosto200-500MIL</v>
      </c>
      <c r="B4638" s="11" t="s">
        <v>208</v>
      </c>
      <c r="C4638" s="11" t="s">
        <v>130</v>
      </c>
      <c r="D4638" s="11" t="s">
        <v>15</v>
      </c>
      <c r="E4638" s="12">
        <v>0.209201969910906</v>
      </c>
      <c r="F4638" s="12">
        <v>0.24293445122767429</v>
      </c>
      <c r="G4638" s="12">
        <v>0.41968944002709446</v>
      </c>
      <c r="H4638" s="12">
        <v>0.20323646691579661</v>
      </c>
      <c r="I4638" s="12">
        <v>0.2379917260155022</v>
      </c>
      <c r="J4638" s="12">
        <v>0.26092830659627386</v>
      </c>
      <c r="K4638" s="12">
        <v>0.44329559418202569</v>
      </c>
      <c r="L4638" s="12">
        <v>0.20617801712911751</v>
      </c>
      <c r="M4638" s="12">
        <v>0.21171596680347743</v>
      </c>
    </row>
    <row r="4639" spans="1:13" x14ac:dyDescent="0.35">
      <c r="A4639" s="11" t="str">
        <f t="shared" si="73"/>
        <v>CONSUMO PER CAPITA (kg o litros por individuo)T.Zumo+Horchata+Mosto&gt;500MIL</v>
      </c>
      <c r="B4639" s="11" t="s">
        <v>208</v>
      </c>
      <c r="C4639" s="11" t="s">
        <v>130</v>
      </c>
      <c r="D4639" s="11" t="s">
        <v>16</v>
      </c>
      <c r="E4639" s="12">
        <v>0.2787288921663259</v>
      </c>
      <c r="F4639" s="12">
        <v>0.33664816575872247</v>
      </c>
      <c r="G4639" s="12">
        <v>0.48334689428423189</v>
      </c>
      <c r="H4639" s="12">
        <v>0.25533310173326829</v>
      </c>
      <c r="I4639" s="12">
        <v>0.26857045797846923</v>
      </c>
      <c r="J4639" s="12">
        <v>0.36921716259476484</v>
      </c>
      <c r="K4639" s="12">
        <v>0.47847478057888065</v>
      </c>
      <c r="L4639" s="12">
        <v>0.29814905689259452</v>
      </c>
      <c r="M4639" s="12">
        <v>0.29153483716718942</v>
      </c>
    </row>
    <row r="4640" spans="1:13" x14ac:dyDescent="0.35">
      <c r="A4640" s="11" t="str">
        <f t="shared" si="73"/>
        <v>CONSUMO PER CAPITA (kg o litros por individuo)T.Zumo+Horchata+MostoDE 15 A 19 AÑOS</v>
      </c>
      <c r="B4640" s="11" t="s">
        <v>208</v>
      </c>
      <c r="C4640" s="11" t="s">
        <v>130</v>
      </c>
      <c r="D4640" s="11" t="s">
        <v>34</v>
      </c>
      <c r="E4640" s="12">
        <v>2.1068326289653241E-2</v>
      </c>
      <c r="F4640" s="12">
        <v>8.0596742327655194E-2</v>
      </c>
      <c r="G4640" s="12">
        <v>0.17129717654977222</v>
      </c>
      <c r="H4640" s="12">
        <v>3.5160841248465337E-2</v>
      </c>
      <c r="I4640" s="12">
        <v>6.1469147976800136E-2</v>
      </c>
      <c r="J4640" s="12">
        <v>7.9118598713981608E-2</v>
      </c>
      <c r="K4640" s="12">
        <v>0.10372085156894223</v>
      </c>
      <c r="L4640" s="12">
        <v>5.4758138910966932E-2</v>
      </c>
      <c r="M4640" s="12">
        <v>7.7966306774498437E-2</v>
      </c>
    </row>
    <row r="4641" spans="1:13" x14ac:dyDescent="0.35">
      <c r="A4641" s="11" t="str">
        <f t="shared" si="73"/>
        <v>CONSUMO PER CAPITA (kg o litros por individuo)T.Zumo+Horchata+MostoDE 20 A 24 AÑOS</v>
      </c>
      <c r="B4641" s="11" t="s">
        <v>208</v>
      </c>
      <c r="C4641" s="11" t="s">
        <v>130</v>
      </c>
      <c r="D4641" s="11" t="s">
        <v>35</v>
      </c>
      <c r="E4641" s="12">
        <v>8.9076720022543188E-2</v>
      </c>
      <c r="F4641" s="12">
        <v>0.11337980536983022</v>
      </c>
      <c r="G4641" s="12">
        <v>0.13502628286238258</v>
      </c>
      <c r="H4641" s="12">
        <v>0.12287906373027445</v>
      </c>
      <c r="I4641" s="12">
        <v>5.412396106973974E-2</v>
      </c>
      <c r="J4641" s="12">
        <v>0.10679161088898703</v>
      </c>
      <c r="K4641" s="12">
        <v>0.21151559713553197</v>
      </c>
      <c r="L4641" s="12">
        <v>6.8909127621506999E-2</v>
      </c>
      <c r="M4641" s="12">
        <v>5.0793190606090804E-2</v>
      </c>
    </row>
    <row r="4642" spans="1:13" x14ac:dyDescent="0.35">
      <c r="A4642" s="11" t="str">
        <f t="shared" si="73"/>
        <v>CONSUMO PER CAPITA (kg o litros por individuo)T.Zumo+Horchata+MostoDE 25 A 34 AÑOS</v>
      </c>
      <c r="B4642" s="11" t="s">
        <v>208</v>
      </c>
      <c r="C4642" s="11" t="s">
        <v>130</v>
      </c>
      <c r="D4642" s="11" t="s">
        <v>36</v>
      </c>
      <c r="E4642" s="12">
        <v>9.3426390158840772E-2</v>
      </c>
      <c r="F4642" s="12">
        <v>0.11473491383312989</v>
      </c>
      <c r="G4642" s="12">
        <v>0.19385390644682535</v>
      </c>
      <c r="H4642" s="12">
        <v>0.10358090870573837</v>
      </c>
      <c r="I4642" s="12">
        <v>9.3104503625461868E-2</v>
      </c>
      <c r="J4642" s="12">
        <v>9.7248852912712111E-2</v>
      </c>
      <c r="K4642" s="12">
        <v>0.17248286439108179</v>
      </c>
      <c r="L4642" s="12">
        <v>9.8617651967979517E-2</v>
      </c>
      <c r="M4642" s="12">
        <v>7.2372582088381807E-2</v>
      </c>
    </row>
    <row r="4643" spans="1:13" x14ac:dyDescent="0.35">
      <c r="A4643" s="11" t="str">
        <f t="shared" si="73"/>
        <v>CONSUMO PER CAPITA (kg o litros por individuo)T.Zumo+Horchata+MostoDE 35 A 49 AÑOS</v>
      </c>
      <c r="B4643" s="11" t="s">
        <v>208</v>
      </c>
      <c r="C4643" s="11" t="s">
        <v>130</v>
      </c>
      <c r="D4643" s="11" t="s">
        <v>37</v>
      </c>
      <c r="E4643" s="12">
        <v>0.14866525607378181</v>
      </c>
      <c r="F4643" s="12">
        <v>0.18018167968513868</v>
      </c>
      <c r="G4643" s="12">
        <v>0.36048641761961026</v>
      </c>
      <c r="H4643" s="12">
        <v>0.14474571988572257</v>
      </c>
      <c r="I4643" s="12">
        <v>0.16265954953421205</v>
      </c>
      <c r="J4643" s="12">
        <v>0.145596317405702</v>
      </c>
      <c r="K4643" s="12">
        <v>0.23879798804276944</v>
      </c>
      <c r="L4643" s="12">
        <v>0.12978824026815847</v>
      </c>
      <c r="M4643" s="12">
        <v>0.12485068902714457</v>
      </c>
    </row>
    <row r="4644" spans="1:13" x14ac:dyDescent="0.35">
      <c r="A4644" s="11" t="str">
        <f t="shared" si="73"/>
        <v>CONSUMO PER CAPITA (kg o litros por individuo)T.Zumo+Horchata+MostoDE 50 A 59 AÑOS</v>
      </c>
      <c r="B4644" s="11" t="s">
        <v>208</v>
      </c>
      <c r="C4644" s="11" t="s">
        <v>130</v>
      </c>
      <c r="D4644" s="11" t="s">
        <v>38</v>
      </c>
      <c r="E4644" s="12">
        <v>0.36260403709300421</v>
      </c>
      <c r="F4644" s="12">
        <v>0.42707967044303669</v>
      </c>
      <c r="G4644" s="12">
        <v>0.61521072217945005</v>
      </c>
      <c r="H4644" s="12">
        <v>0.26382579853955723</v>
      </c>
      <c r="I4644" s="12">
        <v>0.31656793452780302</v>
      </c>
      <c r="J4644" s="12">
        <v>0.38818715229505907</v>
      </c>
      <c r="K4644" s="12">
        <v>0.62353662159382983</v>
      </c>
      <c r="L4644" s="12">
        <v>0.29361783061093943</v>
      </c>
      <c r="M4644" s="12">
        <v>0.27390383194519363</v>
      </c>
    </row>
    <row r="4645" spans="1:13" x14ac:dyDescent="0.35">
      <c r="A4645" s="11" t="str">
        <f t="shared" si="73"/>
        <v>CONSUMO PER CAPITA (kg o litros por individuo)T.Zumo+Horchata+MostoDE 60 A 75 AÑOS</v>
      </c>
      <c r="B4645" s="11" t="s">
        <v>208</v>
      </c>
      <c r="C4645" s="11" t="s">
        <v>130</v>
      </c>
      <c r="D4645" s="11" t="s">
        <v>39</v>
      </c>
      <c r="E4645" s="12">
        <v>0.38324888521625372</v>
      </c>
      <c r="F4645" s="12">
        <v>0.46678988557370826</v>
      </c>
      <c r="G4645" s="12">
        <v>0.71577665303795801</v>
      </c>
      <c r="H4645" s="12">
        <v>0.36647315078878068</v>
      </c>
      <c r="I4645" s="12">
        <v>0.39513395327982781</v>
      </c>
      <c r="J4645" s="12">
        <v>0.42908166869848147</v>
      </c>
      <c r="K4645" s="12">
        <v>0.66639760437480133</v>
      </c>
      <c r="L4645" s="12">
        <v>0.3550814411224622</v>
      </c>
      <c r="M4645" s="12">
        <v>0.32377363473800502</v>
      </c>
    </row>
    <row r="4646" spans="1:13" x14ac:dyDescent="0.35">
      <c r="A4646" s="11" t="str">
        <f t="shared" si="73"/>
        <v>CONSUMO PER CAPITA (kg o litros por individuo)T.Zumo+Horchata+MostoNIVEL ALTO</v>
      </c>
      <c r="B4646" s="11" t="s">
        <v>208</v>
      </c>
      <c r="C4646" s="11" t="s">
        <v>130</v>
      </c>
      <c r="D4646" s="11" t="s">
        <v>171</v>
      </c>
      <c r="E4646" s="12">
        <v>0.22479164012728195</v>
      </c>
      <c r="F4646" s="12">
        <v>0.30525295802544272</v>
      </c>
      <c r="G4646" s="12">
        <v>0.4521937592650685</v>
      </c>
      <c r="H4646" s="12">
        <v>0.24975856967594975</v>
      </c>
      <c r="I4646" s="12">
        <v>0.20190138968987509</v>
      </c>
      <c r="J4646" s="12">
        <v>0.25840011830794291</v>
      </c>
      <c r="K4646" s="12">
        <v>0.35155073172976548</v>
      </c>
      <c r="L4646" s="12">
        <v>0.20425219552372914</v>
      </c>
      <c r="M4646" s="12">
        <v>0.19403419286842546</v>
      </c>
    </row>
    <row r="4647" spans="1:13" x14ac:dyDescent="0.35">
      <c r="A4647" s="11" t="str">
        <f t="shared" si="73"/>
        <v>CONSUMO PER CAPITA (kg o litros por individuo)T.Zumo+Horchata+MostoNIVEL MEDIO ALTO</v>
      </c>
      <c r="B4647" s="11" t="s">
        <v>208</v>
      </c>
      <c r="C4647" s="11" t="s">
        <v>130</v>
      </c>
      <c r="D4647" s="11" t="s">
        <v>172</v>
      </c>
      <c r="E4647" s="12">
        <v>0.20503088162511196</v>
      </c>
      <c r="F4647" s="12">
        <v>0.21967452616549138</v>
      </c>
      <c r="G4647" s="12">
        <v>0.41691164148035542</v>
      </c>
      <c r="H4647" s="12">
        <v>0.15671059082831179</v>
      </c>
      <c r="I4647" s="12">
        <v>0.23623562822951188</v>
      </c>
      <c r="J4647" s="12">
        <v>0.27498931576978908</v>
      </c>
      <c r="K4647" s="12">
        <v>0.4933196646499905</v>
      </c>
      <c r="L4647" s="12">
        <v>0.25119929151697729</v>
      </c>
      <c r="M4647" s="12">
        <v>0.24931515742886126</v>
      </c>
    </row>
    <row r="4648" spans="1:13" x14ac:dyDescent="0.35">
      <c r="A4648" s="11" t="str">
        <f t="shared" si="73"/>
        <v>CONSUMO PER CAPITA (kg o litros por individuo)T.Zumo+Horchata+MostoNIVEL MEDIO</v>
      </c>
      <c r="B4648" s="11" t="s">
        <v>208</v>
      </c>
      <c r="C4648" s="11" t="s">
        <v>130</v>
      </c>
      <c r="D4648" s="11" t="s">
        <v>173</v>
      </c>
      <c r="E4648" s="12">
        <v>0.18177989613865231</v>
      </c>
      <c r="F4648" s="12">
        <v>0.21553283733883158</v>
      </c>
      <c r="G4648" s="12">
        <v>0.44917621407215708</v>
      </c>
      <c r="H4648" s="12">
        <v>0.16844214341846081</v>
      </c>
      <c r="I4648" s="12">
        <v>0.19638909359669926</v>
      </c>
      <c r="J4648" s="12">
        <v>0.19672531189040343</v>
      </c>
      <c r="K4648" s="12">
        <v>0.33348476946985095</v>
      </c>
      <c r="L4648" s="12">
        <v>0.14839086479325797</v>
      </c>
      <c r="M4648" s="12">
        <v>0.14072650699914352</v>
      </c>
    </row>
    <row r="4649" spans="1:13" x14ac:dyDescent="0.35">
      <c r="A4649" s="11" t="str">
        <f t="shared" si="73"/>
        <v>CONSUMO PER CAPITA (kg o litros por individuo)T.Zumo+Horchata+MostoNIVEL MEDIO BAJO</v>
      </c>
      <c r="B4649" s="11" t="s">
        <v>208</v>
      </c>
      <c r="C4649" s="11" t="s">
        <v>130</v>
      </c>
      <c r="D4649" s="11" t="s">
        <v>174</v>
      </c>
      <c r="E4649" s="12">
        <v>0.25193502934585632</v>
      </c>
      <c r="F4649" s="12">
        <v>0.28074915210642998</v>
      </c>
      <c r="G4649" s="12">
        <v>0.37670828998753747</v>
      </c>
      <c r="H4649" s="12">
        <v>0.19634256579115666</v>
      </c>
      <c r="I4649" s="12">
        <v>0.24221453361996095</v>
      </c>
      <c r="J4649" s="12">
        <v>0.2825370239744433</v>
      </c>
      <c r="K4649" s="12">
        <v>0.4328247066736996</v>
      </c>
      <c r="L4649" s="12">
        <v>0.22989388789032572</v>
      </c>
      <c r="M4649" s="12">
        <v>0.20001456311671187</v>
      </c>
    </row>
    <row r="4650" spans="1:13" x14ac:dyDescent="0.35">
      <c r="A4650" s="11" t="str">
        <f t="shared" si="73"/>
        <v>CONSUMO PER CAPITA (kg o litros por individuo)T.Zumo+Horchata+MostoNIVEL BAJO</v>
      </c>
      <c r="B4650" s="11" t="s">
        <v>208</v>
      </c>
      <c r="C4650" s="11" t="s">
        <v>130</v>
      </c>
      <c r="D4650" s="11" t="s">
        <v>190</v>
      </c>
      <c r="E4650" s="12">
        <v>0.26483279449841879</v>
      </c>
      <c r="F4650" s="12">
        <v>0.34190644248528368</v>
      </c>
      <c r="G4650" s="12">
        <v>0.47704748009634479</v>
      </c>
      <c r="H4650" s="12">
        <v>0.23608305594452264</v>
      </c>
      <c r="I4650" s="12">
        <v>0.2515767782150074</v>
      </c>
      <c r="J4650" s="12">
        <v>0.24237705008517169</v>
      </c>
      <c r="K4650" s="12">
        <v>0.41219608983917666</v>
      </c>
      <c r="L4650" s="12">
        <v>0.20303653553787748</v>
      </c>
      <c r="M4650" s="12">
        <v>0.17425202943385834</v>
      </c>
    </row>
    <row r="4651" spans="1:13" x14ac:dyDescent="0.35">
      <c r="A4651" s="11" t="str">
        <f t="shared" si="73"/>
        <v>CONSUMO PER CAPITA (kg o litros por individuo)T.Zumo+Horchata+MostoHOMBRE</v>
      </c>
      <c r="B4651" s="11" t="s">
        <v>208</v>
      </c>
      <c r="C4651" s="11" t="s">
        <v>130</v>
      </c>
      <c r="D4651" s="11" t="s">
        <v>17</v>
      </c>
      <c r="E4651" s="12">
        <v>0.23374642697792189</v>
      </c>
      <c r="F4651" s="12">
        <v>0.28262543071661089</v>
      </c>
      <c r="G4651" s="12">
        <v>0.47386662370512844</v>
      </c>
      <c r="H4651" s="12">
        <v>0.21892964126201192</v>
      </c>
      <c r="I4651" s="12">
        <v>0.2410943133531081</v>
      </c>
      <c r="J4651" s="12">
        <v>0.23279693890705935</v>
      </c>
      <c r="K4651" s="12">
        <v>0.3806442904600511</v>
      </c>
      <c r="L4651" s="12">
        <v>0.20797534071175611</v>
      </c>
      <c r="M4651" s="12">
        <v>0.19044854352270141</v>
      </c>
    </row>
    <row r="4652" spans="1:13" x14ac:dyDescent="0.35">
      <c r="A4652" s="11" t="str">
        <f t="shared" si="73"/>
        <v>CONSUMO PER CAPITA (kg o litros por individuo)T.Zumo+Horchata+MostoMUJER</v>
      </c>
      <c r="B4652" s="11" t="s">
        <v>208</v>
      </c>
      <c r="C4652" s="11" t="s">
        <v>130</v>
      </c>
      <c r="D4652" s="11" t="s">
        <v>18</v>
      </c>
      <c r="E4652" s="12">
        <v>0.21489801098160491</v>
      </c>
      <c r="F4652" s="12">
        <v>0.2658483125417152</v>
      </c>
      <c r="G4652" s="12">
        <v>0.40702644361742779</v>
      </c>
      <c r="H4652" s="12">
        <v>0.18990392844693016</v>
      </c>
      <c r="I4652" s="12">
        <v>0.20462260637082319</v>
      </c>
      <c r="J4652" s="12">
        <v>0.25815150690469535</v>
      </c>
      <c r="K4652" s="12">
        <v>0.40728874493811323</v>
      </c>
      <c r="L4652" s="12">
        <v>0.19362788358459859</v>
      </c>
      <c r="M4652" s="12">
        <v>0.18036834711503902</v>
      </c>
    </row>
    <row r="4653" spans="1:13" x14ac:dyDescent="0.35">
      <c r="A4653" s="11" t="str">
        <f t="shared" si="73"/>
        <v>CONSUMO PER CAPITA (kg o litros por individuo)Agua EnvasadaT.ESPAÑA</v>
      </c>
      <c r="B4653" s="11" t="s">
        <v>208</v>
      </c>
      <c r="C4653" s="11" t="s">
        <v>131</v>
      </c>
      <c r="D4653" s="11" t="s">
        <v>32</v>
      </c>
      <c r="E4653" s="12">
        <v>3.3517057998145701</v>
      </c>
      <c r="F4653" s="12">
        <v>3.7877168614445682</v>
      </c>
      <c r="G4653" s="12">
        <v>6.4469955015842189</v>
      </c>
      <c r="H4653" s="12">
        <v>3.6888810984869971</v>
      </c>
      <c r="I4653" s="12">
        <v>3.5165739376290626</v>
      </c>
      <c r="J4653" s="12">
        <v>4.0285567800719315</v>
      </c>
      <c r="K4653" s="12">
        <v>5.8792270872350105</v>
      </c>
      <c r="L4653" s="12">
        <v>3.5030880878841155</v>
      </c>
      <c r="M4653" s="12">
        <v>3.4979215065846101</v>
      </c>
    </row>
    <row r="4654" spans="1:13" x14ac:dyDescent="0.35">
      <c r="A4654" s="11" t="str">
        <f t="shared" si="73"/>
        <v>CONSUMO PER CAPITA (kg o litros por individuo)Agua EnvasadaBCN AM</v>
      </c>
      <c r="B4654" s="11" t="s">
        <v>208</v>
      </c>
      <c r="C4654" s="11" t="s">
        <v>131</v>
      </c>
      <c r="D4654" s="11" t="s">
        <v>1</v>
      </c>
      <c r="E4654" s="12">
        <v>5.7820081605676013</v>
      </c>
      <c r="F4654" s="12">
        <v>5.7488087215902413</v>
      </c>
      <c r="G4654" s="12">
        <v>8.1365419738777831</v>
      </c>
      <c r="H4654" s="12">
        <v>4.4908387911705443</v>
      </c>
      <c r="I4654" s="12">
        <v>4.1384942876850426</v>
      </c>
      <c r="J4654" s="12">
        <v>4.6666696959574478</v>
      </c>
      <c r="K4654" s="12">
        <v>7.012960173740038</v>
      </c>
      <c r="L4654" s="12">
        <v>4.6055387986071343</v>
      </c>
      <c r="M4654" s="12">
        <v>4.2324538155953917</v>
      </c>
    </row>
    <row r="4655" spans="1:13" x14ac:dyDescent="0.35">
      <c r="A4655" s="11" t="str">
        <f t="shared" si="73"/>
        <v>CONSUMO PER CAPITA (kg o litros por individuo)Agua EnvasadaREST.CAT ARAGON</v>
      </c>
      <c r="B4655" s="11" t="s">
        <v>208</v>
      </c>
      <c r="C4655" s="11" t="s">
        <v>131</v>
      </c>
      <c r="D4655" s="11" t="s">
        <v>2</v>
      </c>
      <c r="E4655" s="12">
        <v>3.7839067252257403</v>
      </c>
      <c r="F4655" s="12">
        <v>5.1019630579848174</v>
      </c>
      <c r="G4655" s="12">
        <v>10.651778274929706</v>
      </c>
      <c r="H4655" s="12">
        <v>6.846106046769</v>
      </c>
      <c r="I4655" s="12">
        <v>6.9791603454894213</v>
      </c>
      <c r="J4655" s="12">
        <v>7.0734801827158522</v>
      </c>
      <c r="K4655" s="12">
        <v>10.996894575010565</v>
      </c>
      <c r="L4655" s="12">
        <v>6.1983380180786458</v>
      </c>
      <c r="M4655" s="12">
        <v>6.5085282364742545</v>
      </c>
    </row>
    <row r="4656" spans="1:13" x14ac:dyDescent="0.35">
      <c r="A4656" s="11" t="str">
        <f t="shared" si="73"/>
        <v>CONSUMO PER CAPITA (kg o litros por individuo)Agua EnvasadaLEVANTE</v>
      </c>
      <c r="B4656" s="11" t="s">
        <v>208</v>
      </c>
      <c r="C4656" s="11" t="s">
        <v>131</v>
      </c>
      <c r="D4656" s="11" t="s">
        <v>3</v>
      </c>
      <c r="E4656" s="12">
        <v>3.6799617073903286</v>
      </c>
      <c r="F4656" s="12">
        <v>3.6712681245297163</v>
      </c>
      <c r="G4656" s="12">
        <v>6.2898225661425746</v>
      </c>
      <c r="H4656" s="12">
        <v>3.6463893868514377</v>
      </c>
      <c r="I4656" s="12">
        <v>3.6201779773841518</v>
      </c>
      <c r="J4656" s="12">
        <v>4.0375044461577119</v>
      </c>
      <c r="K4656" s="12">
        <v>5.3602947832544174</v>
      </c>
      <c r="L4656" s="12">
        <v>3.6080149463187023</v>
      </c>
      <c r="M4656" s="12">
        <v>3.3334432448858529</v>
      </c>
    </row>
    <row r="4657" spans="1:13" x14ac:dyDescent="0.35">
      <c r="A4657" s="11" t="str">
        <f t="shared" si="73"/>
        <v>CONSUMO PER CAPITA (kg o litros por individuo)Agua EnvasadaANDALUCIA</v>
      </c>
      <c r="B4657" s="11" t="s">
        <v>208</v>
      </c>
      <c r="C4657" s="11" t="s">
        <v>131</v>
      </c>
      <c r="D4657" s="11" t="s">
        <v>4</v>
      </c>
      <c r="E4657" s="12">
        <v>2.146950443684108</v>
      </c>
      <c r="F4657" s="12">
        <v>2.6908393954930245</v>
      </c>
      <c r="G4657" s="12">
        <v>4.1626795481524379</v>
      </c>
      <c r="H4657" s="12">
        <v>2.4194596892453166</v>
      </c>
      <c r="I4657" s="12">
        <v>1.8610014101144854</v>
      </c>
      <c r="J4657" s="12">
        <v>2.4925551406936242</v>
      </c>
      <c r="K4657" s="12">
        <v>3.778422170741738</v>
      </c>
      <c r="L4657" s="12">
        <v>2.2913115762779834</v>
      </c>
      <c r="M4657" s="12">
        <v>2.4681660984866229</v>
      </c>
    </row>
    <row r="4658" spans="1:13" x14ac:dyDescent="0.35">
      <c r="A4658" s="11" t="str">
        <f t="shared" si="73"/>
        <v>CONSUMO PER CAPITA (kg o litros por individuo)Agua EnvasadaMDD AM</v>
      </c>
      <c r="B4658" s="11" t="s">
        <v>208</v>
      </c>
      <c r="C4658" s="11" t="s">
        <v>131</v>
      </c>
      <c r="D4658" s="11" t="s">
        <v>5</v>
      </c>
      <c r="E4658" s="12">
        <v>2.321507586783579</v>
      </c>
      <c r="F4658" s="12">
        <v>2.276405657244541</v>
      </c>
      <c r="G4658" s="12">
        <v>5.1105597836384185</v>
      </c>
      <c r="H4658" s="12">
        <v>2.3992010680784333</v>
      </c>
      <c r="I4658" s="12">
        <v>2.247384092201405</v>
      </c>
      <c r="J4658" s="12">
        <v>2.9117856015382229</v>
      </c>
      <c r="K4658" s="12">
        <v>4.3052349142341662</v>
      </c>
      <c r="L4658" s="12">
        <v>2.0266453855743638</v>
      </c>
      <c r="M4658" s="12">
        <v>1.6957246779032515</v>
      </c>
    </row>
    <row r="4659" spans="1:13" x14ac:dyDescent="0.35">
      <c r="A4659" s="11" t="str">
        <f t="shared" si="73"/>
        <v>CONSUMO PER CAPITA (kg o litros por individuo)Agua EnvasadaRTO CENTRO</v>
      </c>
      <c r="B4659" s="11" t="s">
        <v>208</v>
      </c>
      <c r="C4659" s="11" t="s">
        <v>131</v>
      </c>
      <c r="D4659" s="11" t="s">
        <v>6</v>
      </c>
      <c r="E4659" s="12">
        <v>2.7069457522529947</v>
      </c>
      <c r="F4659" s="12">
        <v>3.4815754895191544</v>
      </c>
      <c r="G4659" s="12">
        <v>4.8272137538985831</v>
      </c>
      <c r="H4659" s="12">
        <v>2.9579926194333317</v>
      </c>
      <c r="I4659" s="12">
        <v>3.1007611450817141</v>
      </c>
      <c r="J4659" s="12">
        <v>3.2305190170734486</v>
      </c>
      <c r="K4659" s="12">
        <v>4.6648575406268087</v>
      </c>
      <c r="L4659" s="12">
        <v>3.311285830130569</v>
      </c>
      <c r="M4659" s="12">
        <v>3.5442974559370444</v>
      </c>
    </row>
    <row r="4660" spans="1:13" x14ac:dyDescent="0.35">
      <c r="A4660" s="11" t="str">
        <f t="shared" si="73"/>
        <v>CONSUMO PER CAPITA (kg o litros por individuo)Agua EnvasadaNORTE-CENTRO</v>
      </c>
      <c r="B4660" s="11" t="s">
        <v>208</v>
      </c>
      <c r="C4660" s="11" t="s">
        <v>131</v>
      </c>
      <c r="D4660" s="11" t="s">
        <v>7</v>
      </c>
      <c r="E4660" s="12">
        <v>2.7482794377261293</v>
      </c>
      <c r="F4660" s="12">
        <v>2.929834228388049</v>
      </c>
      <c r="G4660" s="12">
        <v>5.7553520450162408</v>
      </c>
      <c r="H4660" s="12">
        <v>3.0068737083959336</v>
      </c>
      <c r="I4660" s="12">
        <v>2.7205809067145625</v>
      </c>
      <c r="J4660" s="12">
        <v>3.5843207086018372</v>
      </c>
      <c r="K4660" s="12">
        <v>4.5969829325965526</v>
      </c>
      <c r="L4660" s="12">
        <v>2.8976746396586344</v>
      </c>
      <c r="M4660" s="12">
        <v>3.2190332232833945</v>
      </c>
    </row>
    <row r="4661" spans="1:13" x14ac:dyDescent="0.35">
      <c r="A4661" s="11" t="str">
        <f t="shared" si="73"/>
        <v>CONSUMO PER CAPITA (kg o litros por individuo)Agua EnvasadaNOROESTE</v>
      </c>
      <c r="B4661" s="11" t="s">
        <v>208</v>
      </c>
      <c r="C4661" s="11" t="s">
        <v>131</v>
      </c>
      <c r="D4661" s="11" t="s">
        <v>8</v>
      </c>
      <c r="E4661" s="12">
        <v>5.1625952094477938</v>
      </c>
      <c r="F4661" s="12">
        <v>5.9341922217577006</v>
      </c>
      <c r="G4661" s="12">
        <v>8.3500718495877653</v>
      </c>
      <c r="H4661" s="12">
        <v>4.5305920912439408</v>
      </c>
      <c r="I4661" s="12">
        <v>4.5001422232258514</v>
      </c>
      <c r="J4661" s="12">
        <v>5.3238369196434228</v>
      </c>
      <c r="K4661" s="12">
        <v>7.8083145743388984</v>
      </c>
      <c r="L4661" s="12">
        <v>3.9757716399219998</v>
      </c>
      <c r="M4661" s="12">
        <v>3.8454764802809875</v>
      </c>
    </row>
    <row r="4662" spans="1:13" x14ac:dyDescent="0.35">
      <c r="A4662" s="11" t="str">
        <f t="shared" si="73"/>
        <v>CONSUMO PER CAPITA (kg o litros por individuo)Agua Envasada&lt;2MIL</v>
      </c>
      <c r="B4662" s="11" t="s">
        <v>208</v>
      </c>
      <c r="C4662" s="11" t="s">
        <v>131</v>
      </c>
      <c r="D4662" s="11" t="s">
        <v>9</v>
      </c>
      <c r="E4662" s="12">
        <v>2.953846979849859</v>
      </c>
      <c r="F4662" s="12">
        <v>3.4043135625901151</v>
      </c>
      <c r="G4662" s="12">
        <v>5.4021185789556823</v>
      </c>
      <c r="H4662" s="12">
        <v>2.5524788381419858</v>
      </c>
      <c r="I4662" s="12">
        <v>2.6512737773585919</v>
      </c>
      <c r="J4662" s="12">
        <v>2.971279623913099</v>
      </c>
      <c r="K4662" s="12">
        <v>4.8427432359566618</v>
      </c>
      <c r="L4662" s="12">
        <v>3.1907883649830495</v>
      </c>
      <c r="M4662" s="12">
        <v>5.1424609861132353</v>
      </c>
    </row>
    <row r="4663" spans="1:13" x14ac:dyDescent="0.35">
      <c r="A4663" s="11" t="str">
        <f t="shared" si="73"/>
        <v>CONSUMO PER CAPITA (kg o litros por individuo)Agua Envasada2-5MIL</v>
      </c>
      <c r="B4663" s="11" t="s">
        <v>208</v>
      </c>
      <c r="C4663" s="11" t="s">
        <v>131</v>
      </c>
      <c r="D4663" s="11" t="s">
        <v>10</v>
      </c>
      <c r="E4663" s="12">
        <v>2.5271611498665463</v>
      </c>
      <c r="F4663" s="12">
        <v>2.6656498879138613</v>
      </c>
      <c r="G4663" s="12">
        <v>4.415461595900366</v>
      </c>
      <c r="H4663" s="12">
        <v>2.2365068135172117</v>
      </c>
      <c r="I4663" s="12">
        <v>1.9843617217328666</v>
      </c>
      <c r="J4663" s="12">
        <v>2.9813859434187835</v>
      </c>
      <c r="K4663" s="12">
        <v>3.9054445160316473</v>
      </c>
      <c r="L4663" s="12">
        <v>2.4681244536515194</v>
      </c>
      <c r="M4663" s="12">
        <v>3.1256073987039734</v>
      </c>
    </row>
    <row r="4664" spans="1:13" x14ac:dyDescent="0.35">
      <c r="A4664" s="11" t="str">
        <f t="shared" si="73"/>
        <v>CONSUMO PER CAPITA (kg o litros por individuo)Agua Envasada5-10MIL</v>
      </c>
      <c r="B4664" s="11" t="s">
        <v>208</v>
      </c>
      <c r="C4664" s="11" t="s">
        <v>131</v>
      </c>
      <c r="D4664" s="11" t="s">
        <v>11</v>
      </c>
      <c r="E4664" s="12">
        <v>3.3801524365451763</v>
      </c>
      <c r="F4664" s="12">
        <v>4.0705746240205443</v>
      </c>
      <c r="G4664" s="12">
        <v>6.4508793962845479</v>
      </c>
      <c r="H4664" s="12">
        <v>4.6331726937189757</v>
      </c>
      <c r="I4664" s="12">
        <v>3.3046097136140533</v>
      </c>
      <c r="J4664" s="12">
        <v>4.697133993382657</v>
      </c>
      <c r="K4664" s="12">
        <v>6.7848581802676673</v>
      </c>
      <c r="L4664" s="12">
        <v>4.048002914987916</v>
      </c>
      <c r="M4664" s="12">
        <v>4.0769350798149828</v>
      </c>
    </row>
    <row r="4665" spans="1:13" x14ac:dyDescent="0.35">
      <c r="A4665" s="11" t="str">
        <f t="shared" ref="A4665:A4728" si="74">B4665&amp;C4665&amp;D4665</f>
        <v>CONSUMO PER CAPITA (kg o litros por individuo)Agua Envasada10-30MIL</v>
      </c>
      <c r="B4665" s="11" t="s">
        <v>208</v>
      </c>
      <c r="C4665" s="11" t="s">
        <v>131</v>
      </c>
      <c r="D4665" s="11" t="s">
        <v>12</v>
      </c>
      <c r="E4665" s="12">
        <v>3.7478762753195269</v>
      </c>
      <c r="F4665" s="12">
        <v>4.3975027863000475</v>
      </c>
      <c r="G4665" s="12">
        <v>5.9446568225468237</v>
      </c>
      <c r="H4665" s="12">
        <v>3.0913677290245904</v>
      </c>
      <c r="I4665" s="12">
        <v>2.8540345746686802</v>
      </c>
      <c r="J4665" s="12">
        <v>3.2757947814056725</v>
      </c>
      <c r="K4665" s="12">
        <v>5.175596560035463</v>
      </c>
      <c r="L4665" s="12">
        <v>3.0730561039608206</v>
      </c>
      <c r="M4665" s="12">
        <v>3.0364986152121376</v>
      </c>
    </row>
    <row r="4666" spans="1:13" x14ac:dyDescent="0.35">
      <c r="A4666" s="11" t="str">
        <f t="shared" si="74"/>
        <v>CONSUMO PER CAPITA (kg o litros por individuo)Agua Envasada30-100MIL</v>
      </c>
      <c r="B4666" s="11" t="s">
        <v>208</v>
      </c>
      <c r="C4666" s="11" t="s">
        <v>131</v>
      </c>
      <c r="D4666" s="11" t="s">
        <v>13</v>
      </c>
      <c r="E4666" s="12">
        <v>2.7101485987886091</v>
      </c>
      <c r="F4666" s="12">
        <v>3.2676466339327659</v>
      </c>
      <c r="G4666" s="12">
        <v>7.8142287574893761</v>
      </c>
      <c r="H4666" s="12">
        <v>4.6619233496002943</v>
      </c>
      <c r="I4666" s="12">
        <v>4.6982939562600237</v>
      </c>
      <c r="J4666" s="12">
        <v>5.1898273911695245</v>
      </c>
      <c r="K4666" s="12">
        <v>7.3045151293514268</v>
      </c>
      <c r="L4666" s="12">
        <v>4.4829566283129916</v>
      </c>
      <c r="M4666" s="12">
        <v>4.279547295678257</v>
      </c>
    </row>
    <row r="4667" spans="1:13" x14ac:dyDescent="0.35">
      <c r="A4667" s="11" t="str">
        <f t="shared" si="74"/>
        <v>CONSUMO PER CAPITA (kg o litros por individuo)Agua Envasada100-200MIL</v>
      </c>
      <c r="B4667" s="11" t="s">
        <v>208</v>
      </c>
      <c r="C4667" s="11" t="s">
        <v>131</v>
      </c>
      <c r="D4667" s="11" t="s">
        <v>14</v>
      </c>
      <c r="E4667" s="12">
        <v>3.0436393872819325</v>
      </c>
      <c r="F4667" s="12">
        <v>3.4499602868369426</v>
      </c>
      <c r="G4667" s="12">
        <v>6.4836961826887807</v>
      </c>
      <c r="H4667" s="12">
        <v>3.319642404863913</v>
      </c>
      <c r="I4667" s="12">
        <v>3.4037681761743124</v>
      </c>
      <c r="J4667" s="12">
        <v>4.1937738793169927</v>
      </c>
      <c r="K4667" s="12">
        <v>5.4875850962603536</v>
      </c>
      <c r="L4667" s="12">
        <v>3.2504166806517767</v>
      </c>
      <c r="M4667" s="12">
        <v>2.8702057753634884</v>
      </c>
    </row>
    <row r="4668" spans="1:13" x14ac:dyDescent="0.35">
      <c r="A4668" s="11" t="str">
        <f t="shared" si="74"/>
        <v>CONSUMO PER CAPITA (kg o litros por individuo)Agua Envasada200-500MIL</v>
      </c>
      <c r="B4668" s="11" t="s">
        <v>208</v>
      </c>
      <c r="C4668" s="11" t="s">
        <v>131</v>
      </c>
      <c r="D4668" s="11" t="s">
        <v>15</v>
      </c>
      <c r="E4668" s="12">
        <v>4.1980250473103311</v>
      </c>
      <c r="F4668" s="12">
        <v>4.2550314778779201</v>
      </c>
      <c r="G4668" s="12">
        <v>6.5096606873137564</v>
      </c>
      <c r="H4668" s="12">
        <v>3.6606653110992511</v>
      </c>
      <c r="I4668" s="12">
        <v>3.4956633343237815</v>
      </c>
      <c r="J4668" s="12">
        <v>3.6565904384229602</v>
      </c>
      <c r="K4668" s="12">
        <v>5.4868464778935353</v>
      </c>
      <c r="L4668" s="12">
        <v>3.3065022520113181</v>
      </c>
      <c r="M4668" s="12">
        <v>3.2780256547903202</v>
      </c>
    </row>
    <row r="4669" spans="1:13" x14ac:dyDescent="0.35">
      <c r="A4669" s="11" t="str">
        <f t="shared" si="74"/>
        <v>CONSUMO PER CAPITA (kg o litros por individuo)Agua Envasada&gt;500MIL</v>
      </c>
      <c r="B4669" s="11" t="s">
        <v>208</v>
      </c>
      <c r="C4669" s="11" t="s">
        <v>131</v>
      </c>
      <c r="D4669" s="11" t="s">
        <v>16</v>
      </c>
      <c r="E4669" s="12">
        <v>3.7150364098983522</v>
      </c>
      <c r="F4669" s="12">
        <v>4.0563257919493356</v>
      </c>
      <c r="G4669" s="12">
        <v>6.3847897501497917</v>
      </c>
      <c r="H4669" s="12">
        <v>3.8888404388327036</v>
      </c>
      <c r="I4669" s="12">
        <v>3.843810788834686</v>
      </c>
      <c r="J4669" s="12">
        <v>4.042190731500968</v>
      </c>
      <c r="K4669" s="12">
        <v>6.0983287592294175</v>
      </c>
      <c r="L4669" s="12">
        <v>3.3089051628399497</v>
      </c>
      <c r="M4669" s="12">
        <v>2.870974723378442</v>
      </c>
    </row>
    <row r="4670" spans="1:13" x14ac:dyDescent="0.35">
      <c r="A4670" s="11" t="str">
        <f t="shared" si="74"/>
        <v>CONSUMO PER CAPITA (kg o litros por individuo)Agua EnvasadaDE 15 A 19 AÑOS</v>
      </c>
      <c r="B4670" s="11" t="s">
        <v>208</v>
      </c>
      <c r="C4670" s="11" t="s">
        <v>131</v>
      </c>
      <c r="D4670" s="11" t="s">
        <v>34</v>
      </c>
      <c r="E4670" s="12">
        <v>0.78698705707626104</v>
      </c>
      <c r="F4670" s="12">
        <v>1.1463882751660339</v>
      </c>
      <c r="G4670" s="12">
        <v>2.554368632002141</v>
      </c>
      <c r="H4670" s="12">
        <v>1.013778724406653</v>
      </c>
      <c r="I4670" s="12">
        <v>0.75028878404853261</v>
      </c>
      <c r="J4670" s="12">
        <v>0.73738064757383215</v>
      </c>
      <c r="K4670" s="12">
        <v>1.2752860951909972</v>
      </c>
      <c r="L4670" s="12">
        <v>1.4129939736488049</v>
      </c>
      <c r="M4670" s="12">
        <v>1.1487920069120869</v>
      </c>
    </row>
    <row r="4671" spans="1:13" x14ac:dyDescent="0.35">
      <c r="A4671" s="11" t="str">
        <f t="shared" si="74"/>
        <v>CONSUMO PER CAPITA (kg o litros por individuo)Agua EnvasadaDE 20 A 24 AÑOS</v>
      </c>
      <c r="B4671" s="11" t="s">
        <v>208</v>
      </c>
      <c r="C4671" s="11" t="s">
        <v>131</v>
      </c>
      <c r="D4671" s="11" t="s">
        <v>35</v>
      </c>
      <c r="E4671" s="12">
        <v>0.88799731225753897</v>
      </c>
      <c r="F4671" s="12">
        <v>1.4501470023961089</v>
      </c>
      <c r="G4671" s="12">
        <v>1.6162271976707603</v>
      </c>
      <c r="H4671" s="12">
        <v>1.2110029344393398</v>
      </c>
      <c r="I4671" s="12">
        <v>1.1594162496025213</v>
      </c>
      <c r="J4671" s="12">
        <v>1.4399564638238027</v>
      </c>
      <c r="K4671" s="12">
        <v>1.9877365509197966</v>
      </c>
      <c r="L4671" s="12">
        <v>1.9866393512092015</v>
      </c>
      <c r="M4671" s="12">
        <v>2.3141435477313959</v>
      </c>
    </row>
    <row r="4672" spans="1:13" x14ac:dyDescent="0.35">
      <c r="A4672" s="11" t="str">
        <f t="shared" si="74"/>
        <v>CONSUMO PER CAPITA (kg o litros por individuo)Agua EnvasadaDE 25 A 34 AÑOS</v>
      </c>
      <c r="B4672" s="11" t="s">
        <v>208</v>
      </c>
      <c r="C4672" s="11" t="s">
        <v>131</v>
      </c>
      <c r="D4672" s="11" t="s">
        <v>36</v>
      </c>
      <c r="E4672" s="12">
        <v>1.3317759026238283</v>
      </c>
      <c r="F4672" s="12">
        <v>1.6155730863478861</v>
      </c>
      <c r="G4672" s="12">
        <v>2.6346386675747935</v>
      </c>
      <c r="H4672" s="12">
        <v>1.6331639260616442</v>
      </c>
      <c r="I4672" s="12">
        <v>1.7616216945396825</v>
      </c>
      <c r="J4672" s="12">
        <v>1.8778031224490672</v>
      </c>
      <c r="K4672" s="12">
        <v>2.693532494537759</v>
      </c>
      <c r="L4672" s="12">
        <v>1.9686209458921988</v>
      </c>
      <c r="M4672" s="12">
        <v>1.759498183007403</v>
      </c>
    </row>
    <row r="4673" spans="1:13" x14ac:dyDescent="0.35">
      <c r="A4673" s="11" t="str">
        <f t="shared" si="74"/>
        <v>CONSUMO PER CAPITA (kg o litros por individuo)Agua EnvasadaDE 35 A 49 AÑOS</v>
      </c>
      <c r="B4673" s="11" t="s">
        <v>208</v>
      </c>
      <c r="C4673" s="11" t="s">
        <v>131</v>
      </c>
      <c r="D4673" s="11" t="s">
        <v>37</v>
      </c>
      <c r="E4673" s="12">
        <v>2.8374257452777476</v>
      </c>
      <c r="F4673" s="12">
        <v>3.3244440908987234</v>
      </c>
      <c r="G4673" s="12">
        <v>5.3891921730747976</v>
      </c>
      <c r="H4673" s="12">
        <v>2.8326418064979175</v>
      </c>
      <c r="I4673" s="12">
        <v>2.7113927238327271</v>
      </c>
      <c r="J4673" s="12">
        <v>3.3711911160314698</v>
      </c>
      <c r="K4673" s="12">
        <v>4.7373761939787311</v>
      </c>
      <c r="L4673" s="12">
        <v>2.9017212707571471</v>
      </c>
      <c r="M4673" s="12">
        <v>2.8679499158713999</v>
      </c>
    </row>
    <row r="4674" spans="1:13" x14ac:dyDescent="0.35">
      <c r="A4674" s="11" t="str">
        <f t="shared" si="74"/>
        <v>CONSUMO PER CAPITA (kg o litros por individuo)Agua EnvasadaDE 50 A 59 AÑOS</v>
      </c>
      <c r="B4674" s="11" t="s">
        <v>208</v>
      </c>
      <c r="C4674" s="11" t="s">
        <v>131</v>
      </c>
      <c r="D4674" s="11" t="s">
        <v>38</v>
      </c>
      <c r="E4674" s="12">
        <v>4.786933474318591</v>
      </c>
      <c r="F4674" s="12">
        <v>5.4741305283675494</v>
      </c>
      <c r="G4674" s="12">
        <v>8.3361596117886112</v>
      </c>
      <c r="H4674" s="12">
        <v>4.6170622732475657</v>
      </c>
      <c r="I4674" s="12">
        <v>3.8523782203172678</v>
      </c>
      <c r="J4674" s="12">
        <v>4.7942831778397323</v>
      </c>
      <c r="K4674" s="12">
        <v>6.9484003838637811</v>
      </c>
      <c r="L4674" s="12">
        <v>3.6907195128226009</v>
      </c>
      <c r="M4674" s="12">
        <v>3.6678522007759407</v>
      </c>
    </row>
    <row r="4675" spans="1:13" x14ac:dyDescent="0.35">
      <c r="A4675" s="11" t="str">
        <f t="shared" si="74"/>
        <v>CONSUMO PER CAPITA (kg o litros por individuo)Agua EnvasadaDE 60 A 75 AÑOS</v>
      </c>
      <c r="B4675" s="11" t="s">
        <v>208</v>
      </c>
      <c r="C4675" s="11" t="s">
        <v>131</v>
      </c>
      <c r="D4675" s="11" t="s">
        <v>39</v>
      </c>
      <c r="E4675" s="12">
        <v>5.527333379183835</v>
      </c>
      <c r="F4675" s="12">
        <v>5.7685102783391935</v>
      </c>
      <c r="G4675" s="12">
        <v>11.145119587199281</v>
      </c>
      <c r="H4675" s="12">
        <v>6.7972497500916456</v>
      </c>
      <c r="I4675" s="12">
        <v>6.8348517448836965</v>
      </c>
      <c r="J4675" s="12">
        <v>7.2775068978610182</v>
      </c>
      <c r="K4675" s="12">
        <v>10.884364329656758</v>
      </c>
      <c r="L4675" s="12">
        <v>6.1181587672636235</v>
      </c>
      <c r="M4675" s="12">
        <v>6.2194711985383524</v>
      </c>
    </row>
    <row r="4676" spans="1:13" x14ac:dyDescent="0.35">
      <c r="A4676" s="11" t="str">
        <f t="shared" si="74"/>
        <v>CONSUMO PER CAPITA (kg o litros por individuo)Agua EnvasadaNIVEL ALTO</v>
      </c>
      <c r="B4676" s="11" t="s">
        <v>208</v>
      </c>
      <c r="C4676" s="11" t="s">
        <v>131</v>
      </c>
      <c r="D4676" s="11" t="s">
        <v>171</v>
      </c>
      <c r="E4676" s="12">
        <v>3.5946681332870787</v>
      </c>
      <c r="F4676" s="12">
        <v>4.097126870379304</v>
      </c>
      <c r="G4676" s="12">
        <v>6.7805314037816329</v>
      </c>
      <c r="H4676" s="12">
        <v>3.4435654103048599</v>
      </c>
      <c r="I4676" s="12">
        <v>3.197065489548947</v>
      </c>
      <c r="J4676" s="12">
        <v>3.360220415381038</v>
      </c>
      <c r="K4676" s="12">
        <v>5.549480123026199</v>
      </c>
      <c r="L4676" s="12">
        <v>3.1561829816695726</v>
      </c>
      <c r="M4676" s="12">
        <v>2.711148326116068</v>
      </c>
    </row>
    <row r="4677" spans="1:13" x14ac:dyDescent="0.35">
      <c r="A4677" s="11" t="str">
        <f t="shared" si="74"/>
        <v>CONSUMO PER CAPITA (kg o litros por individuo)Agua EnvasadaNIVEL MEDIO ALTO</v>
      </c>
      <c r="B4677" s="11" t="s">
        <v>208</v>
      </c>
      <c r="C4677" s="11" t="s">
        <v>131</v>
      </c>
      <c r="D4677" s="11" t="s">
        <v>172</v>
      </c>
      <c r="E4677" s="12">
        <v>3.4413896808805773</v>
      </c>
      <c r="F4677" s="12">
        <v>3.6197966190589987</v>
      </c>
      <c r="G4677" s="12">
        <v>5.8865794964288174</v>
      </c>
      <c r="H4677" s="12">
        <v>3.5140696678963717</v>
      </c>
      <c r="I4677" s="12">
        <v>3.4604515036366359</v>
      </c>
      <c r="J4677" s="12">
        <v>3.7958050539825514</v>
      </c>
      <c r="K4677" s="12">
        <v>5.5531340795112998</v>
      </c>
      <c r="L4677" s="12">
        <v>3.112458411405123</v>
      </c>
      <c r="M4677" s="12">
        <v>3.6701731170209757</v>
      </c>
    </row>
    <row r="4678" spans="1:13" x14ac:dyDescent="0.35">
      <c r="A4678" s="11" t="str">
        <f t="shared" si="74"/>
        <v>CONSUMO PER CAPITA (kg o litros por individuo)Agua EnvasadaNIVEL MEDIO</v>
      </c>
      <c r="B4678" s="11" t="s">
        <v>208</v>
      </c>
      <c r="C4678" s="11" t="s">
        <v>131</v>
      </c>
      <c r="D4678" s="11" t="s">
        <v>173</v>
      </c>
      <c r="E4678" s="12">
        <v>3.3622537362597815</v>
      </c>
      <c r="F4678" s="12">
        <v>3.8605326643850075</v>
      </c>
      <c r="G4678" s="12">
        <v>7.4635910449648515</v>
      </c>
      <c r="H4678" s="12">
        <v>4.2267986371696535</v>
      </c>
      <c r="I4678" s="12">
        <v>3.0448343445584696</v>
      </c>
      <c r="J4678" s="12">
        <v>3.8781990539550821</v>
      </c>
      <c r="K4678" s="12">
        <v>5.3431643921344243</v>
      </c>
      <c r="L4678" s="12">
        <v>3.4650380822508207</v>
      </c>
      <c r="M4678" s="12">
        <v>3.7551121913673495</v>
      </c>
    </row>
    <row r="4679" spans="1:13" x14ac:dyDescent="0.35">
      <c r="A4679" s="11" t="str">
        <f t="shared" si="74"/>
        <v>CONSUMO PER CAPITA (kg o litros por individuo)Agua EnvasadaNIVEL MEDIO BAJO</v>
      </c>
      <c r="B4679" s="11" t="s">
        <v>208</v>
      </c>
      <c r="C4679" s="11" t="s">
        <v>131</v>
      </c>
      <c r="D4679" s="11" t="s">
        <v>174</v>
      </c>
      <c r="E4679" s="12">
        <v>2.885950716722256</v>
      </c>
      <c r="F4679" s="12">
        <v>3.1157288677223671</v>
      </c>
      <c r="G4679" s="12">
        <v>5.9315991724580952</v>
      </c>
      <c r="H4679" s="12">
        <v>3.3600551589712744</v>
      </c>
      <c r="I4679" s="12">
        <v>5.8412323233852863</v>
      </c>
      <c r="J4679" s="12">
        <v>6.1636151562415016</v>
      </c>
      <c r="K4679" s="12">
        <v>8.0898390465959231</v>
      </c>
      <c r="L4679" s="12">
        <v>5.2608448590795831</v>
      </c>
      <c r="M4679" s="12">
        <v>4.4304730246374717</v>
      </c>
    </row>
    <row r="4680" spans="1:13" x14ac:dyDescent="0.35">
      <c r="A4680" s="11" t="str">
        <f t="shared" si="74"/>
        <v>CONSUMO PER CAPITA (kg o litros por individuo)Agua EnvasadaNIVEL BAJO</v>
      </c>
      <c r="B4680" s="11" t="s">
        <v>208</v>
      </c>
      <c r="C4680" s="11" t="s">
        <v>131</v>
      </c>
      <c r="D4680" s="11" t="s">
        <v>190</v>
      </c>
      <c r="E4680" s="12">
        <v>3.3518950977359592</v>
      </c>
      <c r="F4680" s="12">
        <v>3.9634319659172754</v>
      </c>
      <c r="G4680" s="12">
        <v>5.706523433323329</v>
      </c>
      <c r="H4680" s="12">
        <v>3.6760736880920626</v>
      </c>
      <c r="I4680" s="12">
        <v>2.8272523386111743</v>
      </c>
      <c r="J4680" s="12">
        <v>3.5949262450499049</v>
      </c>
      <c r="K4680" s="12">
        <v>5.5423204748064494</v>
      </c>
      <c r="L4680" s="12">
        <v>2.97889056259223</v>
      </c>
      <c r="M4680" s="12">
        <v>3.2410857180841868</v>
      </c>
    </row>
    <row r="4681" spans="1:13" x14ac:dyDescent="0.35">
      <c r="A4681" s="11" t="str">
        <f t="shared" si="74"/>
        <v>CONSUMO PER CAPITA (kg o litros por individuo)Agua EnvasadaHOMBRE</v>
      </c>
      <c r="B4681" s="11" t="s">
        <v>208</v>
      </c>
      <c r="C4681" s="11" t="s">
        <v>131</v>
      </c>
      <c r="D4681" s="11" t="s">
        <v>17</v>
      </c>
      <c r="E4681" s="12">
        <v>3.7942985018684419</v>
      </c>
      <c r="F4681" s="12">
        <v>4.2432053203913522</v>
      </c>
      <c r="G4681" s="12">
        <v>7.5269678791812407</v>
      </c>
      <c r="H4681" s="12">
        <v>4.3625061874617517</v>
      </c>
      <c r="I4681" s="12">
        <v>4.1195407596547895</v>
      </c>
      <c r="J4681" s="12">
        <v>4.8096624357173736</v>
      </c>
      <c r="K4681" s="12">
        <v>6.8132370851246318</v>
      </c>
      <c r="L4681" s="12">
        <v>4.1125599569634845</v>
      </c>
      <c r="M4681" s="12">
        <v>4.30428637202077</v>
      </c>
    </row>
    <row r="4682" spans="1:13" x14ac:dyDescent="0.35">
      <c r="A4682" s="11" t="str">
        <f t="shared" si="74"/>
        <v>CONSUMO PER CAPITA (kg o litros por individuo)Agua EnvasadaMUJER</v>
      </c>
      <c r="B4682" s="11" t="s">
        <v>208</v>
      </c>
      <c r="C4682" s="11" t="s">
        <v>131</v>
      </c>
      <c r="D4682" s="11" t="s">
        <v>18</v>
      </c>
      <c r="E4682" s="12">
        <v>2.9147395920422543</v>
      </c>
      <c r="F4682" s="12">
        <v>3.338014085754565</v>
      </c>
      <c r="G4682" s="12">
        <v>5.3805077920027911</v>
      </c>
      <c r="H4682" s="12">
        <v>3.0239546841625509</v>
      </c>
      <c r="I4682" s="12">
        <v>2.9198411575957612</v>
      </c>
      <c r="J4682" s="12">
        <v>3.2555382980710141</v>
      </c>
      <c r="K4682" s="12">
        <v>4.9548564691356827</v>
      </c>
      <c r="L4682" s="12">
        <v>2.8999141275098022</v>
      </c>
      <c r="M4682" s="12">
        <v>2.6979700333353409</v>
      </c>
    </row>
    <row r="4683" spans="1:13" x14ac:dyDescent="0.35">
      <c r="A4683" s="11" t="str">
        <f t="shared" si="74"/>
        <v>CONSUMO PER CAPITA (kg o litros por individuo)Bebidas RefrescantesT.ESPAÑA</v>
      </c>
      <c r="B4683" s="11" t="s">
        <v>208</v>
      </c>
      <c r="C4683" s="11" t="s">
        <v>132</v>
      </c>
      <c r="D4683" s="11" t="s">
        <v>32</v>
      </c>
      <c r="E4683" s="12">
        <v>1.8182429754679463</v>
      </c>
      <c r="F4683" s="12">
        <v>2.1600582379087263</v>
      </c>
      <c r="G4683" s="12">
        <v>3.4113198087843797</v>
      </c>
      <c r="H4683" s="12">
        <v>1.9680446330099572</v>
      </c>
      <c r="I4683" s="12">
        <v>1.876199546061379</v>
      </c>
      <c r="J4683" s="12">
        <v>2.1448348066933267</v>
      </c>
      <c r="K4683" s="12">
        <v>3.3544653197255827</v>
      </c>
      <c r="L4683" s="12">
        <v>1.9583747616446716</v>
      </c>
      <c r="M4683" s="12">
        <v>1.8048179915065905</v>
      </c>
    </row>
    <row r="4684" spans="1:13" x14ac:dyDescent="0.35">
      <c r="A4684" s="11" t="str">
        <f t="shared" si="74"/>
        <v>CONSUMO PER CAPITA (kg o litros por individuo)Bebidas RefrescantesBCN AM</v>
      </c>
      <c r="B4684" s="11" t="s">
        <v>208</v>
      </c>
      <c r="C4684" s="11" t="s">
        <v>132</v>
      </c>
      <c r="D4684" s="11" t="s">
        <v>1</v>
      </c>
      <c r="E4684" s="12">
        <v>1.8312920642658366</v>
      </c>
      <c r="F4684" s="12">
        <v>2.1016095608057497</v>
      </c>
      <c r="G4684" s="12">
        <v>3.4235842027220804</v>
      </c>
      <c r="H4684" s="12">
        <v>2.1369956044863847</v>
      </c>
      <c r="I4684" s="12">
        <v>1.7613819992187787</v>
      </c>
      <c r="J4684" s="12">
        <v>2.2822869865852815</v>
      </c>
      <c r="K4684" s="12">
        <v>4.0560332156507659</v>
      </c>
      <c r="L4684" s="12">
        <v>1.9095066021513631</v>
      </c>
      <c r="M4684" s="12">
        <v>1.8661995065420525</v>
      </c>
    </row>
    <row r="4685" spans="1:13" x14ac:dyDescent="0.35">
      <c r="A4685" s="11" t="str">
        <f t="shared" si="74"/>
        <v>CONSUMO PER CAPITA (kg o litros por individuo)Bebidas RefrescantesREST.CAT ARAGON</v>
      </c>
      <c r="B4685" s="11" t="s">
        <v>208</v>
      </c>
      <c r="C4685" s="11" t="s">
        <v>132</v>
      </c>
      <c r="D4685" s="11" t="s">
        <v>2</v>
      </c>
      <c r="E4685" s="12">
        <v>1.7231430032820212</v>
      </c>
      <c r="F4685" s="12">
        <v>2.2550293388165863</v>
      </c>
      <c r="G4685" s="12">
        <v>3.5209263157184187</v>
      </c>
      <c r="H4685" s="12">
        <v>1.8178795704831543</v>
      </c>
      <c r="I4685" s="12">
        <v>1.8522958379619696</v>
      </c>
      <c r="J4685" s="12">
        <v>2.062685398271622</v>
      </c>
      <c r="K4685" s="12">
        <v>3.6787822361734173</v>
      </c>
      <c r="L4685" s="12">
        <v>2.2120675350072125</v>
      </c>
      <c r="M4685" s="12">
        <v>1.8663641895961338</v>
      </c>
    </row>
    <row r="4686" spans="1:13" x14ac:dyDescent="0.35">
      <c r="A4686" s="11" t="str">
        <f t="shared" si="74"/>
        <v>CONSUMO PER CAPITA (kg o litros por individuo)Bebidas RefrescantesLEVANTE</v>
      </c>
      <c r="B4686" s="11" t="s">
        <v>208</v>
      </c>
      <c r="C4686" s="11" t="s">
        <v>132</v>
      </c>
      <c r="D4686" s="11" t="s">
        <v>3</v>
      </c>
      <c r="E4686" s="12">
        <v>1.8261336666900092</v>
      </c>
      <c r="F4686" s="12">
        <v>2.2231250204034394</v>
      </c>
      <c r="G4686" s="12">
        <v>3.2632397301699383</v>
      </c>
      <c r="H4686" s="12">
        <v>1.7032931749930091</v>
      </c>
      <c r="I4686" s="12">
        <v>1.8356917020948866</v>
      </c>
      <c r="J4686" s="12">
        <v>2.024578208797021</v>
      </c>
      <c r="K4686" s="12">
        <v>2.9750716483838544</v>
      </c>
      <c r="L4686" s="12">
        <v>1.9187645158339424</v>
      </c>
      <c r="M4686" s="12">
        <v>1.7933408830973874</v>
      </c>
    </row>
    <row r="4687" spans="1:13" x14ac:dyDescent="0.35">
      <c r="A4687" s="11" t="str">
        <f t="shared" si="74"/>
        <v>CONSUMO PER CAPITA (kg o litros por individuo)Bebidas RefrescantesANDALUCIA</v>
      </c>
      <c r="B4687" s="11" t="s">
        <v>208</v>
      </c>
      <c r="C4687" s="11" t="s">
        <v>132</v>
      </c>
      <c r="D4687" s="11" t="s">
        <v>4</v>
      </c>
      <c r="E4687" s="12">
        <v>1.835514248040534</v>
      </c>
      <c r="F4687" s="12">
        <v>2.1706099352156807</v>
      </c>
      <c r="G4687" s="12">
        <v>3.7249398751095439</v>
      </c>
      <c r="H4687" s="12">
        <v>2.1915268038219526</v>
      </c>
      <c r="I4687" s="12">
        <v>2.0945555639026727</v>
      </c>
      <c r="J4687" s="12">
        <v>2.2151913081579959</v>
      </c>
      <c r="K4687" s="12">
        <v>3.3399539148869528</v>
      </c>
      <c r="L4687" s="12">
        <v>1.7945741397132495</v>
      </c>
      <c r="M4687" s="12">
        <v>1.777500608172671</v>
      </c>
    </row>
    <row r="4688" spans="1:13" x14ac:dyDescent="0.35">
      <c r="A4688" s="11" t="str">
        <f t="shared" si="74"/>
        <v>CONSUMO PER CAPITA (kg o litros por individuo)Bebidas RefrescantesMDD AM</v>
      </c>
      <c r="B4688" s="11" t="s">
        <v>208</v>
      </c>
      <c r="C4688" s="11" t="s">
        <v>132</v>
      </c>
      <c r="D4688" s="11" t="s">
        <v>5</v>
      </c>
      <c r="E4688" s="12">
        <v>2.2543392012094485</v>
      </c>
      <c r="F4688" s="12">
        <v>2.5574169269933185</v>
      </c>
      <c r="G4688" s="12">
        <v>3.7887160990747879</v>
      </c>
      <c r="H4688" s="12">
        <v>2.2862542475818062</v>
      </c>
      <c r="I4688" s="12">
        <v>2.0457338655587893</v>
      </c>
      <c r="J4688" s="12">
        <v>2.5954216843306983</v>
      </c>
      <c r="K4688" s="12">
        <v>3.621779655381316</v>
      </c>
      <c r="L4688" s="12">
        <v>2.2626398422659295</v>
      </c>
      <c r="M4688" s="12">
        <v>1.9698588066178422</v>
      </c>
    </row>
    <row r="4689" spans="1:13" x14ac:dyDescent="0.35">
      <c r="A4689" s="11" t="str">
        <f t="shared" si="74"/>
        <v>CONSUMO PER CAPITA (kg o litros por individuo)Bebidas RefrescantesRTO CENTRO</v>
      </c>
      <c r="B4689" s="11" t="s">
        <v>208</v>
      </c>
      <c r="C4689" s="11" t="s">
        <v>132</v>
      </c>
      <c r="D4689" s="11" t="s">
        <v>6</v>
      </c>
      <c r="E4689" s="12">
        <v>2.1721591255387591</v>
      </c>
      <c r="F4689" s="12">
        <v>2.416805762738703</v>
      </c>
      <c r="G4689" s="12">
        <v>3.5591207523291084</v>
      </c>
      <c r="H4689" s="12">
        <v>2.3579040819148394</v>
      </c>
      <c r="I4689" s="12">
        <v>2.2714930342124853</v>
      </c>
      <c r="J4689" s="12">
        <v>2.3673711892375731</v>
      </c>
      <c r="K4689" s="12">
        <v>3.8329603505849787</v>
      </c>
      <c r="L4689" s="12">
        <v>2.7662313161254284</v>
      </c>
      <c r="M4689" s="12">
        <v>2.4173629067170195</v>
      </c>
    </row>
    <row r="4690" spans="1:13" x14ac:dyDescent="0.35">
      <c r="A4690" s="11" t="str">
        <f t="shared" si="74"/>
        <v>CONSUMO PER CAPITA (kg o litros por individuo)Bebidas RefrescantesNORTE-CENTRO</v>
      </c>
      <c r="B4690" s="11" t="s">
        <v>208</v>
      </c>
      <c r="C4690" s="11" t="s">
        <v>132</v>
      </c>
      <c r="D4690" s="11" t="s">
        <v>7</v>
      </c>
      <c r="E4690" s="12">
        <v>1.3850381146059179</v>
      </c>
      <c r="F4690" s="12">
        <v>1.6142105531783979</v>
      </c>
      <c r="G4690" s="12">
        <v>2.8969690706525717</v>
      </c>
      <c r="H4690" s="12">
        <v>1.6014069919200091</v>
      </c>
      <c r="I4690" s="12">
        <v>1.4582326674885771</v>
      </c>
      <c r="J4690" s="12">
        <v>1.7955346048526297</v>
      </c>
      <c r="K4690" s="12">
        <v>2.6659825278843945</v>
      </c>
      <c r="L4690" s="12">
        <v>1.4702327616078763</v>
      </c>
      <c r="M4690" s="12">
        <v>1.3628218327634896</v>
      </c>
    </row>
    <row r="4691" spans="1:13" x14ac:dyDescent="0.35">
      <c r="A4691" s="11" t="str">
        <f t="shared" si="74"/>
        <v>CONSUMO PER CAPITA (kg o litros por individuo)Bebidas RefrescantesNOROESTE</v>
      </c>
      <c r="B4691" s="11" t="s">
        <v>208</v>
      </c>
      <c r="C4691" s="11" t="s">
        <v>132</v>
      </c>
      <c r="D4691" s="11" t="s">
        <v>8</v>
      </c>
      <c r="E4691" s="12">
        <v>1.311465681065437</v>
      </c>
      <c r="F4691" s="12">
        <v>1.6450013369932048</v>
      </c>
      <c r="G4691" s="12">
        <v>2.5983611021490969</v>
      </c>
      <c r="H4691" s="12">
        <v>1.4571016065842186</v>
      </c>
      <c r="I4691" s="12">
        <v>1.3617413214655651</v>
      </c>
      <c r="J4691" s="12">
        <v>1.6100841298518973</v>
      </c>
      <c r="K4691" s="12">
        <v>2.624337084098054</v>
      </c>
      <c r="L4691" s="12">
        <v>1.2529371199359161</v>
      </c>
      <c r="M4691" s="12">
        <v>1.2720650894762864</v>
      </c>
    </row>
    <row r="4692" spans="1:13" x14ac:dyDescent="0.35">
      <c r="A4692" s="11" t="str">
        <f t="shared" si="74"/>
        <v>CONSUMO PER CAPITA (kg o litros por individuo)Bebidas Refrescantes&lt;2MIL</v>
      </c>
      <c r="B4692" s="11" t="s">
        <v>208</v>
      </c>
      <c r="C4692" s="11" t="s">
        <v>132</v>
      </c>
      <c r="D4692" s="11" t="s">
        <v>9</v>
      </c>
      <c r="E4692" s="12">
        <v>1.6318293813064864</v>
      </c>
      <c r="F4692" s="12">
        <v>2.0950347631242972</v>
      </c>
      <c r="G4692" s="12">
        <v>3.5374473301434333</v>
      </c>
      <c r="H4692" s="12">
        <v>1.761418312014112</v>
      </c>
      <c r="I4692" s="12">
        <v>2.0326582107163693</v>
      </c>
      <c r="J4692" s="12">
        <v>2.0381024798227889</v>
      </c>
      <c r="K4692" s="12">
        <v>2.8893541675331016</v>
      </c>
      <c r="L4692" s="12">
        <v>1.6854429757908718</v>
      </c>
      <c r="M4692" s="12">
        <v>1.6339235157503316</v>
      </c>
    </row>
    <row r="4693" spans="1:13" x14ac:dyDescent="0.35">
      <c r="A4693" s="11" t="str">
        <f t="shared" si="74"/>
        <v>CONSUMO PER CAPITA (kg o litros por individuo)Bebidas Refrescantes2-5MIL</v>
      </c>
      <c r="B4693" s="11" t="s">
        <v>208</v>
      </c>
      <c r="C4693" s="11" t="s">
        <v>132</v>
      </c>
      <c r="D4693" s="11" t="s">
        <v>10</v>
      </c>
      <c r="E4693" s="12">
        <v>1.6064433641978244</v>
      </c>
      <c r="F4693" s="12">
        <v>1.8842228086533466</v>
      </c>
      <c r="G4693" s="12">
        <v>2.6545931810050916</v>
      </c>
      <c r="H4693" s="12">
        <v>1.4932179411516642</v>
      </c>
      <c r="I4693" s="12">
        <v>1.3490407231466746</v>
      </c>
      <c r="J4693" s="12">
        <v>1.3561017035196958</v>
      </c>
      <c r="K4693" s="12">
        <v>2.1486485439070435</v>
      </c>
      <c r="L4693" s="12">
        <v>1.4352379484597682</v>
      </c>
      <c r="M4693" s="12">
        <v>1.626847107239173</v>
      </c>
    </row>
    <row r="4694" spans="1:13" x14ac:dyDescent="0.35">
      <c r="A4694" s="11" t="str">
        <f t="shared" si="74"/>
        <v>CONSUMO PER CAPITA (kg o litros por individuo)Bebidas Refrescantes5-10MIL</v>
      </c>
      <c r="B4694" s="11" t="s">
        <v>208</v>
      </c>
      <c r="C4694" s="11" t="s">
        <v>132</v>
      </c>
      <c r="D4694" s="11" t="s">
        <v>11</v>
      </c>
      <c r="E4694" s="12">
        <v>1.7041689092311763</v>
      </c>
      <c r="F4694" s="12">
        <v>1.9020904966593377</v>
      </c>
      <c r="G4694" s="12">
        <v>3.3694481791984181</v>
      </c>
      <c r="H4694" s="12">
        <v>1.7815947461429527</v>
      </c>
      <c r="I4694" s="12">
        <v>1.8814353550783958</v>
      </c>
      <c r="J4694" s="12">
        <v>2.264244590216768</v>
      </c>
      <c r="K4694" s="12">
        <v>2.7326169620455318</v>
      </c>
      <c r="L4694" s="12">
        <v>1.6993544705245105</v>
      </c>
      <c r="M4694" s="12">
        <v>1.6704098155522935</v>
      </c>
    </row>
    <row r="4695" spans="1:13" x14ac:dyDescent="0.35">
      <c r="A4695" s="11" t="str">
        <f t="shared" si="74"/>
        <v>CONSUMO PER CAPITA (kg o litros por individuo)Bebidas Refrescantes10-30MIL</v>
      </c>
      <c r="B4695" s="11" t="s">
        <v>208</v>
      </c>
      <c r="C4695" s="11" t="s">
        <v>132</v>
      </c>
      <c r="D4695" s="11" t="s">
        <v>12</v>
      </c>
      <c r="E4695" s="12">
        <v>1.6683833467246396</v>
      </c>
      <c r="F4695" s="12">
        <v>2.1521442808812514</v>
      </c>
      <c r="G4695" s="12">
        <v>3.130226404241875</v>
      </c>
      <c r="H4695" s="12">
        <v>1.9039234689618967</v>
      </c>
      <c r="I4695" s="12">
        <v>1.7337030969513934</v>
      </c>
      <c r="J4695" s="12">
        <v>2.0265654236104487</v>
      </c>
      <c r="K4695" s="12">
        <v>3.2652345336489761</v>
      </c>
      <c r="L4695" s="12">
        <v>2.0214150436833918</v>
      </c>
      <c r="M4695" s="12">
        <v>1.6854991888274748</v>
      </c>
    </row>
    <row r="4696" spans="1:13" x14ac:dyDescent="0.35">
      <c r="A4696" s="11" t="str">
        <f t="shared" si="74"/>
        <v>CONSUMO PER CAPITA (kg o litros por individuo)Bebidas Refrescantes30-100MIL</v>
      </c>
      <c r="B4696" s="11" t="s">
        <v>208</v>
      </c>
      <c r="C4696" s="11" t="s">
        <v>132</v>
      </c>
      <c r="D4696" s="11" t="s">
        <v>13</v>
      </c>
      <c r="E4696" s="12">
        <v>1.8785744194590419</v>
      </c>
      <c r="F4696" s="12">
        <v>2.2881709336995546</v>
      </c>
      <c r="G4696" s="12">
        <v>3.6787813547783315</v>
      </c>
      <c r="H4696" s="12">
        <v>2.1951401677421329</v>
      </c>
      <c r="I4696" s="12">
        <v>2.2680048640886334</v>
      </c>
      <c r="J4696" s="12">
        <v>2.3767854329080107</v>
      </c>
      <c r="K4696" s="12">
        <v>3.9389443633003118</v>
      </c>
      <c r="L4696" s="12">
        <v>2.38829934703507</v>
      </c>
      <c r="M4696" s="12">
        <v>2.0195390801319553</v>
      </c>
    </row>
    <row r="4697" spans="1:13" x14ac:dyDescent="0.35">
      <c r="A4697" s="11" t="str">
        <f t="shared" si="74"/>
        <v>CONSUMO PER CAPITA (kg o litros por individuo)Bebidas Refrescantes100-200MIL</v>
      </c>
      <c r="B4697" s="11" t="s">
        <v>208</v>
      </c>
      <c r="C4697" s="11" t="s">
        <v>132</v>
      </c>
      <c r="D4697" s="11" t="s">
        <v>14</v>
      </c>
      <c r="E4697" s="12">
        <v>1.6020561979439512</v>
      </c>
      <c r="F4697" s="12">
        <v>1.928468881557551</v>
      </c>
      <c r="G4697" s="12">
        <v>3.0245753852485078</v>
      </c>
      <c r="H4697" s="12">
        <v>1.7689970452368593</v>
      </c>
      <c r="I4697" s="12">
        <v>1.5552604036298863</v>
      </c>
      <c r="J4697" s="12">
        <v>1.8167748666513228</v>
      </c>
      <c r="K4697" s="12">
        <v>3.3701424599906296</v>
      </c>
      <c r="L4697" s="12">
        <v>1.6678093901630335</v>
      </c>
      <c r="M4697" s="12">
        <v>1.663656553715076</v>
      </c>
    </row>
    <row r="4698" spans="1:13" x14ac:dyDescent="0.35">
      <c r="A4698" s="11" t="str">
        <f t="shared" si="74"/>
        <v>CONSUMO PER CAPITA (kg o litros por individuo)Bebidas Refrescantes200-500MIL</v>
      </c>
      <c r="B4698" s="11" t="s">
        <v>208</v>
      </c>
      <c r="C4698" s="11" t="s">
        <v>132</v>
      </c>
      <c r="D4698" s="11" t="s">
        <v>15</v>
      </c>
      <c r="E4698" s="12">
        <v>1.8068060656572209</v>
      </c>
      <c r="F4698" s="12">
        <v>2.1150609682688524</v>
      </c>
      <c r="G4698" s="12">
        <v>3.6122814364008757</v>
      </c>
      <c r="H4698" s="12">
        <v>1.9277632300305063</v>
      </c>
      <c r="I4698" s="12">
        <v>1.7371007378978811</v>
      </c>
      <c r="J4698" s="12">
        <v>2.2394285731593886</v>
      </c>
      <c r="K4698" s="12">
        <v>3.5233879961329229</v>
      </c>
      <c r="L4698" s="12">
        <v>1.9323507788925232</v>
      </c>
      <c r="M4698" s="12">
        <v>1.8911232622230669</v>
      </c>
    </row>
    <row r="4699" spans="1:13" x14ac:dyDescent="0.35">
      <c r="A4699" s="11" t="str">
        <f t="shared" si="74"/>
        <v>CONSUMO PER CAPITA (kg o litros por individuo)Bebidas Refrescantes&gt;500MIL</v>
      </c>
      <c r="B4699" s="11" t="s">
        <v>208</v>
      </c>
      <c r="C4699" s="11" t="s">
        <v>132</v>
      </c>
      <c r="D4699" s="11" t="s">
        <v>16</v>
      </c>
      <c r="E4699" s="12">
        <v>2.2541282937752731</v>
      </c>
      <c r="F4699" s="12">
        <v>2.4454781808729482</v>
      </c>
      <c r="G4699" s="12">
        <v>3.7483411195843352</v>
      </c>
      <c r="H4699" s="12">
        <v>2.2597928088873194</v>
      </c>
      <c r="I4699" s="12">
        <v>1.9956066801861987</v>
      </c>
      <c r="J4699" s="12">
        <v>2.3944106947551322</v>
      </c>
      <c r="K4699" s="12">
        <v>3.5105161575263275</v>
      </c>
      <c r="L4699" s="12">
        <v>1.9770811712569327</v>
      </c>
      <c r="M4699" s="12">
        <v>1.8620911551461232</v>
      </c>
    </row>
    <row r="4700" spans="1:13" x14ac:dyDescent="0.35">
      <c r="A4700" s="11" t="str">
        <f t="shared" si="74"/>
        <v>CONSUMO PER CAPITA (kg o litros por individuo)Bebidas RefrescantesDE 15 A 19 AÑOS</v>
      </c>
      <c r="B4700" s="11" t="s">
        <v>208</v>
      </c>
      <c r="C4700" s="11" t="s">
        <v>132</v>
      </c>
      <c r="D4700" s="11" t="s">
        <v>34</v>
      </c>
      <c r="E4700" s="12">
        <v>1.0670920723973356</v>
      </c>
      <c r="F4700" s="12">
        <v>1.0130061092924472</v>
      </c>
      <c r="G4700" s="12">
        <v>2.0808030936350717</v>
      </c>
      <c r="H4700" s="12">
        <v>1.2336084985217881</v>
      </c>
      <c r="I4700" s="12">
        <v>0.85864347269878549</v>
      </c>
      <c r="J4700" s="12">
        <v>0.84905830601363563</v>
      </c>
      <c r="K4700" s="12">
        <v>2.0063245620989378</v>
      </c>
      <c r="L4700" s="12">
        <v>1.1013248033009033</v>
      </c>
      <c r="M4700" s="12">
        <v>1.192203447660837</v>
      </c>
    </row>
    <row r="4701" spans="1:13" x14ac:dyDescent="0.35">
      <c r="A4701" s="11" t="str">
        <f t="shared" si="74"/>
        <v>CONSUMO PER CAPITA (kg o litros por individuo)Bebidas RefrescantesDE 20 A 24 AÑOS</v>
      </c>
      <c r="B4701" s="11" t="s">
        <v>208</v>
      </c>
      <c r="C4701" s="11" t="s">
        <v>132</v>
      </c>
      <c r="D4701" s="11" t="s">
        <v>35</v>
      </c>
      <c r="E4701" s="12">
        <v>1.4162866442405977</v>
      </c>
      <c r="F4701" s="12">
        <v>1.5980554955093225</v>
      </c>
      <c r="G4701" s="12">
        <v>2.40720857453194</v>
      </c>
      <c r="H4701" s="12">
        <v>1.1222411866150788</v>
      </c>
      <c r="I4701" s="12">
        <v>1.2064740740773758</v>
      </c>
      <c r="J4701" s="12">
        <v>1.3904031294612258</v>
      </c>
      <c r="K4701" s="12">
        <v>1.7933807005296281</v>
      </c>
      <c r="L4701" s="12">
        <v>1.3955605254286565</v>
      </c>
      <c r="M4701" s="12">
        <v>1.4365733905633427</v>
      </c>
    </row>
    <row r="4702" spans="1:13" x14ac:dyDescent="0.35">
      <c r="A4702" s="11" t="str">
        <f t="shared" si="74"/>
        <v>CONSUMO PER CAPITA (kg o litros por individuo)Bebidas RefrescantesDE 25 A 34 AÑOS</v>
      </c>
      <c r="B4702" s="11" t="s">
        <v>208</v>
      </c>
      <c r="C4702" s="11" t="s">
        <v>132</v>
      </c>
      <c r="D4702" s="11" t="s">
        <v>36</v>
      </c>
      <c r="E4702" s="12">
        <v>1.3248132262261332</v>
      </c>
      <c r="F4702" s="12">
        <v>1.2989645987103693</v>
      </c>
      <c r="G4702" s="12">
        <v>2.0682870044425234</v>
      </c>
      <c r="H4702" s="12">
        <v>1.3910997353186048</v>
      </c>
      <c r="I4702" s="12">
        <v>1.3766784808038419</v>
      </c>
      <c r="J4702" s="12">
        <v>1.5338116714562071</v>
      </c>
      <c r="K4702" s="12">
        <v>2.2881474936344315</v>
      </c>
      <c r="L4702" s="12">
        <v>1.4780588104177577</v>
      </c>
      <c r="M4702" s="12">
        <v>1.2156338995776892</v>
      </c>
    </row>
    <row r="4703" spans="1:13" x14ac:dyDescent="0.35">
      <c r="A4703" s="11" t="str">
        <f t="shared" si="74"/>
        <v>CONSUMO PER CAPITA (kg o litros por individuo)Bebidas RefrescantesDE 35 A 49 AÑOS</v>
      </c>
      <c r="B4703" s="11" t="s">
        <v>208</v>
      </c>
      <c r="C4703" s="11" t="s">
        <v>132</v>
      </c>
      <c r="D4703" s="11" t="s">
        <v>37</v>
      </c>
      <c r="E4703" s="12">
        <v>2.0443940992066496</v>
      </c>
      <c r="F4703" s="12">
        <v>2.3528246827335213</v>
      </c>
      <c r="G4703" s="12">
        <v>3.6213202910766107</v>
      </c>
      <c r="H4703" s="12">
        <v>2.1542685066928313</v>
      </c>
      <c r="I4703" s="12">
        <v>1.9750137832661299</v>
      </c>
      <c r="J4703" s="12">
        <v>2.2936108875953578</v>
      </c>
      <c r="K4703" s="12">
        <v>3.322064498796574</v>
      </c>
      <c r="L4703" s="12">
        <v>1.9499841977183552</v>
      </c>
      <c r="M4703" s="12">
        <v>1.7591892161128462</v>
      </c>
    </row>
    <row r="4704" spans="1:13" x14ac:dyDescent="0.35">
      <c r="A4704" s="11" t="str">
        <f t="shared" si="74"/>
        <v>CONSUMO PER CAPITA (kg o litros por individuo)Bebidas RefrescantesDE 50 A 59 AÑOS</v>
      </c>
      <c r="B4704" s="11" t="s">
        <v>208</v>
      </c>
      <c r="C4704" s="11" t="s">
        <v>132</v>
      </c>
      <c r="D4704" s="11" t="s">
        <v>38</v>
      </c>
      <c r="E4704" s="12">
        <v>2.1091055828553551</v>
      </c>
      <c r="F4704" s="12">
        <v>2.7009488492275637</v>
      </c>
      <c r="G4704" s="12">
        <v>4.1893165118363909</v>
      </c>
      <c r="H4704" s="12">
        <v>2.3268420412486317</v>
      </c>
      <c r="I4704" s="12">
        <v>2.2285064886106771</v>
      </c>
      <c r="J4704" s="12">
        <v>2.5858769138370437</v>
      </c>
      <c r="K4704" s="12">
        <v>4.0136465212985657</v>
      </c>
      <c r="L4704" s="12">
        <v>2.1907045044199149</v>
      </c>
      <c r="M4704" s="12">
        <v>2.3664956752155129</v>
      </c>
    </row>
    <row r="4705" spans="1:13" x14ac:dyDescent="0.35">
      <c r="A4705" s="11" t="str">
        <f t="shared" si="74"/>
        <v>CONSUMO PER CAPITA (kg o litros por individuo)Bebidas RefrescantesDE 60 A 75 AÑOS</v>
      </c>
      <c r="B4705" s="11" t="s">
        <v>208</v>
      </c>
      <c r="C4705" s="11" t="s">
        <v>132</v>
      </c>
      <c r="D4705" s="11" t="s">
        <v>39</v>
      </c>
      <c r="E4705" s="12">
        <v>1.9363693102709569</v>
      </c>
      <c r="F4705" s="12">
        <v>2.5035313910555845</v>
      </c>
      <c r="G4705" s="12">
        <v>4.0166796874370814</v>
      </c>
      <c r="H4705" s="12">
        <v>2.2576508987822268</v>
      </c>
      <c r="I4705" s="12">
        <v>2.2700774710144693</v>
      </c>
      <c r="J4705" s="12">
        <v>2.5811123150261515</v>
      </c>
      <c r="K4705" s="12">
        <v>4.3656821039395863</v>
      </c>
      <c r="L4705" s="12">
        <v>2.4972308975617818</v>
      </c>
      <c r="M4705" s="12">
        <v>2.038748872103707</v>
      </c>
    </row>
    <row r="4706" spans="1:13" x14ac:dyDescent="0.35">
      <c r="A4706" s="11" t="str">
        <f t="shared" si="74"/>
        <v>CONSUMO PER CAPITA (kg o litros por individuo)Bebidas RefrescantesNIVEL ALTO</v>
      </c>
      <c r="B4706" s="11" t="s">
        <v>208</v>
      </c>
      <c r="C4706" s="11" t="s">
        <v>132</v>
      </c>
      <c r="D4706" s="11" t="s">
        <v>171</v>
      </c>
      <c r="E4706" s="12">
        <v>1.7566208278775519</v>
      </c>
      <c r="F4706" s="12">
        <v>2.2590317538850306</v>
      </c>
      <c r="G4706" s="12">
        <v>3.6096833361245997</v>
      </c>
      <c r="H4706" s="12">
        <v>1.9250472949903796</v>
      </c>
      <c r="I4706" s="12">
        <v>1.7877758938460642</v>
      </c>
      <c r="J4706" s="12">
        <v>2.0525413448553449</v>
      </c>
      <c r="K4706" s="12">
        <v>3.0999386940976721</v>
      </c>
      <c r="L4706" s="12">
        <v>1.8329558569105568</v>
      </c>
      <c r="M4706" s="12">
        <v>1.8154341031727985</v>
      </c>
    </row>
    <row r="4707" spans="1:13" x14ac:dyDescent="0.35">
      <c r="A4707" s="11" t="str">
        <f t="shared" si="74"/>
        <v>CONSUMO PER CAPITA (kg o litros por individuo)Bebidas RefrescantesNIVEL MEDIO ALTO</v>
      </c>
      <c r="B4707" s="11" t="s">
        <v>208</v>
      </c>
      <c r="C4707" s="11" t="s">
        <v>132</v>
      </c>
      <c r="D4707" s="11" t="s">
        <v>172</v>
      </c>
      <c r="E4707" s="12">
        <v>1.9132462522642941</v>
      </c>
      <c r="F4707" s="12">
        <v>2.1553323361502144</v>
      </c>
      <c r="G4707" s="12">
        <v>3.1931208006799308</v>
      </c>
      <c r="H4707" s="12">
        <v>2.0329216939290551</v>
      </c>
      <c r="I4707" s="12">
        <v>1.9195345255451075</v>
      </c>
      <c r="J4707" s="12">
        <v>2.1914787095454846</v>
      </c>
      <c r="K4707" s="12">
        <v>3.2683140446496406</v>
      </c>
      <c r="L4707" s="12">
        <v>1.9940220218081586</v>
      </c>
      <c r="M4707" s="12">
        <v>1.721428627053633</v>
      </c>
    </row>
    <row r="4708" spans="1:13" x14ac:dyDescent="0.35">
      <c r="A4708" s="11" t="str">
        <f t="shared" si="74"/>
        <v>CONSUMO PER CAPITA (kg o litros por individuo)Bebidas RefrescantesNIVEL MEDIO</v>
      </c>
      <c r="B4708" s="11" t="s">
        <v>208</v>
      </c>
      <c r="C4708" s="11" t="s">
        <v>132</v>
      </c>
      <c r="D4708" s="11" t="s">
        <v>173</v>
      </c>
      <c r="E4708" s="12">
        <v>1.9515797469307559</v>
      </c>
      <c r="F4708" s="12">
        <v>2.2463344865080797</v>
      </c>
      <c r="G4708" s="12">
        <v>3.4455885507278774</v>
      </c>
      <c r="H4708" s="12">
        <v>2.1972691752968356</v>
      </c>
      <c r="I4708" s="12">
        <v>2.1059287287295518</v>
      </c>
      <c r="J4708" s="12">
        <v>2.2677056254062617</v>
      </c>
      <c r="K4708" s="12">
        <v>3.8105355851161842</v>
      </c>
      <c r="L4708" s="12">
        <v>2.3835491580024897</v>
      </c>
      <c r="M4708" s="12">
        <v>1.9167768894261137</v>
      </c>
    </row>
    <row r="4709" spans="1:13" x14ac:dyDescent="0.35">
      <c r="A4709" s="11" t="str">
        <f t="shared" si="74"/>
        <v>CONSUMO PER CAPITA (kg o litros por individuo)Bebidas RefrescantesNIVEL MEDIO BAJO</v>
      </c>
      <c r="B4709" s="11" t="s">
        <v>208</v>
      </c>
      <c r="C4709" s="11" t="s">
        <v>132</v>
      </c>
      <c r="D4709" s="11" t="s">
        <v>174</v>
      </c>
      <c r="E4709" s="12">
        <v>1.8072601976572502</v>
      </c>
      <c r="F4709" s="12">
        <v>1.804749695184267</v>
      </c>
      <c r="G4709" s="12">
        <v>3.0206228573600389</v>
      </c>
      <c r="H4709" s="12">
        <v>1.6417229659057919</v>
      </c>
      <c r="I4709" s="12">
        <v>1.80853263342475</v>
      </c>
      <c r="J4709" s="12">
        <v>1.8956222602428057</v>
      </c>
      <c r="K4709" s="12">
        <v>3.0447082283106077</v>
      </c>
      <c r="L4709" s="12">
        <v>1.7362271958794435</v>
      </c>
      <c r="M4709" s="12">
        <v>1.5802162648417934</v>
      </c>
    </row>
    <row r="4710" spans="1:13" x14ac:dyDescent="0.35">
      <c r="A4710" s="11" t="str">
        <f t="shared" si="74"/>
        <v>CONSUMO PER CAPITA (kg o litros por individuo)Bebidas RefrescantesNIVEL BAJO</v>
      </c>
      <c r="B4710" s="11" t="s">
        <v>208</v>
      </c>
      <c r="C4710" s="11" t="s">
        <v>132</v>
      </c>
      <c r="D4710" s="11" t="s">
        <v>190</v>
      </c>
      <c r="E4710" s="12">
        <v>1.6763642423450842</v>
      </c>
      <c r="F4710" s="12">
        <v>2.206558116442483</v>
      </c>
      <c r="G4710" s="12">
        <v>3.5849503905105848</v>
      </c>
      <c r="H4710" s="12">
        <v>1.9334361505743902</v>
      </c>
      <c r="I4710" s="12">
        <v>1.720951400230827</v>
      </c>
      <c r="J4710" s="12">
        <v>2.235915452906605</v>
      </c>
      <c r="K4710" s="12">
        <v>3.3654792667344116</v>
      </c>
      <c r="L4710" s="12">
        <v>1.7277448892307674</v>
      </c>
      <c r="M4710" s="12">
        <v>1.8756065857411282</v>
      </c>
    </row>
    <row r="4711" spans="1:13" x14ac:dyDescent="0.35">
      <c r="A4711" s="11" t="str">
        <f t="shared" si="74"/>
        <v>CONSUMO PER CAPITA (kg o litros por individuo)Bebidas RefrescantesHOMBRE</v>
      </c>
      <c r="B4711" s="11" t="s">
        <v>208</v>
      </c>
      <c r="C4711" s="11" t="s">
        <v>132</v>
      </c>
      <c r="D4711" s="11" t="s">
        <v>17</v>
      </c>
      <c r="E4711" s="12">
        <v>1.9332887127181098</v>
      </c>
      <c r="F4711" s="12">
        <v>2.2677910348211605</v>
      </c>
      <c r="G4711" s="12">
        <v>3.5483517715793145</v>
      </c>
      <c r="H4711" s="12">
        <v>2.1163789900262833</v>
      </c>
      <c r="I4711" s="12">
        <v>2.0702073611732388</v>
      </c>
      <c r="J4711" s="12">
        <v>2.2621875004162999</v>
      </c>
      <c r="K4711" s="12">
        <v>3.6114330486443711</v>
      </c>
      <c r="L4711" s="12">
        <v>2.2112567589542373</v>
      </c>
      <c r="M4711" s="12">
        <v>2.0392860931756931</v>
      </c>
    </row>
    <row r="4712" spans="1:13" x14ac:dyDescent="0.35">
      <c r="A4712" s="11" t="str">
        <f t="shared" si="74"/>
        <v>CONSUMO PER CAPITA (kg o litros por individuo)Bebidas RefrescantesMUJER</v>
      </c>
      <c r="B4712" s="11" t="s">
        <v>208</v>
      </c>
      <c r="C4712" s="11" t="s">
        <v>132</v>
      </c>
      <c r="D4712" s="11" t="s">
        <v>18</v>
      </c>
      <c r="E4712" s="12">
        <v>1.7046607367785103</v>
      </c>
      <c r="F4712" s="12">
        <v>2.0536910899211351</v>
      </c>
      <c r="G4712" s="12">
        <v>3.2759958785205883</v>
      </c>
      <c r="H4712" s="12">
        <v>1.8216249144145269</v>
      </c>
      <c r="I4712" s="12">
        <v>1.6841975888912391</v>
      </c>
      <c r="J4712" s="12">
        <v>2.0286977846875089</v>
      </c>
      <c r="K4712" s="12">
        <v>3.1001511366629857</v>
      </c>
      <c r="L4712" s="12">
        <v>1.7081063066456126</v>
      </c>
      <c r="M4712" s="12">
        <v>1.5722152499030815</v>
      </c>
    </row>
    <row r="4713" spans="1:13" x14ac:dyDescent="0.35">
      <c r="A4713" s="11" t="str">
        <f t="shared" si="74"/>
        <v>CONSUMO PER CAPITA (kg o litros por individuo)ColasT.ESPAÑA</v>
      </c>
      <c r="B4713" s="11" t="s">
        <v>208</v>
      </c>
      <c r="C4713" s="11" t="s">
        <v>133</v>
      </c>
      <c r="D4713" s="11" t="s">
        <v>32</v>
      </c>
      <c r="E4713" s="12">
        <v>1.008418673366388</v>
      </c>
      <c r="F4713" s="12">
        <v>1.1864553822061408</v>
      </c>
      <c r="G4713" s="12">
        <v>1.7739316831740615</v>
      </c>
      <c r="H4713" s="12">
        <v>1.0783206075669753</v>
      </c>
      <c r="I4713" s="12">
        <v>1.0269735276825136</v>
      </c>
      <c r="J4713" s="12">
        <v>1.1573468759011218</v>
      </c>
      <c r="K4713" s="12">
        <v>1.6763249279835621</v>
      </c>
      <c r="L4713" s="12">
        <v>1.0061297407374787</v>
      </c>
      <c r="M4713" s="12">
        <v>0.95250529647882753</v>
      </c>
    </row>
    <row r="4714" spans="1:13" x14ac:dyDescent="0.35">
      <c r="A4714" s="11" t="str">
        <f t="shared" si="74"/>
        <v>CONSUMO PER CAPITA (kg o litros por individuo)ColasBCN AM</v>
      </c>
      <c r="B4714" s="11" t="s">
        <v>208</v>
      </c>
      <c r="C4714" s="11" t="s">
        <v>133</v>
      </c>
      <c r="D4714" s="11" t="s">
        <v>1</v>
      </c>
      <c r="E4714" s="12">
        <v>1.02831230647603</v>
      </c>
      <c r="F4714" s="12">
        <v>1.3841093297938112</v>
      </c>
      <c r="G4714" s="12">
        <v>2.0817192079490434</v>
      </c>
      <c r="H4714" s="12">
        <v>1.267828110583356</v>
      </c>
      <c r="I4714" s="12">
        <v>1.0650334062513878</v>
      </c>
      <c r="J4714" s="12">
        <v>1.4432027540910597</v>
      </c>
      <c r="K4714" s="12">
        <v>1.9533119788478635</v>
      </c>
      <c r="L4714" s="12">
        <v>1.0791021744028511</v>
      </c>
      <c r="M4714" s="12">
        <v>1.0870450299140051</v>
      </c>
    </row>
    <row r="4715" spans="1:13" x14ac:dyDescent="0.35">
      <c r="A4715" s="11" t="str">
        <f t="shared" si="74"/>
        <v>CONSUMO PER CAPITA (kg o litros por individuo)ColasREST.CAT ARAGON</v>
      </c>
      <c r="B4715" s="11" t="s">
        <v>208</v>
      </c>
      <c r="C4715" s="11" t="s">
        <v>133</v>
      </c>
      <c r="D4715" s="11" t="s">
        <v>2</v>
      </c>
      <c r="E4715" s="12">
        <v>1.019845871936605</v>
      </c>
      <c r="F4715" s="12">
        <v>1.3913583553410045</v>
      </c>
      <c r="G4715" s="12">
        <v>2.0160585164242892</v>
      </c>
      <c r="H4715" s="12">
        <v>1.0578012247364483</v>
      </c>
      <c r="I4715" s="12">
        <v>1.0680355070378043</v>
      </c>
      <c r="J4715" s="12">
        <v>1.1897943499715338</v>
      </c>
      <c r="K4715" s="12">
        <v>1.8012115939524351</v>
      </c>
      <c r="L4715" s="12">
        <v>1.0554083968060406</v>
      </c>
      <c r="M4715" s="12">
        <v>0.95683214290219065</v>
      </c>
    </row>
    <row r="4716" spans="1:13" x14ac:dyDescent="0.35">
      <c r="A4716" s="11" t="str">
        <f t="shared" si="74"/>
        <v>CONSUMO PER CAPITA (kg o litros por individuo)ColasLEVANTE</v>
      </c>
      <c r="B4716" s="11" t="s">
        <v>208</v>
      </c>
      <c r="C4716" s="11" t="s">
        <v>133</v>
      </c>
      <c r="D4716" s="11" t="s">
        <v>3</v>
      </c>
      <c r="E4716" s="12">
        <v>1.07000557462148</v>
      </c>
      <c r="F4716" s="12">
        <v>1.2401295835047628</v>
      </c>
      <c r="G4716" s="12">
        <v>1.8039644898846794</v>
      </c>
      <c r="H4716" s="12">
        <v>1.0392523963107601</v>
      </c>
      <c r="I4716" s="12">
        <v>1.1007319450271462</v>
      </c>
      <c r="J4716" s="12">
        <v>1.1438239139726951</v>
      </c>
      <c r="K4716" s="12">
        <v>1.7228141004067352</v>
      </c>
      <c r="L4716" s="12">
        <v>1.1945706891048049</v>
      </c>
      <c r="M4716" s="12">
        <v>1.0086742644149969</v>
      </c>
    </row>
    <row r="4717" spans="1:13" x14ac:dyDescent="0.35">
      <c r="A4717" s="11" t="str">
        <f t="shared" si="74"/>
        <v>CONSUMO PER CAPITA (kg o litros por individuo)ColasANDALUCIA</v>
      </c>
      <c r="B4717" s="11" t="s">
        <v>208</v>
      </c>
      <c r="C4717" s="11" t="s">
        <v>133</v>
      </c>
      <c r="D4717" s="11" t="s">
        <v>4</v>
      </c>
      <c r="E4717" s="12">
        <v>1.0082273050170725</v>
      </c>
      <c r="F4717" s="12">
        <v>1.1003629765445762</v>
      </c>
      <c r="G4717" s="12">
        <v>1.7562088266974345</v>
      </c>
      <c r="H4717" s="12">
        <v>1.126036523736055</v>
      </c>
      <c r="I4717" s="12">
        <v>1.0499082283990322</v>
      </c>
      <c r="J4717" s="12">
        <v>1.1101178700216419</v>
      </c>
      <c r="K4717" s="12">
        <v>1.6094064024269734</v>
      </c>
      <c r="L4717" s="12">
        <v>0.84084431052347175</v>
      </c>
      <c r="M4717" s="12">
        <v>0.84994366827678458</v>
      </c>
    </row>
    <row r="4718" spans="1:13" x14ac:dyDescent="0.35">
      <c r="A4718" s="11" t="str">
        <f t="shared" si="74"/>
        <v>CONSUMO PER CAPITA (kg o litros por individuo)ColasMDD AM</v>
      </c>
      <c r="B4718" s="11" t="s">
        <v>208</v>
      </c>
      <c r="C4718" s="11" t="s">
        <v>133</v>
      </c>
      <c r="D4718" s="11" t="s">
        <v>5</v>
      </c>
      <c r="E4718" s="12">
        <v>1.3569225024120124</v>
      </c>
      <c r="F4718" s="12">
        <v>1.5001034843348866</v>
      </c>
      <c r="G4718" s="12">
        <v>2.1268240594905938</v>
      </c>
      <c r="H4718" s="12">
        <v>1.2650587320952396</v>
      </c>
      <c r="I4718" s="12">
        <v>1.1588493211030002</v>
      </c>
      <c r="J4718" s="12">
        <v>1.4724715770042225</v>
      </c>
      <c r="K4718" s="12">
        <v>1.9868432363134216</v>
      </c>
      <c r="L4718" s="12">
        <v>1.2377339572622501</v>
      </c>
      <c r="M4718" s="12">
        <v>1.090845592357754</v>
      </c>
    </row>
    <row r="4719" spans="1:13" x14ac:dyDescent="0.35">
      <c r="A4719" s="11" t="str">
        <f t="shared" si="74"/>
        <v>CONSUMO PER CAPITA (kg o litros por individuo)ColasRTO CENTRO</v>
      </c>
      <c r="B4719" s="11" t="s">
        <v>208</v>
      </c>
      <c r="C4719" s="11" t="s">
        <v>133</v>
      </c>
      <c r="D4719" s="11" t="s">
        <v>6</v>
      </c>
      <c r="E4719" s="12">
        <v>1.0750283936494036</v>
      </c>
      <c r="F4719" s="12">
        <v>1.2064792201124472</v>
      </c>
      <c r="G4719" s="12">
        <v>1.728212974989858</v>
      </c>
      <c r="H4719" s="12">
        <v>1.0332512060372205</v>
      </c>
      <c r="I4719" s="12">
        <v>0.94749142394771091</v>
      </c>
      <c r="J4719" s="12">
        <v>1.003576985447509</v>
      </c>
      <c r="K4719" s="12">
        <v>1.6044133989927911</v>
      </c>
      <c r="L4719" s="12">
        <v>1.1061317997505706</v>
      </c>
      <c r="M4719" s="12">
        <v>1.1547961922439414</v>
      </c>
    </row>
    <row r="4720" spans="1:13" x14ac:dyDescent="0.35">
      <c r="A4720" s="11" t="str">
        <f t="shared" si="74"/>
        <v>CONSUMO PER CAPITA (kg o litros por individuo)ColasNORTE-CENTRO</v>
      </c>
      <c r="B4720" s="11" t="s">
        <v>208</v>
      </c>
      <c r="C4720" s="11" t="s">
        <v>133</v>
      </c>
      <c r="D4720" s="11" t="s">
        <v>7</v>
      </c>
      <c r="E4720" s="12">
        <v>0.66534523678746338</v>
      </c>
      <c r="F4720" s="12">
        <v>0.78802548207281786</v>
      </c>
      <c r="G4720" s="12">
        <v>1.4398782778851218</v>
      </c>
      <c r="H4720" s="12">
        <v>1.0211891455292228</v>
      </c>
      <c r="I4720" s="12">
        <v>0.96153655594545595</v>
      </c>
      <c r="J4720" s="12">
        <v>1.0375372460133852</v>
      </c>
      <c r="K4720" s="12">
        <v>1.3919005441948562</v>
      </c>
      <c r="L4720" s="12">
        <v>0.83041888456401536</v>
      </c>
      <c r="M4720" s="12">
        <v>0.79167794256625612</v>
      </c>
    </row>
    <row r="4721" spans="1:13" x14ac:dyDescent="0.35">
      <c r="A4721" s="11" t="str">
        <f t="shared" si="74"/>
        <v>CONSUMO PER CAPITA (kg o litros por individuo)ColasNOROESTE</v>
      </c>
      <c r="B4721" s="11" t="s">
        <v>208</v>
      </c>
      <c r="C4721" s="11" t="s">
        <v>133</v>
      </c>
      <c r="D4721" s="11" t="s">
        <v>8</v>
      </c>
      <c r="E4721" s="12">
        <v>0.629775239563794</v>
      </c>
      <c r="F4721" s="12">
        <v>0.70166317889037444</v>
      </c>
      <c r="G4721" s="12">
        <v>0.94924110141683338</v>
      </c>
      <c r="H4721" s="12">
        <v>0.6999482864135671</v>
      </c>
      <c r="I4721" s="12">
        <v>0.69197390147838667</v>
      </c>
      <c r="J4721" s="12">
        <v>0.74123581870038913</v>
      </c>
      <c r="K4721" s="12">
        <v>1.1607434692739182</v>
      </c>
      <c r="L4721" s="12">
        <v>0.61574289107427205</v>
      </c>
      <c r="M4721" s="12">
        <v>0.66723684839021846</v>
      </c>
    </row>
    <row r="4722" spans="1:13" x14ac:dyDescent="0.35">
      <c r="A4722" s="11" t="str">
        <f t="shared" si="74"/>
        <v>CONSUMO PER CAPITA (kg o litros por individuo)Colas&lt;2MIL</v>
      </c>
      <c r="B4722" s="11" t="s">
        <v>208</v>
      </c>
      <c r="C4722" s="11" t="s">
        <v>133</v>
      </c>
      <c r="D4722" s="11" t="s">
        <v>9</v>
      </c>
      <c r="E4722" s="12">
        <v>0.97119281616300424</v>
      </c>
      <c r="F4722" s="12">
        <v>1.3122425968813911</v>
      </c>
      <c r="G4722" s="12">
        <v>2.086781228188602</v>
      </c>
      <c r="H4722" s="12">
        <v>1.091312895369162</v>
      </c>
      <c r="I4722" s="12">
        <v>1.2360008937352227</v>
      </c>
      <c r="J4722" s="12">
        <v>1.2349820280185324</v>
      </c>
      <c r="K4722" s="12">
        <v>1.6926051223782435</v>
      </c>
      <c r="L4722" s="12">
        <v>1.1961644346902656</v>
      </c>
      <c r="M4722" s="12">
        <v>0.87280305882905906</v>
      </c>
    </row>
    <row r="4723" spans="1:13" x14ac:dyDescent="0.35">
      <c r="A4723" s="11" t="str">
        <f t="shared" si="74"/>
        <v>CONSUMO PER CAPITA (kg o litros por individuo)Colas2-5MIL</v>
      </c>
      <c r="B4723" s="11" t="s">
        <v>208</v>
      </c>
      <c r="C4723" s="11" t="s">
        <v>133</v>
      </c>
      <c r="D4723" s="11" t="s">
        <v>10</v>
      </c>
      <c r="E4723" s="12">
        <v>0.84452392860363645</v>
      </c>
      <c r="F4723" s="12">
        <v>1.0922769248632789</v>
      </c>
      <c r="G4723" s="12">
        <v>1.4727252969504669</v>
      </c>
      <c r="H4723" s="12">
        <v>0.72529403508233314</v>
      </c>
      <c r="I4723" s="12">
        <v>0.60185223444067593</v>
      </c>
      <c r="J4723" s="12">
        <v>0.64026415042868012</v>
      </c>
      <c r="K4723" s="12">
        <v>1.0949068038229219</v>
      </c>
      <c r="L4723" s="12">
        <v>0.65396582227210587</v>
      </c>
      <c r="M4723" s="12">
        <v>0.76151333622562223</v>
      </c>
    </row>
    <row r="4724" spans="1:13" x14ac:dyDescent="0.35">
      <c r="A4724" s="11" t="str">
        <f t="shared" si="74"/>
        <v>CONSUMO PER CAPITA (kg o litros por individuo)Colas5-10MIL</v>
      </c>
      <c r="B4724" s="11" t="s">
        <v>208</v>
      </c>
      <c r="C4724" s="11" t="s">
        <v>133</v>
      </c>
      <c r="D4724" s="11" t="s">
        <v>11</v>
      </c>
      <c r="E4724" s="12">
        <v>0.95809233895657997</v>
      </c>
      <c r="F4724" s="12">
        <v>1.0647929342033986</v>
      </c>
      <c r="G4724" s="12">
        <v>1.4841368097194068</v>
      </c>
      <c r="H4724" s="12">
        <v>1.0826844103237494</v>
      </c>
      <c r="I4724" s="12">
        <v>1.0908627575304486</v>
      </c>
      <c r="J4724" s="12">
        <v>1.2228102579864446</v>
      </c>
      <c r="K4724" s="12">
        <v>1.4672249554097945</v>
      </c>
      <c r="L4724" s="12">
        <v>0.90720584246998426</v>
      </c>
      <c r="M4724" s="12">
        <v>0.90335034986655061</v>
      </c>
    </row>
    <row r="4725" spans="1:13" x14ac:dyDescent="0.35">
      <c r="A4725" s="11" t="str">
        <f t="shared" si="74"/>
        <v>CONSUMO PER CAPITA (kg o litros por individuo)Colas10-30MIL</v>
      </c>
      <c r="B4725" s="11" t="s">
        <v>208</v>
      </c>
      <c r="C4725" s="11" t="s">
        <v>133</v>
      </c>
      <c r="D4725" s="11" t="s">
        <v>12</v>
      </c>
      <c r="E4725" s="12">
        <v>0.79572652961995471</v>
      </c>
      <c r="F4725" s="12">
        <v>0.95657536633535012</v>
      </c>
      <c r="G4725" s="12">
        <v>1.4546388406353803</v>
      </c>
      <c r="H4725" s="12">
        <v>0.87830170583449696</v>
      </c>
      <c r="I4725" s="12">
        <v>0.86884161436752716</v>
      </c>
      <c r="J4725" s="12">
        <v>0.96343590359122999</v>
      </c>
      <c r="K4725" s="12">
        <v>1.469680083731947</v>
      </c>
      <c r="L4725" s="12">
        <v>0.81501849353162403</v>
      </c>
      <c r="M4725" s="12">
        <v>0.83983582308016991</v>
      </c>
    </row>
    <row r="4726" spans="1:13" x14ac:dyDescent="0.35">
      <c r="A4726" s="11" t="str">
        <f t="shared" si="74"/>
        <v>CONSUMO PER CAPITA (kg o litros por individuo)Colas30-100MIL</v>
      </c>
      <c r="B4726" s="11" t="s">
        <v>208</v>
      </c>
      <c r="C4726" s="11" t="s">
        <v>133</v>
      </c>
      <c r="D4726" s="11" t="s">
        <v>13</v>
      </c>
      <c r="E4726" s="12">
        <v>1.1235617491516436</v>
      </c>
      <c r="F4726" s="12">
        <v>1.3311978024223956</v>
      </c>
      <c r="G4726" s="12">
        <v>2.1172193227292828</v>
      </c>
      <c r="H4726" s="12">
        <v>1.3033914912921225</v>
      </c>
      <c r="I4726" s="12">
        <v>1.2689670418259993</v>
      </c>
      <c r="J4726" s="12">
        <v>1.4099902084710068</v>
      </c>
      <c r="K4726" s="12">
        <v>2.0882243859555309</v>
      </c>
      <c r="L4726" s="12">
        <v>1.236675349973221</v>
      </c>
      <c r="M4726" s="12">
        <v>1.0487506199578036</v>
      </c>
    </row>
    <row r="4727" spans="1:13" x14ac:dyDescent="0.35">
      <c r="A4727" s="11" t="str">
        <f t="shared" si="74"/>
        <v>CONSUMO PER CAPITA (kg o litros por individuo)Colas100-200MIL</v>
      </c>
      <c r="B4727" s="11" t="s">
        <v>208</v>
      </c>
      <c r="C4727" s="11" t="s">
        <v>133</v>
      </c>
      <c r="D4727" s="11" t="s">
        <v>14</v>
      </c>
      <c r="E4727" s="12">
        <v>0.84075209234780812</v>
      </c>
      <c r="F4727" s="12">
        <v>1.0463367083686734</v>
      </c>
      <c r="G4727" s="12">
        <v>1.5082777100409246</v>
      </c>
      <c r="H4727" s="12">
        <v>0.93218986123107606</v>
      </c>
      <c r="I4727" s="12">
        <v>0.80993297438081147</v>
      </c>
      <c r="J4727" s="12">
        <v>0.89068500846325438</v>
      </c>
      <c r="K4727" s="12">
        <v>1.5335264711089824</v>
      </c>
      <c r="L4727" s="12">
        <v>0.81418129495053937</v>
      </c>
      <c r="M4727" s="12">
        <v>0.81640873937217318</v>
      </c>
    </row>
    <row r="4728" spans="1:13" x14ac:dyDescent="0.35">
      <c r="A4728" s="11" t="str">
        <f t="shared" si="74"/>
        <v>CONSUMO PER CAPITA (kg o litros por individuo)Colas200-500MIL</v>
      </c>
      <c r="B4728" s="11" t="s">
        <v>208</v>
      </c>
      <c r="C4728" s="11" t="s">
        <v>133</v>
      </c>
      <c r="D4728" s="11" t="s">
        <v>15</v>
      </c>
      <c r="E4728" s="12">
        <v>0.98171177182983826</v>
      </c>
      <c r="F4728" s="12">
        <v>1.1230485251002869</v>
      </c>
      <c r="G4728" s="12">
        <v>1.7262852194108214</v>
      </c>
      <c r="H4728" s="12">
        <v>0.99544511306786154</v>
      </c>
      <c r="I4728" s="12">
        <v>0.92838651623514379</v>
      </c>
      <c r="J4728" s="12">
        <v>1.1191741456679083</v>
      </c>
      <c r="K4728" s="12">
        <v>1.492971392229054</v>
      </c>
      <c r="L4728" s="12">
        <v>1.0301217656578385</v>
      </c>
      <c r="M4728" s="12">
        <v>1.0953263577294334</v>
      </c>
    </row>
    <row r="4729" spans="1:13" x14ac:dyDescent="0.35">
      <c r="A4729" s="11" t="str">
        <f t="shared" ref="A4729:A4792" si="75">B4729&amp;C4729&amp;D4729</f>
        <v>CONSUMO PER CAPITA (kg o litros por individuo)Colas&gt;500MIL</v>
      </c>
      <c r="B4729" s="11" t="s">
        <v>208</v>
      </c>
      <c r="C4729" s="11" t="s">
        <v>133</v>
      </c>
      <c r="D4729" s="11" t="s">
        <v>16</v>
      </c>
      <c r="E4729" s="12">
        <v>1.3245541690079334</v>
      </c>
      <c r="F4729" s="12">
        <v>1.4456691633107528</v>
      </c>
      <c r="G4729" s="12">
        <v>2.0486994048058134</v>
      </c>
      <c r="H4729" s="12">
        <v>1.3019471948758192</v>
      </c>
      <c r="I4729" s="12">
        <v>1.1676261742551386</v>
      </c>
      <c r="J4729" s="12">
        <v>1.3866868802074643</v>
      </c>
      <c r="K4729" s="12">
        <v>1.9362377409358262</v>
      </c>
      <c r="L4729" s="12">
        <v>1.1436364492974216</v>
      </c>
      <c r="M4729" s="12">
        <v>1.03805789229291</v>
      </c>
    </row>
    <row r="4730" spans="1:13" x14ac:dyDescent="0.35">
      <c r="A4730" s="11" t="str">
        <f t="shared" si="75"/>
        <v>CONSUMO PER CAPITA (kg o litros por individuo)ColasDE 15 A 19 AÑOS</v>
      </c>
      <c r="B4730" s="11" t="s">
        <v>208</v>
      </c>
      <c r="C4730" s="11" t="s">
        <v>133</v>
      </c>
      <c r="D4730" s="11" t="s">
        <v>34</v>
      </c>
      <c r="E4730" s="12">
        <v>0.38789283263772706</v>
      </c>
      <c r="F4730" s="12">
        <v>0.43040558256795192</v>
      </c>
      <c r="G4730" s="12">
        <v>0.44830017410816358</v>
      </c>
      <c r="H4730" s="12">
        <v>0.48595852044523014</v>
      </c>
      <c r="I4730" s="12">
        <v>0.36464763938709882</v>
      </c>
      <c r="J4730" s="12">
        <v>0.3052804725042797</v>
      </c>
      <c r="K4730" s="12">
        <v>0.47797178508908567</v>
      </c>
      <c r="L4730" s="12">
        <v>0.12475392628461826</v>
      </c>
      <c r="M4730" s="12">
        <v>0.51693371441399538</v>
      </c>
    </row>
    <row r="4731" spans="1:13" x14ac:dyDescent="0.35">
      <c r="A4731" s="11" t="str">
        <f t="shared" si="75"/>
        <v>CONSUMO PER CAPITA (kg o litros por individuo)ColasDE 20 A 24 AÑOS</v>
      </c>
      <c r="B4731" s="11" t="s">
        <v>208</v>
      </c>
      <c r="C4731" s="11" t="s">
        <v>133</v>
      </c>
      <c r="D4731" s="11" t="s">
        <v>35</v>
      </c>
      <c r="E4731" s="12">
        <v>0.90895115641785396</v>
      </c>
      <c r="F4731" s="12">
        <v>1.0096162862318907</v>
      </c>
      <c r="G4731" s="12">
        <v>1.3601673560593897</v>
      </c>
      <c r="H4731" s="12">
        <v>0.55259633858741075</v>
      </c>
      <c r="I4731" s="12">
        <v>0.64971781283183661</v>
      </c>
      <c r="J4731" s="12">
        <v>0.63667222660941913</v>
      </c>
      <c r="K4731" s="12">
        <v>0.7100893942087082</v>
      </c>
      <c r="L4731" s="12">
        <v>0.61676264742418829</v>
      </c>
      <c r="M4731" s="12">
        <v>0.67040706594381871</v>
      </c>
    </row>
    <row r="4732" spans="1:13" x14ac:dyDescent="0.35">
      <c r="A4732" s="11" t="str">
        <f t="shared" si="75"/>
        <v>CONSUMO PER CAPITA (kg o litros por individuo)ColasDE 25 A 34 AÑOS</v>
      </c>
      <c r="B4732" s="11" t="s">
        <v>208</v>
      </c>
      <c r="C4732" s="11" t="s">
        <v>133</v>
      </c>
      <c r="D4732" s="11" t="s">
        <v>36</v>
      </c>
      <c r="E4732" s="12">
        <v>0.72286712651381946</v>
      </c>
      <c r="F4732" s="12">
        <v>0.67707318273241768</v>
      </c>
      <c r="G4732" s="12">
        <v>1.1458785716242725</v>
      </c>
      <c r="H4732" s="12">
        <v>0.72984440227700775</v>
      </c>
      <c r="I4732" s="12">
        <v>0.65889862950438383</v>
      </c>
      <c r="J4732" s="12">
        <v>0.68854809162416597</v>
      </c>
      <c r="K4732" s="12">
        <v>1.1044692371500144</v>
      </c>
      <c r="L4732" s="12">
        <v>0.72062555751066448</v>
      </c>
      <c r="M4732" s="12">
        <v>0.48247900830630486</v>
      </c>
    </row>
    <row r="4733" spans="1:13" x14ac:dyDescent="0.35">
      <c r="A4733" s="11" t="str">
        <f t="shared" si="75"/>
        <v>CONSUMO PER CAPITA (kg o litros por individuo)ColasDE 35 A 49 AÑOS</v>
      </c>
      <c r="B4733" s="11" t="s">
        <v>208</v>
      </c>
      <c r="C4733" s="11" t="s">
        <v>133</v>
      </c>
      <c r="D4733" s="11" t="s">
        <v>37</v>
      </c>
      <c r="E4733" s="12">
        <v>1.1762024589007711</v>
      </c>
      <c r="F4733" s="12">
        <v>1.3273396441904586</v>
      </c>
      <c r="G4733" s="12">
        <v>1.9860407295532678</v>
      </c>
      <c r="H4733" s="12">
        <v>1.3018908698064295</v>
      </c>
      <c r="I4733" s="12">
        <v>1.2080356882749612</v>
      </c>
      <c r="J4733" s="12">
        <v>1.3621030085330552</v>
      </c>
      <c r="K4733" s="12">
        <v>1.8904261818036299</v>
      </c>
      <c r="L4733" s="12">
        <v>1.1406926699204394</v>
      </c>
      <c r="M4733" s="12">
        <v>1.019277537781228</v>
      </c>
    </row>
    <row r="4734" spans="1:13" x14ac:dyDescent="0.35">
      <c r="A4734" s="11" t="str">
        <f t="shared" si="75"/>
        <v>CONSUMO PER CAPITA (kg o litros por individuo)ColasDE 50 A 59 AÑOS</v>
      </c>
      <c r="B4734" s="11" t="s">
        <v>208</v>
      </c>
      <c r="C4734" s="11" t="s">
        <v>133</v>
      </c>
      <c r="D4734" s="11" t="s">
        <v>38</v>
      </c>
      <c r="E4734" s="12">
        <v>1.3200897707688379</v>
      </c>
      <c r="F4734" s="12">
        <v>1.6197468389006242</v>
      </c>
      <c r="G4734" s="12">
        <v>2.4048421673301759</v>
      </c>
      <c r="H4734" s="12">
        <v>1.4350957386410159</v>
      </c>
      <c r="I4734" s="12">
        <v>1.3304830467031687</v>
      </c>
      <c r="J4734" s="12">
        <v>1.5240515561985926</v>
      </c>
      <c r="K4734" s="12">
        <v>2.2450758170520362</v>
      </c>
      <c r="L4734" s="12">
        <v>1.3373776242269051</v>
      </c>
      <c r="M4734" s="12">
        <v>1.4528182762135826</v>
      </c>
    </row>
    <row r="4735" spans="1:13" x14ac:dyDescent="0.35">
      <c r="A4735" s="11" t="str">
        <f t="shared" si="75"/>
        <v>CONSUMO PER CAPITA (kg o litros por individuo)ColasDE 60 A 75 AÑOS</v>
      </c>
      <c r="B4735" s="11" t="s">
        <v>208</v>
      </c>
      <c r="C4735" s="11" t="s">
        <v>133</v>
      </c>
      <c r="D4735" s="11" t="s">
        <v>39</v>
      </c>
      <c r="E4735" s="12">
        <v>0.92311644841074336</v>
      </c>
      <c r="F4735" s="12">
        <v>1.2354501619951865</v>
      </c>
      <c r="G4735" s="12">
        <v>1.8794013465091808</v>
      </c>
      <c r="H4735" s="12">
        <v>1.0418591336534109</v>
      </c>
      <c r="I4735" s="12">
        <v>1.0869478766488931</v>
      </c>
      <c r="J4735" s="12">
        <v>1.2973335904249843</v>
      </c>
      <c r="K4735" s="12">
        <v>1.9336751309757603</v>
      </c>
      <c r="L4735" s="12">
        <v>1.120409825231109</v>
      </c>
      <c r="M4735" s="12">
        <v>0.95447296289846661</v>
      </c>
    </row>
    <row r="4736" spans="1:13" x14ac:dyDescent="0.35">
      <c r="A4736" s="11" t="str">
        <f t="shared" si="75"/>
        <v>CONSUMO PER CAPITA (kg o litros por individuo)ColasNIVEL ALTO</v>
      </c>
      <c r="B4736" s="11" t="s">
        <v>208</v>
      </c>
      <c r="C4736" s="11" t="s">
        <v>133</v>
      </c>
      <c r="D4736" s="11" t="s">
        <v>171</v>
      </c>
      <c r="E4736" s="12">
        <v>0.95594376877396237</v>
      </c>
      <c r="F4736" s="12">
        <v>1.2462393722495853</v>
      </c>
      <c r="G4736" s="12">
        <v>1.9036157240520868</v>
      </c>
      <c r="H4736" s="12">
        <v>1.1100183583451146</v>
      </c>
      <c r="I4736" s="12">
        <v>1.0560674484754906</v>
      </c>
      <c r="J4736" s="12">
        <v>1.1580663699339873</v>
      </c>
      <c r="K4736" s="12">
        <v>1.6734911815742801</v>
      </c>
      <c r="L4736" s="12">
        <v>1.094648164811487</v>
      </c>
      <c r="M4736" s="12">
        <v>1.0876015611130796</v>
      </c>
    </row>
    <row r="4737" spans="1:13" x14ac:dyDescent="0.35">
      <c r="A4737" s="11" t="str">
        <f t="shared" si="75"/>
        <v>CONSUMO PER CAPITA (kg o litros por individuo)ColasNIVEL MEDIO ALTO</v>
      </c>
      <c r="B4737" s="11" t="s">
        <v>208</v>
      </c>
      <c r="C4737" s="11" t="s">
        <v>133</v>
      </c>
      <c r="D4737" s="11" t="s">
        <v>172</v>
      </c>
      <c r="E4737" s="12">
        <v>1.2129844088615416</v>
      </c>
      <c r="F4737" s="12">
        <v>1.3397064262436822</v>
      </c>
      <c r="G4737" s="12">
        <v>1.8607187427121032</v>
      </c>
      <c r="H4737" s="12">
        <v>1.2779461805694805</v>
      </c>
      <c r="I4737" s="12">
        <v>1.1513065467974786</v>
      </c>
      <c r="J4737" s="12">
        <v>1.2186116270541882</v>
      </c>
      <c r="K4737" s="12">
        <v>1.6557256619993648</v>
      </c>
      <c r="L4737" s="12">
        <v>1.0413479375294741</v>
      </c>
      <c r="M4737" s="12">
        <v>0.96076107505306663</v>
      </c>
    </row>
    <row r="4738" spans="1:13" x14ac:dyDescent="0.35">
      <c r="A4738" s="11" t="str">
        <f t="shared" si="75"/>
        <v>CONSUMO PER CAPITA (kg o litros por individuo)ColasNIVEL MEDIO</v>
      </c>
      <c r="B4738" s="11" t="s">
        <v>208</v>
      </c>
      <c r="C4738" s="11" t="s">
        <v>133</v>
      </c>
      <c r="D4738" s="11" t="s">
        <v>173</v>
      </c>
      <c r="E4738" s="12">
        <v>1.025678548757329</v>
      </c>
      <c r="F4738" s="12">
        <v>1.2022010903364491</v>
      </c>
      <c r="G4738" s="12">
        <v>1.757383543516555</v>
      </c>
      <c r="H4738" s="12">
        <v>1.0289503530165374</v>
      </c>
      <c r="I4738" s="12">
        <v>1.0408887200348029</v>
      </c>
      <c r="J4738" s="12">
        <v>1.1168302361778362</v>
      </c>
      <c r="K4738" s="12">
        <v>1.6899506681607763</v>
      </c>
      <c r="L4738" s="12">
        <v>0.98198348848223471</v>
      </c>
      <c r="M4738" s="12">
        <v>0.84388584892793161</v>
      </c>
    </row>
    <row r="4739" spans="1:13" x14ac:dyDescent="0.35">
      <c r="A4739" s="11" t="str">
        <f t="shared" si="75"/>
        <v>CONSUMO PER CAPITA (kg o litros por individuo)ColasNIVEL MEDIO BAJO</v>
      </c>
      <c r="B4739" s="11" t="s">
        <v>208</v>
      </c>
      <c r="C4739" s="11" t="s">
        <v>133</v>
      </c>
      <c r="D4739" s="11" t="s">
        <v>174</v>
      </c>
      <c r="E4739" s="12">
        <v>0.91922180480074112</v>
      </c>
      <c r="F4739" s="12">
        <v>1.0037544988639038</v>
      </c>
      <c r="G4739" s="12">
        <v>1.5595967159830237</v>
      </c>
      <c r="H4739" s="12">
        <v>0.92222004900378374</v>
      </c>
      <c r="I4739" s="12">
        <v>0.93302152028915564</v>
      </c>
      <c r="J4739" s="12">
        <v>1.0331609733131277</v>
      </c>
      <c r="K4739" s="12">
        <v>1.5634530269792222</v>
      </c>
      <c r="L4739" s="12">
        <v>0.91752828013117382</v>
      </c>
      <c r="M4739" s="12">
        <v>0.90860867522124944</v>
      </c>
    </row>
    <row r="4740" spans="1:13" x14ac:dyDescent="0.35">
      <c r="A4740" s="11" t="str">
        <f t="shared" si="75"/>
        <v>CONSUMO PER CAPITA (kg o litros por individuo)ColasNIVEL BAJO</v>
      </c>
      <c r="B4740" s="11" t="s">
        <v>208</v>
      </c>
      <c r="C4740" s="11" t="s">
        <v>133</v>
      </c>
      <c r="D4740" s="11" t="s">
        <v>190</v>
      </c>
      <c r="E4740" s="12">
        <v>0.96498760486980761</v>
      </c>
      <c r="F4740" s="12">
        <v>1.1275280643720178</v>
      </c>
      <c r="G4740" s="12">
        <v>1.7480462701027744</v>
      </c>
      <c r="H4740" s="12">
        <v>1.0733495968336635</v>
      </c>
      <c r="I4740" s="12">
        <v>0.96118940257891217</v>
      </c>
      <c r="J4740" s="12">
        <v>1.2433116680029948</v>
      </c>
      <c r="K4740" s="12">
        <v>1.7530241423886708</v>
      </c>
      <c r="L4740" s="12">
        <v>0.98025943205910748</v>
      </c>
      <c r="M4740" s="12">
        <v>0.96544793368125648</v>
      </c>
    </row>
    <row r="4741" spans="1:13" x14ac:dyDescent="0.35">
      <c r="A4741" s="11" t="str">
        <f t="shared" si="75"/>
        <v>CONSUMO PER CAPITA (kg o litros por individuo)ColasHOMBRE</v>
      </c>
      <c r="B4741" s="11" t="s">
        <v>208</v>
      </c>
      <c r="C4741" s="11" t="s">
        <v>133</v>
      </c>
      <c r="D4741" s="11" t="s">
        <v>17</v>
      </c>
      <c r="E4741" s="12">
        <v>1.0414494584632086</v>
      </c>
      <c r="F4741" s="12">
        <v>1.2456207163936088</v>
      </c>
      <c r="G4741" s="12">
        <v>1.8599723041254719</v>
      </c>
      <c r="H4741" s="12">
        <v>1.1412408124660325</v>
      </c>
      <c r="I4741" s="12">
        <v>1.1232252974602499</v>
      </c>
      <c r="J4741" s="12">
        <v>1.1852282115295156</v>
      </c>
      <c r="K4741" s="12">
        <v>1.7459431805843653</v>
      </c>
      <c r="L4741" s="12">
        <v>1.0768823280079207</v>
      </c>
      <c r="M4741" s="12">
        <v>1.0617126215904058</v>
      </c>
    </row>
    <row r="4742" spans="1:13" x14ac:dyDescent="0.35">
      <c r="A4742" s="11" t="str">
        <f t="shared" si="75"/>
        <v>CONSUMO PER CAPITA (kg o litros por individuo)ColasMUJER</v>
      </c>
      <c r="B4742" s="11" t="s">
        <v>208</v>
      </c>
      <c r="C4742" s="11" t="s">
        <v>133</v>
      </c>
      <c r="D4742" s="11" t="s">
        <v>18</v>
      </c>
      <c r="E4742" s="12">
        <v>0.97580764379295426</v>
      </c>
      <c r="F4742" s="12">
        <v>1.128041678192433</v>
      </c>
      <c r="G4742" s="12">
        <v>1.6889650778048992</v>
      </c>
      <c r="H4742" s="12">
        <v>1.016212684391401</v>
      </c>
      <c r="I4742" s="12">
        <v>0.93171761883180282</v>
      </c>
      <c r="J4742" s="12">
        <v>1.1297546159195686</v>
      </c>
      <c r="K4742" s="12">
        <v>1.6074257677401727</v>
      </c>
      <c r="L4742" s="12">
        <v>0.93610863193260463</v>
      </c>
      <c r="M4742" s="12">
        <v>0.84416675379608264</v>
      </c>
    </row>
    <row r="4743" spans="1:13" x14ac:dyDescent="0.35">
      <c r="A4743" s="11" t="str">
        <f t="shared" si="75"/>
        <v>CONSUMO PER CAPITA (kg o litros por individuo)Cola RegularT.ESPAÑA</v>
      </c>
      <c r="B4743" s="11" t="s">
        <v>208</v>
      </c>
      <c r="C4743" s="11" t="s">
        <v>134</v>
      </c>
      <c r="D4743" s="11" t="s">
        <v>32</v>
      </c>
      <c r="E4743" s="12">
        <v>0.45474142183346322</v>
      </c>
      <c r="F4743" s="12">
        <v>0.50817366024921573</v>
      </c>
      <c r="G4743" s="12">
        <v>0.77008227646620697</v>
      </c>
      <c r="H4743" s="12">
        <v>0.46774723234078336</v>
      </c>
      <c r="I4743" s="12">
        <v>0.45799020279381203</v>
      </c>
      <c r="J4743" s="12">
        <v>0.52040936888434153</v>
      </c>
      <c r="K4743" s="12">
        <v>0.74047336394605334</v>
      </c>
      <c r="L4743" s="12">
        <v>0.45011010587097261</v>
      </c>
      <c r="M4743" s="12">
        <v>0.38743074792409238</v>
      </c>
    </row>
    <row r="4744" spans="1:13" x14ac:dyDescent="0.35">
      <c r="A4744" s="11" t="str">
        <f t="shared" si="75"/>
        <v>CONSUMO PER CAPITA (kg o litros por individuo)Cola RegularBCN AM</v>
      </c>
      <c r="B4744" s="11" t="s">
        <v>208</v>
      </c>
      <c r="C4744" s="11" t="s">
        <v>134</v>
      </c>
      <c r="D4744" s="11" t="s">
        <v>1</v>
      </c>
      <c r="E4744" s="12">
        <v>0.3374424797718914</v>
      </c>
      <c r="F4744" s="12">
        <v>0.39799834143383989</v>
      </c>
      <c r="G4744" s="12">
        <v>0.62754680942584118</v>
      </c>
      <c r="H4744" s="12">
        <v>0.38794346982236666</v>
      </c>
      <c r="I4744" s="12">
        <v>0.27225214485777338</v>
      </c>
      <c r="J4744" s="12">
        <v>0.42098950178646793</v>
      </c>
      <c r="K4744" s="12">
        <v>0.64170025256628949</v>
      </c>
      <c r="L4744" s="12">
        <v>0.27456570408141745</v>
      </c>
      <c r="M4744" s="12">
        <v>0.26857019300412921</v>
      </c>
    </row>
    <row r="4745" spans="1:13" x14ac:dyDescent="0.35">
      <c r="A4745" s="11" t="str">
        <f t="shared" si="75"/>
        <v>CONSUMO PER CAPITA (kg o litros por individuo)Cola RegularREST.CAT ARAGON</v>
      </c>
      <c r="B4745" s="11" t="s">
        <v>208</v>
      </c>
      <c r="C4745" s="11" t="s">
        <v>134</v>
      </c>
      <c r="D4745" s="11" t="s">
        <v>2</v>
      </c>
      <c r="E4745" s="12">
        <v>0.54524219105055971</v>
      </c>
      <c r="F4745" s="12">
        <v>0.76721907367650755</v>
      </c>
      <c r="G4745" s="12">
        <v>0.92964335539869214</v>
      </c>
      <c r="H4745" s="12">
        <v>0.51509764116515422</v>
      </c>
      <c r="I4745" s="12">
        <v>0.53664687519870591</v>
      </c>
      <c r="J4745" s="12">
        <v>0.6620692011938184</v>
      </c>
      <c r="K4745" s="12">
        <v>0.85306926635659064</v>
      </c>
      <c r="L4745" s="12">
        <v>0.50653738867252451</v>
      </c>
      <c r="M4745" s="12">
        <v>0.48125357583168765</v>
      </c>
    </row>
    <row r="4746" spans="1:13" x14ac:dyDescent="0.35">
      <c r="A4746" s="11" t="str">
        <f t="shared" si="75"/>
        <v>CONSUMO PER CAPITA (kg o litros por individuo)Cola RegularLEVANTE</v>
      </c>
      <c r="B4746" s="11" t="s">
        <v>208</v>
      </c>
      <c r="C4746" s="11" t="s">
        <v>134</v>
      </c>
      <c r="D4746" s="11" t="s">
        <v>3</v>
      </c>
      <c r="E4746" s="12">
        <v>0.46769746422181785</v>
      </c>
      <c r="F4746" s="12">
        <v>0.49559421888534289</v>
      </c>
      <c r="G4746" s="12">
        <v>0.74150707097371682</v>
      </c>
      <c r="H4746" s="12">
        <v>0.46552246645098833</v>
      </c>
      <c r="I4746" s="12">
        <v>0.48606985789465362</v>
      </c>
      <c r="J4746" s="12">
        <v>0.52627265048225824</v>
      </c>
      <c r="K4746" s="12">
        <v>0.74382186482053725</v>
      </c>
      <c r="L4746" s="12">
        <v>0.54064599171641503</v>
      </c>
      <c r="M4746" s="12">
        <v>0.45223943261380295</v>
      </c>
    </row>
    <row r="4747" spans="1:13" x14ac:dyDescent="0.35">
      <c r="A4747" s="11" t="str">
        <f t="shared" si="75"/>
        <v>CONSUMO PER CAPITA (kg o litros por individuo)Cola RegularANDALUCIA</v>
      </c>
      <c r="B4747" s="11" t="s">
        <v>208</v>
      </c>
      <c r="C4747" s="11" t="s">
        <v>134</v>
      </c>
      <c r="D4747" s="11" t="s">
        <v>4</v>
      </c>
      <c r="E4747" s="12">
        <v>0.48283184346532554</v>
      </c>
      <c r="F4747" s="12">
        <v>0.51913998739601575</v>
      </c>
      <c r="G4747" s="12">
        <v>0.80511986529711554</v>
      </c>
      <c r="H4747" s="12">
        <v>0.49400507962076495</v>
      </c>
      <c r="I4747" s="12">
        <v>0.45881444689839029</v>
      </c>
      <c r="J4747" s="12">
        <v>0.47988034720543676</v>
      </c>
      <c r="K4747" s="12">
        <v>0.72214452047113054</v>
      </c>
      <c r="L4747" s="12">
        <v>0.40515734592974889</v>
      </c>
      <c r="M4747" s="12">
        <v>0.32425015852191075</v>
      </c>
    </row>
    <row r="4748" spans="1:13" x14ac:dyDescent="0.35">
      <c r="A4748" s="11" t="str">
        <f t="shared" si="75"/>
        <v>CONSUMO PER CAPITA (kg o litros por individuo)Cola RegularMDD AM</v>
      </c>
      <c r="B4748" s="11" t="s">
        <v>208</v>
      </c>
      <c r="C4748" s="11" t="s">
        <v>134</v>
      </c>
      <c r="D4748" s="11" t="s">
        <v>5</v>
      </c>
      <c r="E4748" s="12">
        <v>0.44608683672422622</v>
      </c>
      <c r="F4748" s="12">
        <v>0.43700888214434291</v>
      </c>
      <c r="G4748" s="12">
        <v>0.79707218697914273</v>
      </c>
      <c r="H4748" s="12">
        <v>0.4496002181700044</v>
      </c>
      <c r="I4748" s="12">
        <v>0.39853375986456302</v>
      </c>
      <c r="J4748" s="12">
        <v>0.53988685790209123</v>
      </c>
      <c r="K4748" s="12">
        <v>0.75756255574419018</v>
      </c>
      <c r="L4748" s="12">
        <v>0.42913996445093289</v>
      </c>
      <c r="M4748" s="12">
        <v>0.30123716289266317</v>
      </c>
    </row>
    <row r="4749" spans="1:13" x14ac:dyDescent="0.35">
      <c r="A4749" s="11" t="str">
        <f t="shared" si="75"/>
        <v>CONSUMO PER CAPITA (kg o litros por individuo)Cola RegularRTO CENTRO</v>
      </c>
      <c r="B4749" s="11" t="s">
        <v>208</v>
      </c>
      <c r="C4749" s="11" t="s">
        <v>134</v>
      </c>
      <c r="D4749" s="11" t="s">
        <v>6</v>
      </c>
      <c r="E4749" s="12">
        <v>0.5590661454816831</v>
      </c>
      <c r="F4749" s="12">
        <v>0.54449742645074317</v>
      </c>
      <c r="G4749" s="12">
        <v>0.76901175303850056</v>
      </c>
      <c r="H4749" s="12">
        <v>0.46813010993400628</v>
      </c>
      <c r="I4749" s="12">
        <v>0.46529125047480985</v>
      </c>
      <c r="J4749" s="12">
        <v>0.44941868403760293</v>
      </c>
      <c r="K4749" s="12">
        <v>0.70298911466228897</v>
      </c>
      <c r="L4749" s="12">
        <v>0.50924623149172377</v>
      </c>
      <c r="M4749" s="12">
        <v>0.48126521479755613</v>
      </c>
    </row>
    <row r="4750" spans="1:13" x14ac:dyDescent="0.35">
      <c r="A4750" s="11" t="str">
        <f t="shared" si="75"/>
        <v>CONSUMO PER CAPITA (kg o litros por individuo)Cola RegularNORTE-CENTRO</v>
      </c>
      <c r="B4750" s="11" t="s">
        <v>208</v>
      </c>
      <c r="C4750" s="11" t="s">
        <v>134</v>
      </c>
      <c r="D4750" s="11" t="s">
        <v>7</v>
      </c>
      <c r="E4750" s="12">
        <v>0.37540303764228289</v>
      </c>
      <c r="F4750" s="12">
        <v>0.42292175626129402</v>
      </c>
      <c r="G4750" s="12">
        <v>0.82727046489272194</v>
      </c>
      <c r="H4750" s="12">
        <v>0.54641002067898647</v>
      </c>
      <c r="I4750" s="12">
        <v>0.65805318572709803</v>
      </c>
      <c r="J4750" s="12">
        <v>0.68262162978963092</v>
      </c>
      <c r="K4750" s="12">
        <v>0.8505232935028656</v>
      </c>
      <c r="L4750" s="12">
        <v>0.56069608146347005</v>
      </c>
      <c r="M4750" s="12">
        <v>0.50320729727846714</v>
      </c>
    </row>
    <row r="4751" spans="1:13" x14ac:dyDescent="0.35">
      <c r="A4751" s="11" t="str">
        <f t="shared" si="75"/>
        <v>CONSUMO PER CAPITA (kg o litros por individuo)Cola RegularNOROESTE</v>
      </c>
      <c r="B4751" s="11" t="s">
        <v>208</v>
      </c>
      <c r="C4751" s="11" t="s">
        <v>134</v>
      </c>
      <c r="D4751" s="11" t="s">
        <v>8</v>
      </c>
      <c r="E4751" s="12">
        <v>0.33940287709680078</v>
      </c>
      <c r="F4751" s="12">
        <v>0.39161651270906889</v>
      </c>
      <c r="G4751" s="12">
        <v>0.55543034040597661</v>
      </c>
      <c r="H4751" s="12">
        <v>0.3702464386394827</v>
      </c>
      <c r="I4751" s="12">
        <v>0.36150238420733988</v>
      </c>
      <c r="J4751" s="12">
        <v>0.3741118003081787</v>
      </c>
      <c r="K4751" s="12">
        <v>0.61301209285683345</v>
      </c>
      <c r="L4751" s="12">
        <v>0.34774757297104736</v>
      </c>
      <c r="M4751" s="12">
        <v>0.31162339622273727</v>
      </c>
    </row>
    <row r="4752" spans="1:13" x14ac:dyDescent="0.35">
      <c r="A4752" s="11" t="str">
        <f t="shared" si="75"/>
        <v>CONSUMO PER CAPITA (kg o litros por individuo)Cola Regular&lt;2MIL</v>
      </c>
      <c r="B4752" s="11" t="s">
        <v>208</v>
      </c>
      <c r="C4752" s="11" t="s">
        <v>134</v>
      </c>
      <c r="D4752" s="11" t="s">
        <v>9</v>
      </c>
      <c r="E4752" s="12">
        <v>0.61391196626889033</v>
      </c>
      <c r="F4752" s="12">
        <v>0.8524024918796772</v>
      </c>
      <c r="G4752" s="12">
        <v>1.2850433532934633</v>
      </c>
      <c r="H4752" s="12">
        <v>0.65871530748632812</v>
      </c>
      <c r="I4752" s="12">
        <v>0.88729845543578723</v>
      </c>
      <c r="J4752" s="12">
        <v>0.92514867295516379</v>
      </c>
      <c r="K4752" s="12">
        <v>1.0704818531753564</v>
      </c>
      <c r="L4752" s="12">
        <v>0.91735147149782936</v>
      </c>
      <c r="M4752" s="12">
        <v>0.66606327037125157</v>
      </c>
    </row>
    <row r="4753" spans="1:13" x14ac:dyDescent="0.35">
      <c r="A4753" s="11" t="str">
        <f t="shared" si="75"/>
        <v>CONSUMO PER CAPITA (kg o litros por individuo)Cola Regular2-5MIL</v>
      </c>
      <c r="B4753" s="11" t="s">
        <v>208</v>
      </c>
      <c r="C4753" s="11" t="s">
        <v>134</v>
      </c>
      <c r="D4753" s="11" t="s">
        <v>10</v>
      </c>
      <c r="E4753" s="12">
        <v>0.48927442375891417</v>
      </c>
      <c r="F4753" s="12">
        <v>0.62369096299571924</v>
      </c>
      <c r="G4753" s="12">
        <v>0.78141433330125221</v>
      </c>
      <c r="H4753" s="12">
        <v>0.30942000766937916</v>
      </c>
      <c r="I4753" s="12">
        <v>0.34070324984786016</v>
      </c>
      <c r="J4753" s="12">
        <v>0.39747926008044271</v>
      </c>
      <c r="K4753" s="12">
        <v>0.63296991708274464</v>
      </c>
      <c r="L4753" s="12">
        <v>0.36678907193180438</v>
      </c>
      <c r="M4753" s="12">
        <v>0.39157713036970293</v>
      </c>
    </row>
    <row r="4754" spans="1:13" x14ac:dyDescent="0.35">
      <c r="A4754" s="11" t="str">
        <f t="shared" si="75"/>
        <v>CONSUMO PER CAPITA (kg o litros por individuo)Cola Regular5-10MIL</v>
      </c>
      <c r="B4754" s="11" t="s">
        <v>208</v>
      </c>
      <c r="C4754" s="11" t="s">
        <v>134</v>
      </c>
      <c r="D4754" s="11" t="s">
        <v>11</v>
      </c>
      <c r="E4754" s="12">
        <v>0.49160730797778546</v>
      </c>
      <c r="F4754" s="12">
        <v>0.56850716711249361</v>
      </c>
      <c r="G4754" s="12">
        <v>0.76764417795371098</v>
      </c>
      <c r="H4754" s="12">
        <v>0.59604816925461801</v>
      </c>
      <c r="I4754" s="12">
        <v>0.59055070647596852</v>
      </c>
      <c r="J4754" s="12">
        <v>0.70302675937320525</v>
      </c>
      <c r="K4754" s="12">
        <v>0.87810814207413612</v>
      </c>
      <c r="L4754" s="12">
        <v>0.54246390995019578</v>
      </c>
      <c r="M4754" s="12">
        <v>0.46179794265712443</v>
      </c>
    </row>
    <row r="4755" spans="1:13" x14ac:dyDescent="0.35">
      <c r="A4755" s="11" t="str">
        <f t="shared" si="75"/>
        <v>CONSUMO PER CAPITA (kg o litros por individuo)Cola Regular10-30MIL</v>
      </c>
      <c r="B4755" s="11" t="s">
        <v>208</v>
      </c>
      <c r="C4755" s="11" t="s">
        <v>134</v>
      </c>
      <c r="D4755" s="11" t="s">
        <v>12</v>
      </c>
      <c r="E4755" s="12">
        <v>0.32263011262644459</v>
      </c>
      <c r="F4755" s="12">
        <v>0.40703590374230525</v>
      </c>
      <c r="G4755" s="12">
        <v>0.62447761713254457</v>
      </c>
      <c r="H4755" s="12">
        <v>0.3911090205750371</v>
      </c>
      <c r="I4755" s="12">
        <v>0.36898659114103916</v>
      </c>
      <c r="J4755" s="12">
        <v>0.41966906046505836</v>
      </c>
      <c r="K4755" s="12">
        <v>0.62278997802385994</v>
      </c>
      <c r="L4755" s="12">
        <v>0.34364889492638495</v>
      </c>
      <c r="M4755" s="12">
        <v>0.38126977434777903</v>
      </c>
    </row>
    <row r="4756" spans="1:13" x14ac:dyDescent="0.35">
      <c r="A4756" s="11" t="str">
        <f t="shared" si="75"/>
        <v>CONSUMO PER CAPITA (kg o litros por individuo)Cola Regular30-100MIL</v>
      </c>
      <c r="B4756" s="11" t="s">
        <v>208</v>
      </c>
      <c r="C4756" s="11" t="s">
        <v>134</v>
      </c>
      <c r="D4756" s="11" t="s">
        <v>13</v>
      </c>
      <c r="E4756" s="12">
        <v>0.48128560720351726</v>
      </c>
      <c r="F4756" s="12">
        <v>0.4661811255580397</v>
      </c>
      <c r="G4756" s="12">
        <v>0.75769475419133381</v>
      </c>
      <c r="H4756" s="12">
        <v>0.48781675201497099</v>
      </c>
      <c r="I4756" s="12">
        <v>0.47228265577857542</v>
      </c>
      <c r="J4756" s="12">
        <v>0.55514890170985454</v>
      </c>
      <c r="K4756" s="12">
        <v>0.82643863839759535</v>
      </c>
      <c r="L4756" s="12">
        <v>0.41848042807324742</v>
      </c>
      <c r="M4756" s="12">
        <v>0.34886281005115477</v>
      </c>
    </row>
    <row r="4757" spans="1:13" x14ac:dyDescent="0.35">
      <c r="A4757" s="11" t="str">
        <f t="shared" si="75"/>
        <v>CONSUMO PER CAPITA (kg o litros por individuo)Cola Regular100-200MIL</v>
      </c>
      <c r="B4757" s="11" t="s">
        <v>208</v>
      </c>
      <c r="C4757" s="11" t="s">
        <v>134</v>
      </c>
      <c r="D4757" s="11" t="s">
        <v>14</v>
      </c>
      <c r="E4757" s="12">
        <v>0.33359325347574575</v>
      </c>
      <c r="F4757" s="12">
        <v>0.37797352239639659</v>
      </c>
      <c r="G4757" s="12">
        <v>0.68483201087306456</v>
      </c>
      <c r="H4757" s="12">
        <v>0.364817998478278</v>
      </c>
      <c r="I4757" s="12">
        <v>0.31962508331903106</v>
      </c>
      <c r="J4757" s="12">
        <v>0.33407240008653777</v>
      </c>
      <c r="K4757" s="12">
        <v>0.67222212286129035</v>
      </c>
      <c r="L4757" s="12">
        <v>0.34883506658357755</v>
      </c>
      <c r="M4757" s="12">
        <v>0.29685812776597098</v>
      </c>
    </row>
    <row r="4758" spans="1:13" x14ac:dyDescent="0.35">
      <c r="A4758" s="11" t="str">
        <f t="shared" si="75"/>
        <v>CONSUMO PER CAPITA (kg o litros por individuo)Cola Regular200-500MIL</v>
      </c>
      <c r="B4758" s="11" t="s">
        <v>208</v>
      </c>
      <c r="C4758" s="11" t="s">
        <v>134</v>
      </c>
      <c r="D4758" s="11" t="s">
        <v>15</v>
      </c>
      <c r="E4758" s="12">
        <v>0.50056709420465384</v>
      </c>
      <c r="F4758" s="12">
        <v>0.52134972885398312</v>
      </c>
      <c r="G4758" s="12">
        <v>0.85576725512399898</v>
      </c>
      <c r="H4758" s="12">
        <v>0.4760001638243484</v>
      </c>
      <c r="I4758" s="12">
        <v>0.47044077266026729</v>
      </c>
      <c r="J4758" s="12">
        <v>0.43794797296760113</v>
      </c>
      <c r="K4758" s="12">
        <v>0.61801528303816478</v>
      </c>
      <c r="L4758" s="12">
        <v>0.52365414386926024</v>
      </c>
      <c r="M4758" s="12">
        <v>0.44191865269631397</v>
      </c>
    </row>
    <row r="4759" spans="1:13" x14ac:dyDescent="0.35">
      <c r="A4759" s="11" t="str">
        <f t="shared" si="75"/>
        <v>CONSUMO PER CAPITA (kg o litros por individuo)Cola Regular&gt;500MIL</v>
      </c>
      <c r="B4759" s="11" t="s">
        <v>208</v>
      </c>
      <c r="C4759" s="11" t="s">
        <v>134</v>
      </c>
      <c r="D4759" s="11" t="s">
        <v>16</v>
      </c>
      <c r="E4759" s="12">
        <v>0.52069809376202569</v>
      </c>
      <c r="F4759" s="12">
        <v>0.54754542901345649</v>
      </c>
      <c r="G4759" s="12">
        <v>0.75100242064162859</v>
      </c>
      <c r="H4759" s="12">
        <v>0.51647468446907074</v>
      </c>
      <c r="I4759" s="12">
        <v>0.44573964928605725</v>
      </c>
      <c r="J4759" s="12">
        <v>0.58377451627240817</v>
      </c>
      <c r="K4759" s="12">
        <v>0.75934593159544927</v>
      </c>
      <c r="L4759" s="12">
        <v>0.43662287889107287</v>
      </c>
      <c r="M4759" s="12">
        <v>0.3230732417271821</v>
      </c>
    </row>
    <row r="4760" spans="1:13" x14ac:dyDescent="0.35">
      <c r="A4760" s="11" t="str">
        <f t="shared" si="75"/>
        <v>CONSUMO PER CAPITA (kg o litros por individuo)Cola RegularDE 15 A 19 AÑOS</v>
      </c>
      <c r="B4760" s="11" t="s">
        <v>208</v>
      </c>
      <c r="C4760" s="11" t="s">
        <v>134</v>
      </c>
      <c r="D4760" s="11" t="s">
        <v>34</v>
      </c>
      <c r="E4760" s="12">
        <v>0.28786822818180335</v>
      </c>
      <c r="F4760" s="12">
        <v>0.27389956982378494</v>
      </c>
      <c r="G4760" s="12">
        <v>0.23542778993130056</v>
      </c>
      <c r="H4760" s="12">
        <v>0.25219457470077528</v>
      </c>
      <c r="I4760" s="12">
        <v>0.17180522012678801</v>
      </c>
      <c r="J4760" s="12">
        <v>0.21791729358660292</v>
      </c>
      <c r="K4760" s="12">
        <v>0.33194701717154707</v>
      </c>
      <c r="L4760" s="12">
        <v>0.10311655271006794</v>
      </c>
      <c r="M4760" s="12">
        <v>0.29896860073013187</v>
      </c>
    </row>
    <row r="4761" spans="1:13" x14ac:dyDescent="0.35">
      <c r="A4761" s="11" t="str">
        <f t="shared" si="75"/>
        <v>CONSUMO PER CAPITA (kg o litros por individuo)Cola RegularDE 20 A 24 AÑOS</v>
      </c>
      <c r="B4761" s="11" t="s">
        <v>208</v>
      </c>
      <c r="C4761" s="11" t="s">
        <v>134</v>
      </c>
      <c r="D4761" s="11" t="s">
        <v>35</v>
      </c>
      <c r="E4761" s="12">
        <v>0.69706394765189106</v>
      </c>
      <c r="F4761" s="12">
        <v>0.58850222312221234</v>
      </c>
      <c r="G4761" s="12">
        <v>0.91899106335376701</v>
      </c>
      <c r="H4761" s="12">
        <v>0.36624155898099614</v>
      </c>
      <c r="I4761" s="12">
        <v>0.46794757415353522</v>
      </c>
      <c r="J4761" s="12">
        <v>0.39014419035877351</v>
      </c>
      <c r="K4761" s="12">
        <v>0.50765668122729157</v>
      </c>
      <c r="L4761" s="12">
        <v>0.35615933266469774</v>
      </c>
      <c r="M4761" s="12">
        <v>0.31623919542510048</v>
      </c>
    </row>
    <row r="4762" spans="1:13" x14ac:dyDescent="0.35">
      <c r="A4762" s="11" t="str">
        <f t="shared" si="75"/>
        <v>CONSUMO PER CAPITA (kg o litros por individuo)Cola RegularDE 25 A 34 AÑOS</v>
      </c>
      <c r="B4762" s="11" t="s">
        <v>208</v>
      </c>
      <c r="C4762" s="11" t="s">
        <v>134</v>
      </c>
      <c r="D4762" s="11" t="s">
        <v>36</v>
      </c>
      <c r="E4762" s="12">
        <v>0.3295602025645325</v>
      </c>
      <c r="F4762" s="12">
        <v>0.29636120424342949</v>
      </c>
      <c r="G4762" s="12">
        <v>0.56421787436218684</v>
      </c>
      <c r="H4762" s="12">
        <v>0.30991420036978784</v>
      </c>
      <c r="I4762" s="12">
        <v>0.35696162741653398</v>
      </c>
      <c r="J4762" s="12">
        <v>0.31950591202815526</v>
      </c>
      <c r="K4762" s="12">
        <v>0.53163905113461296</v>
      </c>
      <c r="L4762" s="12">
        <v>0.41739528257526326</v>
      </c>
      <c r="M4762" s="12">
        <v>0.22984015453984069</v>
      </c>
    </row>
    <row r="4763" spans="1:13" x14ac:dyDescent="0.35">
      <c r="A4763" s="11" t="str">
        <f t="shared" si="75"/>
        <v>CONSUMO PER CAPITA (kg o litros por individuo)Cola RegularDE 35 A 49 AÑOS</v>
      </c>
      <c r="B4763" s="11" t="s">
        <v>208</v>
      </c>
      <c r="C4763" s="11" t="s">
        <v>134</v>
      </c>
      <c r="D4763" s="11" t="s">
        <v>37</v>
      </c>
      <c r="E4763" s="12">
        <v>0.46632698232228248</v>
      </c>
      <c r="F4763" s="12">
        <v>0.55558274507540717</v>
      </c>
      <c r="G4763" s="12">
        <v>0.81490461133032654</v>
      </c>
      <c r="H4763" s="12">
        <v>0.54137227726106596</v>
      </c>
      <c r="I4763" s="12">
        <v>0.50878432637065218</v>
      </c>
      <c r="J4763" s="12">
        <v>0.59596483449150139</v>
      </c>
      <c r="K4763" s="12">
        <v>0.81761304146852176</v>
      </c>
      <c r="L4763" s="12">
        <v>0.52637252933252976</v>
      </c>
      <c r="M4763" s="12">
        <v>0.43490907375135618</v>
      </c>
    </row>
    <row r="4764" spans="1:13" x14ac:dyDescent="0.35">
      <c r="A4764" s="11" t="str">
        <f t="shared" si="75"/>
        <v>CONSUMO PER CAPITA (kg o litros por individuo)Cola RegularDE 50 A 59 AÑOS</v>
      </c>
      <c r="B4764" s="11" t="s">
        <v>208</v>
      </c>
      <c r="C4764" s="11" t="s">
        <v>134</v>
      </c>
      <c r="D4764" s="11" t="s">
        <v>38</v>
      </c>
      <c r="E4764" s="12">
        <v>0.61559028959058104</v>
      </c>
      <c r="F4764" s="12">
        <v>0.72868710028861339</v>
      </c>
      <c r="G4764" s="12">
        <v>1.0624268335739795</v>
      </c>
      <c r="H4764" s="12">
        <v>0.66251023518345631</v>
      </c>
      <c r="I4764" s="12">
        <v>0.5792782713457737</v>
      </c>
      <c r="J4764" s="12">
        <v>0.66299414582548988</v>
      </c>
      <c r="K4764" s="12">
        <v>1.0030115832981863</v>
      </c>
      <c r="L4764" s="12">
        <v>0.5715945424552562</v>
      </c>
      <c r="M4764" s="12">
        <v>0.58924726733882771</v>
      </c>
    </row>
    <row r="4765" spans="1:13" x14ac:dyDescent="0.35">
      <c r="A4765" s="11" t="str">
        <f t="shared" si="75"/>
        <v>CONSUMO PER CAPITA (kg o litros por individuo)Cola RegularDE 60 A 75 AÑOS</v>
      </c>
      <c r="B4765" s="11" t="s">
        <v>208</v>
      </c>
      <c r="C4765" s="11" t="s">
        <v>134</v>
      </c>
      <c r="D4765" s="11" t="s">
        <v>39</v>
      </c>
      <c r="E4765" s="12">
        <v>0.35839483424498142</v>
      </c>
      <c r="F4765" s="12">
        <v>0.43808375025666324</v>
      </c>
      <c r="G4765" s="12">
        <v>0.70815903959827309</v>
      </c>
      <c r="H4765" s="12">
        <v>0.40118372911739891</v>
      </c>
      <c r="I4765" s="12">
        <v>0.43782542515821704</v>
      </c>
      <c r="J4765" s="12">
        <v>0.56114905095534884</v>
      </c>
      <c r="K4765" s="12">
        <v>0.74417776689692283</v>
      </c>
      <c r="L4765" s="12">
        <v>0.40701032673255105</v>
      </c>
      <c r="M4765" s="12">
        <v>0.30579187148284637</v>
      </c>
    </row>
    <row r="4766" spans="1:13" x14ac:dyDescent="0.35">
      <c r="A4766" s="11" t="str">
        <f t="shared" si="75"/>
        <v>CONSUMO PER CAPITA (kg o litros por individuo)Cola RegularNIVEL ALTO</v>
      </c>
      <c r="B4766" s="11" t="s">
        <v>208</v>
      </c>
      <c r="C4766" s="11" t="s">
        <v>134</v>
      </c>
      <c r="D4766" s="11" t="s">
        <v>171</v>
      </c>
      <c r="E4766" s="12">
        <v>0.45736102603521583</v>
      </c>
      <c r="F4766" s="12">
        <v>0.54267633201662979</v>
      </c>
      <c r="G4766" s="12">
        <v>0.79071092608656324</v>
      </c>
      <c r="H4766" s="12">
        <v>0.47378207073787565</v>
      </c>
      <c r="I4766" s="12">
        <v>0.43235559737445128</v>
      </c>
      <c r="J4766" s="12">
        <v>0.46657007319373556</v>
      </c>
      <c r="K4766" s="12">
        <v>0.68383660565876303</v>
      </c>
      <c r="L4766" s="12">
        <v>0.42163471540901054</v>
      </c>
      <c r="M4766" s="12">
        <v>0.37209557103297908</v>
      </c>
    </row>
    <row r="4767" spans="1:13" x14ac:dyDescent="0.35">
      <c r="A4767" s="11" t="str">
        <f t="shared" si="75"/>
        <v>CONSUMO PER CAPITA (kg o litros por individuo)Cola RegularNIVEL MEDIO ALTO</v>
      </c>
      <c r="B4767" s="11" t="s">
        <v>208</v>
      </c>
      <c r="C4767" s="11" t="s">
        <v>134</v>
      </c>
      <c r="D4767" s="11" t="s">
        <v>172</v>
      </c>
      <c r="E4767" s="12">
        <v>0.46812376841441111</v>
      </c>
      <c r="F4767" s="12">
        <v>0.55743413565400324</v>
      </c>
      <c r="G4767" s="12">
        <v>0.75261010053208266</v>
      </c>
      <c r="H4767" s="12">
        <v>0.47446813823546818</v>
      </c>
      <c r="I4767" s="12">
        <v>0.45028820097226868</v>
      </c>
      <c r="J4767" s="12">
        <v>0.46771299941384681</v>
      </c>
      <c r="K4767" s="12">
        <v>0.70802107867396202</v>
      </c>
      <c r="L4767" s="12">
        <v>0.39001277931549094</v>
      </c>
      <c r="M4767" s="12">
        <v>0.35192930696590896</v>
      </c>
    </row>
    <row r="4768" spans="1:13" x14ac:dyDescent="0.35">
      <c r="A4768" s="11" t="str">
        <f t="shared" si="75"/>
        <v>CONSUMO PER CAPITA (kg o litros por individuo)Cola RegularNIVEL MEDIO</v>
      </c>
      <c r="B4768" s="11" t="s">
        <v>208</v>
      </c>
      <c r="C4768" s="11" t="s">
        <v>134</v>
      </c>
      <c r="D4768" s="11" t="s">
        <v>173</v>
      </c>
      <c r="E4768" s="12">
        <v>0.46397186171374799</v>
      </c>
      <c r="F4768" s="12">
        <v>0.52440941753737458</v>
      </c>
      <c r="G4768" s="12">
        <v>0.81316428286616549</v>
      </c>
      <c r="H4768" s="12">
        <v>0.49646099042205138</v>
      </c>
      <c r="I4768" s="12">
        <v>0.53032141168565716</v>
      </c>
      <c r="J4768" s="12">
        <v>0.56218938692623333</v>
      </c>
      <c r="K4768" s="12">
        <v>0.82342317919456209</v>
      </c>
      <c r="L4768" s="12">
        <v>0.52496032028487438</v>
      </c>
      <c r="M4768" s="12">
        <v>0.42786473541738085</v>
      </c>
    </row>
    <row r="4769" spans="1:13" x14ac:dyDescent="0.35">
      <c r="A4769" s="11" t="str">
        <f t="shared" si="75"/>
        <v>CONSUMO PER CAPITA (kg o litros por individuo)Cola RegularNIVEL MEDIO BAJO</v>
      </c>
      <c r="B4769" s="11" t="s">
        <v>208</v>
      </c>
      <c r="C4769" s="11" t="s">
        <v>134</v>
      </c>
      <c r="D4769" s="11" t="s">
        <v>174</v>
      </c>
      <c r="E4769" s="12">
        <v>0.43263913486424849</v>
      </c>
      <c r="F4769" s="12">
        <v>0.43502537002881458</v>
      </c>
      <c r="G4769" s="12">
        <v>0.62833636716473018</v>
      </c>
      <c r="H4769" s="12">
        <v>0.38148267912492922</v>
      </c>
      <c r="I4769" s="12">
        <v>0.33570766726781287</v>
      </c>
      <c r="J4769" s="12">
        <v>0.42932870688509206</v>
      </c>
      <c r="K4769" s="12">
        <v>0.64923872639024482</v>
      </c>
      <c r="L4769" s="12">
        <v>0.36524063139830421</v>
      </c>
      <c r="M4769" s="12">
        <v>0.31236220787814645</v>
      </c>
    </row>
    <row r="4770" spans="1:13" x14ac:dyDescent="0.35">
      <c r="A4770" s="11" t="str">
        <f t="shared" si="75"/>
        <v>CONSUMO PER CAPITA (kg o litros por individuo)Cola RegularNIVEL BAJO</v>
      </c>
      <c r="B4770" s="11" t="s">
        <v>208</v>
      </c>
      <c r="C4770" s="11" t="s">
        <v>134</v>
      </c>
      <c r="D4770" s="11" t="s">
        <v>190</v>
      </c>
      <c r="E4770" s="12">
        <v>0.44788563936829667</v>
      </c>
      <c r="F4770" s="12">
        <v>0.47103881561303995</v>
      </c>
      <c r="G4770" s="12">
        <v>0.80925915239614421</v>
      </c>
      <c r="H4770" s="12">
        <v>0.48368753629688033</v>
      </c>
      <c r="I4770" s="12">
        <v>0.49047094598986007</v>
      </c>
      <c r="J4770" s="12">
        <v>0.62394107806090338</v>
      </c>
      <c r="K4770" s="12">
        <v>0.78719226541384058</v>
      </c>
      <c r="L4770" s="12">
        <v>0.49138224618246651</v>
      </c>
      <c r="M4770" s="12">
        <v>0.4313524817328423</v>
      </c>
    </row>
    <row r="4771" spans="1:13" x14ac:dyDescent="0.35">
      <c r="A4771" s="11" t="str">
        <f t="shared" si="75"/>
        <v>CONSUMO PER CAPITA (kg o litros por individuo)Cola RegularHOMBRE</v>
      </c>
      <c r="B4771" s="11" t="s">
        <v>208</v>
      </c>
      <c r="C4771" s="11" t="s">
        <v>134</v>
      </c>
      <c r="D4771" s="11" t="s">
        <v>17</v>
      </c>
      <c r="E4771" s="12">
        <v>0.47811405155351488</v>
      </c>
      <c r="F4771" s="12">
        <v>0.53092004501756151</v>
      </c>
      <c r="G4771" s="12">
        <v>0.80031501172593067</v>
      </c>
      <c r="H4771" s="12">
        <v>0.4813426997054876</v>
      </c>
      <c r="I4771" s="12">
        <v>0.50159158851204089</v>
      </c>
      <c r="J4771" s="12">
        <v>0.54325921971408364</v>
      </c>
      <c r="K4771" s="12">
        <v>0.77756717282361043</v>
      </c>
      <c r="L4771" s="12">
        <v>0.45939256858472588</v>
      </c>
      <c r="M4771" s="12">
        <v>0.44771119104157331</v>
      </c>
    </row>
    <row r="4772" spans="1:13" x14ac:dyDescent="0.35">
      <c r="A4772" s="11" t="str">
        <f t="shared" si="75"/>
        <v>CONSUMO PER CAPITA (kg o litros por individuo)Cola RegularMUJER</v>
      </c>
      <c r="B4772" s="11" t="s">
        <v>208</v>
      </c>
      <c r="C4772" s="11" t="s">
        <v>134</v>
      </c>
      <c r="D4772" s="11" t="s">
        <v>18</v>
      </c>
      <c r="E4772" s="12">
        <v>0.43166611953951384</v>
      </c>
      <c r="F4772" s="12">
        <v>0.4857164388462113</v>
      </c>
      <c r="G4772" s="12">
        <v>0.74022719271213555</v>
      </c>
      <c r="H4772" s="12">
        <v>0.45432732855454838</v>
      </c>
      <c r="I4772" s="12">
        <v>0.41483952459810663</v>
      </c>
      <c r="J4772" s="12">
        <v>0.49779610587060574</v>
      </c>
      <c r="K4772" s="12">
        <v>0.70376253080543782</v>
      </c>
      <c r="L4772" s="12">
        <v>0.44092348836583817</v>
      </c>
      <c r="M4772" s="12">
        <v>0.32762950515596972</v>
      </c>
    </row>
    <row r="4773" spans="1:13" x14ac:dyDescent="0.35">
      <c r="A4773" s="11" t="str">
        <f t="shared" si="75"/>
        <v>CONSUMO PER CAPITA (kg o litros por individuo)Light/ZeroT.ESPAÑA</v>
      </c>
      <c r="B4773" s="11" t="s">
        <v>208</v>
      </c>
      <c r="C4773" s="11" t="s">
        <v>135</v>
      </c>
      <c r="D4773" s="11" t="s">
        <v>32</v>
      </c>
      <c r="E4773" s="12">
        <v>0.5536770400089035</v>
      </c>
      <c r="F4773" s="12">
        <v>0.67828187590365596</v>
      </c>
      <c r="G4773" s="12">
        <v>1.0038485960912138</v>
      </c>
      <c r="H4773" s="12">
        <v>0.61057319588461212</v>
      </c>
      <c r="I4773" s="12">
        <v>0.56898373124866242</v>
      </c>
      <c r="J4773" s="12">
        <v>0.63693786782486594</v>
      </c>
      <c r="K4773" s="12">
        <v>0.93585215954260204</v>
      </c>
      <c r="L4773" s="12">
        <v>0.55601960671384643</v>
      </c>
      <c r="M4773" s="12">
        <v>0.5650747873210924</v>
      </c>
    </row>
    <row r="4774" spans="1:13" x14ac:dyDescent="0.35">
      <c r="A4774" s="11" t="str">
        <f t="shared" si="75"/>
        <v>CONSUMO PER CAPITA (kg o litros por individuo)Light/ZeroBCN AM</v>
      </c>
      <c r="B4774" s="11" t="s">
        <v>208</v>
      </c>
      <c r="C4774" s="11" t="s">
        <v>135</v>
      </c>
      <c r="D4774" s="11" t="s">
        <v>1</v>
      </c>
      <c r="E4774" s="12">
        <v>0.69087005207631402</v>
      </c>
      <c r="F4774" s="12">
        <v>0.98611121491646891</v>
      </c>
      <c r="G4774" s="12">
        <v>1.4541719912872262</v>
      </c>
      <c r="H4774" s="12">
        <v>0.8798847287107362</v>
      </c>
      <c r="I4774" s="12">
        <v>0.79278139123543723</v>
      </c>
      <c r="J4774" s="12">
        <v>1.0222132197750995</v>
      </c>
      <c r="K4774" s="12">
        <v>1.3116116617287188</v>
      </c>
      <c r="L4774" s="12">
        <v>0.8045362758883603</v>
      </c>
      <c r="M4774" s="12">
        <v>0.81847443739418591</v>
      </c>
    </row>
    <row r="4775" spans="1:13" x14ac:dyDescent="0.35">
      <c r="A4775" s="11" t="str">
        <f t="shared" si="75"/>
        <v>CONSUMO PER CAPITA (kg o litros por individuo)Light/ZeroREST.CAT ARAGON</v>
      </c>
      <c r="B4775" s="11" t="s">
        <v>208</v>
      </c>
      <c r="C4775" s="11" t="s">
        <v>135</v>
      </c>
      <c r="D4775" s="11" t="s">
        <v>2</v>
      </c>
      <c r="E4775" s="12">
        <v>0.47460350615066305</v>
      </c>
      <c r="F4775" s="12">
        <v>0.62413931825558233</v>
      </c>
      <c r="G4775" s="12">
        <v>1.0864152310995663</v>
      </c>
      <c r="H4775" s="12">
        <v>0.54270336746867631</v>
      </c>
      <c r="I4775" s="12">
        <v>0.53138843022904025</v>
      </c>
      <c r="J4775" s="12">
        <v>0.52772517425519316</v>
      </c>
      <c r="K4775" s="12">
        <v>0.94814190187159086</v>
      </c>
      <c r="L4775" s="12">
        <v>0.54887111215742412</v>
      </c>
      <c r="M4775" s="12">
        <v>0.47557878294463535</v>
      </c>
    </row>
    <row r="4776" spans="1:13" x14ac:dyDescent="0.35">
      <c r="A4776" s="11" t="str">
        <f t="shared" si="75"/>
        <v>CONSUMO PER CAPITA (kg o litros por individuo)Light/ZeroLEVANTE</v>
      </c>
      <c r="B4776" s="11" t="s">
        <v>208</v>
      </c>
      <c r="C4776" s="11" t="s">
        <v>135</v>
      </c>
      <c r="D4776" s="11" t="s">
        <v>3</v>
      </c>
      <c r="E4776" s="12">
        <v>0.60230786456921481</v>
      </c>
      <c r="F4776" s="12">
        <v>0.74453536067471848</v>
      </c>
      <c r="G4776" s="12">
        <v>1.0624576155868042</v>
      </c>
      <c r="H4776" s="12">
        <v>0.57373019039167461</v>
      </c>
      <c r="I4776" s="12">
        <v>0.6146618937872359</v>
      </c>
      <c r="J4776" s="12">
        <v>0.61755148193890497</v>
      </c>
      <c r="K4776" s="12">
        <v>0.97899213240840532</v>
      </c>
      <c r="L4776" s="12">
        <v>0.6539249097592591</v>
      </c>
      <c r="M4776" s="12">
        <v>0.55643477827889998</v>
      </c>
    </row>
    <row r="4777" spans="1:13" x14ac:dyDescent="0.35">
      <c r="A4777" s="11" t="str">
        <f t="shared" si="75"/>
        <v>CONSUMO PER CAPITA (kg o litros por individuo)Light/ZeroANDALUCIA</v>
      </c>
      <c r="B4777" s="11" t="s">
        <v>208</v>
      </c>
      <c r="C4777" s="11" t="s">
        <v>135</v>
      </c>
      <c r="D4777" s="11" t="s">
        <v>4</v>
      </c>
      <c r="E4777" s="12">
        <v>0.52539508509451749</v>
      </c>
      <c r="F4777" s="12">
        <v>0.58122328920419508</v>
      </c>
      <c r="G4777" s="12">
        <v>0.95108920649668294</v>
      </c>
      <c r="H4777" s="12">
        <v>0.63203155433830127</v>
      </c>
      <c r="I4777" s="12">
        <v>0.59109386363166005</v>
      </c>
      <c r="J4777" s="12">
        <v>0.63023754650064434</v>
      </c>
      <c r="K4777" s="12">
        <v>0.88726223993906139</v>
      </c>
      <c r="L4777" s="12">
        <v>0.43568659441171742</v>
      </c>
      <c r="M4777" s="12">
        <v>0.52569318062917214</v>
      </c>
    </row>
    <row r="4778" spans="1:13" x14ac:dyDescent="0.35">
      <c r="A4778" s="11" t="str">
        <f t="shared" si="75"/>
        <v>CONSUMO PER CAPITA (kg o litros por individuo)Light/ZeroMDD AM</v>
      </c>
      <c r="B4778" s="11" t="s">
        <v>208</v>
      </c>
      <c r="C4778" s="11" t="s">
        <v>135</v>
      </c>
      <c r="D4778" s="11" t="s">
        <v>5</v>
      </c>
      <c r="E4778" s="12">
        <v>0.91083552685244074</v>
      </c>
      <c r="F4778" s="12">
        <v>1.0630947506574946</v>
      </c>
      <c r="G4778" s="12">
        <v>1.3297526637777894</v>
      </c>
      <c r="H4778" s="12">
        <v>0.81545878447192055</v>
      </c>
      <c r="I4778" s="12">
        <v>0.76031587408283008</v>
      </c>
      <c r="J4778" s="12">
        <v>0.93258467008867774</v>
      </c>
      <c r="K4778" s="12">
        <v>1.2292808388857337</v>
      </c>
      <c r="L4778" s="12">
        <v>0.80859435411570979</v>
      </c>
      <c r="M4778" s="12">
        <v>0.78960802616988801</v>
      </c>
    </row>
    <row r="4779" spans="1:13" x14ac:dyDescent="0.35">
      <c r="A4779" s="11" t="str">
        <f t="shared" si="75"/>
        <v>CONSUMO PER CAPITA (kg o litros por individuo)Light/ZeroRTO CENTRO</v>
      </c>
      <c r="B4779" s="11" t="s">
        <v>208</v>
      </c>
      <c r="C4779" s="11" t="s">
        <v>135</v>
      </c>
      <c r="D4779" s="11" t="s">
        <v>6</v>
      </c>
      <c r="E4779" s="12">
        <v>0.51596252504582174</v>
      </c>
      <c r="F4779" s="12">
        <v>0.66198081785130247</v>
      </c>
      <c r="G4779" s="12">
        <v>0.95920160515955455</v>
      </c>
      <c r="H4779" s="12">
        <v>0.56512109086650231</v>
      </c>
      <c r="I4779" s="12">
        <v>0.48220029908265577</v>
      </c>
      <c r="J4779" s="12">
        <v>0.55415849857493349</v>
      </c>
      <c r="K4779" s="12">
        <v>0.90142412675440464</v>
      </c>
      <c r="L4779" s="12">
        <v>0.59688538931137225</v>
      </c>
      <c r="M4779" s="12">
        <v>0.67353062970023114</v>
      </c>
    </row>
    <row r="4780" spans="1:13" x14ac:dyDescent="0.35">
      <c r="A4780" s="11" t="str">
        <f t="shared" si="75"/>
        <v>CONSUMO PER CAPITA (kg o litros por individuo)Light/ZeroNORTE-CENTRO</v>
      </c>
      <c r="B4780" s="11" t="s">
        <v>208</v>
      </c>
      <c r="C4780" s="11" t="s">
        <v>135</v>
      </c>
      <c r="D4780" s="11" t="s">
        <v>7</v>
      </c>
      <c r="E4780" s="12">
        <v>0.28994232679173076</v>
      </c>
      <c r="F4780" s="12">
        <v>0.36510396273667878</v>
      </c>
      <c r="G4780" s="12">
        <v>0.61260809229054669</v>
      </c>
      <c r="H4780" s="12">
        <v>0.47477878111133037</v>
      </c>
      <c r="I4780" s="12">
        <v>0.30348369570750988</v>
      </c>
      <c r="J4780" s="12">
        <v>0.35491608731126129</v>
      </c>
      <c r="K4780" s="12">
        <v>0.54137685339366692</v>
      </c>
      <c r="L4780" s="12">
        <v>0.26972290014513312</v>
      </c>
      <c r="M4780" s="12">
        <v>0.28847032454603794</v>
      </c>
    </row>
    <row r="4781" spans="1:13" x14ac:dyDescent="0.35">
      <c r="A4781" s="11" t="str">
        <f t="shared" si="75"/>
        <v>CONSUMO PER CAPITA (kg o litros por individuo)Light/ZeroNOROESTE</v>
      </c>
      <c r="B4781" s="11" t="s">
        <v>208</v>
      </c>
      <c r="C4781" s="11" t="s">
        <v>135</v>
      </c>
      <c r="D4781" s="11" t="s">
        <v>8</v>
      </c>
      <c r="E4781" s="12">
        <v>0.29037252739958536</v>
      </c>
      <c r="F4781" s="12">
        <v>0.31004683448562281</v>
      </c>
      <c r="G4781" s="12">
        <v>0.39381028434768528</v>
      </c>
      <c r="H4781" s="12">
        <v>0.3297019197970904</v>
      </c>
      <c r="I4781" s="12">
        <v>0.33047138863652253</v>
      </c>
      <c r="J4781" s="12">
        <v>0.36712395770365219</v>
      </c>
      <c r="K4781" s="12">
        <v>0.54773179278471118</v>
      </c>
      <c r="L4781" s="12">
        <v>0.26799519772999897</v>
      </c>
      <c r="M4781" s="12">
        <v>0.35561348280765892</v>
      </c>
    </row>
    <row r="4782" spans="1:13" x14ac:dyDescent="0.35">
      <c r="A4782" s="11" t="str">
        <f t="shared" si="75"/>
        <v>CONSUMO PER CAPITA (kg o litros por individuo)Light/Zero&lt;2MIL</v>
      </c>
      <c r="B4782" s="11" t="s">
        <v>208</v>
      </c>
      <c r="C4782" s="11" t="s">
        <v>135</v>
      </c>
      <c r="D4782" s="11" t="s">
        <v>9</v>
      </c>
      <c r="E4782" s="12">
        <v>0.35728083801274524</v>
      </c>
      <c r="F4782" s="12">
        <v>0.45984018983228808</v>
      </c>
      <c r="G4782" s="12">
        <v>0.80173748863681538</v>
      </c>
      <c r="H4782" s="12">
        <v>0.43259754931236555</v>
      </c>
      <c r="I4782" s="12">
        <v>0.3487024833871219</v>
      </c>
      <c r="J4782" s="12">
        <v>0.30983332797475832</v>
      </c>
      <c r="K4782" s="12">
        <v>0.62212355117831564</v>
      </c>
      <c r="L4782" s="12">
        <v>0.27881275440131809</v>
      </c>
      <c r="M4782" s="12">
        <v>0.20673977526659013</v>
      </c>
    </row>
    <row r="4783" spans="1:13" x14ac:dyDescent="0.35">
      <c r="A4783" s="11" t="str">
        <f t="shared" si="75"/>
        <v>CONSUMO PER CAPITA (kg o litros por individuo)Light/Zero2-5MIL</v>
      </c>
      <c r="B4783" s="11" t="s">
        <v>208</v>
      </c>
      <c r="C4783" s="11" t="s">
        <v>135</v>
      </c>
      <c r="D4783" s="11" t="s">
        <v>10</v>
      </c>
      <c r="E4783" s="12">
        <v>0.35524943691213923</v>
      </c>
      <c r="F4783" s="12">
        <v>0.46858575523537505</v>
      </c>
      <c r="G4783" s="12">
        <v>0.69131074889156807</v>
      </c>
      <c r="H4783" s="12">
        <v>0.41587412506077459</v>
      </c>
      <c r="I4783" s="12">
        <v>0.26114892030600922</v>
      </c>
      <c r="J4783" s="12">
        <v>0.24278470916078454</v>
      </c>
      <c r="K4783" s="12">
        <v>0.46193658316610475</v>
      </c>
      <c r="L4783" s="12">
        <v>0.28717680107268306</v>
      </c>
      <c r="M4783" s="12">
        <v>0.36993617351244157</v>
      </c>
    </row>
    <row r="4784" spans="1:13" x14ac:dyDescent="0.35">
      <c r="A4784" s="11" t="str">
        <f t="shared" si="75"/>
        <v>CONSUMO PER CAPITA (kg o litros por individuo)Light/Zero5-10MIL</v>
      </c>
      <c r="B4784" s="11" t="s">
        <v>208</v>
      </c>
      <c r="C4784" s="11" t="s">
        <v>135</v>
      </c>
      <c r="D4784" s="11" t="s">
        <v>11</v>
      </c>
      <c r="E4784" s="12">
        <v>0.46648482644604033</v>
      </c>
      <c r="F4784" s="12">
        <v>0.4962858968953654</v>
      </c>
      <c r="G4784" s="12">
        <v>0.71649230079352944</v>
      </c>
      <c r="H4784" s="12">
        <v>0.48663639179480173</v>
      </c>
      <c r="I4784" s="12">
        <v>0.50031181808997893</v>
      </c>
      <c r="J4784" s="12">
        <v>0.51978312761528023</v>
      </c>
      <c r="K4784" s="12">
        <v>0.58911654825151083</v>
      </c>
      <c r="L4784" s="12">
        <v>0.36474177712783074</v>
      </c>
      <c r="M4784" s="12">
        <v>0.44155219860555445</v>
      </c>
    </row>
    <row r="4785" spans="1:13" x14ac:dyDescent="0.35">
      <c r="A4785" s="11" t="str">
        <f t="shared" si="75"/>
        <v>CONSUMO PER CAPITA (kg o litros por individuo)Light/Zero10-30MIL</v>
      </c>
      <c r="B4785" s="11" t="s">
        <v>208</v>
      </c>
      <c r="C4785" s="11" t="s">
        <v>135</v>
      </c>
      <c r="D4785" s="11" t="s">
        <v>12</v>
      </c>
      <c r="E4785" s="12">
        <v>0.4730961510083177</v>
      </c>
      <c r="F4785" s="12">
        <v>0.54953943057282628</v>
      </c>
      <c r="G4785" s="12">
        <v>0.83016121654380814</v>
      </c>
      <c r="H4785" s="12">
        <v>0.48719283120850404</v>
      </c>
      <c r="I4785" s="12">
        <v>0.49985486195187007</v>
      </c>
      <c r="J4785" s="12">
        <v>0.54376685546336878</v>
      </c>
      <c r="K4785" s="12">
        <v>0.8468901088838281</v>
      </c>
      <c r="L4785" s="12">
        <v>0.47136977487669474</v>
      </c>
      <c r="M4785" s="12">
        <v>0.4585661243797669</v>
      </c>
    </row>
    <row r="4786" spans="1:13" x14ac:dyDescent="0.35">
      <c r="A4786" s="11" t="str">
        <f t="shared" si="75"/>
        <v>CONSUMO PER CAPITA (kg o litros por individuo)Light/Zero30-100MIL</v>
      </c>
      <c r="B4786" s="11" t="s">
        <v>208</v>
      </c>
      <c r="C4786" s="11" t="s">
        <v>135</v>
      </c>
      <c r="D4786" s="11" t="s">
        <v>13</v>
      </c>
      <c r="E4786" s="12">
        <v>0.64227625288117496</v>
      </c>
      <c r="F4786" s="12">
        <v>0.86501661391452789</v>
      </c>
      <c r="G4786" s="12">
        <v>1.3595246559108682</v>
      </c>
      <c r="H4786" s="12">
        <v>0.81557502737039922</v>
      </c>
      <c r="I4786" s="12">
        <v>0.79668440943086849</v>
      </c>
      <c r="J4786" s="12">
        <v>0.85484129032544043</v>
      </c>
      <c r="K4786" s="12">
        <v>1.261785622960669</v>
      </c>
      <c r="L4786" s="12">
        <v>0.8181948829009712</v>
      </c>
      <c r="M4786" s="12">
        <v>0.69988785686000932</v>
      </c>
    </row>
    <row r="4787" spans="1:13" x14ac:dyDescent="0.35">
      <c r="A4787" s="11" t="str">
        <f t="shared" si="75"/>
        <v>CONSUMO PER CAPITA (kg o litros por individuo)Light/Zero100-200MIL</v>
      </c>
      <c r="B4787" s="11" t="s">
        <v>208</v>
      </c>
      <c r="C4787" s="11" t="s">
        <v>135</v>
      </c>
      <c r="D4787" s="11" t="s">
        <v>14</v>
      </c>
      <c r="E4787" s="12">
        <v>0.50715900245090728</v>
      </c>
      <c r="F4787" s="12">
        <v>0.66836293848630013</v>
      </c>
      <c r="G4787" s="12">
        <v>0.82344520522113973</v>
      </c>
      <c r="H4787" s="12">
        <v>0.5673719363072518</v>
      </c>
      <c r="I4787" s="12">
        <v>0.49030796878392341</v>
      </c>
      <c r="J4787" s="12">
        <v>0.55661268251082674</v>
      </c>
      <c r="K4787" s="12">
        <v>0.86130439335761388</v>
      </c>
      <c r="L4787" s="12">
        <v>0.46534615434352877</v>
      </c>
      <c r="M4787" s="12">
        <v>0.51955045029997837</v>
      </c>
    </row>
    <row r="4788" spans="1:13" x14ac:dyDescent="0.35">
      <c r="A4788" s="11" t="str">
        <f t="shared" si="75"/>
        <v>CONSUMO PER CAPITA (kg o litros por individuo)Light/Zero200-500MIL</v>
      </c>
      <c r="B4788" s="11" t="s">
        <v>208</v>
      </c>
      <c r="C4788" s="11" t="s">
        <v>135</v>
      </c>
      <c r="D4788" s="11" t="s">
        <v>15</v>
      </c>
      <c r="E4788" s="12">
        <v>0.48114470757361105</v>
      </c>
      <c r="F4788" s="12">
        <v>0.60169850387257562</v>
      </c>
      <c r="G4788" s="12">
        <v>0.87051760583243232</v>
      </c>
      <c r="H4788" s="12">
        <v>0.51944510912078656</v>
      </c>
      <c r="I4788" s="12">
        <v>0.45794580110600264</v>
      </c>
      <c r="J4788" s="12">
        <v>0.68122628255362661</v>
      </c>
      <c r="K4788" s="12">
        <v>0.87495640426194732</v>
      </c>
      <c r="L4788" s="12">
        <v>0.50646749101444122</v>
      </c>
      <c r="M4788" s="12">
        <v>0.6534078769498245</v>
      </c>
    </row>
    <row r="4789" spans="1:13" x14ac:dyDescent="0.35">
      <c r="A4789" s="11" t="str">
        <f t="shared" si="75"/>
        <v>CONSUMO PER CAPITA (kg o litros por individuo)Light/Zero&gt;500MIL</v>
      </c>
      <c r="B4789" s="11" t="s">
        <v>208</v>
      </c>
      <c r="C4789" s="11" t="s">
        <v>135</v>
      </c>
      <c r="D4789" s="11" t="s">
        <v>16</v>
      </c>
      <c r="E4789" s="12">
        <v>0.80385595666442167</v>
      </c>
      <c r="F4789" s="12">
        <v>0.89812359022088828</v>
      </c>
      <c r="G4789" s="12">
        <v>1.2976969803144311</v>
      </c>
      <c r="H4789" s="12">
        <v>0.78547275836224495</v>
      </c>
      <c r="I4789" s="12">
        <v>0.72188680748694445</v>
      </c>
      <c r="J4789" s="12">
        <v>0.80291257443369912</v>
      </c>
      <c r="K4789" s="12">
        <v>1.1768921876881766</v>
      </c>
      <c r="L4789" s="12">
        <v>0.70701380287661131</v>
      </c>
      <c r="M4789" s="12">
        <v>0.71498474085341746</v>
      </c>
    </row>
    <row r="4790" spans="1:13" x14ac:dyDescent="0.35">
      <c r="A4790" s="11" t="str">
        <f t="shared" si="75"/>
        <v>CONSUMO PER CAPITA (kg o litros por individuo)Light/ZeroDE 15 A 19 AÑOS</v>
      </c>
      <c r="B4790" s="11" t="s">
        <v>208</v>
      </c>
      <c r="C4790" s="11" t="s">
        <v>135</v>
      </c>
      <c r="D4790" s="11" t="s">
        <v>34</v>
      </c>
      <c r="E4790" s="12">
        <v>0.10002442143617281</v>
      </c>
      <c r="F4790" s="12">
        <v>0.15650599621118</v>
      </c>
      <c r="G4790" s="12">
        <v>0.21287232580852888</v>
      </c>
      <c r="H4790" s="12">
        <v>0.23376392828914136</v>
      </c>
      <c r="I4790" s="12">
        <v>0.19284251306999672</v>
      </c>
      <c r="J4790" s="12">
        <v>8.7363333542593513E-2</v>
      </c>
      <c r="K4790" s="12">
        <v>0.14602479203348265</v>
      </c>
      <c r="L4790" s="12">
        <v>2.1637361591219869E-2</v>
      </c>
      <c r="M4790" s="12">
        <v>0.21796507707392071</v>
      </c>
    </row>
    <row r="4791" spans="1:13" x14ac:dyDescent="0.35">
      <c r="A4791" s="11" t="str">
        <f t="shared" si="75"/>
        <v>CONSUMO PER CAPITA (kg o litros por individuo)Light/ZeroDE 20 A 24 AÑOS</v>
      </c>
      <c r="B4791" s="11" t="s">
        <v>208</v>
      </c>
      <c r="C4791" s="11" t="s">
        <v>135</v>
      </c>
      <c r="D4791" s="11" t="s">
        <v>35</v>
      </c>
      <c r="E4791" s="12">
        <v>0.21188745477291573</v>
      </c>
      <c r="F4791" s="12">
        <v>0.42111390741829324</v>
      </c>
      <c r="G4791" s="12">
        <v>0.44117661630030086</v>
      </c>
      <c r="H4791" s="12">
        <v>0.18635486263563553</v>
      </c>
      <c r="I4791" s="12">
        <v>0.18177025051743229</v>
      </c>
      <c r="J4791" s="12">
        <v>0.24652785479592246</v>
      </c>
      <c r="K4791" s="12">
        <v>0.20243258658041838</v>
      </c>
      <c r="L4791" s="12">
        <v>0.26060335188666001</v>
      </c>
      <c r="M4791" s="12">
        <v>0.354168091583283</v>
      </c>
    </row>
    <row r="4792" spans="1:13" x14ac:dyDescent="0.35">
      <c r="A4792" s="11" t="str">
        <f t="shared" si="75"/>
        <v>CONSUMO PER CAPITA (kg o litros por individuo)Light/ZeroDE 25 A 34 AÑOS</v>
      </c>
      <c r="B4792" s="11" t="s">
        <v>208</v>
      </c>
      <c r="C4792" s="11" t="s">
        <v>135</v>
      </c>
      <c r="D4792" s="11" t="s">
        <v>36</v>
      </c>
      <c r="E4792" s="12">
        <v>0.39330683336835925</v>
      </c>
      <c r="F4792" s="12">
        <v>0.38071167063677125</v>
      </c>
      <c r="G4792" s="12">
        <v>0.58166069579459201</v>
      </c>
      <c r="H4792" s="12">
        <v>0.41993016880280398</v>
      </c>
      <c r="I4792" s="12">
        <v>0.30193691527216626</v>
      </c>
      <c r="J4792" s="12">
        <v>0.36904182593659007</v>
      </c>
      <c r="K4792" s="12">
        <v>0.5728302388726435</v>
      </c>
      <c r="L4792" s="12">
        <v>0.3032300716875288</v>
      </c>
      <c r="M4792" s="12">
        <v>0.2526387338388999</v>
      </c>
    </row>
    <row r="4793" spans="1:13" x14ac:dyDescent="0.35">
      <c r="A4793" s="11" t="str">
        <f t="shared" ref="A4793:A4856" si="76">B4793&amp;C4793&amp;D4793</f>
        <v>CONSUMO PER CAPITA (kg o litros por individuo)Light/ZeroDE 35 A 49 AÑOS</v>
      </c>
      <c r="B4793" s="11" t="s">
        <v>208</v>
      </c>
      <c r="C4793" s="11" t="s">
        <v>135</v>
      </c>
      <c r="D4793" s="11" t="s">
        <v>37</v>
      </c>
      <c r="E4793" s="12">
        <v>0.70987546827539005</v>
      </c>
      <c r="F4793" s="12">
        <v>0.77175698080690758</v>
      </c>
      <c r="G4793" s="12">
        <v>1.1711363120974565</v>
      </c>
      <c r="H4793" s="12">
        <v>0.76051853412311488</v>
      </c>
      <c r="I4793" s="12">
        <v>0.69925138023646494</v>
      </c>
      <c r="J4793" s="12">
        <v>0.76613805923473766</v>
      </c>
      <c r="K4793" s="12">
        <v>1.0728134016431126</v>
      </c>
      <c r="L4793" s="12">
        <v>0.61432023023394411</v>
      </c>
      <c r="M4793" s="12">
        <v>0.58436840574837245</v>
      </c>
    </row>
    <row r="4794" spans="1:13" x14ac:dyDescent="0.35">
      <c r="A4794" s="11" t="str">
        <f t="shared" si="76"/>
        <v>CONSUMO PER CAPITA (kg o litros por individuo)Light/ZeroDE 50 A 59 AÑOS</v>
      </c>
      <c r="B4794" s="11" t="s">
        <v>208</v>
      </c>
      <c r="C4794" s="11" t="s">
        <v>135</v>
      </c>
      <c r="D4794" s="11" t="s">
        <v>38</v>
      </c>
      <c r="E4794" s="12">
        <v>0.70449960775264475</v>
      </c>
      <c r="F4794" s="12">
        <v>0.89105985082436612</v>
      </c>
      <c r="G4794" s="12">
        <v>1.342415617738441</v>
      </c>
      <c r="H4794" s="12">
        <v>0.77258571550488764</v>
      </c>
      <c r="I4794" s="12">
        <v>0.75120491507630216</v>
      </c>
      <c r="J4794" s="12">
        <v>0.86105734661495237</v>
      </c>
      <c r="K4794" s="12">
        <v>1.2420641885223827</v>
      </c>
      <c r="L4794" s="12">
        <v>0.76578352185687559</v>
      </c>
      <c r="M4794" s="12">
        <v>0.86357047537041653</v>
      </c>
    </row>
    <row r="4795" spans="1:13" x14ac:dyDescent="0.35">
      <c r="A4795" s="11" t="str">
        <f t="shared" si="76"/>
        <v>CONSUMO PER CAPITA (kg o litros por individuo)Light/ZeroDE 60 A 75 AÑOS</v>
      </c>
      <c r="B4795" s="11" t="s">
        <v>208</v>
      </c>
      <c r="C4795" s="11" t="s">
        <v>135</v>
      </c>
      <c r="D4795" s="11" t="s">
        <v>39</v>
      </c>
      <c r="E4795" s="12">
        <v>0.56472126918641763</v>
      </c>
      <c r="F4795" s="12">
        <v>0.79736611337938712</v>
      </c>
      <c r="G4795" s="12">
        <v>1.1712420807508859</v>
      </c>
      <c r="H4795" s="12">
        <v>0.64067536961979488</v>
      </c>
      <c r="I4795" s="12">
        <v>0.64912225113228694</v>
      </c>
      <c r="J4795" s="12">
        <v>0.73618459861566521</v>
      </c>
      <c r="K4795" s="12">
        <v>1.1894977520212744</v>
      </c>
      <c r="L4795" s="12">
        <v>0.71339961834605947</v>
      </c>
      <c r="M4795" s="12">
        <v>0.6486809733102229</v>
      </c>
    </row>
    <row r="4796" spans="1:13" x14ac:dyDescent="0.35">
      <c r="A4796" s="11" t="str">
        <f t="shared" si="76"/>
        <v>CONSUMO PER CAPITA (kg o litros por individuo)Light/ZeroNIVEL ALTO</v>
      </c>
      <c r="B4796" s="11" t="s">
        <v>208</v>
      </c>
      <c r="C4796" s="11" t="s">
        <v>135</v>
      </c>
      <c r="D4796" s="11" t="s">
        <v>171</v>
      </c>
      <c r="E4796" s="12">
        <v>0.49858275921350814</v>
      </c>
      <c r="F4796" s="12">
        <v>0.70356297115607658</v>
      </c>
      <c r="G4796" s="12">
        <v>1.1129044924496041</v>
      </c>
      <c r="H4796" s="12">
        <v>0.63623636613394641</v>
      </c>
      <c r="I4796" s="12">
        <v>0.62371196355167502</v>
      </c>
      <c r="J4796" s="12">
        <v>0.69149619945249308</v>
      </c>
      <c r="K4796" s="12">
        <v>0.9896545144977702</v>
      </c>
      <c r="L4796" s="12">
        <v>0.67301351389883524</v>
      </c>
      <c r="M4796" s="12">
        <v>0.71550589940250275</v>
      </c>
    </row>
    <row r="4797" spans="1:13" x14ac:dyDescent="0.35">
      <c r="A4797" s="11" t="str">
        <f t="shared" si="76"/>
        <v>CONSUMO PER CAPITA (kg o litros por individuo)Light/ZeroNIVEL MEDIO ALTO</v>
      </c>
      <c r="B4797" s="11" t="s">
        <v>208</v>
      </c>
      <c r="C4797" s="11" t="s">
        <v>135</v>
      </c>
      <c r="D4797" s="11" t="s">
        <v>172</v>
      </c>
      <c r="E4797" s="12">
        <v>0.74486043168093508</v>
      </c>
      <c r="F4797" s="12">
        <v>0.78227176720306546</v>
      </c>
      <c r="G4797" s="12">
        <v>1.1081081079794926</v>
      </c>
      <c r="H4797" s="12">
        <v>0.80347844276639568</v>
      </c>
      <c r="I4797" s="12">
        <v>0.70101866950702019</v>
      </c>
      <c r="J4797" s="12">
        <v>0.75089902701595979</v>
      </c>
      <c r="K4797" s="12">
        <v>0.94770483603261557</v>
      </c>
      <c r="L4797" s="12">
        <v>0.65133522997644766</v>
      </c>
      <c r="M4797" s="12">
        <v>0.60883181953100329</v>
      </c>
    </row>
    <row r="4798" spans="1:13" x14ac:dyDescent="0.35">
      <c r="A4798" s="11" t="str">
        <f t="shared" si="76"/>
        <v>CONSUMO PER CAPITA (kg o litros por individuo)Light/ZeroNIVEL MEDIO</v>
      </c>
      <c r="B4798" s="11" t="s">
        <v>208</v>
      </c>
      <c r="C4798" s="11" t="s">
        <v>135</v>
      </c>
      <c r="D4798" s="11" t="s">
        <v>173</v>
      </c>
      <c r="E4798" s="12">
        <v>0.561707068485227</v>
      </c>
      <c r="F4798" s="12">
        <v>0.67779143453002477</v>
      </c>
      <c r="G4798" s="12">
        <v>0.94421962381343771</v>
      </c>
      <c r="H4798" s="12">
        <v>0.53248933450302516</v>
      </c>
      <c r="I4798" s="12">
        <v>0.51056727604636509</v>
      </c>
      <c r="J4798" s="12">
        <v>0.55464087597847955</v>
      </c>
      <c r="K4798" s="12">
        <v>0.86652758224705673</v>
      </c>
      <c r="L4798" s="12">
        <v>0.45702279089875292</v>
      </c>
      <c r="M4798" s="12">
        <v>0.41602094690171515</v>
      </c>
    </row>
    <row r="4799" spans="1:13" x14ac:dyDescent="0.35">
      <c r="A4799" s="11" t="str">
        <f t="shared" si="76"/>
        <v>CONSUMO PER CAPITA (kg o litros por individuo)Light/ZeroNIVEL MEDIO BAJO</v>
      </c>
      <c r="B4799" s="11" t="s">
        <v>208</v>
      </c>
      <c r="C4799" s="11" t="s">
        <v>135</v>
      </c>
      <c r="D4799" s="11" t="s">
        <v>174</v>
      </c>
      <c r="E4799" s="12">
        <v>0.48658249657070507</v>
      </c>
      <c r="F4799" s="12">
        <v>0.5687292587911098</v>
      </c>
      <c r="G4799" s="12">
        <v>0.9312602158032578</v>
      </c>
      <c r="H4799" s="12">
        <v>0.54073748614364359</v>
      </c>
      <c r="I4799" s="12">
        <v>0.59731377752843695</v>
      </c>
      <c r="J4799" s="12">
        <v>0.60383226831242964</v>
      </c>
      <c r="K4799" s="12">
        <v>0.91421477895063463</v>
      </c>
      <c r="L4799" s="12">
        <v>0.55228773315050483</v>
      </c>
      <c r="M4799" s="12">
        <v>0.59624668719053531</v>
      </c>
    </row>
    <row r="4800" spans="1:13" x14ac:dyDescent="0.35">
      <c r="A4800" s="11" t="str">
        <f t="shared" si="76"/>
        <v>CONSUMO PER CAPITA (kg o litros por individuo)Light/ZeroNIVEL BAJO</v>
      </c>
      <c r="B4800" s="11" t="s">
        <v>208</v>
      </c>
      <c r="C4800" s="11" t="s">
        <v>135</v>
      </c>
      <c r="D4800" s="11" t="s">
        <v>190</v>
      </c>
      <c r="E4800" s="12">
        <v>0.51710213141077999</v>
      </c>
      <c r="F4800" s="12">
        <v>0.656489426534974</v>
      </c>
      <c r="G4800" s="12">
        <v>0.93878723010341236</v>
      </c>
      <c r="H4800" s="12">
        <v>0.58966190318494371</v>
      </c>
      <c r="I4800" s="12">
        <v>0.47071845371038984</v>
      </c>
      <c r="J4800" s="12">
        <v>0.61937028483703538</v>
      </c>
      <c r="K4800" s="12">
        <v>0.96583211240799927</v>
      </c>
      <c r="L4800" s="12">
        <v>0.48887724773034441</v>
      </c>
      <c r="M4800" s="12">
        <v>0.53409537635649862</v>
      </c>
    </row>
    <row r="4801" spans="1:13" x14ac:dyDescent="0.35">
      <c r="A4801" s="11" t="str">
        <f t="shared" si="76"/>
        <v>CONSUMO PER CAPITA (kg o litros por individuo)Light/ZeroHOMBRE</v>
      </c>
      <c r="B4801" s="11" t="s">
        <v>208</v>
      </c>
      <c r="C4801" s="11" t="s">
        <v>135</v>
      </c>
      <c r="D4801" s="11" t="s">
        <v>17</v>
      </c>
      <c r="E4801" s="12">
        <v>0.56333522369996825</v>
      </c>
      <c r="F4801" s="12">
        <v>0.71470087645636349</v>
      </c>
      <c r="G4801" s="12">
        <v>1.059656883241147</v>
      </c>
      <c r="H4801" s="12">
        <v>0.65989803055833485</v>
      </c>
      <c r="I4801" s="12">
        <v>0.62163359629128567</v>
      </c>
      <c r="J4801" s="12">
        <v>0.64196891380196963</v>
      </c>
      <c r="K4801" s="12">
        <v>0.96837583107449821</v>
      </c>
      <c r="L4801" s="12">
        <v>0.61748951183031098</v>
      </c>
      <c r="M4801" s="12">
        <v>0.61400127054155251</v>
      </c>
    </row>
    <row r="4802" spans="1:13" x14ac:dyDescent="0.35">
      <c r="A4802" s="11" t="str">
        <f t="shared" si="76"/>
        <v>CONSUMO PER CAPITA (kg o litros por individuo)Light/ZeroMUJER</v>
      </c>
      <c r="B4802" s="11" t="s">
        <v>208</v>
      </c>
      <c r="C4802" s="11" t="s">
        <v>135</v>
      </c>
      <c r="D4802" s="11" t="s">
        <v>18</v>
      </c>
      <c r="E4802" s="12">
        <v>0.54414143595986597</v>
      </c>
      <c r="F4802" s="12">
        <v>0.64232546386362777</v>
      </c>
      <c r="G4802" s="12">
        <v>0.94873753538224137</v>
      </c>
      <c r="H4802" s="12">
        <v>0.56188528425037021</v>
      </c>
      <c r="I4802" s="12">
        <v>0.51687823255271803</v>
      </c>
      <c r="J4802" s="12">
        <v>0.63195832400476037</v>
      </c>
      <c r="K4802" s="12">
        <v>0.90366342512850883</v>
      </c>
      <c r="L4802" s="12">
        <v>0.49518518413662599</v>
      </c>
      <c r="M4802" s="12">
        <v>0.5165373358032298</v>
      </c>
    </row>
    <row r="4803" spans="1:13" x14ac:dyDescent="0.35">
      <c r="A4803" s="11" t="str">
        <f t="shared" si="76"/>
        <v>CONSUMO PER CAPITA (kg o litros por individuo)Otra Variedad ColaT.ESPAÑA</v>
      </c>
      <c r="B4803" s="11" t="s">
        <v>208</v>
      </c>
      <c r="C4803" s="11" t="s">
        <v>136</v>
      </c>
      <c r="D4803" s="11" t="s">
        <v>32</v>
      </c>
      <c r="E4803" s="12" t="s">
        <v>222</v>
      </c>
      <c r="F4803" s="12" t="s">
        <v>222</v>
      </c>
      <c r="G4803" s="12" t="s">
        <v>222</v>
      </c>
      <c r="H4803" s="12" t="s">
        <v>222</v>
      </c>
      <c r="I4803" s="12" t="s">
        <v>222</v>
      </c>
      <c r="J4803" s="12" t="s">
        <v>222</v>
      </c>
      <c r="K4803" s="12" t="s">
        <v>222</v>
      </c>
      <c r="L4803" s="12" t="s">
        <v>222</v>
      </c>
      <c r="M4803" s="12" t="s">
        <v>222</v>
      </c>
    </row>
    <row r="4804" spans="1:13" x14ac:dyDescent="0.35">
      <c r="A4804" s="11" t="str">
        <f t="shared" si="76"/>
        <v>CONSUMO PER CAPITA (kg o litros por individuo)Otra Variedad ColaBCN AM</v>
      </c>
      <c r="B4804" s="11" t="s">
        <v>208</v>
      </c>
      <c r="C4804" s="11" t="s">
        <v>136</v>
      </c>
      <c r="D4804" s="11" t="s">
        <v>1</v>
      </c>
      <c r="E4804" s="12" t="s">
        <v>222</v>
      </c>
      <c r="F4804" s="12" t="s">
        <v>222</v>
      </c>
      <c r="G4804" s="12" t="s">
        <v>222</v>
      </c>
      <c r="H4804" s="12" t="s">
        <v>222</v>
      </c>
      <c r="I4804" s="12" t="s">
        <v>222</v>
      </c>
      <c r="J4804" s="12" t="s">
        <v>222</v>
      </c>
      <c r="K4804" s="12" t="s">
        <v>222</v>
      </c>
      <c r="L4804" s="12" t="s">
        <v>222</v>
      </c>
      <c r="M4804" s="12" t="s">
        <v>222</v>
      </c>
    </row>
    <row r="4805" spans="1:13" x14ac:dyDescent="0.35">
      <c r="A4805" s="11" t="str">
        <f t="shared" si="76"/>
        <v>CONSUMO PER CAPITA (kg o litros por individuo)Otra Variedad ColaREST.CAT ARAGON</v>
      </c>
      <c r="B4805" s="11" t="s">
        <v>208</v>
      </c>
      <c r="C4805" s="11" t="s">
        <v>136</v>
      </c>
      <c r="D4805" s="11" t="s">
        <v>2</v>
      </c>
      <c r="E4805" s="12" t="s">
        <v>222</v>
      </c>
      <c r="F4805" s="12" t="s">
        <v>222</v>
      </c>
      <c r="G4805" s="12" t="s">
        <v>222</v>
      </c>
      <c r="H4805" s="12" t="s">
        <v>222</v>
      </c>
      <c r="I4805" s="12" t="s">
        <v>222</v>
      </c>
      <c r="J4805" s="12" t="s">
        <v>222</v>
      </c>
      <c r="K4805" s="12" t="s">
        <v>222</v>
      </c>
      <c r="L4805" s="12" t="s">
        <v>222</v>
      </c>
      <c r="M4805" s="12" t="s">
        <v>222</v>
      </c>
    </row>
    <row r="4806" spans="1:13" x14ac:dyDescent="0.35">
      <c r="A4806" s="11" t="str">
        <f t="shared" si="76"/>
        <v>CONSUMO PER CAPITA (kg o litros por individuo)Otra Variedad ColaLEVANTE</v>
      </c>
      <c r="B4806" s="11" t="s">
        <v>208</v>
      </c>
      <c r="C4806" s="11" t="s">
        <v>136</v>
      </c>
      <c r="D4806" s="11" t="s">
        <v>3</v>
      </c>
      <c r="E4806" s="12" t="s">
        <v>222</v>
      </c>
      <c r="F4806" s="12" t="s">
        <v>222</v>
      </c>
      <c r="G4806" s="12" t="s">
        <v>222</v>
      </c>
      <c r="H4806" s="12" t="s">
        <v>222</v>
      </c>
      <c r="I4806" s="12" t="s">
        <v>222</v>
      </c>
      <c r="J4806" s="12" t="s">
        <v>222</v>
      </c>
      <c r="K4806" s="12" t="s">
        <v>222</v>
      </c>
      <c r="L4806" s="12" t="s">
        <v>222</v>
      </c>
      <c r="M4806" s="12" t="s">
        <v>222</v>
      </c>
    </row>
    <row r="4807" spans="1:13" x14ac:dyDescent="0.35">
      <c r="A4807" s="11" t="str">
        <f t="shared" si="76"/>
        <v>CONSUMO PER CAPITA (kg o litros por individuo)Otra Variedad ColaANDALUCIA</v>
      </c>
      <c r="B4807" s="11" t="s">
        <v>208</v>
      </c>
      <c r="C4807" s="11" t="s">
        <v>136</v>
      </c>
      <c r="D4807" s="11" t="s">
        <v>4</v>
      </c>
      <c r="E4807" s="12" t="s">
        <v>222</v>
      </c>
      <c r="F4807" s="12" t="s">
        <v>222</v>
      </c>
      <c r="G4807" s="12" t="s">
        <v>222</v>
      </c>
      <c r="H4807" s="12" t="s">
        <v>222</v>
      </c>
      <c r="I4807" s="12" t="s">
        <v>222</v>
      </c>
      <c r="J4807" s="12" t="s">
        <v>222</v>
      </c>
      <c r="K4807" s="12" t="s">
        <v>222</v>
      </c>
      <c r="L4807" s="12" t="s">
        <v>222</v>
      </c>
      <c r="M4807" s="12" t="s">
        <v>222</v>
      </c>
    </row>
    <row r="4808" spans="1:13" x14ac:dyDescent="0.35">
      <c r="A4808" s="11" t="str">
        <f t="shared" si="76"/>
        <v>CONSUMO PER CAPITA (kg o litros por individuo)Otra Variedad ColaMDD AM</v>
      </c>
      <c r="B4808" s="11" t="s">
        <v>208</v>
      </c>
      <c r="C4808" s="11" t="s">
        <v>136</v>
      </c>
      <c r="D4808" s="11" t="s">
        <v>5</v>
      </c>
      <c r="E4808" s="12" t="s">
        <v>222</v>
      </c>
      <c r="F4808" s="12" t="s">
        <v>222</v>
      </c>
      <c r="G4808" s="12" t="s">
        <v>222</v>
      </c>
      <c r="H4808" s="12" t="s">
        <v>222</v>
      </c>
      <c r="I4808" s="12" t="s">
        <v>222</v>
      </c>
      <c r="J4808" s="12" t="s">
        <v>222</v>
      </c>
      <c r="K4808" s="12" t="s">
        <v>222</v>
      </c>
      <c r="L4808" s="12" t="s">
        <v>222</v>
      </c>
      <c r="M4808" s="12" t="s">
        <v>222</v>
      </c>
    </row>
    <row r="4809" spans="1:13" x14ac:dyDescent="0.35">
      <c r="A4809" s="11" t="str">
        <f t="shared" si="76"/>
        <v>CONSUMO PER CAPITA (kg o litros por individuo)Otra Variedad ColaRTO CENTRO</v>
      </c>
      <c r="B4809" s="11" t="s">
        <v>208</v>
      </c>
      <c r="C4809" s="11" t="s">
        <v>136</v>
      </c>
      <c r="D4809" s="11" t="s">
        <v>6</v>
      </c>
      <c r="E4809" s="12" t="s">
        <v>222</v>
      </c>
      <c r="F4809" s="12" t="s">
        <v>222</v>
      </c>
      <c r="G4809" s="12" t="s">
        <v>222</v>
      </c>
      <c r="H4809" s="12" t="s">
        <v>222</v>
      </c>
      <c r="I4809" s="12" t="s">
        <v>222</v>
      </c>
      <c r="J4809" s="12" t="s">
        <v>222</v>
      </c>
      <c r="K4809" s="12" t="s">
        <v>222</v>
      </c>
      <c r="L4809" s="12" t="s">
        <v>222</v>
      </c>
      <c r="M4809" s="12" t="s">
        <v>222</v>
      </c>
    </row>
    <row r="4810" spans="1:13" x14ac:dyDescent="0.35">
      <c r="A4810" s="11" t="str">
        <f t="shared" si="76"/>
        <v>CONSUMO PER CAPITA (kg o litros por individuo)Otra Variedad ColaNORTE-CENTRO</v>
      </c>
      <c r="B4810" s="11" t="s">
        <v>208</v>
      </c>
      <c r="C4810" s="11" t="s">
        <v>136</v>
      </c>
      <c r="D4810" s="11" t="s">
        <v>7</v>
      </c>
      <c r="E4810" s="12" t="s">
        <v>222</v>
      </c>
      <c r="F4810" s="12" t="s">
        <v>222</v>
      </c>
      <c r="G4810" s="12" t="s">
        <v>222</v>
      </c>
      <c r="H4810" s="12" t="s">
        <v>222</v>
      </c>
      <c r="I4810" s="12" t="s">
        <v>222</v>
      </c>
      <c r="J4810" s="12" t="s">
        <v>222</v>
      </c>
      <c r="K4810" s="12" t="s">
        <v>222</v>
      </c>
      <c r="L4810" s="12" t="s">
        <v>222</v>
      </c>
      <c r="M4810" s="12" t="s">
        <v>222</v>
      </c>
    </row>
    <row r="4811" spans="1:13" x14ac:dyDescent="0.35">
      <c r="A4811" s="11" t="str">
        <f t="shared" si="76"/>
        <v>CONSUMO PER CAPITA (kg o litros por individuo)Otra Variedad ColaNOROESTE</v>
      </c>
      <c r="B4811" s="11" t="s">
        <v>208</v>
      </c>
      <c r="C4811" s="11" t="s">
        <v>136</v>
      </c>
      <c r="D4811" s="11" t="s">
        <v>8</v>
      </c>
      <c r="E4811" s="12" t="s">
        <v>222</v>
      </c>
      <c r="F4811" s="12" t="s">
        <v>222</v>
      </c>
      <c r="G4811" s="12" t="s">
        <v>222</v>
      </c>
      <c r="H4811" s="12" t="s">
        <v>222</v>
      </c>
      <c r="I4811" s="12" t="s">
        <v>222</v>
      </c>
      <c r="J4811" s="12" t="s">
        <v>222</v>
      </c>
      <c r="K4811" s="12" t="s">
        <v>222</v>
      </c>
      <c r="L4811" s="12" t="s">
        <v>222</v>
      </c>
      <c r="M4811" s="12" t="s">
        <v>222</v>
      </c>
    </row>
    <row r="4812" spans="1:13" x14ac:dyDescent="0.35">
      <c r="A4812" s="11" t="str">
        <f t="shared" si="76"/>
        <v>CONSUMO PER CAPITA (kg o litros por individuo)Otra Variedad Cola&lt;2MIL</v>
      </c>
      <c r="B4812" s="11" t="s">
        <v>208</v>
      </c>
      <c r="C4812" s="11" t="s">
        <v>136</v>
      </c>
      <c r="D4812" s="11" t="s">
        <v>9</v>
      </c>
      <c r="E4812" s="12" t="s">
        <v>222</v>
      </c>
      <c r="F4812" s="12" t="s">
        <v>222</v>
      </c>
      <c r="G4812" s="12" t="s">
        <v>222</v>
      </c>
      <c r="H4812" s="12" t="s">
        <v>222</v>
      </c>
      <c r="I4812" s="12" t="s">
        <v>222</v>
      </c>
      <c r="J4812" s="12" t="s">
        <v>222</v>
      </c>
      <c r="K4812" s="12" t="s">
        <v>222</v>
      </c>
      <c r="L4812" s="12" t="s">
        <v>222</v>
      </c>
      <c r="M4812" s="12" t="s">
        <v>222</v>
      </c>
    </row>
    <row r="4813" spans="1:13" x14ac:dyDescent="0.35">
      <c r="A4813" s="11" t="str">
        <f t="shared" si="76"/>
        <v>CONSUMO PER CAPITA (kg o litros por individuo)Otra Variedad Cola2-5MIL</v>
      </c>
      <c r="B4813" s="11" t="s">
        <v>208</v>
      </c>
      <c r="C4813" s="11" t="s">
        <v>136</v>
      </c>
      <c r="D4813" s="11" t="s">
        <v>10</v>
      </c>
      <c r="E4813" s="12" t="s">
        <v>222</v>
      </c>
      <c r="F4813" s="12" t="s">
        <v>222</v>
      </c>
      <c r="G4813" s="12" t="s">
        <v>222</v>
      </c>
      <c r="H4813" s="12" t="s">
        <v>222</v>
      </c>
      <c r="I4813" s="12" t="s">
        <v>222</v>
      </c>
      <c r="J4813" s="12" t="s">
        <v>222</v>
      </c>
      <c r="K4813" s="12" t="s">
        <v>222</v>
      </c>
      <c r="L4813" s="12" t="s">
        <v>222</v>
      </c>
      <c r="M4813" s="12" t="s">
        <v>222</v>
      </c>
    </row>
    <row r="4814" spans="1:13" x14ac:dyDescent="0.35">
      <c r="A4814" s="11" t="str">
        <f t="shared" si="76"/>
        <v>CONSUMO PER CAPITA (kg o litros por individuo)Otra Variedad Cola5-10MIL</v>
      </c>
      <c r="B4814" s="11" t="s">
        <v>208</v>
      </c>
      <c r="C4814" s="11" t="s">
        <v>136</v>
      </c>
      <c r="D4814" s="11" t="s">
        <v>11</v>
      </c>
      <c r="E4814" s="12" t="s">
        <v>222</v>
      </c>
      <c r="F4814" s="12" t="s">
        <v>222</v>
      </c>
      <c r="G4814" s="12" t="s">
        <v>222</v>
      </c>
      <c r="H4814" s="12" t="s">
        <v>222</v>
      </c>
      <c r="I4814" s="12" t="s">
        <v>222</v>
      </c>
      <c r="J4814" s="12" t="s">
        <v>222</v>
      </c>
      <c r="K4814" s="12" t="s">
        <v>222</v>
      </c>
      <c r="L4814" s="12" t="s">
        <v>222</v>
      </c>
      <c r="M4814" s="12" t="s">
        <v>222</v>
      </c>
    </row>
    <row r="4815" spans="1:13" x14ac:dyDescent="0.35">
      <c r="A4815" s="11" t="str">
        <f t="shared" si="76"/>
        <v>CONSUMO PER CAPITA (kg o litros por individuo)Otra Variedad Cola10-30MIL</v>
      </c>
      <c r="B4815" s="11" t="s">
        <v>208</v>
      </c>
      <c r="C4815" s="11" t="s">
        <v>136</v>
      </c>
      <c r="D4815" s="11" t="s">
        <v>12</v>
      </c>
      <c r="E4815" s="12" t="s">
        <v>222</v>
      </c>
      <c r="F4815" s="12" t="s">
        <v>222</v>
      </c>
      <c r="G4815" s="12" t="s">
        <v>222</v>
      </c>
      <c r="H4815" s="12" t="s">
        <v>222</v>
      </c>
      <c r="I4815" s="12" t="s">
        <v>222</v>
      </c>
      <c r="J4815" s="12" t="s">
        <v>222</v>
      </c>
      <c r="K4815" s="12" t="s">
        <v>222</v>
      </c>
      <c r="L4815" s="12" t="s">
        <v>222</v>
      </c>
      <c r="M4815" s="12" t="s">
        <v>222</v>
      </c>
    </row>
    <row r="4816" spans="1:13" x14ac:dyDescent="0.35">
      <c r="A4816" s="11" t="str">
        <f t="shared" si="76"/>
        <v>CONSUMO PER CAPITA (kg o litros por individuo)Otra Variedad Cola30-100MIL</v>
      </c>
      <c r="B4816" s="11" t="s">
        <v>208</v>
      </c>
      <c r="C4816" s="11" t="s">
        <v>136</v>
      </c>
      <c r="D4816" s="11" t="s">
        <v>13</v>
      </c>
      <c r="E4816" s="12" t="s">
        <v>222</v>
      </c>
      <c r="F4816" s="12" t="s">
        <v>222</v>
      </c>
      <c r="G4816" s="12" t="s">
        <v>222</v>
      </c>
      <c r="H4816" s="12" t="s">
        <v>222</v>
      </c>
      <c r="I4816" s="12" t="s">
        <v>222</v>
      </c>
      <c r="J4816" s="12" t="s">
        <v>222</v>
      </c>
      <c r="K4816" s="12" t="s">
        <v>222</v>
      </c>
      <c r="L4816" s="12" t="s">
        <v>222</v>
      </c>
      <c r="M4816" s="12" t="s">
        <v>222</v>
      </c>
    </row>
    <row r="4817" spans="1:13" x14ac:dyDescent="0.35">
      <c r="A4817" s="11" t="str">
        <f t="shared" si="76"/>
        <v>CONSUMO PER CAPITA (kg o litros por individuo)Otra Variedad Cola100-200MIL</v>
      </c>
      <c r="B4817" s="11" t="s">
        <v>208</v>
      </c>
      <c r="C4817" s="11" t="s">
        <v>136</v>
      </c>
      <c r="D4817" s="11" t="s">
        <v>14</v>
      </c>
      <c r="E4817" s="12" t="s">
        <v>222</v>
      </c>
      <c r="F4817" s="12" t="s">
        <v>222</v>
      </c>
      <c r="G4817" s="12" t="s">
        <v>222</v>
      </c>
      <c r="H4817" s="12" t="s">
        <v>222</v>
      </c>
      <c r="I4817" s="12" t="s">
        <v>222</v>
      </c>
      <c r="J4817" s="12" t="s">
        <v>222</v>
      </c>
      <c r="K4817" s="12" t="s">
        <v>222</v>
      </c>
      <c r="L4817" s="12" t="s">
        <v>222</v>
      </c>
      <c r="M4817" s="12" t="s">
        <v>222</v>
      </c>
    </row>
    <row r="4818" spans="1:13" x14ac:dyDescent="0.35">
      <c r="A4818" s="11" t="str">
        <f t="shared" si="76"/>
        <v>CONSUMO PER CAPITA (kg o litros por individuo)Otra Variedad Cola200-500MIL</v>
      </c>
      <c r="B4818" s="11" t="s">
        <v>208</v>
      </c>
      <c r="C4818" s="11" t="s">
        <v>136</v>
      </c>
      <c r="D4818" s="11" t="s">
        <v>15</v>
      </c>
      <c r="E4818" s="12" t="s">
        <v>222</v>
      </c>
      <c r="F4818" s="12" t="s">
        <v>222</v>
      </c>
      <c r="G4818" s="12" t="s">
        <v>222</v>
      </c>
      <c r="H4818" s="12" t="s">
        <v>222</v>
      </c>
      <c r="I4818" s="12" t="s">
        <v>222</v>
      </c>
      <c r="J4818" s="12" t="s">
        <v>222</v>
      </c>
      <c r="K4818" s="12" t="s">
        <v>222</v>
      </c>
      <c r="L4818" s="12" t="s">
        <v>222</v>
      </c>
      <c r="M4818" s="12" t="s">
        <v>222</v>
      </c>
    </row>
    <row r="4819" spans="1:13" x14ac:dyDescent="0.35">
      <c r="A4819" s="11" t="str">
        <f t="shared" si="76"/>
        <v>CONSUMO PER CAPITA (kg o litros por individuo)Otra Variedad Cola&gt;500MIL</v>
      </c>
      <c r="B4819" s="11" t="s">
        <v>208</v>
      </c>
      <c r="C4819" s="11" t="s">
        <v>136</v>
      </c>
      <c r="D4819" s="11" t="s">
        <v>16</v>
      </c>
      <c r="E4819" s="12" t="s">
        <v>222</v>
      </c>
      <c r="F4819" s="12" t="s">
        <v>222</v>
      </c>
      <c r="G4819" s="12" t="s">
        <v>222</v>
      </c>
      <c r="H4819" s="12" t="s">
        <v>222</v>
      </c>
      <c r="I4819" s="12" t="s">
        <v>222</v>
      </c>
      <c r="J4819" s="12" t="s">
        <v>222</v>
      </c>
      <c r="K4819" s="12" t="s">
        <v>222</v>
      </c>
      <c r="L4819" s="12" t="s">
        <v>222</v>
      </c>
      <c r="M4819" s="12" t="s">
        <v>222</v>
      </c>
    </row>
    <row r="4820" spans="1:13" x14ac:dyDescent="0.35">
      <c r="A4820" s="11" t="str">
        <f t="shared" si="76"/>
        <v>CONSUMO PER CAPITA (kg o litros por individuo)Otra Variedad ColaDE 15 A 19 AÑOS</v>
      </c>
      <c r="B4820" s="11" t="s">
        <v>208</v>
      </c>
      <c r="C4820" s="11" t="s">
        <v>136</v>
      </c>
      <c r="D4820" s="11" t="s">
        <v>34</v>
      </c>
      <c r="E4820" s="12" t="s">
        <v>222</v>
      </c>
      <c r="F4820" s="12" t="s">
        <v>222</v>
      </c>
      <c r="G4820" s="12" t="s">
        <v>222</v>
      </c>
      <c r="H4820" s="12" t="s">
        <v>222</v>
      </c>
      <c r="I4820" s="12" t="s">
        <v>222</v>
      </c>
      <c r="J4820" s="12" t="s">
        <v>222</v>
      </c>
      <c r="K4820" s="12" t="s">
        <v>222</v>
      </c>
      <c r="L4820" s="12" t="s">
        <v>222</v>
      </c>
      <c r="M4820" s="12" t="s">
        <v>222</v>
      </c>
    </row>
    <row r="4821" spans="1:13" x14ac:dyDescent="0.35">
      <c r="A4821" s="11" t="str">
        <f t="shared" si="76"/>
        <v>CONSUMO PER CAPITA (kg o litros por individuo)Otra Variedad ColaDE 20 A 24 AÑOS</v>
      </c>
      <c r="B4821" s="11" t="s">
        <v>208</v>
      </c>
      <c r="C4821" s="11" t="s">
        <v>136</v>
      </c>
      <c r="D4821" s="11" t="s">
        <v>35</v>
      </c>
      <c r="E4821" s="12" t="s">
        <v>222</v>
      </c>
      <c r="F4821" s="12" t="s">
        <v>222</v>
      </c>
      <c r="G4821" s="12" t="s">
        <v>222</v>
      </c>
      <c r="H4821" s="12" t="s">
        <v>222</v>
      </c>
      <c r="I4821" s="12" t="s">
        <v>222</v>
      </c>
      <c r="J4821" s="12" t="s">
        <v>222</v>
      </c>
      <c r="K4821" s="12" t="s">
        <v>222</v>
      </c>
      <c r="L4821" s="12" t="s">
        <v>222</v>
      </c>
      <c r="M4821" s="12" t="s">
        <v>222</v>
      </c>
    </row>
    <row r="4822" spans="1:13" x14ac:dyDescent="0.35">
      <c r="A4822" s="11" t="str">
        <f t="shared" si="76"/>
        <v>CONSUMO PER CAPITA (kg o litros por individuo)Otra Variedad ColaDE 25 A 34 AÑOS</v>
      </c>
      <c r="B4822" s="11" t="s">
        <v>208</v>
      </c>
      <c r="C4822" s="11" t="s">
        <v>136</v>
      </c>
      <c r="D4822" s="11" t="s">
        <v>36</v>
      </c>
      <c r="E4822" s="12" t="s">
        <v>222</v>
      </c>
      <c r="F4822" s="12" t="s">
        <v>222</v>
      </c>
      <c r="G4822" s="12" t="s">
        <v>222</v>
      </c>
      <c r="H4822" s="12" t="s">
        <v>222</v>
      </c>
      <c r="I4822" s="12" t="s">
        <v>222</v>
      </c>
      <c r="J4822" s="12" t="s">
        <v>222</v>
      </c>
      <c r="K4822" s="12" t="s">
        <v>222</v>
      </c>
      <c r="L4822" s="12" t="s">
        <v>222</v>
      </c>
      <c r="M4822" s="12" t="s">
        <v>222</v>
      </c>
    </row>
    <row r="4823" spans="1:13" x14ac:dyDescent="0.35">
      <c r="A4823" s="11" t="str">
        <f t="shared" si="76"/>
        <v>CONSUMO PER CAPITA (kg o litros por individuo)Otra Variedad ColaDE 35 A 49 AÑOS</v>
      </c>
      <c r="B4823" s="11" t="s">
        <v>208</v>
      </c>
      <c r="C4823" s="11" t="s">
        <v>136</v>
      </c>
      <c r="D4823" s="11" t="s">
        <v>37</v>
      </c>
      <c r="E4823" s="12" t="s">
        <v>222</v>
      </c>
      <c r="F4823" s="12" t="s">
        <v>222</v>
      </c>
      <c r="G4823" s="12" t="s">
        <v>222</v>
      </c>
      <c r="H4823" s="12" t="s">
        <v>222</v>
      </c>
      <c r="I4823" s="12" t="s">
        <v>222</v>
      </c>
      <c r="J4823" s="12" t="s">
        <v>222</v>
      </c>
      <c r="K4823" s="12" t="s">
        <v>222</v>
      </c>
      <c r="L4823" s="12" t="s">
        <v>222</v>
      </c>
      <c r="M4823" s="12" t="s">
        <v>222</v>
      </c>
    </row>
    <row r="4824" spans="1:13" x14ac:dyDescent="0.35">
      <c r="A4824" s="11" t="str">
        <f t="shared" si="76"/>
        <v>CONSUMO PER CAPITA (kg o litros por individuo)Otra Variedad ColaDE 50 A 59 AÑOS</v>
      </c>
      <c r="B4824" s="11" t="s">
        <v>208</v>
      </c>
      <c r="C4824" s="11" t="s">
        <v>136</v>
      </c>
      <c r="D4824" s="11" t="s">
        <v>38</v>
      </c>
      <c r="E4824" s="12" t="s">
        <v>222</v>
      </c>
      <c r="F4824" s="12" t="s">
        <v>222</v>
      </c>
      <c r="G4824" s="12" t="s">
        <v>222</v>
      </c>
      <c r="H4824" s="12" t="s">
        <v>222</v>
      </c>
      <c r="I4824" s="12" t="s">
        <v>222</v>
      </c>
      <c r="J4824" s="12" t="s">
        <v>222</v>
      </c>
      <c r="K4824" s="12" t="s">
        <v>222</v>
      </c>
      <c r="L4824" s="12" t="s">
        <v>222</v>
      </c>
      <c r="M4824" s="12" t="s">
        <v>222</v>
      </c>
    </row>
    <row r="4825" spans="1:13" x14ac:dyDescent="0.35">
      <c r="A4825" s="11" t="str">
        <f t="shared" si="76"/>
        <v>CONSUMO PER CAPITA (kg o litros por individuo)Otra Variedad ColaDE 60 A 75 AÑOS</v>
      </c>
      <c r="B4825" s="11" t="s">
        <v>208</v>
      </c>
      <c r="C4825" s="11" t="s">
        <v>136</v>
      </c>
      <c r="D4825" s="11" t="s">
        <v>39</v>
      </c>
      <c r="E4825" s="12" t="s">
        <v>222</v>
      </c>
      <c r="F4825" s="12" t="s">
        <v>222</v>
      </c>
      <c r="G4825" s="12" t="s">
        <v>222</v>
      </c>
      <c r="H4825" s="12" t="s">
        <v>222</v>
      </c>
      <c r="I4825" s="12" t="s">
        <v>222</v>
      </c>
      <c r="J4825" s="12" t="s">
        <v>222</v>
      </c>
      <c r="K4825" s="12" t="s">
        <v>222</v>
      </c>
      <c r="L4825" s="12" t="s">
        <v>222</v>
      </c>
      <c r="M4825" s="12" t="s">
        <v>222</v>
      </c>
    </row>
    <row r="4826" spans="1:13" x14ac:dyDescent="0.35">
      <c r="A4826" s="11" t="str">
        <f t="shared" si="76"/>
        <v>CONSUMO PER CAPITA (kg o litros por individuo)Otra Variedad ColaNIVEL ALTO</v>
      </c>
      <c r="B4826" s="11" t="s">
        <v>208</v>
      </c>
      <c r="C4826" s="11" t="s">
        <v>136</v>
      </c>
      <c r="D4826" s="11" t="s">
        <v>171</v>
      </c>
      <c r="E4826" s="12" t="s">
        <v>222</v>
      </c>
      <c r="F4826" s="12" t="s">
        <v>222</v>
      </c>
      <c r="G4826" s="12" t="s">
        <v>222</v>
      </c>
      <c r="H4826" s="12" t="s">
        <v>222</v>
      </c>
      <c r="I4826" s="12" t="s">
        <v>222</v>
      </c>
      <c r="J4826" s="12" t="s">
        <v>222</v>
      </c>
      <c r="K4826" s="12" t="s">
        <v>222</v>
      </c>
      <c r="L4826" s="12" t="s">
        <v>222</v>
      </c>
      <c r="M4826" s="12" t="s">
        <v>222</v>
      </c>
    </row>
    <row r="4827" spans="1:13" x14ac:dyDescent="0.35">
      <c r="A4827" s="11" t="str">
        <f t="shared" si="76"/>
        <v>CONSUMO PER CAPITA (kg o litros por individuo)Otra Variedad ColaNIVEL MEDIO ALTO</v>
      </c>
      <c r="B4827" s="11" t="s">
        <v>208</v>
      </c>
      <c r="C4827" s="11" t="s">
        <v>136</v>
      </c>
      <c r="D4827" s="11" t="s">
        <v>172</v>
      </c>
      <c r="E4827" s="12" t="s">
        <v>222</v>
      </c>
      <c r="F4827" s="12" t="s">
        <v>222</v>
      </c>
      <c r="G4827" s="12" t="s">
        <v>222</v>
      </c>
      <c r="H4827" s="12" t="s">
        <v>222</v>
      </c>
      <c r="I4827" s="12" t="s">
        <v>222</v>
      </c>
      <c r="J4827" s="12" t="s">
        <v>222</v>
      </c>
      <c r="K4827" s="12" t="s">
        <v>222</v>
      </c>
      <c r="L4827" s="12" t="s">
        <v>222</v>
      </c>
      <c r="M4827" s="12" t="s">
        <v>222</v>
      </c>
    </row>
    <row r="4828" spans="1:13" x14ac:dyDescent="0.35">
      <c r="A4828" s="11" t="str">
        <f t="shared" si="76"/>
        <v>CONSUMO PER CAPITA (kg o litros por individuo)Otra Variedad ColaNIVEL MEDIO</v>
      </c>
      <c r="B4828" s="11" t="s">
        <v>208</v>
      </c>
      <c r="C4828" s="11" t="s">
        <v>136</v>
      </c>
      <c r="D4828" s="11" t="s">
        <v>173</v>
      </c>
      <c r="E4828" s="12" t="s">
        <v>222</v>
      </c>
      <c r="F4828" s="12" t="s">
        <v>222</v>
      </c>
      <c r="G4828" s="12" t="s">
        <v>222</v>
      </c>
      <c r="H4828" s="12" t="s">
        <v>222</v>
      </c>
      <c r="I4828" s="12" t="s">
        <v>222</v>
      </c>
      <c r="J4828" s="12" t="s">
        <v>222</v>
      </c>
      <c r="K4828" s="12" t="s">
        <v>222</v>
      </c>
      <c r="L4828" s="12" t="s">
        <v>222</v>
      </c>
      <c r="M4828" s="12" t="s">
        <v>222</v>
      </c>
    </row>
    <row r="4829" spans="1:13" x14ac:dyDescent="0.35">
      <c r="A4829" s="11" t="str">
        <f t="shared" si="76"/>
        <v>CONSUMO PER CAPITA (kg o litros por individuo)Otra Variedad ColaNIVEL MEDIO BAJO</v>
      </c>
      <c r="B4829" s="11" t="s">
        <v>208</v>
      </c>
      <c r="C4829" s="11" t="s">
        <v>136</v>
      </c>
      <c r="D4829" s="11" t="s">
        <v>174</v>
      </c>
      <c r="E4829" s="12" t="s">
        <v>222</v>
      </c>
      <c r="F4829" s="12" t="s">
        <v>222</v>
      </c>
      <c r="G4829" s="12" t="s">
        <v>222</v>
      </c>
      <c r="H4829" s="12" t="s">
        <v>222</v>
      </c>
      <c r="I4829" s="12" t="s">
        <v>222</v>
      </c>
      <c r="J4829" s="12" t="s">
        <v>222</v>
      </c>
      <c r="K4829" s="12" t="s">
        <v>222</v>
      </c>
      <c r="L4829" s="12" t="s">
        <v>222</v>
      </c>
      <c r="M4829" s="12" t="s">
        <v>222</v>
      </c>
    </row>
    <row r="4830" spans="1:13" x14ac:dyDescent="0.35">
      <c r="A4830" s="11" t="str">
        <f t="shared" si="76"/>
        <v>CONSUMO PER CAPITA (kg o litros por individuo)Otra Variedad ColaNIVEL BAJO</v>
      </c>
      <c r="B4830" s="11" t="s">
        <v>208</v>
      </c>
      <c r="C4830" s="11" t="s">
        <v>136</v>
      </c>
      <c r="D4830" s="11" t="s">
        <v>190</v>
      </c>
      <c r="E4830" s="12" t="s">
        <v>222</v>
      </c>
      <c r="F4830" s="12" t="s">
        <v>222</v>
      </c>
      <c r="G4830" s="12" t="s">
        <v>222</v>
      </c>
      <c r="H4830" s="12" t="s">
        <v>222</v>
      </c>
      <c r="I4830" s="12" t="s">
        <v>222</v>
      </c>
      <c r="J4830" s="12" t="s">
        <v>222</v>
      </c>
      <c r="K4830" s="12" t="s">
        <v>222</v>
      </c>
      <c r="L4830" s="12" t="s">
        <v>222</v>
      </c>
      <c r="M4830" s="12" t="s">
        <v>222</v>
      </c>
    </row>
    <row r="4831" spans="1:13" x14ac:dyDescent="0.35">
      <c r="A4831" s="11" t="str">
        <f t="shared" si="76"/>
        <v>CONSUMO PER CAPITA (kg o litros por individuo)Otra Variedad ColaHOMBRE</v>
      </c>
      <c r="B4831" s="11" t="s">
        <v>208</v>
      </c>
      <c r="C4831" s="11" t="s">
        <v>136</v>
      </c>
      <c r="D4831" s="11" t="s">
        <v>17</v>
      </c>
      <c r="E4831" s="12" t="s">
        <v>222</v>
      </c>
      <c r="F4831" s="12" t="s">
        <v>222</v>
      </c>
      <c r="G4831" s="12" t="s">
        <v>222</v>
      </c>
      <c r="H4831" s="12" t="s">
        <v>222</v>
      </c>
      <c r="I4831" s="12" t="s">
        <v>222</v>
      </c>
      <c r="J4831" s="12" t="s">
        <v>222</v>
      </c>
      <c r="K4831" s="12" t="s">
        <v>222</v>
      </c>
      <c r="L4831" s="12" t="s">
        <v>222</v>
      </c>
      <c r="M4831" s="12" t="s">
        <v>222</v>
      </c>
    </row>
    <row r="4832" spans="1:13" x14ac:dyDescent="0.35">
      <c r="A4832" s="11" t="str">
        <f t="shared" si="76"/>
        <v>CONSUMO PER CAPITA (kg o litros por individuo)Otra Variedad ColaMUJER</v>
      </c>
      <c r="B4832" s="11" t="s">
        <v>208</v>
      </c>
      <c r="C4832" s="11" t="s">
        <v>136</v>
      </c>
      <c r="D4832" s="11" t="s">
        <v>18</v>
      </c>
      <c r="E4832" s="12" t="s">
        <v>222</v>
      </c>
      <c r="F4832" s="12" t="s">
        <v>222</v>
      </c>
      <c r="G4832" s="12" t="s">
        <v>222</v>
      </c>
      <c r="H4832" s="12" t="s">
        <v>222</v>
      </c>
      <c r="I4832" s="12" t="s">
        <v>222</v>
      </c>
      <c r="J4832" s="12" t="s">
        <v>222</v>
      </c>
      <c r="K4832" s="12" t="s">
        <v>222</v>
      </c>
      <c r="L4832" s="12" t="s">
        <v>222</v>
      </c>
      <c r="M4832" s="12" t="s">
        <v>222</v>
      </c>
    </row>
    <row r="4833" spans="1:13" x14ac:dyDescent="0.35">
      <c r="A4833" s="11" t="str">
        <f t="shared" si="76"/>
        <v>CONSUMO PER CAPITA (kg o litros por individuo)Con CafeinaT.ESPAÑA</v>
      </c>
      <c r="B4833" s="11" t="s">
        <v>208</v>
      </c>
      <c r="C4833" s="11" t="s">
        <v>137</v>
      </c>
      <c r="D4833" s="11" t="s">
        <v>32</v>
      </c>
      <c r="E4833" s="12">
        <v>1.0047244148913903</v>
      </c>
      <c r="F4833" s="12">
        <v>1.1735970000541041</v>
      </c>
      <c r="G4833" s="12">
        <v>1.8488398609124681</v>
      </c>
      <c r="H4833" s="12">
        <v>1.124292708479383</v>
      </c>
      <c r="I4833" s="12">
        <v>1.0401724612894974</v>
      </c>
      <c r="J4833" s="12">
        <v>1.1531774408107938</v>
      </c>
      <c r="K4833" s="12">
        <v>1.6951840102088542</v>
      </c>
      <c r="L4833" s="12">
        <v>1.0340387604420958</v>
      </c>
      <c r="M4833" s="12">
        <v>0.96608797445315531</v>
      </c>
    </row>
    <row r="4834" spans="1:13" x14ac:dyDescent="0.35">
      <c r="A4834" s="11" t="str">
        <f t="shared" si="76"/>
        <v>CONSUMO PER CAPITA (kg o litros por individuo)Con CafeinaBCN AM</v>
      </c>
      <c r="B4834" s="11" t="s">
        <v>208</v>
      </c>
      <c r="C4834" s="11" t="s">
        <v>137</v>
      </c>
      <c r="D4834" s="11" t="s">
        <v>1</v>
      </c>
      <c r="E4834" s="12">
        <v>0.98266999392397636</v>
      </c>
      <c r="F4834" s="12">
        <v>1.2927469171491059</v>
      </c>
      <c r="G4834" s="12">
        <v>1.9184097715630568</v>
      </c>
      <c r="H4834" s="12">
        <v>1.244762218272409</v>
      </c>
      <c r="I4834" s="12">
        <v>1.0654872515373188</v>
      </c>
      <c r="J4834" s="12">
        <v>1.3172867634033678</v>
      </c>
      <c r="K4834" s="12">
        <v>2.1272569586318477</v>
      </c>
      <c r="L4834" s="12">
        <v>1.1135114402495854</v>
      </c>
      <c r="M4834" s="12">
        <v>1.1019295033674708</v>
      </c>
    </row>
    <row r="4835" spans="1:13" x14ac:dyDescent="0.35">
      <c r="A4835" s="11" t="str">
        <f t="shared" si="76"/>
        <v>CONSUMO PER CAPITA (kg o litros por individuo)Con CafeinaREST.CAT ARAGON</v>
      </c>
      <c r="B4835" s="11" t="s">
        <v>208</v>
      </c>
      <c r="C4835" s="11" t="s">
        <v>137</v>
      </c>
      <c r="D4835" s="11" t="s">
        <v>2</v>
      </c>
      <c r="E4835" s="12">
        <v>1.1327424719915955</v>
      </c>
      <c r="F4835" s="12">
        <v>1.5123123860440881</v>
      </c>
      <c r="G4835" s="12">
        <v>2.3440887802757207</v>
      </c>
      <c r="H4835" s="12">
        <v>1.0009829169114537</v>
      </c>
      <c r="I4835" s="12">
        <v>1.0744573274596716</v>
      </c>
      <c r="J4835" s="12">
        <v>1.184939165648893</v>
      </c>
      <c r="K4835" s="12">
        <v>1.9528685608029488</v>
      </c>
      <c r="L4835" s="12">
        <v>1.1779974690753761</v>
      </c>
      <c r="M4835" s="12">
        <v>1.0501903717976686</v>
      </c>
    </row>
    <row r="4836" spans="1:13" x14ac:dyDescent="0.35">
      <c r="A4836" s="11" t="str">
        <f t="shared" si="76"/>
        <v>CONSUMO PER CAPITA (kg o litros por individuo)Con CafeinaLEVANTE</v>
      </c>
      <c r="B4836" s="11" t="s">
        <v>208</v>
      </c>
      <c r="C4836" s="11" t="s">
        <v>137</v>
      </c>
      <c r="D4836" s="11" t="s">
        <v>3</v>
      </c>
      <c r="E4836" s="12">
        <v>1.2492396332031692</v>
      </c>
      <c r="F4836" s="12">
        <v>1.2337936068578912</v>
      </c>
      <c r="G4836" s="12">
        <v>1.9281801584706462</v>
      </c>
      <c r="H4836" s="12">
        <v>1.111691829780626</v>
      </c>
      <c r="I4836" s="12">
        <v>1.086834567199678</v>
      </c>
      <c r="J4836" s="12">
        <v>1.1406095172312058</v>
      </c>
      <c r="K4836" s="12">
        <v>1.7484125231710999</v>
      </c>
      <c r="L4836" s="12">
        <v>1.1791062358514022</v>
      </c>
      <c r="M4836" s="12">
        <v>1.0449813021115286</v>
      </c>
    </row>
    <row r="4837" spans="1:13" x14ac:dyDescent="0.35">
      <c r="A4837" s="11" t="str">
        <f t="shared" si="76"/>
        <v>CONSUMO PER CAPITA (kg o litros por individuo)Con CafeinaANDALUCIA</v>
      </c>
      <c r="B4837" s="11" t="s">
        <v>208</v>
      </c>
      <c r="C4837" s="11" t="s">
        <v>137</v>
      </c>
      <c r="D4837" s="11" t="s">
        <v>4</v>
      </c>
      <c r="E4837" s="12">
        <v>1.0174042727017649</v>
      </c>
      <c r="F4837" s="12">
        <v>1.049129925231963</v>
      </c>
      <c r="G4837" s="12">
        <v>1.735170926502841</v>
      </c>
      <c r="H4837" s="12">
        <v>1.1517971153144211</v>
      </c>
      <c r="I4837" s="12">
        <v>1.0894106512880857</v>
      </c>
      <c r="J4837" s="12">
        <v>1.1763592983059972</v>
      </c>
      <c r="K4837" s="12">
        <v>1.6155095232513332</v>
      </c>
      <c r="L4837" s="12">
        <v>0.84579527209818817</v>
      </c>
      <c r="M4837" s="12">
        <v>0.89486839191551359</v>
      </c>
    </row>
    <row r="4838" spans="1:13" x14ac:dyDescent="0.35">
      <c r="A4838" s="11" t="str">
        <f t="shared" si="76"/>
        <v>CONSUMO PER CAPITA (kg o litros por individuo)Con CafeinaMDD AM</v>
      </c>
      <c r="B4838" s="11" t="s">
        <v>208</v>
      </c>
      <c r="C4838" s="11" t="s">
        <v>137</v>
      </c>
      <c r="D4838" s="11" t="s">
        <v>5</v>
      </c>
      <c r="E4838" s="12">
        <v>1.163722176179403</v>
      </c>
      <c r="F4838" s="12">
        <v>1.4778823172620206</v>
      </c>
      <c r="G4838" s="12">
        <v>2.1941465289265674</v>
      </c>
      <c r="H4838" s="12">
        <v>1.1866098908949658</v>
      </c>
      <c r="I4838" s="12">
        <v>1.0700473900407936</v>
      </c>
      <c r="J4838" s="12">
        <v>1.3744255541564325</v>
      </c>
      <c r="K4838" s="12">
        <v>1.8047922030159154</v>
      </c>
      <c r="L4838" s="12">
        <v>1.1999619952320473</v>
      </c>
      <c r="M4838" s="12">
        <v>0.90396687218459804</v>
      </c>
    </row>
    <row r="4839" spans="1:13" x14ac:dyDescent="0.35">
      <c r="A4839" s="11" t="str">
        <f t="shared" si="76"/>
        <v>CONSUMO PER CAPITA (kg o litros por individuo)Con CafeinaRTO CENTRO</v>
      </c>
      <c r="B4839" s="11" t="s">
        <v>208</v>
      </c>
      <c r="C4839" s="11" t="s">
        <v>137</v>
      </c>
      <c r="D4839" s="11" t="s">
        <v>6</v>
      </c>
      <c r="E4839" s="12">
        <v>1.0295733403180418</v>
      </c>
      <c r="F4839" s="12">
        <v>1.174716034414502</v>
      </c>
      <c r="G4839" s="12">
        <v>1.7303244239630207</v>
      </c>
      <c r="H4839" s="12">
        <v>1.4355476827214662</v>
      </c>
      <c r="I4839" s="12">
        <v>1.0953238338252171</v>
      </c>
      <c r="J4839" s="12">
        <v>1.0635069031362789</v>
      </c>
      <c r="K4839" s="12">
        <v>1.7268082551195612</v>
      </c>
      <c r="L4839" s="12">
        <v>1.2345133613752164</v>
      </c>
      <c r="M4839" s="12">
        <v>1.339998394036352</v>
      </c>
    </row>
    <row r="4840" spans="1:13" x14ac:dyDescent="0.35">
      <c r="A4840" s="11" t="str">
        <f t="shared" si="76"/>
        <v>CONSUMO PER CAPITA (kg o litros por individuo)Con CafeinaNORTE-CENTRO</v>
      </c>
      <c r="B4840" s="11" t="s">
        <v>208</v>
      </c>
      <c r="C4840" s="11" t="s">
        <v>137</v>
      </c>
      <c r="D4840" s="11" t="s">
        <v>7</v>
      </c>
      <c r="E4840" s="12">
        <v>0.58805245469443457</v>
      </c>
      <c r="F4840" s="12">
        <v>0.78153311679759896</v>
      </c>
      <c r="G4840" s="12">
        <v>1.7264222071884678</v>
      </c>
      <c r="H4840" s="12">
        <v>1.1943233097720063</v>
      </c>
      <c r="I4840" s="12">
        <v>1.0276283710790768</v>
      </c>
      <c r="J4840" s="12">
        <v>0.9909419711522135</v>
      </c>
      <c r="K4840" s="12">
        <v>1.3464914920532094</v>
      </c>
      <c r="L4840" s="12">
        <v>0.89677296592507072</v>
      </c>
      <c r="M4840" s="12">
        <v>0.75224725867029452</v>
      </c>
    </row>
    <row r="4841" spans="1:13" x14ac:dyDescent="0.35">
      <c r="A4841" s="11" t="str">
        <f t="shared" si="76"/>
        <v>CONSUMO PER CAPITA (kg o litros por individuo)Con CafeinaNOROESTE</v>
      </c>
      <c r="B4841" s="11" t="s">
        <v>208</v>
      </c>
      <c r="C4841" s="11" t="s">
        <v>137</v>
      </c>
      <c r="D4841" s="11" t="s">
        <v>8</v>
      </c>
      <c r="E4841" s="12">
        <v>0.54851514635820708</v>
      </c>
      <c r="F4841" s="12">
        <v>0.67632598034518876</v>
      </c>
      <c r="G4841" s="12">
        <v>0.9001530747160883</v>
      </c>
      <c r="H4841" s="12">
        <v>0.63498710283249216</v>
      </c>
      <c r="I4841" s="12">
        <v>0.67335219387919198</v>
      </c>
      <c r="J4841" s="12">
        <v>0.82594431914709165</v>
      </c>
      <c r="K4841" s="12">
        <v>1.095239216608487</v>
      </c>
      <c r="L4841" s="12">
        <v>0.57747624282843724</v>
      </c>
      <c r="M4841" s="12">
        <v>0.62625848116570682</v>
      </c>
    </row>
    <row r="4842" spans="1:13" x14ac:dyDescent="0.35">
      <c r="A4842" s="11" t="str">
        <f t="shared" si="76"/>
        <v>CONSUMO PER CAPITA (kg o litros por individuo)Con Cafeina&lt;2MIL</v>
      </c>
      <c r="B4842" s="11" t="s">
        <v>208</v>
      </c>
      <c r="C4842" s="11" t="s">
        <v>137</v>
      </c>
      <c r="D4842" s="11" t="s">
        <v>9</v>
      </c>
      <c r="E4842" s="12">
        <v>0.91664958658155737</v>
      </c>
      <c r="F4842" s="12">
        <v>1.3302056721608595</v>
      </c>
      <c r="G4842" s="12">
        <v>2.1867288796440589</v>
      </c>
      <c r="H4842" s="12">
        <v>1.1325576951956613</v>
      </c>
      <c r="I4842" s="12">
        <v>1.3061677161973675</v>
      </c>
      <c r="J4842" s="12">
        <v>1.149299123612598</v>
      </c>
      <c r="K4842" s="12">
        <v>1.8123501228701053</v>
      </c>
      <c r="L4842" s="12">
        <v>1.1713330558161146</v>
      </c>
      <c r="M4842" s="12">
        <v>0.86671562482211439</v>
      </c>
    </row>
    <row r="4843" spans="1:13" x14ac:dyDescent="0.35">
      <c r="A4843" s="11" t="str">
        <f t="shared" si="76"/>
        <v>CONSUMO PER CAPITA (kg o litros por individuo)Con Cafeina2-5MIL</v>
      </c>
      <c r="B4843" s="11" t="s">
        <v>208</v>
      </c>
      <c r="C4843" s="11" t="s">
        <v>137</v>
      </c>
      <c r="D4843" s="11" t="s">
        <v>10</v>
      </c>
      <c r="E4843" s="12">
        <v>0.69660952390481334</v>
      </c>
      <c r="F4843" s="12">
        <v>1.0775333030216347</v>
      </c>
      <c r="G4843" s="12">
        <v>1.6623407748238661</v>
      </c>
      <c r="H4843" s="12">
        <v>0.80527221868055809</v>
      </c>
      <c r="I4843" s="12">
        <v>0.63744321055827813</v>
      </c>
      <c r="J4843" s="12">
        <v>0.60992609508455209</v>
      </c>
      <c r="K4843" s="12">
        <v>1.0486409526148242</v>
      </c>
      <c r="L4843" s="12">
        <v>0.68138729397985376</v>
      </c>
      <c r="M4843" s="12">
        <v>0.71627541036923892</v>
      </c>
    </row>
    <row r="4844" spans="1:13" x14ac:dyDescent="0.35">
      <c r="A4844" s="11" t="str">
        <f t="shared" si="76"/>
        <v>CONSUMO PER CAPITA (kg o litros por individuo)Con Cafeina5-10MIL</v>
      </c>
      <c r="B4844" s="11" t="s">
        <v>208</v>
      </c>
      <c r="C4844" s="11" t="s">
        <v>137</v>
      </c>
      <c r="D4844" s="11" t="s">
        <v>11</v>
      </c>
      <c r="E4844" s="12">
        <v>1.06329611153961</v>
      </c>
      <c r="F4844" s="12">
        <v>1.1784741720156677</v>
      </c>
      <c r="G4844" s="12">
        <v>1.637916275541176</v>
      </c>
      <c r="H4844" s="12">
        <v>1.2796260887754167</v>
      </c>
      <c r="I4844" s="12">
        <v>1.0651362152083639</v>
      </c>
      <c r="J4844" s="12">
        <v>1.2430109295818061</v>
      </c>
      <c r="K4844" s="12">
        <v>1.4595273975944354</v>
      </c>
      <c r="L4844" s="12">
        <v>1.067124305749267</v>
      </c>
      <c r="M4844" s="12">
        <v>0.98610719774795408</v>
      </c>
    </row>
    <row r="4845" spans="1:13" x14ac:dyDescent="0.35">
      <c r="A4845" s="11" t="str">
        <f t="shared" si="76"/>
        <v>CONSUMO PER CAPITA (kg o litros por individuo)Con Cafeina10-30MIL</v>
      </c>
      <c r="B4845" s="11" t="s">
        <v>208</v>
      </c>
      <c r="C4845" s="11" t="s">
        <v>137</v>
      </c>
      <c r="D4845" s="11" t="s">
        <v>12</v>
      </c>
      <c r="E4845" s="12">
        <v>0.83427448302805041</v>
      </c>
      <c r="F4845" s="12">
        <v>0.97811316885641997</v>
      </c>
      <c r="G4845" s="12">
        <v>1.4825740274681452</v>
      </c>
      <c r="H4845" s="12">
        <v>1.0057897228655059</v>
      </c>
      <c r="I4845" s="12">
        <v>0.84339096513242873</v>
      </c>
      <c r="J4845" s="12">
        <v>0.88291140144995761</v>
      </c>
      <c r="K4845" s="12">
        <v>1.4116007776090531</v>
      </c>
      <c r="L4845" s="12">
        <v>0.85378383685893644</v>
      </c>
      <c r="M4845" s="12">
        <v>0.88823230275247156</v>
      </c>
    </row>
    <row r="4846" spans="1:13" x14ac:dyDescent="0.35">
      <c r="A4846" s="11" t="str">
        <f t="shared" si="76"/>
        <v>CONSUMO PER CAPITA (kg o litros por individuo)Con Cafeina30-100MIL</v>
      </c>
      <c r="B4846" s="11" t="s">
        <v>208</v>
      </c>
      <c r="C4846" s="11" t="s">
        <v>137</v>
      </c>
      <c r="D4846" s="11" t="s">
        <v>13</v>
      </c>
      <c r="E4846" s="12">
        <v>1.1261738647828534</v>
      </c>
      <c r="F4846" s="12">
        <v>1.2522656597082746</v>
      </c>
      <c r="G4846" s="12">
        <v>2.1639689122783143</v>
      </c>
      <c r="H4846" s="12">
        <v>1.3042915841562492</v>
      </c>
      <c r="I4846" s="12">
        <v>1.3419120800742739</v>
      </c>
      <c r="J4846" s="12">
        <v>1.5827407728841334</v>
      </c>
      <c r="K4846" s="12">
        <v>2.2969774953350419</v>
      </c>
      <c r="L4846" s="12">
        <v>1.3013950801153555</v>
      </c>
      <c r="M4846" s="12">
        <v>1.1387963746889607</v>
      </c>
    </row>
    <row r="4847" spans="1:13" x14ac:dyDescent="0.35">
      <c r="A4847" s="11" t="str">
        <f t="shared" si="76"/>
        <v>CONSUMO PER CAPITA (kg o litros por individuo)Con Cafeina100-200MIL</v>
      </c>
      <c r="B4847" s="11" t="s">
        <v>208</v>
      </c>
      <c r="C4847" s="11" t="s">
        <v>137</v>
      </c>
      <c r="D4847" s="11" t="s">
        <v>14</v>
      </c>
      <c r="E4847" s="12">
        <v>0.87768721469166711</v>
      </c>
      <c r="F4847" s="12">
        <v>1.1016278683919922</v>
      </c>
      <c r="G4847" s="12">
        <v>1.7311100633142602</v>
      </c>
      <c r="H4847" s="12">
        <v>1.0508563766520385</v>
      </c>
      <c r="I4847" s="12">
        <v>0.91645555963324021</v>
      </c>
      <c r="J4847" s="12">
        <v>0.98956542179870688</v>
      </c>
      <c r="K4847" s="12">
        <v>1.5931123600123451</v>
      </c>
      <c r="L4847" s="12">
        <v>0.88831260540346613</v>
      </c>
      <c r="M4847" s="12">
        <v>0.84139772396244761</v>
      </c>
    </row>
    <row r="4848" spans="1:13" x14ac:dyDescent="0.35">
      <c r="A4848" s="11" t="str">
        <f t="shared" si="76"/>
        <v>CONSUMO PER CAPITA (kg o litros por individuo)Con Cafeina200-500MIL</v>
      </c>
      <c r="B4848" s="11" t="s">
        <v>208</v>
      </c>
      <c r="C4848" s="11" t="s">
        <v>137</v>
      </c>
      <c r="D4848" s="11" t="s">
        <v>15</v>
      </c>
      <c r="E4848" s="12">
        <v>1.0056025456851843</v>
      </c>
      <c r="F4848" s="12">
        <v>1.0603401012283682</v>
      </c>
      <c r="G4848" s="12">
        <v>1.7200569340751719</v>
      </c>
      <c r="H4848" s="12">
        <v>0.98882243939760883</v>
      </c>
      <c r="I4848" s="12">
        <v>0.9486063691130624</v>
      </c>
      <c r="J4848" s="12">
        <v>1.0453575804353825</v>
      </c>
      <c r="K4848" s="12">
        <v>1.53815131751435</v>
      </c>
      <c r="L4848" s="12">
        <v>1.026030357514693</v>
      </c>
      <c r="M4848" s="12">
        <v>1.0232444582732101</v>
      </c>
    </row>
    <row r="4849" spans="1:13" x14ac:dyDescent="0.35">
      <c r="A4849" s="11" t="str">
        <f t="shared" si="76"/>
        <v>CONSUMO PER CAPITA (kg o litros por individuo)Con Cafeina&gt;500MIL</v>
      </c>
      <c r="B4849" s="11" t="s">
        <v>208</v>
      </c>
      <c r="C4849" s="11" t="s">
        <v>137</v>
      </c>
      <c r="D4849" s="11" t="s">
        <v>16</v>
      </c>
      <c r="E4849" s="12">
        <v>1.2412125229917663</v>
      </c>
      <c r="F4849" s="12">
        <v>1.398692968584617</v>
      </c>
      <c r="G4849" s="12">
        <v>2.0856317769563955</v>
      </c>
      <c r="H4849" s="12">
        <v>1.2230949665841346</v>
      </c>
      <c r="I4849" s="12">
        <v>1.0779433439281236</v>
      </c>
      <c r="J4849" s="12">
        <v>1.2653671252567569</v>
      </c>
      <c r="K4849" s="12">
        <v>1.7633236718851695</v>
      </c>
      <c r="L4849" s="12">
        <v>1.0663782242936095</v>
      </c>
      <c r="M4849" s="12">
        <v>0.97716377912886554</v>
      </c>
    </row>
    <row r="4850" spans="1:13" x14ac:dyDescent="0.35">
      <c r="A4850" s="11" t="str">
        <f t="shared" si="76"/>
        <v>CONSUMO PER CAPITA (kg o litros por individuo)Con CafeinaDE 15 A 19 AÑOS</v>
      </c>
      <c r="B4850" s="11" t="s">
        <v>208</v>
      </c>
      <c r="C4850" s="11" t="s">
        <v>137</v>
      </c>
      <c r="D4850" s="11" t="s">
        <v>34</v>
      </c>
      <c r="E4850" s="12">
        <v>0.39997613279856015</v>
      </c>
      <c r="F4850" s="12">
        <v>0.37350009857632682</v>
      </c>
      <c r="G4850" s="12">
        <v>0.5496649735700001</v>
      </c>
      <c r="H4850" s="12">
        <v>0.48064626395025617</v>
      </c>
      <c r="I4850" s="12">
        <v>0.37060251478903244</v>
      </c>
      <c r="J4850" s="12">
        <v>0.37509645794857777</v>
      </c>
      <c r="K4850" s="12">
        <v>0.42067978027072228</v>
      </c>
      <c r="L4850" s="12">
        <v>0.36230628601475984</v>
      </c>
      <c r="M4850" s="12">
        <v>0.4414237349260462</v>
      </c>
    </row>
    <row r="4851" spans="1:13" x14ac:dyDescent="0.35">
      <c r="A4851" s="11" t="str">
        <f t="shared" si="76"/>
        <v>CONSUMO PER CAPITA (kg o litros por individuo)Con CafeinaDE 20 A 24 AÑOS</v>
      </c>
      <c r="B4851" s="11" t="s">
        <v>208</v>
      </c>
      <c r="C4851" s="11" t="s">
        <v>137</v>
      </c>
      <c r="D4851" s="11" t="s">
        <v>35</v>
      </c>
      <c r="E4851" s="12">
        <v>0.84547397204218755</v>
      </c>
      <c r="F4851" s="12">
        <v>0.80109775169054209</v>
      </c>
      <c r="G4851" s="12">
        <v>1.2392491056074846</v>
      </c>
      <c r="H4851" s="12">
        <v>0.73346434831690166</v>
      </c>
      <c r="I4851" s="12">
        <v>0.76961664241002625</v>
      </c>
      <c r="J4851" s="12">
        <v>0.57648101353841352</v>
      </c>
      <c r="K4851" s="12">
        <v>0.85948230878497933</v>
      </c>
      <c r="L4851" s="12">
        <v>0.57739898740861784</v>
      </c>
      <c r="M4851" s="12">
        <v>0.7223714039555621</v>
      </c>
    </row>
    <row r="4852" spans="1:13" x14ac:dyDescent="0.35">
      <c r="A4852" s="11" t="str">
        <f t="shared" si="76"/>
        <v>CONSUMO PER CAPITA (kg o litros por individuo)Con CafeinaDE 25 A 34 AÑOS</v>
      </c>
      <c r="B4852" s="11" t="s">
        <v>208</v>
      </c>
      <c r="C4852" s="11" t="s">
        <v>137</v>
      </c>
      <c r="D4852" s="11" t="s">
        <v>36</v>
      </c>
      <c r="E4852" s="12">
        <v>0.79545600920650006</v>
      </c>
      <c r="F4852" s="12">
        <v>0.76902455302604644</v>
      </c>
      <c r="G4852" s="12">
        <v>1.3991372124332024</v>
      </c>
      <c r="H4852" s="12">
        <v>0.81464597881866962</v>
      </c>
      <c r="I4852" s="12">
        <v>0.7253033485167818</v>
      </c>
      <c r="J4852" s="12">
        <v>0.74628566937279006</v>
      </c>
      <c r="K4852" s="12">
        <v>1.1402474320580167</v>
      </c>
      <c r="L4852" s="12">
        <v>0.88378270591852226</v>
      </c>
      <c r="M4852" s="12">
        <v>0.68720535684367601</v>
      </c>
    </row>
    <row r="4853" spans="1:13" x14ac:dyDescent="0.35">
      <c r="A4853" s="11" t="str">
        <f t="shared" si="76"/>
        <v>CONSUMO PER CAPITA (kg o litros por individuo)Con CafeinaDE 35 A 49 AÑOS</v>
      </c>
      <c r="B4853" s="11" t="s">
        <v>208</v>
      </c>
      <c r="C4853" s="11" t="s">
        <v>137</v>
      </c>
      <c r="D4853" s="11" t="s">
        <v>37</v>
      </c>
      <c r="E4853" s="12">
        <v>1.0997491148949143</v>
      </c>
      <c r="F4853" s="12">
        <v>1.2527522959691013</v>
      </c>
      <c r="G4853" s="12">
        <v>1.9841402295662378</v>
      </c>
      <c r="H4853" s="12">
        <v>1.361379901209514</v>
      </c>
      <c r="I4853" s="12">
        <v>1.202682332262148</v>
      </c>
      <c r="J4853" s="12">
        <v>1.393199775295022</v>
      </c>
      <c r="K4853" s="12">
        <v>1.908473782811769</v>
      </c>
      <c r="L4853" s="12">
        <v>1.2041521406257398</v>
      </c>
      <c r="M4853" s="12">
        <v>1.0402290697100347</v>
      </c>
    </row>
    <row r="4854" spans="1:13" x14ac:dyDescent="0.35">
      <c r="A4854" s="11" t="str">
        <f t="shared" si="76"/>
        <v>CONSUMO PER CAPITA (kg o litros por individuo)Con CafeinaDE 50 A 59 AÑOS</v>
      </c>
      <c r="B4854" s="11" t="s">
        <v>208</v>
      </c>
      <c r="C4854" s="11" t="s">
        <v>137</v>
      </c>
      <c r="D4854" s="11" t="s">
        <v>38</v>
      </c>
      <c r="E4854" s="12">
        <v>1.4048281365748232</v>
      </c>
      <c r="F4854" s="12">
        <v>1.7108145723843915</v>
      </c>
      <c r="G4854" s="12">
        <v>2.5106585292047745</v>
      </c>
      <c r="H4854" s="12">
        <v>1.439200767841774</v>
      </c>
      <c r="I4854" s="12">
        <v>1.3087362091004899</v>
      </c>
      <c r="J4854" s="12">
        <v>1.4607904518177048</v>
      </c>
      <c r="K4854" s="12">
        <v>2.0739872106599795</v>
      </c>
      <c r="L4854" s="12">
        <v>1.2112691064227694</v>
      </c>
      <c r="M4854" s="12">
        <v>1.377707633303018</v>
      </c>
    </row>
    <row r="4855" spans="1:13" x14ac:dyDescent="0.35">
      <c r="A4855" s="11" t="str">
        <f t="shared" si="76"/>
        <v>CONSUMO PER CAPITA (kg o litros por individuo)Con CafeinaDE 60 A 75 AÑOS</v>
      </c>
      <c r="B4855" s="11" t="s">
        <v>208</v>
      </c>
      <c r="C4855" s="11" t="s">
        <v>137</v>
      </c>
      <c r="D4855" s="11" t="s">
        <v>39</v>
      </c>
      <c r="E4855" s="12">
        <v>0.89992439667275992</v>
      </c>
      <c r="F4855" s="12">
        <v>1.21615582089114</v>
      </c>
      <c r="G4855" s="12">
        <v>1.9625161121103971</v>
      </c>
      <c r="H4855" s="12">
        <v>1.0582588570923264</v>
      </c>
      <c r="I4855" s="12">
        <v>1.0896979519372501</v>
      </c>
      <c r="J4855" s="12">
        <v>1.2567961357584316</v>
      </c>
      <c r="K4855" s="12">
        <v>2.0892364975127444</v>
      </c>
      <c r="L4855" s="12">
        <v>1.1091604457370587</v>
      </c>
      <c r="M4855" s="12">
        <v>0.93033181019267119</v>
      </c>
    </row>
    <row r="4856" spans="1:13" x14ac:dyDescent="0.35">
      <c r="A4856" s="11" t="str">
        <f t="shared" si="76"/>
        <v>CONSUMO PER CAPITA (kg o litros por individuo)Con CafeinaNIVEL ALTO</v>
      </c>
      <c r="B4856" s="11" t="s">
        <v>208</v>
      </c>
      <c r="C4856" s="11" t="s">
        <v>137</v>
      </c>
      <c r="D4856" s="11" t="s">
        <v>171</v>
      </c>
      <c r="E4856" s="12">
        <v>0.88422853073485808</v>
      </c>
      <c r="F4856" s="12">
        <v>1.1336093717156634</v>
      </c>
      <c r="G4856" s="12">
        <v>1.7074911484130213</v>
      </c>
      <c r="H4856" s="12">
        <v>1.0213746354191209</v>
      </c>
      <c r="I4856" s="12">
        <v>0.94689146281532544</v>
      </c>
      <c r="J4856" s="12">
        <v>1.0575318798630906</v>
      </c>
      <c r="K4856" s="12">
        <v>1.5621308550258874</v>
      </c>
      <c r="L4856" s="12">
        <v>1.0750851220870441</v>
      </c>
      <c r="M4856" s="12">
        <v>1.0174906599897469</v>
      </c>
    </row>
    <row r="4857" spans="1:13" x14ac:dyDescent="0.35">
      <c r="A4857" s="11" t="str">
        <f t="shared" ref="A4857:A4920" si="77">B4857&amp;C4857&amp;D4857</f>
        <v>CONSUMO PER CAPITA (kg o litros por individuo)Con CafeinaNIVEL MEDIO ALTO</v>
      </c>
      <c r="B4857" s="11" t="s">
        <v>208</v>
      </c>
      <c r="C4857" s="11" t="s">
        <v>137</v>
      </c>
      <c r="D4857" s="11" t="s">
        <v>172</v>
      </c>
      <c r="E4857" s="12">
        <v>1.1953264691098036</v>
      </c>
      <c r="F4857" s="12">
        <v>1.2764184543507111</v>
      </c>
      <c r="G4857" s="12">
        <v>1.8236043671648623</v>
      </c>
      <c r="H4857" s="12">
        <v>1.2436694252707821</v>
      </c>
      <c r="I4857" s="12">
        <v>1.083847975773939</v>
      </c>
      <c r="J4857" s="12">
        <v>1.0531510122769452</v>
      </c>
      <c r="K4857" s="12">
        <v>1.5635925400763802</v>
      </c>
      <c r="L4857" s="12">
        <v>0.89179486633563065</v>
      </c>
      <c r="M4857" s="12">
        <v>0.8359014417933196</v>
      </c>
    </row>
    <row r="4858" spans="1:13" x14ac:dyDescent="0.35">
      <c r="A4858" s="11" t="str">
        <f t="shared" si="77"/>
        <v>CONSUMO PER CAPITA (kg o litros por individuo)Con CafeinaNIVEL MEDIO</v>
      </c>
      <c r="B4858" s="11" t="s">
        <v>208</v>
      </c>
      <c r="C4858" s="11" t="s">
        <v>137</v>
      </c>
      <c r="D4858" s="11" t="s">
        <v>173</v>
      </c>
      <c r="E4858" s="12">
        <v>1.0443931490673732</v>
      </c>
      <c r="F4858" s="12">
        <v>1.2298384646682299</v>
      </c>
      <c r="G4858" s="12">
        <v>1.9684112050870912</v>
      </c>
      <c r="H4858" s="12">
        <v>1.1294810281892513</v>
      </c>
      <c r="I4858" s="12">
        <v>1.1750657319373319</v>
      </c>
      <c r="J4858" s="12">
        <v>1.1477525882700019</v>
      </c>
      <c r="K4858" s="12">
        <v>1.886404484306949</v>
      </c>
      <c r="L4858" s="12">
        <v>1.1884604642313459</v>
      </c>
      <c r="M4858" s="12">
        <v>1.0349435197829162</v>
      </c>
    </row>
    <row r="4859" spans="1:13" x14ac:dyDescent="0.35">
      <c r="A4859" s="11" t="str">
        <f t="shared" si="77"/>
        <v>CONSUMO PER CAPITA (kg o litros por individuo)Con CafeinaNIVEL MEDIO BAJO</v>
      </c>
      <c r="B4859" s="11" t="s">
        <v>208</v>
      </c>
      <c r="C4859" s="11" t="s">
        <v>137</v>
      </c>
      <c r="D4859" s="11" t="s">
        <v>174</v>
      </c>
      <c r="E4859" s="12">
        <v>0.96780514426367514</v>
      </c>
      <c r="F4859" s="12">
        <v>1.1256630665767549</v>
      </c>
      <c r="G4859" s="12">
        <v>1.7409085670089457</v>
      </c>
      <c r="H4859" s="12">
        <v>1.0060990790524735</v>
      </c>
      <c r="I4859" s="12">
        <v>0.89913508023995126</v>
      </c>
      <c r="J4859" s="12">
        <v>1.1587379745694959</v>
      </c>
      <c r="K4859" s="12">
        <v>1.5114100552043754</v>
      </c>
      <c r="L4859" s="12">
        <v>0.83893514982041839</v>
      </c>
      <c r="M4859" s="12">
        <v>0.87067853526163985</v>
      </c>
    </row>
    <row r="4860" spans="1:13" x14ac:dyDescent="0.35">
      <c r="A4860" s="11" t="str">
        <f t="shared" si="77"/>
        <v>CONSUMO PER CAPITA (kg o litros por individuo)Con CafeinaNIVEL BAJO</v>
      </c>
      <c r="B4860" s="11" t="s">
        <v>208</v>
      </c>
      <c r="C4860" s="11" t="s">
        <v>137</v>
      </c>
      <c r="D4860" s="11" t="s">
        <v>190</v>
      </c>
      <c r="E4860" s="12">
        <v>0.97836122416577076</v>
      </c>
      <c r="F4860" s="12">
        <v>1.1124950758690972</v>
      </c>
      <c r="G4860" s="12">
        <v>1.949020613964118</v>
      </c>
      <c r="H4860" s="12">
        <v>1.2220431414767619</v>
      </c>
      <c r="I4860" s="12">
        <v>1.0479630871379582</v>
      </c>
      <c r="J4860" s="12">
        <v>1.3180105021040349</v>
      </c>
      <c r="K4860" s="12">
        <v>1.8251380316890908</v>
      </c>
      <c r="L4860" s="12">
        <v>1.0446888576074276</v>
      </c>
      <c r="M4860" s="12">
        <v>0.98981122528132648</v>
      </c>
    </row>
    <row r="4861" spans="1:13" x14ac:dyDescent="0.35">
      <c r="A4861" s="11" t="str">
        <f t="shared" si="77"/>
        <v>CONSUMO PER CAPITA (kg o litros por individuo)Con CafeinaHOMBRE</v>
      </c>
      <c r="B4861" s="11" t="s">
        <v>208</v>
      </c>
      <c r="C4861" s="11" t="s">
        <v>137</v>
      </c>
      <c r="D4861" s="11" t="s">
        <v>17</v>
      </c>
      <c r="E4861" s="12">
        <v>1.0462524357866394</v>
      </c>
      <c r="F4861" s="12">
        <v>1.2492597490013879</v>
      </c>
      <c r="G4861" s="12">
        <v>1.9367734834350929</v>
      </c>
      <c r="H4861" s="12">
        <v>1.1830659847667717</v>
      </c>
      <c r="I4861" s="12">
        <v>1.1751863098088646</v>
      </c>
      <c r="J4861" s="12">
        <v>1.2081361587334498</v>
      </c>
      <c r="K4861" s="12">
        <v>1.8196977174370217</v>
      </c>
      <c r="L4861" s="12">
        <v>1.0819069385944873</v>
      </c>
      <c r="M4861" s="12">
        <v>1.0597860177451057</v>
      </c>
    </row>
    <row r="4862" spans="1:13" x14ac:dyDescent="0.35">
      <c r="A4862" s="11" t="str">
        <f t="shared" si="77"/>
        <v>CONSUMO PER CAPITA (kg o litros por individuo)Con CafeinaMUJER</v>
      </c>
      <c r="B4862" s="11" t="s">
        <v>208</v>
      </c>
      <c r="C4862" s="11" t="s">
        <v>137</v>
      </c>
      <c r="D4862" s="11" t="s">
        <v>18</v>
      </c>
      <c r="E4862" s="12">
        <v>0.96372421472711989</v>
      </c>
      <c r="F4862" s="12">
        <v>1.0988947007644403</v>
      </c>
      <c r="G4862" s="12">
        <v>1.7620028361029592</v>
      </c>
      <c r="H4862" s="12">
        <v>1.0662784304555852</v>
      </c>
      <c r="I4862" s="12">
        <v>0.90655420058535596</v>
      </c>
      <c r="J4862" s="12">
        <v>1.0987878932382797</v>
      </c>
      <c r="K4862" s="12">
        <v>1.5719558503199345</v>
      </c>
      <c r="L4862" s="12">
        <v>0.98666511817341318</v>
      </c>
      <c r="M4862" s="12">
        <v>0.87313519805914563</v>
      </c>
    </row>
    <row r="4863" spans="1:13" x14ac:dyDescent="0.35">
      <c r="A4863" s="11" t="str">
        <f t="shared" si="77"/>
        <v>CONSUMO PER CAPITA (kg o litros por individuo)Sin CafeinaT.ESPAÑA</v>
      </c>
      <c r="B4863" s="11" t="s">
        <v>208</v>
      </c>
      <c r="C4863" s="11" t="s">
        <v>138</v>
      </c>
      <c r="D4863" s="11" t="s">
        <v>32</v>
      </c>
      <c r="E4863" s="12">
        <v>0.19221810689051433</v>
      </c>
      <c r="F4863" s="12">
        <v>0.2221301159432425</v>
      </c>
      <c r="G4863" s="12">
        <v>0.30154513059277305</v>
      </c>
      <c r="H4863" s="12">
        <v>0.21638134727929612</v>
      </c>
      <c r="I4863" s="12">
        <v>0.20911866404557009</v>
      </c>
      <c r="J4863" s="12">
        <v>0.22847443933499331</v>
      </c>
      <c r="K4863" s="12">
        <v>0.32027322912117995</v>
      </c>
      <c r="L4863" s="12">
        <v>0.18490438812152768</v>
      </c>
      <c r="M4863" s="12">
        <v>0.17865126123352043</v>
      </c>
    </row>
    <row r="4864" spans="1:13" x14ac:dyDescent="0.35">
      <c r="A4864" s="11" t="str">
        <f t="shared" si="77"/>
        <v>CONSUMO PER CAPITA (kg o litros por individuo)Sin CafeinaBCN AM</v>
      </c>
      <c r="B4864" s="11" t="s">
        <v>208</v>
      </c>
      <c r="C4864" s="11" t="s">
        <v>138</v>
      </c>
      <c r="D4864" s="11" t="s">
        <v>1</v>
      </c>
      <c r="E4864" s="12">
        <v>8.4832770587889544E-2</v>
      </c>
      <c r="F4864" s="12">
        <v>0.17556997481027536</v>
      </c>
      <c r="G4864" s="12">
        <v>0.23309286762580309</v>
      </c>
      <c r="H4864" s="12">
        <v>0.15134541567756998</v>
      </c>
      <c r="I4864" s="12">
        <v>0.11224520384132707</v>
      </c>
      <c r="J4864" s="12">
        <v>0.17052682951586898</v>
      </c>
      <c r="K4864" s="12">
        <v>0.23293809191025133</v>
      </c>
      <c r="L4864" s="12">
        <v>9.2187618619477704E-2</v>
      </c>
      <c r="M4864" s="12">
        <v>9.0785109336356987E-2</v>
      </c>
    </row>
    <row r="4865" spans="1:13" x14ac:dyDescent="0.35">
      <c r="A4865" s="11" t="str">
        <f t="shared" si="77"/>
        <v>CONSUMO PER CAPITA (kg o litros por individuo)Sin CafeinaREST.CAT ARAGON</v>
      </c>
      <c r="B4865" s="11" t="s">
        <v>208</v>
      </c>
      <c r="C4865" s="11" t="s">
        <v>138</v>
      </c>
      <c r="D4865" s="11" t="s">
        <v>2</v>
      </c>
      <c r="E4865" s="12">
        <v>0.11677704699780707</v>
      </c>
      <c r="F4865" s="12">
        <v>0.1482902804662064</v>
      </c>
      <c r="G4865" s="12">
        <v>0.20003762351646875</v>
      </c>
      <c r="H4865" s="12">
        <v>0.20153588941921016</v>
      </c>
      <c r="I4865" s="12">
        <v>0.14648933912557568</v>
      </c>
      <c r="J4865" s="12">
        <v>0.22291116043893866</v>
      </c>
      <c r="K4865" s="12">
        <v>0.29789656603991888</v>
      </c>
      <c r="L4865" s="12">
        <v>0.11114339365551247</v>
      </c>
      <c r="M4865" s="12">
        <v>0.13028359813670828</v>
      </c>
    </row>
    <row r="4866" spans="1:13" x14ac:dyDescent="0.35">
      <c r="A4866" s="11" t="str">
        <f t="shared" si="77"/>
        <v>CONSUMO PER CAPITA (kg o litros por individuo)Sin CafeinaLEVANTE</v>
      </c>
      <c r="B4866" s="11" t="s">
        <v>208</v>
      </c>
      <c r="C4866" s="11" t="s">
        <v>138</v>
      </c>
      <c r="D4866" s="11" t="s">
        <v>3</v>
      </c>
      <c r="E4866" s="12">
        <v>0.22379960959615841</v>
      </c>
      <c r="F4866" s="12">
        <v>0.21245035383805713</v>
      </c>
      <c r="G4866" s="12">
        <v>0.28684447617932385</v>
      </c>
      <c r="H4866" s="12">
        <v>0.17478729487302894</v>
      </c>
      <c r="I4866" s="12">
        <v>0.31654213428690609</v>
      </c>
      <c r="J4866" s="12">
        <v>0.19838842669054921</v>
      </c>
      <c r="K4866" s="12">
        <v>0.29346818087703264</v>
      </c>
      <c r="L4866" s="12">
        <v>0.22447508726222401</v>
      </c>
      <c r="M4866" s="12">
        <v>0.18751225999611873</v>
      </c>
    </row>
    <row r="4867" spans="1:13" x14ac:dyDescent="0.35">
      <c r="A4867" s="11" t="str">
        <f t="shared" si="77"/>
        <v>CONSUMO PER CAPITA (kg o litros por individuo)Sin CafeinaANDALUCIA</v>
      </c>
      <c r="B4867" s="11" t="s">
        <v>208</v>
      </c>
      <c r="C4867" s="11" t="s">
        <v>138</v>
      </c>
      <c r="D4867" s="11" t="s">
        <v>4</v>
      </c>
      <c r="E4867" s="12">
        <v>0.20066157882027102</v>
      </c>
      <c r="F4867" s="12">
        <v>0.26240810015631266</v>
      </c>
      <c r="G4867" s="12">
        <v>0.4382599684630254</v>
      </c>
      <c r="H4867" s="12">
        <v>0.23852795831404208</v>
      </c>
      <c r="I4867" s="12">
        <v>0.24498732743963458</v>
      </c>
      <c r="J4867" s="12">
        <v>0.25637381891900818</v>
      </c>
      <c r="K4867" s="12">
        <v>0.33779410249104463</v>
      </c>
      <c r="L4867" s="12">
        <v>0.14671073451171501</v>
      </c>
      <c r="M4867" s="12">
        <v>0.17405463227260259</v>
      </c>
    </row>
    <row r="4868" spans="1:13" x14ac:dyDescent="0.35">
      <c r="A4868" s="11" t="str">
        <f t="shared" si="77"/>
        <v>CONSUMO PER CAPITA (kg o litros por individuo)Sin CafeinaMDD AM</v>
      </c>
      <c r="B4868" s="11" t="s">
        <v>208</v>
      </c>
      <c r="C4868" s="11" t="s">
        <v>138</v>
      </c>
      <c r="D4868" s="11" t="s">
        <v>5</v>
      </c>
      <c r="E4868" s="12">
        <v>0.30597582117479216</v>
      </c>
      <c r="F4868" s="12">
        <v>0.28742400507716448</v>
      </c>
      <c r="G4868" s="12">
        <v>0.32755690637895596</v>
      </c>
      <c r="H4868" s="12">
        <v>0.28113276485387401</v>
      </c>
      <c r="I4868" s="12">
        <v>0.1970726743018949</v>
      </c>
      <c r="J4868" s="12">
        <v>0.25375061284105532</v>
      </c>
      <c r="K4868" s="12">
        <v>0.35465176172695551</v>
      </c>
      <c r="L4868" s="12">
        <v>0.24893728587409458</v>
      </c>
      <c r="M4868" s="12">
        <v>0.27141047368002219</v>
      </c>
    </row>
    <row r="4869" spans="1:13" x14ac:dyDescent="0.35">
      <c r="A4869" s="11" t="str">
        <f t="shared" si="77"/>
        <v>CONSUMO PER CAPITA (kg o litros por individuo)Sin CafeinaRTO CENTRO</v>
      </c>
      <c r="B4869" s="11" t="s">
        <v>208</v>
      </c>
      <c r="C4869" s="11" t="s">
        <v>138</v>
      </c>
      <c r="D4869" s="11" t="s">
        <v>6</v>
      </c>
      <c r="E4869" s="12">
        <v>0.2911907234571634</v>
      </c>
      <c r="F4869" s="12">
        <v>0.34977406946718903</v>
      </c>
      <c r="G4869" s="12">
        <v>0.35948737695186916</v>
      </c>
      <c r="H4869" s="12">
        <v>0.31698415519923445</v>
      </c>
      <c r="I4869" s="12">
        <v>0.23346111429093772</v>
      </c>
      <c r="J4869" s="12">
        <v>0.37621718650492658</v>
      </c>
      <c r="K4869" s="12">
        <v>0.52166638163147472</v>
      </c>
      <c r="L4869" s="12">
        <v>0.45190401204890462</v>
      </c>
      <c r="M4869" s="12">
        <v>0.29971784188335204</v>
      </c>
    </row>
    <row r="4870" spans="1:13" x14ac:dyDescent="0.35">
      <c r="A4870" s="11" t="str">
        <f t="shared" si="77"/>
        <v>CONSUMO PER CAPITA (kg o litros por individuo)Sin CafeinaNORTE-CENTRO</v>
      </c>
      <c r="B4870" s="11" t="s">
        <v>208</v>
      </c>
      <c r="C4870" s="11" t="s">
        <v>138</v>
      </c>
      <c r="D4870" s="11" t="s">
        <v>7</v>
      </c>
      <c r="E4870" s="12">
        <v>0.12785170535112789</v>
      </c>
      <c r="F4870" s="12">
        <v>0.13877400468161311</v>
      </c>
      <c r="G4870" s="12">
        <v>0.26336263398005233</v>
      </c>
      <c r="H4870" s="12">
        <v>0.18469836281381244</v>
      </c>
      <c r="I4870" s="12">
        <v>0.15362723305202619</v>
      </c>
      <c r="J4870" s="12">
        <v>0.17317435153061006</v>
      </c>
      <c r="K4870" s="12">
        <v>0.30033090677452517</v>
      </c>
      <c r="L4870" s="12">
        <v>9.5224793164270724E-2</v>
      </c>
      <c r="M4870" s="12">
        <v>0.13420332694828754</v>
      </c>
    </row>
    <row r="4871" spans="1:13" x14ac:dyDescent="0.35">
      <c r="A4871" s="11" t="str">
        <f t="shared" si="77"/>
        <v>CONSUMO PER CAPITA (kg o litros por individuo)Sin CafeinaNOROESTE</v>
      </c>
      <c r="B4871" s="11" t="s">
        <v>208</v>
      </c>
      <c r="C4871" s="11" t="s">
        <v>138</v>
      </c>
      <c r="D4871" s="11" t="s">
        <v>8</v>
      </c>
      <c r="E4871" s="12">
        <v>0.13346302559630074</v>
      </c>
      <c r="F4871" s="12">
        <v>0.15770641974712402</v>
      </c>
      <c r="G4871" s="12">
        <v>0.1780209512405245</v>
      </c>
      <c r="H4871" s="12">
        <v>0.15760498715620389</v>
      </c>
      <c r="I4871" s="12">
        <v>0.18308459578574965</v>
      </c>
      <c r="J4871" s="12">
        <v>0.1494644605173038</v>
      </c>
      <c r="K4871" s="12">
        <v>0.20705802316283423</v>
      </c>
      <c r="L4871" s="12">
        <v>0.11988902328293645</v>
      </c>
      <c r="M4871" s="12">
        <v>0.11293369595368623</v>
      </c>
    </row>
    <row r="4872" spans="1:13" x14ac:dyDescent="0.35">
      <c r="A4872" s="11" t="str">
        <f t="shared" si="77"/>
        <v>CONSUMO PER CAPITA (kg o litros por individuo)Sin Cafeina&lt;2MIL</v>
      </c>
      <c r="B4872" s="11" t="s">
        <v>208</v>
      </c>
      <c r="C4872" s="11" t="s">
        <v>138</v>
      </c>
      <c r="D4872" s="11" t="s">
        <v>9</v>
      </c>
      <c r="E4872" s="12">
        <v>0.2571467534954513</v>
      </c>
      <c r="F4872" s="12">
        <v>0.23350661870973741</v>
      </c>
      <c r="G4872" s="12">
        <v>0.19755978315625616</v>
      </c>
      <c r="H4872" s="12">
        <v>8.9584618271004807E-2</v>
      </c>
      <c r="I4872" s="12">
        <v>9.5339861690331276E-2</v>
      </c>
      <c r="J4872" s="12">
        <v>0.11139744127032435</v>
      </c>
      <c r="K4872" s="12">
        <v>0.11405217468514574</v>
      </c>
      <c r="L4872" s="12">
        <v>4.5615088279274636E-2</v>
      </c>
      <c r="M4872" s="12">
        <v>7.3103419877234177E-2</v>
      </c>
    </row>
    <row r="4873" spans="1:13" x14ac:dyDescent="0.35">
      <c r="A4873" s="11" t="str">
        <f t="shared" si="77"/>
        <v>CONSUMO PER CAPITA (kg o litros por individuo)Sin Cafeina2-5MIL</v>
      </c>
      <c r="B4873" s="11" t="s">
        <v>208</v>
      </c>
      <c r="C4873" s="11" t="s">
        <v>138</v>
      </c>
      <c r="D4873" s="11" t="s">
        <v>10</v>
      </c>
      <c r="E4873" s="12">
        <v>0.21107555863709604</v>
      </c>
      <c r="F4873" s="12">
        <v>0.27421905525628909</v>
      </c>
      <c r="G4873" s="12">
        <v>0.24523678949381922</v>
      </c>
      <c r="H4873" s="12">
        <v>0.17372215193519669</v>
      </c>
      <c r="I4873" s="12">
        <v>0.19761416061777512</v>
      </c>
      <c r="J4873" s="12">
        <v>0.12709710137362301</v>
      </c>
      <c r="K4873" s="12">
        <v>0.29957518112512238</v>
      </c>
      <c r="L4873" s="12">
        <v>0.17081679101485417</v>
      </c>
      <c r="M4873" s="12">
        <v>0.18582774679850109</v>
      </c>
    </row>
    <row r="4874" spans="1:13" x14ac:dyDescent="0.35">
      <c r="A4874" s="11" t="str">
        <f t="shared" si="77"/>
        <v>CONSUMO PER CAPITA (kg o litros por individuo)Sin Cafeina5-10MIL</v>
      </c>
      <c r="B4874" s="11" t="s">
        <v>208</v>
      </c>
      <c r="C4874" s="11" t="s">
        <v>138</v>
      </c>
      <c r="D4874" s="11" t="s">
        <v>11</v>
      </c>
      <c r="E4874" s="12">
        <v>7.9212480197518212E-2</v>
      </c>
      <c r="F4874" s="12">
        <v>8.7681371638441058E-2</v>
      </c>
      <c r="G4874" s="12">
        <v>0.27032808236323613</v>
      </c>
      <c r="H4874" s="12">
        <v>0.10086177985702341</v>
      </c>
      <c r="I4874" s="12">
        <v>0.10806660821611708</v>
      </c>
      <c r="J4874" s="12">
        <v>0.1778869225039485</v>
      </c>
      <c r="K4874" s="12">
        <v>0.20622540764963501</v>
      </c>
      <c r="L4874" s="12">
        <v>9.2625006974537197E-2</v>
      </c>
      <c r="M4874" s="12">
        <v>0.13080341499785531</v>
      </c>
    </row>
    <row r="4875" spans="1:13" x14ac:dyDescent="0.35">
      <c r="A4875" s="11" t="str">
        <f t="shared" si="77"/>
        <v>CONSUMO PER CAPITA (kg o litros por individuo)Sin Cafeina10-30MIL</v>
      </c>
      <c r="B4875" s="11" t="s">
        <v>208</v>
      </c>
      <c r="C4875" s="11" t="s">
        <v>138</v>
      </c>
      <c r="D4875" s="11" t="s">
        <v>12</v>
      </c>
      <c r="E4875" s="12">
        <v>0.13830681733358741</v>
      </c>
      <c r="F4875" s="12">
        <v>0.27142507009010097</v>
      </c>
      <c r="G4875" s="12">
        <v>0.30245756207785329</v>
      </c>
      <c r="H4875" s="12">
        <v>0.24715144581498849</v>
      </c>
      <c r="I4875" s="12">
        <v>0.23222790314112413</v>
      </c>
      <c r="J4875" s="12">
        <v>0.29554619851381614</v>
      </c>
      <c r="K4875" s="12">
        <v>0.4217068827302799</v>
      </c>
      <c r="L4875" s="12">
        <v>0.32121436534662967</v>
      </c>
      <c r="M4875" s="12">
        <v>0.21368101441017232</v>
      </c>
    </row>
    <row r="4876" spans="1:13" x14ac:dyDescent="0.35">
      <c r="A4876" s="11" t="str">
        <f t="shared" si="77"/>
        <v>CONSUMO PER CAPITA (kg o litros por individuo)Sin Cafeina30-100MIL</v>
      </c>
      <c r="B4876" s="11" t="s">
        <v>208</v>
      </c>
      <c r="C4876" s="11" t="s">
        <v>138</v>
      </c>
      <c r="D4876" s="11" t="s">
        <v>13</v>
      </c>
      <c r="E4876" s="12">
        <v>0.21155838971583873</v>
      </c>
      <c r="F4876" s="12">
        <v>0.18807274617046535</v>
      </c>
      <c r="G4876" s="12">
        <v>0.34022122092748047</v>
      </c>
      <c r="H4876" s="12">
        <v>0.23196205301741898</v>
      </c>
      <c r="I4876" s="12">
        <v>0.32663381877487274</v>
      </c>
      <c r="J4876" s="12">
        <v>0.26708307121432157</v>
      </c>
      <c r="K4876" s="12">
        <v>0.35439865105616769</v>
      </c>
      <c r="L4876" s="12">
        <v>0.1241676716865092</v>
      </c>
      <c r="M4876" s="12">
        <v>0.13340953157232913</v>
      </c>
    </row>
    <row r="4877" spans="1:13" x14ac:dyDescent="0.35">
      <c r="A4877" s="11" t="str">
        <f t="shared" si="77"/>
        <v>CONSUMO PER CAPITA (kg o litros por individuo)Sin Cafeina100-200MIL</v>
      </c>
      <c r="B4877" s="11" t="s">
        <v>208</v>
      </c>
      <c r="C4877" s="11" t="s">
        <v>138</v>
      </c>
      <c r="D4877" s="11" t="s">
        <v>14</v>
      </c>
      <c r="E4877" s="12">
        <v>0.12428669293772565</v>
      </c>
      <c r="F4877" s="12">
        <v>0.16199912163558777</v>
      </c>
      <c r="G4877" s="12">
        <v>0.27113828035863796</v>
      </c>
      <c r="H4877" s="12">
        <v>0.27446193734872371</v>
      </c>
      <c r="I4877" s="12">
        <v>0.16805657405375901</v>
      </c>
      <c r="J4877" s="12">
        <v>0.11894752578046962</v>
      </c>
      <c r="K4877" s="12">
        <v>0.27137155221016784</v>
      </c>
      <c r="L4877" s="12">
        <v>0.1390938754693401</v>
      </c>
      <c r="M4877" s="12">
        <v>0.19926111784627165</v>
      </c>
    </row>
    <row r="4878" spans="1:13" x14ac:dyDescent="0.35">
      <c r="A4878" s="11" t="str">
        <f t="shared" si="77"/>
        <v>CONSUMO PER CAPITA (kg o litros por individuo)Sin Cafeina200-500MIL</v>
      </c>
      <c r="B4878" s="11" t="s">
        <v>208</v>
      </c>
      <c r="C4878" s="11" t="s">
        <v>138</v>
      </c>
      <c r="D4878" s="11" t="s">
        <v>15</v>
      </c>
      <c r="E4878" s="12">
        <v>0.21139303893927261</v>
      </c>
      <c r="F4878" s="12">
        <v>0.21830750718521949</v>
      </c>
      <c r="G4878" s="12">
        <v>0.31003598541480054</v>
      </c>
      <c r="H4878" s="12">
        <v>0.17700387925329975</v>
      </c>
      <c r="I4878" s="12">
        <v>0.16338432916018786</v>
      </c>
      <c r="J4878" s="12">
        <v>0.21744990358768904</v>
      </c>
      <c r="K4878" s="12">
        <v>0.28255861515330355</v>
      </c>
      <c r="L4878" s="12">
        <v>0.15642269080596535</v>
      </c>
      <c r="M4878" s="12">
        <v>0.19644264875466055</v>
      </c>
    </row>
    <row r="4879" spans="1:13" x14ac:dyDescent="0.35">
      <c r="A4879" s="11" t="str">
        <f t="shared" si="77"/>
        <v>CONSUMO PER CAPITA (kg o litros por individuo)Sin Cafeina&gt;500MIL</v>
      </c>
      <c r="B4879" s="11" t="s">
        <v>208</v>
      </c>
      <c r="C4879" s="11" t="s">
        <v>138</v>
      </c>
      <c r="D4879" s="11" t="s">
        <v>16</v>
      </c>
      <c r="E4879" s="12">
        <v>0.28099701894217388</v>
      </c>
      <c r="F4879" s="12">
        <v>0.29271624770749538</v>
      </c>
      <c r="G4879" s="12">
        <v>0.33875585619243465</v>
      </c>
      <c r="H4879" s="12">
        <v>0.27405727876531316</v>
      </c>
      <c r="I4879" s="12">
        <v>0.19176679089886697</v>
      </c>
      <c r="J4879" s="12">
        <v>0.2868374053117676</v>
      </c>
      <c r="K4879" s="12">
        <v>0.36105580648779723</v>
      </c>
      <c r="L4879" s="12">
        <v>0.2597140481330068</v>
      </c>
      <c r="M4879" s="12">
        <v>0.22677395106020018</v>
      </c>
    </row>
    <row r="4880" spans="1:13" x14ac:dyDescent="0.35">
      <c r="A4880" s="11" t="str">
        <f t="shared" si="77"/>
        <v>CONSUMO PER CAPITA (kg o litros por individuo)Sin CafeinaDE 15 A 19 AÑOS</v>
      </c>
      <c r="B4880" s="11" t="s">
        <v>208</v>
      </c>
      <c r="C4880" s="11" t="s">
        <v>138</v>
      </c>
      <c r="D4880" s="11" t="s">
        <v>34</v>
      </c>
      <c r="E4880" s="12">
        <v>4.3185356204957462E-2</v>
      </c>
      <c r="F4880" s="12">
        <v>8.1195157326760969E-2</v>
      </c>
      <c r="G4880" s="12">
        <v>3.0334777651268349E-2</v>
      </c>
      <c r="H4880" s="12">
        <v>7.1814585064047518E-2</v>
      </c>
      <c r="I4880" s="12">
        <v>8.0290782247738918E-2</v>
      </c>
      <c r="J4880" s="12">
        <v>0.15610395162129345</v>
      </c>
      <c r="K4880" s="12">
        <v>0.12243450890244689</v>
      </c>
      <c r="L4880" s="12">
        <v>9.7609000949050954E-3</v>
      </c>
      <c r="M4880" s="12">
        <v>0.14776958216532884</v>
      </c>
    </row>
    <row r="4881" spans="1:13" x14ac:dyDescent="0.35">
      <c r="A4881" s="11" t="str">
        <f t="shared" si="77"/>
        <v>CONSUMO PER CAPITA (kg o litros por individuo)Sin CafeinaDE 20 A 24 AÑOS</v>
      </c>
      <c r="B4881" s="11" t="s">
        <v>208</v>
      </c>
      <c r="C4881" s="11" t="s">
        <v>138</v>
      </c>
      <c r="D4881" s="11" t="s">
        <v>35</v>
      </c>
      <c r="E4881" s="12">
        <v>6.48382094465835E-2</v>
      </c>
      <c r="F4881" s="12">
        <v>0.12021174938689851</v>
      </c>
      <c r="G4881" s="12">
        <v>0.15479063080535288</v>
      </c>
      <c r="H4881" s="12">
        <v>2.033106049135671E-2</v>
      </c>
      <c r="I4881" s="12">
        <v>3.4018318184034065E-2</v>
      </c>
      <c r="J4881" s="12">
        <v>9.6876248793243108E-2</v>
      </c>
      <c r="K4881" s="12">
        <v>7.8527214435279158E-2</v>
      </c>
      <c r="L4881" s="12">
        <v>0.10442134153405545</v>
      </c>
      <c r="M4881" s="12">
        <v>4.2600691447749583E-2</v>
      </c>
    </row>
    <row r="4882" spans="1:13" x14ac:dyDescent="0.35">
      <c r="A4882" s="11" t="str">
        <f t="shared" si="77"/>
        <v>CONSUMO PER CAPITA (kg o litros por individuo)Sin CafeinaDE 25 A 34 AÑOS</v>
      </c>
      <c r="B4882" s="11" t="s">
        <v>208</v>
      </c>
      <c r="C4882" s="11" t="s">
        <v>138</v>
      </c>
      <c r="D4882" s="11" t="s">
        <v>36</v>
      </c>
      <c r="E4882" s="12">
        <v>0.10717737232817985</v>
      </c>
      <c r="F4882" s="12">
        <v>0.10197438630535721</v>
      </c>
      <c r="G4882" s="12">
        <v>8.6889908367775437E-2</v>
      </c>
      <c r="H4882" s="12">
        <v>0.10481691137112141</v>
      </c>
      <c r="I4882" s="12">
        <v>7.3064630593653618E-2</v>
      </c>
      <c r="J4882" s="12">
        <v>0.11197573331607243</v>
      </c>
      <c r="K4882" s="12">
        <v>0.12297636393411351</v>
      </c>
      <c r="L4882" s="12">
        <v>7.7826379269165261E-2</v>
      </c>
      <c r="M4882" s="12">
        <v>7.2239697550741125E-2</v>
      </c>
    </row>
    <row r="4883" spans="1:13" x14ac:dyDescent="0.35">
      <c r="A4883" s="11" t="str">
        <f t="shared" si="77"/>
        <v>CONSUMO PER CAPITA (kg o litros por individuo)Sin CafeinaDE 35 A 49 AÑOS</v>
      </c>
      <c r="B4883" s="11" t="s">
        <v>208</v>
      </c>
      <c r="C4883" s="11" t="s">
        <v>138</v>
      </c>
      <c r="D4883" s="11" t="s">
        <v>37</v>
      </c>
      <c r="E4883" s="12">
        <v>0.22915584878584921</v>
      </c>
      <c r="F4883" s="12">
        <v>0.24490305290172579</v>
      </c>
      <c r="G4883" s="12">
        <v>0.29478596376016963</v>
      </c>
      <c r="H4883" s="12">
        <v>0.18333456584141294</v>
      </c>
      <c r="I4883" s="12">
        <v>0.17199411639114412</v>
      </c>
      <c r="J4883" s="12">
        <v>0.19340251803510294</v>
      </c>
      <c r="K4883" s="12">
        <v>0.32918245486849629</v>
      </c>
      <c r="L4883" s="12">
        <v>0.1495044400252637</v>
      </c>
      <c r="M4883" s="12">
        <v>0.13901571029391588</v>
      </c>
    </row>
    <row r="4884" spans="1:13" x14ac:dyDescent="0.35">
      <c r="A4884" s="11" t="str">
        <f t="shared" si="77"/>
        <v>CONSUMO PER CAPITA (kg o litros por individuo)Sin CafeinaDE 50 A 59 AÑOS</v>
      </c>
      <c r="B4884" s="11" t="s">
        <v>208</v>
      </c>
      <c r="C4884" s="11" t="s">
        <v>138</v>
      </c>
      <c r="D4884" s="11" t="s">
        <v>38</v>
      </c>
      <c r="E4884" s="12">
        <v>0.2076336183086607</v>
      </c>
      <c r="F4884" s="12">
        <v>0.22677511464949329</v>
      </c>
      <c r="G4884" s="12">
        <v>0.46177763706766678</v>
      </c>
      <c r="H4884" s="12">
        <v>0.22945202990408961</v>
      </c>
      <c r="I4884" s="12">
        <v>0.22882235213199442</v>
      </c>
      <c r="J4884" s="12">
        <v>0.24640186250437088</v>
      </c>
      <c r="K4884" s="12">
        <v>0.40471409683960774</v>
      </c>
      <c r="L4884" s="12">
        <v>0.26259839979602262</v>
      </c>
      <c r="M4884" s="12">
        <v>0.27107974650440536</v>
      </c>
    </row>
    <row r="4885" spans="1:13" x14ac:dyDescent="0.35">
      <c r="A4885" s="11" t="str">
        <f t="shared" si="77"/>
        <v>CONSUMO PER CAPITA (kg o litros por individuo)Sin CafeinaDE 60 A 75 AÑOS</v>
      </c>
      <c r="B4885" s="11" t="s">
        <v>208</v>
      </c>
      <c r="C4885" s="11" t="s">
        <v>138</v>
      </c>
      <c r="D4885" s="11" t="s">
        <v>39</v>
      </c>
      <c r="E4885" s="12">
        <v>0.26815095129454358</v>
      </c>
      <c r="F4885" s="12">
        <v>0.33754070723173452</v>
      </c>
      <c r="G4885" s="12">
        <v>0.43179919332407191</v>
      </c>
      <c r="H4885" s="12">
        <v>0.41831632069597396</v>
      </c>
      <c r="I4885" s="12">
        <v>0.41313315366119441</v>
      </c>
      <c r="J4885" s="12">
        <v>0.38966508365609914</v>
      </c>
      <c r="K4885" s="12">
        <v>0.49178122077816827</v>
      </c>
      <c r="L4885" s="12">
        <v>0.30540925010148062</v>
      </c>
      <c r="M4885" s="12">
        <v>0.26307209358661365</v>
      </c>
    </row>
    <row r="4886" spans="1:13" x14ac:dyDescent="0.35">
      <c r="A4886" s="11" t="str">
        <f t="shared" si="77"/>
        <v>CONSUMO PER CAPITA (kg o litros por individuo)Sin CafeinaNIVEL ALTO</v>
      </c>
      <c r="B4886" s="11" t="s">
        <v>208</v>
      </c>
      <c r="C4886" s="11" t="s">
        <v>138</v>
      </c>
      <c r="D4886" s="11" t="s">
        <v>171</v>
      </c>
      <c r="E4886" s="12">
        <v>0.17600280886138273</v>
      </c>
      <c r="F4886" s="12">
        <v>0.21209616522125585</v>
      </c>
      <c r="G4886" s="12">
        <v>0.30564557624042543</v>
      </c>
      <c r="H4886" s="12">
        <v>0.175644855787675</v>
      </c>
      <c r="I4886" s="12">
        <v>0.18559683907646518</v>
      </c>
      <c r="J4886" s="12">
        <v>0.17996830797442845</v>
      </c>
      <c r="K4886" s="12">
        <v>0.31105209545135942</v>
      </c>
      <c r="L4886" s="12">
        <v>0.17197873479015102</v>
      </c>
      <c r="M4886" s="12">
        <v>0.18431566985486403</v>
      </c>
    </row>
    <row r="4887" spans="1:13" x14ac:dyDescent="0.35">
      <c r="A4887" s="11" t="str">
        <f t="shared" si="77"/>
        <v>CONSUMO PER CAPITA (kg o litros por individuo)Sin CafeinaNIVEL MEDIO ALTO</v>
      </c>
      <c r="B4887" s="11" t="s">
        <v>208</v>
      </c>
      <c r="C4887" s="11" t="s">
        <v>138</v>
      </c>
      <c r="D4887" s="11" t="s">
        <v>172</v>
      </c>
      <c r="E4887" s="12">
        <v>0.13940163154169033</v>
      </c>
      <c r="F4887" s="12">
        <v>0.23763391814565402</v>
      </c>
      <c r="G4887" s="12">
        <v>0.3220704583788937</v>
      </c>
      <c r="H4887" s="12">
        <v>0.25562194280195027</v>
      </c>
      <c r="I4887" s="12">
        <v>0.1555672346901803</v>
      </c>
      <c r="J4887" s="12">
        <v>0.24292397039107108</v>
      </c>
      <c r="K4887" s="12">
        <v>0.3531911060361122</v>
      </c>
      <c r="L4887" s="12">
        <v>0.25373685091926967</v>
      </c>
      <c r="M4887" s="12">
        <v>0.21698439648534446</v>
      </c>
    </row>
    <row r="4888" spans="1:13" x14ac:dyDescent="0.35">
      <c r="A4888" s="11" t="str">
        <f t="shared" si="77"/>
        <v>CONSUMO PER CAPITA (kg o litros por individuo)Sin CafeinaNIVEL MEDIO</v>
      </c>
      <c r="B4888" s="11" t="s">
        <v>208</v>
      </c>
      <c r="C4888" s="11" t="s">
        <v>138</v>
      </c>
      <c r="D4888" s="11" t="s">
        <v>173</v>
      </c>
      <c r="E4888" s="12">
        <v>0.26951760297560218</v>
      </c>
      <c r="F4888" s="12">
        <v>0.25688548208443535</v>
      </c>
      <c r="G4888" s="12">
        <v>0.3740061941521437</v>
      </c>
      <c r="H4888" s="12">
        <v>0.26684391048428457</v>
      </c>
      <c r="I4888" s="12">
        <v>0.30132314762093076</v>
      </c>
      <c r="J4888" s="12">
        <v>0.32472693602196895</v>
      </c>
      <c r="K4888" s="12">
        <v>0.34486958711615168</v>
      </c>
      <c r="L4888" s="12">
        <v>0.21450836876538604</v>
      </c>
      <c r="M4888" s="12">
        <v>0.14245269929559584</v>
      </c>
    </row>
    <row r="4889" spans="1:13" x14ac:dyDescent="0.35">
      <c r="A4889" s="11" t="str">
        <f t="shared" si="77"/>
        <v>CONSUMO PER CAPITA (kg o litros por individuo)Sin CafeinaNIVEL MEDIO BAJO</v>
      </c>
      <c r="B4889" s="11" t="s">
        <v>208</v>
      </c>
      <c r="C4889" s="11" t="s">
        <v>138</v>
      </c>
      <c r="D4889" s="11" t="s">
        <v>174</v>
      </c>
      <c r="E4889" s="12">
        <v>0.20529049305432673</v>
      </c>
      <c r="F4889" s="12">
        <v>0.16264574114345173</v>
      </c>
      <c r="G4889" s="12">
        <v>0.2912336562202269</v>
      </c>
      <c r="H4889" s="12">
        <v>0.14553358661170962</v>
      </c>
      <c r="I4889" s="12">
        <v>0.15878541295373719</v>
      </c>
      <c r="J4889" s="12">
        <v>0.18972480960671886</v>
      </c>
      <c r="K4889" s="12">
        <v>0.30137435027648046</v>
      </c>
      <c r="L4889" s="12">
        <v>0.17291602066101894</v>
      </c>
      <c r="M4889" s="12">
        <v>0.17776571203016137</v>
      </c>
    </row>
    <row r="4890" spans="1:13" x14ac:dyDescent="0.35">
      <c r="A4890" s="11" t="str">
        <f t="shared" si="77"/>
        <v>CONSUMO PER CAPITA (kg o litros por individuo)Sin CafeinaNIVEL BAJO</v>
      </c>
      <c r="B4890" s="11" t="s">
        <v>208</v>
      </c>
      <c r="C4890" s="11" t="s">
        <v>138</v>
      </c>
      <c r="D4890" s="11" t="s">
        <v>190</v>
      </c>
      <c r="E4890" s="12">
        <v>0.14951577591442516</v>
      </c>
      <c r="F4890" s="12">
        <v>0.22257575593262569</v>
      </c>
      <c r="G4890" s="12">
        <v>0.20991703642072607</v>
      </c>
      <c r="H4890" s="12">
        <v>0.22276971967287981</v>
      </c>
      <c r="I4890" s="12">
        <v>0.19877006331410413</v>
      </c>
      <c r="J4890" s="12">
        <v>0.18648847330825297</v>
      </c>
      <c r="K4890" s="12">
        <v>0.29302639937393615</v>
      </c>
      <c r="L4890" s="12">
        <v>0.12598695043495992</v>
      </c>
      <c r="M4890" s="12">
        <v>0.18851776539505238</v>
      </c>
    </row>
    <row r="4891" spans="1:13" x14ac:dyDescent="0.35">
      <c r="A4891" s="11" t="str">
        <f t="shared" si="77"/>
        <v>CONSUMO PER CAPITA (kg o litros por individuo)Sin CafeinaHOMBRE</v>
      </c>
      <c r="B4891" s="11" t="s">
        <v>208</v>
      </c>
      <c r="C4891" s="11" t="s">
        <v>138</v>
      </c>
      <c r="D4891" s="11" t="s">
        <v>17</v>
      </c>
      <c r="E4891" s="12">
        <v>0.1932989180457701</v>
      </c>
      <c r="F4891" s="12">
        <v>0.21197004987900889</v>
      </c>
      <c r="G4891" s="12">
        <v>0.28436423455688697</v>
      </c>
      <c r="H4891" s="12">
        <v>0.23905199231244051</v>
      </c>
      <c r="I4891" s="12">
        <v>0.17674124569879579</v>
      </c>
      <c r="J4891" s="12">
        <v>0.24506212828686441</v>
      </c>
      <c r="K4891" s="12">
        <v>0.33854835693458246</v>
      </c>
      <c r="L4891" s="12">
        <v>0.21998708406954212</v>
      </c>
      <c r="M4891" s="12">
        <v>0.19615456643397167</v>
      </c>
    </row>
    <row r="4892" spans="1:13" x14ac:dyDescent="0.35">
      <c r="A4892" s="11" t="str">
        <f t="shared" si="77"/>
        <v>CONSUMO PER CAPITA (kg o litros por individuo)Sin CafeinaMUJER</v>
      </c>
      <c r="B4892" s="11" t="s">
        <v>208</v>
      </c>
      <c r="C4892" s="11" t="s">
        <v>138</v>
      </c>
      <c r="D4892" s="11" t="s">
        <v>18</v>
      </c>
      <c r="E4892" s="12">
        <v>0.19115082288455651</v>
      </c>
      <c r="F4892" s="12">
        <v>0.23216133116684168</v>
      </c>
      <c r="G4892" s="12">
        <v>0.31851161081245272</v>
      </c>
      <c r="H4892" s="12">
        <v>0.19400337395431025</v>
      </c>
      <c r="I4892" s="12">
        <v>0.2411613921008835</v>
      </c>
      <c r="J4892" s="12">
        <v>0.21205823577144217</v>
      </c>
      <c r="K4892" s="12">
        <v>0.30218662445002747</v>
      </c>
      <c r="L4892" s="12">
        <v>0.15018448442339466</v>
      </c>
      <c r="M4892" s="12">
        <v>0.16128724843439055</v>
      </c>
    </row>
    <row r="4893" spans="1:13" x14ac:dyDescent="0.35">
      <c r="A4893" s="11" t="str">
        <f t="shared" si="77"/>
        <v>CONSUMO PER CAPITA (kg o litros por individuo)Frutas con gasT.ESPAÑA</v>
      </c>
      <c r="B4893" s="11" t="s">
        <v>208</v>
      </c>
      <c r="C4893" s="11" t="s">
        <v>139</v>
      </c>
      <c r="D4893" s="11" t="s">
        <v>32</v>
      </c>
      <c r="E4893" s="12">
        <v>0.25963684852166341</v>
      </c>
      <c r="F4893" s="12">
        <v>0.32737635588883995</v>
      </c>
      <c r="G4893" s="12">
        <v>0.527977980043845</v>
      </c>
      <c r="H4893" s="12">
        <v>0.33433734740730525</v>
      </c>
      <c r="I4893" s="12">
        <v>0.27936868167405154</v>
      </c>
      <c r="J4893" s="12">
        <v>0.29365295027645688</v>
      </c>
      <c r="K4893" s="12">
        <v>0.54653855023329467</v>
      </c>
      <c r="L4893" s="12">
        <v>0.32687662473603324</v>
      </c>
      <c r="M4893" s="12">
        <v>0.2793060082515107</v>
      </c>
    </row>
    <row r="4894" spans="1:13" x14ac:dyDescent="0.35">
      <c r="A4894" s="11" t="str">
        <f t="shared" si="77"/>
        <v>CONSUMO PER CAPITA (kg o litros por individuo)Frutas con gasBCN AM</v>
      </c>
      <c r="B4894" s="11" t="s">
        <v>208</v>
      </c>
      <c r="C4894" s="11" t="s">
        <v>139</v>
      </c>
      <c r="D4894" s="11" t="s">
        <v>1</v>
      </c>
      <c r="E4894" s="12">
        <v>0.19680832458424177</v>
      </c>
      <c r="F4894" s="12">
        <v>0.15951688136140255</v>
      </c>
      <c r="G4894" s="12">
        <v>0.3445270454046172</v>
      </c>
      <c r="H4894" s="12">
        <v>0.27171880703229628</v>
      </c>
      <c r="I4894" s="12">
        <v>0.18585095299894375</v>
      </c>
      <c r="J4894" s="12">
        <v>0.14776799746243408</v>
      </c>
      <c r="K4894" s="12">
        <v>0.8991090353436636</v>
      </c>
      <c r="L4894" s="12">
        <v>0.22977213309571395</v>
      </c>
      <c r="M4894" s="12">
        <v>0.2733918627015573</v>
      </c>
    </row>
    <row r="4895" spans="1:13" x14ac:dyDescent="0.35">
      <c r="A4895" s="11" t="str">
        <f t="shared" si="77"/>
        <v>CONSUMO PER CAPITA (kg o litros por individuo)Frutas con gasREST.CAT ARAGON</v>
      </c>
      <c r="B4895" s="11" t="s">
        <v>208</v>
      </c>
      <c r="C4895" s="11" t="s">
        <v>139</v>
      </c>
      <c r="D4895" s="11" t="s">
        <v>2</v>
      </c>
      <c r="E4895" s="12">
        <v>0.2544068381340106</v>
      </c>
      <c r="F4895" s="12">
        <v>0.34259944871698528</v>
      </c>
      <c r="G4895" s="12">
        <v>0.53377113653990538</v>
      </c>
      <c r="H4895" s="12">
        <v>0.28621005696372903</v>
      </c>
      <c r="I4895" s="12">
        <v>0.25482185678872588</v>
      </c>
      <c r="J4895" s="12">
        <v>0.25238804078800697</v>
      </c>
      <c r="K4895" s="12">
        <v>0.82553150811270859</v>
      </c>
      <c r="L4895" s="12">
        <v>0.57422341554151024</v>
      </c>
      <c r="M4895" s="12">
        <v>0.45141680890981589</v>
      </c>
    </row>
    <row r="4896" spans="1:13" x14ac:dyDescent="0.35">
      <c r="A4896" s="11" t="str">
        <f t="shared" si="77"/>
        <v>CONSUMO PER CAPITA (kg o litros por individuo)Frutas con gasLEVANTE</v>
      </c>
      <c r="B4896" s="11" t="s">
        <v>208</v>
      </c>
      <c r="C4896" s="11" t="s">
        <v>139</v>
      </c>
      <c r="D4896" s="11" t="s">
        <v>3</v>
      </c>
      <c r="E4896" s="12">
        <v>0.26295041211211989</v>
      </c>
      <c r="F4896" s="12">
        <v>0.32899680741775977</v>
      </c>
      <c r="G4896" s="12">
        <v>0.5593394478042375</v>
      </c>
      <c r="H4896" s="12">
        <v>0.28461373523669892</v>
      </c>
      <c r="I4896" s="12">
        <v>0.20542565654462594</v>
      </c>
      <c r="J4896" s="12">
        <v>0.26306366873307774</v>
      </c>
      <c r="K4896" s="12">
        <v>0.29920507691562825</v>
      </c>
      <c r="L4896" s="12">
        <v>0.24922359251922846</v>
      </c>
      <c r="M4896" s="12">
        <v>0.21492447785076188</v>
      </c>
    </row>
    <row r="4897" spans="1:13" x14ac:dyDescent="0.35">
      <c r="A4897" s="11" t="str">
        <f t="shared" si="77"/>
        <v>CONSUMO PER CAPITA (kg o litros por individuo)Frutas con gasANDALUCIA</v>
      </c>
      <c r="B4897" s="11" t="s">
        <v>208</v>
      </c>
      <c r="C4897" s="11" t="s">
        <v>139</v>
      </c>
      <c r="D4897" s="11" t="s">
        <v>4</v>
      </c>
      <c r="E4897" s="12">
        <v>0.30610485855725506</v>
      </c>
      <c r="F4897" s="12">
        <v>0.39468055001459235</v>
      </c>
      <c r="G4897" s="12">
        <v>0.61948693680780809</v>
      </c>
      <c r="H4897" s="12">
        <v>0.38998538081594047</v>
      </c>
      <c r="I4897" s="12">
        <v>0.35547703888185483</v>
      </c>
      <c r="J4897" s="12">
        <v>0.3301132744406971</v>
      </c>
      <c r="K4897" s="12">
        <v>0.55488072262834398</v>
      </c>
      <c r="L4897" s="12">
        <v>0.24790230524325585</v>
      </c>
      <c r="M4897" s="12">
        <v>0.28957238033102023</v>
      </c>
    </row>
    <row r="4898" spans="1:13" x14ac:dyDescent="0.35">
      <c r="A4898" s="11" t="str">
        <f t="shared" si="77"/>
        <v>CONSUMO PER CAPITA (kg o litros por individuo)Frutas con gasMDD AM</v>
      </c>
      <c r="B4898" s="11" t="s">
        <v>208</v>
      </c>
      <c r="C4898" s="11" t="s">
        <v>139</v>
      </c>
      <c r="D4898" s="11" t="s">
        <v>5</v>
      </c>
      <c r="E4898" s="12">
        <v>0.22399267639976081</v>
      </c>
      <c r="F4898" s="12">
        <v>0.32509512030606763</v>
      </c>
      <c r="G4898" s="12">
        <v>0.6178081149328879</v>
      </c>
      <c r="H4898" s="12">
        <v>0.37677992924225362</v>
      </c>
      <c r="I4898" s="12">
        <v>0.31478752028701329</v>
      </c>
      <c r="J4898" s="12">
        <v>0.35180161538891686</v>
      </c>
      <c r="K4898" s="12">
        <v>0.37593184032907856</v>
      </c>
      <c r="L4898" s="12">
        <v>0.26990834695367955</v>
      </c>
      <c r="M4898" s="12">
        <v>0.2043730871231893</v>
      </c>
    </row>
    <row r="4899" spans="1:13" x14ac:dyDescent="0.35">
      <c r="A4899" s="11" t="str">
        <f t="shared" si="77"/>
        <v>CONSUMO PER CAPITA (kg o litros por individuo)Frutas con gasRTO CENTRO</v>
      </c>
      <c r="B4899" s="11" t="s">
        <v>208</v>
      </c>
      <c r="C4899" s="11" t="s">
        <v>139</v>
      </c>
      <c r="D4899" s="11" t="s">
        <v>6</v>
      </c>
      <c r="E4899" s="12">
        <v>0.40608405914395818</v>
      </c>
      <c r="F4899" s="12">
        <v>0.49096049416640669</v>
      </c>
      <c r="G4899" s="12">
        <v>0.62432069664774692</v>
      </c>
      <c r="H4899" s="12">
        <v>0.64977479613842271</v>
      </c>
      <c r="I4899" s="12">
        <v>0.5785358057839548</v>
      </c>
      <c r="J4899" s="12">
        <v>0.48962312455274509</v>
      </c>
      <c r="K4899" s="12">
        <v>0.85829156928120465</v>
      </c>
      <c r="L4899" s="12">
        <v>0.77474883166518116</v>
      </c>
      <c r="M4899" s="12">
        <v>0.49276032271519971</v>
      </c>
    </row>
    <row r="4900" spans="1:13" x14ac:dyDescent="0.35">
      <c r="A4900" s="11" t="str">
        <f t="shared" si="77"/>
        <v>CONSUMO PER CAPITA (kg o litros por individuo)Frutas con gasNORTE-CENTRO</v>
      </c>
      <c r="B4900" s="11" t="s">
        <v>208</v>
      </c>
      <c r="C4900" s="11" t="s">
        <v>139</v>
      </c>
      <c r="D4900" s="11" t="s">
        <v>7</v>
      </c>
      <c r="E4900" s="12">
        <v>0.16877210523616859</v>
      </c>
      <c r="F4900" s="12">
        <v>0.20711664809583755</v>
      </c>
      <c r="G4900" s="12">
        <v>0.36841751281433438</v>
      </c>
      <c r="H4900" s="12">
        <v>0.18542621428304715</v>
      </c>
      <c r="I4900" s="12">
        <v>0.12082325823054765</v>
      </c>
      <c r="J4900" s="12">
        <v>0.24269205793600282</v>
      </c>
      <c r="K4900" s="12">
        <v>0.29150954625168968</v>
      </c>
      <c r="L4900" s="12">
        <v>0.17074804857754156</v>
      </c>
      <c r="M4900" s="12">
        <v>0.12985616963956409</v>
      </c>
    </row>
    <row r="4901" spans="1:13" x14ac:dyDescent="0.35">
      <c r="A4901" s="11" t="str">
        <f t="shared" si="77"/>
        <v>CONSUMO PER CAPITA (kg o litros por individuo)Frutas con gasNOROESTE</v>
      </c>
      <c r="B4901" s="11" t="s">
        <v>208</v>
      </c>
      <c r="C4901" s="11" t="s">
        <v>139</v>
      </c>
      <c r="D4901" s="11" t="s">
        <v>8</v>
      </c>
      <c r="E4901" s="12">
        <v>0.21065399702055854</v>
      </c>
      <c r="F4901" s="12">
        <v>0.2770575846920284</v>
      </c>
      <c r="G4901" s="12">
        <v>0.37802365096430413</v>
      </c>
      <c r="H4901" s="12">
        <v>0.18217561957558762</v>
      </c>
      <c r="I4901" s="12">
        <v>0.1651172782389618</v>
      </c>
      <c r="J4901" s="12">
        <v>0.2371397106142186</v>
      </c>
      <c r="K4901" s="12">
        <v>0.36741076552121821</v>
      </c>
      <c r="L4901" s="12">
        <v>0.15027931540573866</v>
      </c>
      <c r="M4901" s="12">
        <v>0.16079509229423694</v>
      </c>
    </row>
    <row r="4902" spans="1:13" x14ac:dyDescent="0.35">
      <c r="A4902" s="11" t="str">
        <f t="shared" si="77"/>
        <v>CONSUMO PER CAPITA (kg o litros por individuo)Frutas con gas&lt;2MIL</v>
      </c>
      <c r="B4902" s="11" t="s">
        <v>208</v>
      </c>
      <c r="C4902" s="11" t="s">
        <v>139</v>
      </c>
      <c r="D4902" s="11" t="s">
        <v>9</v>
      </c>
      <c r="E4902" s="12">
        <v>0.16602662693422135</v>
      </c>
      <c r="F4902" s="12">
        <v>0.24493484154231704</v>
      </c>
      <c r="G4902" s="12">
        <v>0.34750127924865493</v>
      </c>
      <c r="H4902" s="12">
        <v>0.23468722487423163</v>
      </c>
      <c r="I4902" s="12">
        <v>0.31793479122502333</v>
      </c>
      <c r="J4902" s="12">
        <v>0.26054934136850766</v>
      </c>
      <c r="K4902" s="12">
        <v>0.33544917667352553</v>
      </c>
      <c r="L4902" s="12">
        <v>8.7038309610220257E-2</v>
      </c>
      <c r="M4902" s="12">
        <v>9.0980505950782817E-2</v>
      </c>
    </row>
    <row r="4903" spans="1:13" x14ac:dyDescent="0.35">
      <c r="A4903" s="11" t="str">
        <f t="shared" si="77"/>
        <v>CONSUMO PER CAPITA (kg o litros por individuo)Frutas con gas2-5MIL</v>
      </c>
      <c r="B4903" s="11" t="s">
        <v>208</v>
      </c>
      <c r="C4903" s="11" t="s">
        <v>139</v>
      </c>
      <c r="D4903" s="11" t="s">
        <v>10</v>
      </c>
      <c r="E4903" s="12">
        <v>0.23133455969393429</v>
      </c>
      <c r="F4903" s="12">
        <v>0.28001863385881876</v>
      </c>
      <c r="G4903" s="12">
        <v>0.30985406004943283</v>
      </c>
      <c r="H4903" s="12">
        <v>0.22493527259281515</v>
      </c>
      <c r="I4903" s="12">
        <v>0.16515933033182958</v>
      </c>
      <c r="J4903" s="12">
        <v>0.17070735076252624</v>
      </c>
      <c r="K4903" s="12">
        <v>0.25936100376667925</v>
      </c>
      <c r="L4903" s="12">
        <v>0.20687939446782005</v>
      </c>
      <c r="M4903" s="12">
        <v>9.5329580701768973E-2</v>
      </c>
    </row>
    <row r="4904" spans="1:13" x14ac:dyDescent="0.35">
      <c r="A4904" s="11" t="str">
        <f t="shared" si="77"/>
        <v>CONSUMO PER CAPITA (kg o litros por individuo)Frutas con gas5-10MIL</v>
      </c>
      <c r="B4904" s="11" t="s">
        <v>208</v>
      </c>
      <c r="C4904" s="11" t="s">
        <v>139</v>
      </c>
      <c r="D4904" s="11" t="s">
        <v>11</v>
      </c>
      <c r="E4904" s="12">
        <v>0.19005979743740758</v>
      </c>
      <c r="F4904" s="12">
        <v>0.28675762244438252</v>
      </c>
      <c r="G4904" s="12">
        <v>0.50973896076327074</v>
      </c>
      <c r="H4904" s="12">
        <v>0.20600199013051954</v>
      </c>
      <c r="I4904" s="12">
        <v>0.20703754144840814</v>
      </c>
      <c r="J4904" s="12">
        <v>0.2908680830128616</v>
      </c>
      <c r="K4904" s="12">
        <v>0.25651373304910469</v>
      </c>
      <c r="L4904" s="12">
        <v>0.14625132473844524</v>
      </c>
      <c r="M4904" s="12">
        <v>0.22157604817937782</v>
      </c>
    </row>
    <row r="4905" spans="1:13" x14ac:dyDescent="0.35">
      <c r="A4905" s="11" t="str">
        <f t="shared" si="77"/>
        <v>CONSUMO PER CAPITA (kg o litros por individuo)Frutas con gas10-30MIL</v>
      </c>
      <c r="B4905" s="11" t="s">
        <v>208</v>
      </c>
      <c r="C4905" s="11" t="s">
        <v>139</v>
      </c>
      <c r="D4905" s="11" t="s">
        <v>12</v>
      </c>
      <c r="E4905" s="12">
        <v>0.32317143077272814</v>
      </c>
      <c r="F4905" s="12">
        <v>0.4428985280191996</v>
      </c>
      <c r="G4905" s="12">
        <v>0.62901049943453657</v>
      </c>
      <c r="H4905" s="12">
        <v>0.49779612956659763</v>
      </c>
      <c r="I4905" s="12">
        <v>0.40936845748183326</v>
      </c>
      <c r="J4905" s="12">
        <v>0.39303955499120891</v>
      </c>
      <c r="K4905" s="12">
        <v>0.62984548566906251</v>
      </c>
      <c r="L4905" s="12">
        <v>0.55142086712370675</v>
      </c>
      <c r="M4905" s="12">
        <v>0.33609477058667525</v>
      </c>
    </row>
    <row r="4906" spans="1:13" x14ac:dyDescent="0.35">
      <c r="A4906" s="11" t="str">
        <f t="shared" si="77"/>
        <v>CONSUMO PER CAPITA (kg o litros por individuo)Frutas con gas30-100MIL</v>
      </c>
      <c r="B4906" s="11" t="s">
        <v>208</v>
      </c>
      <c r="C4906" s="11" t="s">
        <v>139</v>
      </c>
      <c r="D4906" s="11" t="s">
        <v>13</v>
      </c>
      <c r="E4906" s="12">
        <v>0.28555100366080155</v>
      </c>
      <c r="F4906" s="12">
        <v>0.34293277663277932</v>
      </c>
      <c r="G4906" s="12">
        <v>0.56357080830269912</v>
      </c>
      <c r="H4906" s="12">
        <v>0.33618478961384701</v>
      </c>
      <c r="I4906" s="12">
        <v>0.2981382784572848</v>
      </c>
      <c r="J4906" s="12">
        <v>0.26580335532474847</v>
      </c>
      <c r="K4906" s="12">
        <v>0.71649672188560187</v>
      </c>
      <c r="L4906" s="12">
        <v>0.50617510961028178</v>
      </c>
      <c r="M4906" s="12">
        <v>0.47016650278113137</v>
      </c>
    </row>
    <row r="4907" spans="1:13" x14ac:dyDescent="0.35">
      <c r="A4907" s="11" t="str">
        <f t="shared" si="77"/>
        <v>CONSUMO PER CAPITA (kg o litros por individuo)Frutas con gas100-200MIL</v>
      </c>
      <c r="B4907" s="11" t="s">
        <v>208</v>
      </c>
      <c r="C4907" s="11" t="s">
        <v>139</v>
      </c>
      <c r="D4907" s="11" t="s">
        <v>14</v>
      </c>
      <c r="E4907" s="12">
        <v>0.21398669916148313</v>
      </c>
      <c r="F4907" s="12">
        <v>0.21190474390782107</v>
      </c>
      <c r="G4907" s="12">
        <v>0.41044578855155406</v>
      </c>
      <c r="H4907" s="12">
        <v>0.29612355476562341</v>
      </c>
      <c r="I4907" s="12">
        <v>0.20367337475133199</v>
      </c>
      <c r="J4907" s="12">
        <v>0.22330984899562917</v>
      </c>
      <c r="K4907" s="12">
        <v>0.47563409248489208</v>
      </c>
      <c r="L4907" s="12">
        <v>0.22743399731584471</v>
      </c>
      <c r="M4907" s="12">
        <v>0.15743140420852458</v>
      </c>
    </row>
    <row r="4908" spans="1:13" x14ac:dyDescent="0.35">
      <c r="A4908" s="11" t="str">
        <f t="shared" si="77"/>
        <v>CONSUMO PER CAPITA (kg o litros por individuo)Frutas con gas200-500MIL</v>
      </c>
      <c r="B4908" s="11" t="s">
        <v>208</v>
      </c>
      <c r="C4908" s="11" t="s">
        <v>139</v>
      </c>
      <c r="D4908" s="11" t="s">
        <v>15</v>
      </c>
      <c r="E4908" s="12">
        <v>0.29775898419470265</v>
      </c>
      <c r="F4908" s="12">
        <v>0.32024133951424028</v>
      </c>
      <c r="G4908" s="12">
        <v>0.54026944472145733</v>
      </c>
      <c r="H4908" s="12">
        <v>0.27803247232075579</v>
      </c>
      <c r="I4908" s="12">
        <v>0.18161953669466296</v>
      </c>
      <c r="J4908" s="12">
        <v>0.31803620160215179</v>
      </c>
      <c r="K4908" s="12">
        <v>0.80930686943069818</v>
      </c>
      <c r="L4908" s="12">
        <v>0.24258560149052891</v>
      </c>
      <c r="M4908" s="12">
        <v>0.30359496630079008</v>
      </c>
    </row>
    <row r="4909" spans="1:13" x14ac:dyDescent="0.35">
      <c r="A4909" s="11" t="str">
        <f t="shared" si="77"/>
        <v>CONSUMO PER CAPITA (kg o litros por individuo)Frutas con gas&gt;500MIL</v>
      </c>
      <c r="B4909" s="11" t="s">
        <v>208</v>
      </c>
      <c r="C4909" s="11" t="s">
        <v>139</v>
      </c>
      <c r="D4909" s="11" t="s">
        <v>16</v>
      </c>
      <c r="E4909" s="12">
        <v>0.2363622226603467</v>
      </c>
      <c r="F4909" s="12">
        <v>0.32701824752423136</v>
      </c>
      <c r="G4909" s="12">
        <v>0.59444673265220882</v>
      </c>
      <c r="H4909" s="12">
        <v>0.36007251193272766</v>
      </c>
      <c r="I4909" s="12">
        <v>0.3027707307342134</v>
      </c>
      <c r="J4909" s="12">
        <v>0.30442581577726963</v>
      </c>
      <c r="K4909" s="12">
        <v>0.4110359205786791</v>
      </c>
      <c r="L4909" s="12">
        <v>0.20544678061454866</v>
      </c>
      <c r="M4909" s="12">
        <v>0.19158737885795851</v>
      </c>
    </row>
    <row r="4910" spans="1:13" x14ac:dyDescent="0.35">
      <c r="A4910" s="11" t="str">
        <f t="shared" si="77"/>
        <v>CONSUMO PER CAPITA (kg o litros por individuo)Frutas con gasDE 15 A 19 AÑOS</v>
      </c>
      <c r="B4910" s="11" t="s">
        <v>208</v>
      </c>
      <c r="C4910" s="11" t="s">
        <v>139</v>
      </c>
      <c r="D4910" s="11" t="s">
        <v>34</v>
      </c>
      <c r="E4910" s="12">
        <v>0.17079114866998438</v>
      </c>
      <c r="F4910" s="12">
        <v>0.16643380990008949</v>
      </c>
      <c r="G4910" s="12">
        <v>0.24926221175009713</v>
      </c>
      <c r="H4910" s="12">
        <v>0.26029201264873164</v>
      </c>
      <c r="I4910" s="12">
        <v>8.7789160796993296E-2</v>
      </c>
      <c r="J4910" s="12">
        <v>0.10513274141947787</v>
      </c>
      <c r="K4910" s="12">
        <v>0.1848139806579393</v>
      </c>
      <c r="L4910" s="12">
        <v>0.19806480426313952</v>
      </c>
      <c r="M4910" s="12">
        <v>0.12838661093064077</v>
      </c>
    </row>
    <row r="4911" spans="1:13" x14ac:dyDescent="0.35">
      <c r="A4911" s="11" t="str">
        <f t="shared" si="77"/>
        <v>CONSUMO PER CAPITA (kg o litros por individuo)Frutas con gasDE 20 A 24 AÑOS</v>
      </c>
      <c r="B4911" s="11" t="s">
        <v>208</v>
      </c>
      <c r="C4911" s="11" t="s">
        <v>139</v>
      </c>
      <c r="D4911" s="11" t="s">
        <v>35</v>
      </c>
      <c r="E4911" s="12">
        <v>0.14775919462532075</v>
      </c>
      <c r="F4911" s="12">
        <v>0.10857690737590465</v>
      </c>
      <c r="G4911" s="12">
        <v>0.2107238962799583</v>
      </c>
      <c r="H4911" s="12">
        <v>0.18516349869984938</v>
      </c>
      <c r="I4911" s="12">
        <v>0.15981506916704619</v>
      </c>
      <c r="J4911" s="12">
        <v>8.1886184056942257E-2</v>
      </c>
      <c r="K4911" s="12">
        <v>0.31065276019859978</v>
      </c>
      <c r="L4911" s="12">
        <v>0.19258970689133112</v>
      </c>
      <c r="M4911" s="12">
        <v>0.17355924372605322</v>
      </c>
    </row>
    <row r="4912" spans="1:13" x14ac:dyDescent="0.35">
      <c r="A4912" s="11" t="str">
        <f t="shared" si="77"/>
        <v>CONSUMO PER CAPITA (kg o litros por individuo)Frutas con gasDE 25 A 34 AÑOS</v>
      </c>
      <c r="B4912" s="11" t="s">
        <v>208</v>
      </c>
      <c r="C4912" s="11" t="s">
        <v>139</v>
      </c>
      <c r="D4912" s="11" t="s">
        <v>36</v>
      </c>
      <c r="E4912" s="12">
        <v>0.17130236716400668</v>
      </c>
      <c r="F4912" s="12">
        <v>0.15459002242981704</v>
      </c>
      <c r="G4912" s="12">
        <v>0.28178836653542971</v>
      </c>
      <c r="H4912" s="12">
        <v>0.18061447795817587</v>
      </c>
      <c r="I4912" s="12">
        <v>0.13293679990309112</v>
      </c>
      <c r="J4912" s="12">
        <v>0.21107483430987206</v>
      </c>
      <c r="K4912" s="12">
        <v>0.24709394138953383</v>
      </c>
      <c r="L4912" s="12">
        <v>0.17681346258461428</v>
      </c>
      <c r="M4912" s="12">
        <v>0.18481916315266103</v>
      </c>
    </row>
    <row r="4913" spans="1:13" x14ac:dyDescent="0.35">
      <c r="A4913" s="11" t="str">
        <f t="shared" si="77"/>
        <v>CONSUMO PER CAPITA (kg o litros por individuo)Frutas con gasDE 35 A 49 AÑOS</v>
      </c>
      <c r="B4913" s="11" t="s">
        <v>208</v>
      </c>
      <c r="C4913" s="11" t="s">
        <v>139</v>
      </c>
      <c r="D4913" s="11" t="s">
        <v>37</v>
      </c>
      <c r="E4913" s="12">
        <v>0.28065338379679944</v>
      </c>
      <c r="F4913" s="12">
        <v>0.35098758496253313</v>
      </c>
      <c r="G4913" s="12">
        <v>0.55305844400273052</v>
      </c>
      <c r="H4913" s="12">
        <v>0.31699458490501919</v>
      </c>
      <c r="I4913" s="12">
        <v>0.23629036184565549</v>
      </c>
      <c r="J4913" s="12">
        <v>0.28295501154276148</v>
      </c>
      <c r="K4913" s="12">
        <v>0.45146774229390479</v>
      </c>
      <c r="L4913" s="12">
        <v>0.25473219791726576</v>
      </c>
      <c r="M4913" s="12">
        <v>0.22451782956562949</v>
      </c>
    </row>
    <row r="4914" spans="1:13" x14ac:dyDescent="0.35">
      <c r="A4914" s="11" t="str">
        <f t="shared" si="77"/>
        <v>CONSUMO PER CAPITA (kg o litros por individuo)Frutas con gasDE 50 A 59 AÑOS</v>
      </c>
      <c r="B4914" s="11" t="s">
        <v>208</v>
      </c>
      <c r="C4914" s="11" t="s">
        <v>139</v>
      </c>
      <c r="D4914" s="11" t="s">
        <v>38</v>
      </c>
      <c r="E4914" s="12">
        <v>0.22236694299360468</v>
      </c>
      <c r="F4914" s="12">
        <v>0.35747198519121354</v>
      </c>
      <c r="G4914" s="12">
        <v>0.55210820030073304</v>
      </c>
      <c r="H4914" s="12">
        <v>0.27013470671425871</v>
      </c>
      <c r="I4914" s="12">
        <v>0.2597101351997661</v>
      </c>
      <c r="J4914" s="12">
        <v>0.31106044727413773</v>
      </c>
      <c r="K4914" s="12">
        <v>0.48691632992008793</v>
      </c>
      <c r="L4914" s="12">
        <v>0.2315532257581242</v>
      </c>
      <c r="M4914" s="12">
        <v>0.28700861336956274</v>
      </c>
    </row>
    <row r="4915" spans="1:13" x14ac:dyDescent="0.35">
      <c r="A4915" s="11" t="str">
        <f t="shared" si="77"/>
        <v>CONSUMO PER CAPITA (kg o litros por individuo)Frutas con gasDE 60 A 75 AÑOS</v>
      </c>
      <c r="B4915" s="11" t="s">
        <v>208</v>
      </c>
      <c r="C4915" s="11" t="s">
        <v>139</v>
      </c>
      <c r="D4915" s="11" t="s">
        <v>39</v>
      </c>
      <c r="E4915" s="12">
        <v>0.38046707834657922</v>
      </c>
      <c r="F4915" s="12">
        <v>0.49337845159111593</v>
      </c>
      <c r="G4915" s="12">
        <v>0.8079721056934045</v>
      </c>
      <c r="H4915" s="12">
        <v>0.57441653284882599</v>
      </c>
      <c r="I4915" s="12">
        <v>0.53289154738038058</v>
      </c>
      <c r="J4915" s="12">
        <v>0.46324025604146918</v>
      </c>
      <c r="K4915" s="12">
        <v>1.0789194991972482</v>
      </c>
      <c r="L4915" s="12">
        <v>0.66902305234696657</v>
      </c>
      <c r="M4915" s="12">
        <v>0.47197592167771235</v>
      </c>
    </row>
    <row r="4916" spans="1:13" x14ac:dyDescent="0.35">
      <c r="A4916" s="11" t="str">
        <f t="shared" si="77"/>
        <v>CONSUMO PER CAPITA (kg o litros por individuo)Frutas con gasNIVEL ALTO</v>
      </c>
      <c r="B4916" s="11" t="s">
        <v>208</v>
      </c>
      <c r="C4916" s="11" t="s">
        <v>139</v>
      </c>
      <c r="D4916" s="11" t="s">
        <v>171</v>
      </c>
      <c r="E4916" s="12">
        <v>0.32834225534701084</v>
      </c>
      <c r="F4916" s="12">
        <v>0.33381108234448759</v>
      </c>
      <c r="G4916" s="12">
        <v>0.54521417604273625</v>
      </c>
      <c r="H4916" s="12">
        <v>0.27713732427686455</v>
      </c>
      <c r="I4916" s="12">
        <v>0.18107009762755114</v>
      </c>
      <c r="J4916" s="12">
        <v>0.19379993794925438</v>
      </c>
      <c r="K4916" s="12">
        <v>0.43218212481452317</v>
      </c>
      <c r="L4916" s="12">
        <v>0.21331957616398575</v>
      </c>
      <c r="M4916" s="12">
        <v>0.22829125648655077</v>
      </c>
    </row>
    <row r="4917" spans="1:13" x14ac:dyDescent="0.35">
      <c r="A4917" s="11" t="str">
        <f t="shared" si="77"/>
        <v>CONSUMO PER CAPITA (kg o litros por individuo)Frutas con gasNIVEL MEDIO ALTO</v>
      </c>
      <c r="B4917" s="11" t="s">
        <v>208</v>
      </c>
      <c r="C4917" s="11" t="s">
        <v>139</v>
      </c>
      <c r="D4917" s="11" t="s">
        <v>172</v>
      </c>
      <c r="E4917" s="12">
        <v>0.16079497597871575</v>
      </c>
      <c r="F4917" s="12">
        <v>0.26353499241054107</v>
      </c>
      <c r="G4917" s="12">
        <v>0.40532816353276058</v>
      </c>
      <c r="H4917" s="12">
        <v>0.23128411047639866</v>
      </c>
      <c r="I4917" s="12">
        <v>0.18840465273644738</v>
      </c>
      <c r="J4917" s="12">
        <v>0.21817455733240163</v>
      </c>
      <c r="K4917" s="12">
        <v>0.34256684230276829</v>
      </c>
      <c r="L4917" s="12">
        <v>0.29319638419156357</v>
      </c>
      <c r="M4917" s="12">
        <v>0.12360945656856201</v>
      </c>
    </row>
    <row r="4918" spans="1:13" x14ac:dyDescent="0.35">
      <c r="A4918" s="11" t="str">
        <f t="shared" si="77"/>
        <v>CONSUMO PER CAPITA (kg o litros por individuo)Frutas con gasNIVEL MEDIO</v>
      </c>
      <c r="B4918" s="11" t="s">
        <v>208</v>
      </c>
      <c r="C4918" s="11" t="s">
        <v>139</v>
      </c>
      <c r="D4918" s="11" t="s">
        <v>173</v>
      </c>
      <c r="E4918" s="12">
        <v>0.32768251901642587</v>
      </c>
      <c r="F4918" s="12">
        <v>0.43723028357185489</v>
      </c>
      <c r="G4918" s="12">
        <v>0.68787559885415273</v>
      </c>
      <c r="H4918" s="12">
        <v>0.55164447860501842</v>
      </c>
      <c r="I4918" s="12">
        <v>0.47086299064764819</v>
      </c>
      <c r="J4918" s="12">
        <v>0.4437740880875482</v>
      </c>
      <c r="K4918" s="12">
        <v>0.79244302105706566</v>
      </c>
      <c r="L4918" s="12">
        <v>0.60660891067645517</v>
      </c>
      <c r="M4918" s="12">
        <v>0.48115163563878244</v>
      </c>
    </row>
    <row r="4919" spans="1:13" x14ac:dyDescent="0.35">
      <c r="A4919" s="11" t="str">
        <f t="shared" si="77"/>
        <v>CONSUMO PER CAPITA (kg o litros por individuo)Frutas con gasNIVEL MEDIO BAJO</v>
      </c>
      <c r="B4919" s="11" t="s">
        <v>208</v>
      </c>
      <c r="C4919" s="11" t="s">
        <v>139</v>
      </c>
      <c r="D4919" s="11" t="s">
        <v>174</v>
      </c>
      <c r="E4919" s="12">
        <v>0.26738339658039073</v>
      </c>
      <c r="F4919" s="12">
        <v>0.22596621111623411</v>
      </c>
      <c r="G4919" s="12">
        <v>0.34598685926008332</v>
      </c>
      <c r="H4919" s="12">
        <v>0.25792764537680568</v>
      </c>
      <c r="I4919" s="12">
        <v>0.26957180884170551</v>
      </c>
      <c r="J4919" s="12">
        <v>0.28112747639409746</v>
      </c>
      <c r="K4919" s="12">
        <v>0.46594579482071818</v>
      </c>
      <c r="L4919" s="12">
        <v>0.22789963229737556</v>
      </c>
      <c r="M4919" s="12">
        <v>0.1891861804186368</v>
      </c>
    </row>
    <row r="4920" spans="1:13" x14ac:dyDescent="0.35">
      <c r="A4920" s="11" t="str">
        <f t="shared" si="77"/>
        <v>CONSUMO PER CAPITA (kg o litros por individuo)Frutas con gasNIVEL BAJO</v>
      </c>
      <c r="B4920" s="11" t="s">
        <v>208</v>
      </c>
      <c r="C4920" s="11" t="s">
        <v>139</v>
      </c>
      <c r="D4920" s="11" t="s">
        <v>190</v>
      </c>
      <c r="E4920" s="12">
        <v>0.17701572618694686</v>
      </c>
      <c r="F4920" s="12">
        <v>0.30905220295549773</v>
      </c>
      <c r="G4920" s="12">
        <v>0.53890581896823209</v>
      </c>
      <c r="H4920" s="12">
        <v>0.27049944200661769</v>
      </c>
      <c r="I4920" s="12">
        <v>0.22956094533210269</v>
      </c>
      <c r="J4920" s="12">
        <v>0.28601533658955874</v>
      </c>
      <c r="K4920" s="12">
        <v>0.57596484794385949</v>
      </c>
      <c r="L4920" s="12">
        <v>0.21319375034025692</v>
      </c>
      <c r="M4920" s="12">
        <v>0.26820852820910485</v>
      </c>
    </row>
    <row r="4921" spans="1:13" x14ac:dyDescent="0.35">
      <c r="A4921" s="11" t="str">
        <f t="shared" ref="A4921:A4961" si="78">B4921&amp;C4921&amp;D4921</f>
        <v>CONSUMO PER CAPITA (kg o litros por individuo)Frutas con gasHOMBRE</v>
      </c>
      <c r="B4921" s="11" t="s">
        <v>208</v>
      </c>
      <c r="C4921" s="11" t="s">
        <v>139</v>
      </c>
      <c r="D4921" s="11" t="s">
        <v>17</v>
      </c>
      <c r="E4921" s="12">
        <v>0.30739367484351215</v>
      </c>
      <c r="F4921" s="12">
        <v>0.37643908945487381</v>
      </c>
      <c r="G4921" s="12">
        <v>0.56380179274914477</v>
      </c>
      <c r="H4921" s="12">
        <v>0.40532418447004898</v>
      </c>
      <c r="I4921" s="12">
        <v>0.34026616849774488</v>
      </c>
      <c r="J4921" s="12">
        <v>0.33603038088049464</v>
      </c>
      <c r="K4921" s="12">
        <v>0.64691732115197031</v>
      </c>
      <c r="L4921" s="12">
        <v>0.441066455420491</v>
      </c>
      <c r="M4921" s="12">
        <v>0.32860143371530098</v>
      </c>
    </row>
    <row r="4922" spans="1:13" x14ac:dyDescent="0.35">
      <c r="A4922" s="11" t="str">
        <f t="shared" si="78"/>
        <v>CONSUMO PER CAPITA (kg o litros por individuo)Frutas con gasMUJER</v>
      </c>
      <c r="B4922" s="11" t="s">
        <v>208</v>
      </c>
      <c r="C4922" s="11" t="s">
        <v>139</v>
      </c>
      <c r="D4922" s="11" t="s">
        <v>18</v>
      </c>
      <c r="E4922" s="12">
        <v>0.21248750170538153</v>
      </c>
      <c r="F4922" s="12">
        <v>0.27893682002014375</v>
      </c>
      <c r="G4922" s="12">
        <v>0.49260117810220827</v>
      </c>
      <c r="H4922" s="12">
        <v>0.26426746249819821</v>
      </c>
      <c r="I4922" s="12">
        <v>0.21910065259714881</v>
      </c>
      <c r="J4922" s="12">
        <v>0.25171429186875599</v>
      </c>
      <c r="K4922" s="12">
        <v>0.44719568444261992</v>
      </c>
      <c r="L4922" s="12">
        <v>0.2138671238103183</v>
      </c>
      <c r="M4922" s="12">
        <v>0.23040247593979907</v>
      </c>
    </row>
    <row r="4923" spans="1:13" x14ac:dyDescent="0.35">
      <c r="A4923" s="11" t="str">
        <f t="shared" si="78"/>
        <v>CONSUMO PER CAPITA (kg o litros por individuo)Frutas sin gasT.ESPAÑA</v>
      </c>
      <c r="B4923" s="11" t="s">
        <v>208</v>
      </c>
      <c r="C4923" s="11" t="s">
        <v>140</v>
      </c>
      <c r="D4923" s="11" t="s">
        <v>32</v>
      </c>
      <c r="E4923" s="12">
        <v>5.3346347141512401E-2</v>
      </c>
      <c r="F4923" s="12">
        <v>7.0438502601111064E-2</v>
      </c>
      <c r="G4923" s="12">
        <v>0.20759632701741762</v>
      </c>
      <c r="H4923" s="12">
        <v>0.11149423988635444</v>
      </c>
      <c r="I4923" s="12">
        <v>0.14482507793666283</v>
      </c>
      <c r="J4923" s="12">
        <v>0.20209188184515375</v>
      </c>
      <c r="K4923" s="12">
        <v>0.29459549938230101</v>
      </c>
      <c r="L4923" s="12">
        <v>0.16309679467424273</v>
      </c>
      <c r="M4923" s="12">
        <v>0.14193534494016369</v>
      </c>
    </row>
    <row r="4924" spans="1:13" x14ac:dyDescent="0.35">
      <c r="A4924" s="11" t="str">
        <f t="shared" si="78"/>
        <v>CONSUMO PER CAPITA (kg o litros por individuo)Frutas sin gasBCN AM</v>
      </c>
      <c r="B4924" s="11" t="s">
        <v>208</v>
      </c>
      <c r="C4924" s="11" t="s">
        <v>140</v>
      </c>
      <c r="D4924" s="11" t="s">
        <v>1</v>
      </c>
      <c r="E4924" s="12">
        <v>8.6038075302951142E-2</v>
      </c>
      <c r="F4924" s="12">
        <v>4.0435994555527155E-2</v>
      </c>
      <c r="G4924" s="12">
        <v>0.1989841728297998</v>
      </c>
      <c r="H4924" s="12">
        <v>0.13512612311419428</v>
      </c>
      <c r="I4924" s="12">
        <v>0.13610438666740768</v>
      </c>
      <c r="J4924" s="12">
        <v>0.20757902238114609</v>
      </c>
      <c r="K4924" s="12">
        <v>0.32831889966602823</v>
      </c>
      <c r="L4924" s="12">
        <v>0.1482696221883367</v>
      </c>
      <c r="M4924" s="12">
        <v>0.16598875598916896</v>
      </c>
    </row>
    <row r="4925" spans="1:13" x14ac:dyDescent="0.35">
      <c r="A4925" s="11" t="str">
        <f t="shared" si="78"/>
        <v>CONSUMO PER CAPITA (kg o litros por individuo)Frutas sin gasREST.CAT ARAGON</v>
      </c>
      <c r="B4925" s="11" t="s">
        <v>208</v>
      </c>
      <c r="C4925" s="11" t="s">
        <v>140</v>
      </c>
      <c r="D4925" s="11" t="s">
        <v>2</v>
      </c>
      <c r="E4925" s="12">
        <v>4.0091939177584066E-2</v>
      </c>
      <c r="F4925" s="12">
        <v>4.5070434557307838E-2</v>
      </c>
      <c r="G4925" s="12">
        <v>0.15696207612297858</v>
      </c>
      <c r="H4925" s="12">
        <v>8.7561218595679918E-2</v>
      </c>
      <c r="I4925" s="12">
        <v>0.13982040609415439</v>
      </c>
      <c r="J4925" s="12">
        <v>0.1657623585928725</v>
      </c>
      <c r="K4925" s="12">
        <v>0.2639494974820818</v>
      </c>
      <c r="L4925" s="12">
        <v>0.1242294076119877</v>
      </c>
      <c r="M4925" s="12">
        <v>8.4249793368084996E-2</v>
      </c>
    </row>
    <row r="4926" spans="1:13" x14ac:dyDescent="0.35">
      <c r="A4926" s="11" t="str">
        <f t="shared" si="78"/>
        <v>CONSUMO PER CAPITA (kg o litros por individuo)Frutas sin gasLEVANTE</v>
      </c>
      <c r="B4926" s="11" t="s">
        <v>208</v>
      </c>
      <c r="C4926" s="11" t="s">
        <v>140</v>
      </c>
      <c r="D4926" s="11" t="s">
        <v>3</v>
      </c>
      <c r="E4926" s="12">
        <v>4.1815520148389629E-2</v>
      </c>
      <c r="F4926" s="12">
        <v>0.10329345853457027</v>
      </c>
      <c r="G4926" s="12">
        <v>0.14040475832203139</v>
      </c>
      <c r="H4926" s="12">
        <v>5.7487001115548046E-2</v>
      </c>
      <c r="I4926" s="12">
        <v>8.3087599554216143E-2</v>
      </c>
      <c r="J4926" s="12">
        <v>0.14449139421587248</v>
      </c>
      <c r="K4926" s="12">
        <v>0.1418272483470818</v>
      </c>
      <c r="L4926" s="12">
        <v>9.6048544553124254E-2</v>
      </c>
      <c r="M4926" s="12">
        <v>9.2717691273679279E-2</v>
      </c>
    </row>
    <row r="4927" spans="1:13" x14ac:dyDescent="0.35">
      <c r="A4927" s="11" t="str">
        <f t="shared" si="78"/>
        <v>CONSUMO PER CAPITA (kg o litros por individuo)Frutas sin gasANDALUCIA</v>
      </c>
      <c r="B4927" s="11" t="s">
        <v>208</v>
      </c>
      <c r="C4927" s="11" t="s">
        <v>140</v>
      </c>
      <c r="D4927" s="11" t="s">
        <v>4</v>
      </c>
      <c r="E4927" s="12">
        <v>2.90497025426062E-2</v>
      </c>
      <c r="F4927" s="12">
        <v>4.8834923071476452E-2</v>
      </c>
      <c r="G4927" s="12">
        <v>0.24625711570607811</v>
      </c>
      <c r="H4927" s="12">
        <v>0.13401983015098429</v>
      </c>
      <c r="I4927" s="12">
        <v>0.17510210130904769</v>
      </c>
      <c r="J4927" s="12">
        <v>0.23585431380976163</v>
      </c>
      <c r="K4927" s="12">
        <v>0.36539355188644518</v>
      </c>
      <c r="L4927" s="12">
        <v>0.19994575129235997</v>
      </c>
      <c r="M4927" s="12">
        <v>0.20101423791079925</v>
      </c>
    </row>
    <row r="4928" spans="1:13" x14ac:dyDescent="0.35">
      <c r="A4928" s="11" t="str">
        <f t="shared" si="78"/>
        <v>CONSUMO PER CAPITA (kg o litros por individuo)Frutas sin gasMDD AM</v>
      </c>
      <c r="B4928" s="11" t="s">
        <v>208</v>
      </c>
      <c r="C4928" s="11" t="s">
        <v>140</v>
      </c>
      <c r="D4928" s="11" t="s">
        <v>5</v>
      </c>
      <c r="E4928" s="12">
        <v>8.2144848556942138E-2</v>
      </c>
      <c r="F4928" s="12">
        <v>9.5238814080376738E-2</v>
      </c>
      <c r="G4928" s="12">
        <v>0.20999250417498694</v>
      </c>
      <c r="H4928" s="12">
        <v>0.1302051524955066</v>
      </c>
      <c r="I4928" s="12">
        <v>0.19704167095925462</v>
      </c>
      <c r="J4928" s="12">
        <v>0.21691240636823678</v>
      </c>
      <c r="K4928" s="12">
        <v>0.36188058208580459</v>
      </c>
      <c r="L4928" s="12">
        <v>0.23028096789887592</v>
      </c>
      <c r="M4928" s="12">
        <v>0.16487992146314684</v>
      </c>
    </row>
    <row r="4929" spans="1:13" x14ac:dyDescent="0.35">
      <c r="A4929" s="11" t="str">
        <f t="shared" si="78"/>
        <v>CONSUMO PER CAPITA (kg o litros por individuo)Frutas sin gasRTO CENTRO</v>
      </c>
      <c r="B4929" s="11" t="s">
        <v>208</v>
      </c>
      <c r="C4929" s="11" t="s">
        <v>140</v>
      </c>
      <c r="D4929" s="11" t="s">
        <v>6</v>
      </c>
      <c r="E4929" s="12">
        <v>4.8506850601846709E-2</v>
      </c>
      <c r="F4929" s="12">
        <v>6.9637314809206971E-2</v>
      </c>
      <c r="G4929" s="12">
        <v>0.24810818119967873</v>
      </c>
      <c r="H4929" s="12">
        <v>0.13808072143711453</v>
      </c>
      <c r="I4929" s="12">
        <v>0.15802199404190703</v>
      </c>
      <c r="J4929" s="12">
        <v>0.24580359821810596</v>
      </c>
      <c r="K4929" s="12">
        <v>0.30895349899668201</v>
      </c>
      <c r="L4929" s="12">
        <v>0.20338884805916393</v>
      </c>
      <c r="M4929" s="12">
        <v>0.14037903076300026</v>
      </c>
    </row>
    <row r="4930" spans="1:13" x14ac:dyDescent="0.35">
      <c r="A4930" s="11" t="str">
        <f t="shared" si="78"/>
        <v>CONSUMO PER CAPITA (kg o litros por individuo)Frutas sin gasNORTE-CENTRO</v>
      </c>
      <c r="B4930" s="11" t="s">
        <v>208</v>
      </c>
      <c r="C4930" s="11" t="s">
        <v>140</v>
      </c>
      <c r="D4930" s="11" t="s">
        <v>7</v>
      </c>
      <c r="E4930" s="12">
        <v>5.9400196654950166E-2</v>
      </c>
      <c r="F4930" s="12">
        <v>5.8245004851843904E-2</v>
      </c>
      <c r="G4930" s="12">
        <v>0.14850505479204265</v>
      </c>
      <c r="H4930" s="12">
        <v>8.6852036517495276E-2</v>
      </c>
      <c r="I4930" s="12">
        <v>0.12203600039001083</v>
      </c>
      <c r="J4930" s="12">
        <v>0.19252798871660315</v>
      </c>
      <c r="K4930" s="12">
        <v>0.27881519498213597</v>
      </c>
      <c r="L4930" s="12">
        <v>0.17727834211175542</v>
      </c>
      <c r="M4930" s="12">
        <v>0.17448255308817359</v>
      </c>
    </row>
    <row r="4931" spans="1:13" x14ac:dyDescent="0.35">
      <c r="A4931" s="11" t="str">
        <f t="shared" si="78"/>
        <v>CONSUMO PER CAPITA (kg o litros por individuo)Frutas sin gasNOROESTE</v>
      </c>
      <c r="B4931" s="11" t="s">
        <v>208</v>
      </c>
      <c r="C4931" s="11" t="s">
        <v>140</v>
      </c>
      <c r="D4931" s="11" t="s">
        <v>8</v>
      </c>
      <c r="E4931" s="12">
        <v>7.0287026467857908E-2</v>
      </c>
      <c r="F4931" s="12">
        <v>0.10782265414088274</v>
      </c>
      <c r="G4931" s="12">
        <v>0.33685694368301883</v>
      </c>
      <c r="H4931" s="12">
        <v>0.13523100334510041</v>
      </c>
      <c r="I4931" s="12">
        <v>0.13268822665746699</v>
      </c>
      <c r="J4931" s="12">
        <v>0.21673113315900908</v>
      </c>
      <c r="K4931" s="12">
        <v>0.31380080967020091</v>
      </c>
      <c r="L4931" s="12">
        <v>0.11170837537682922</v>
      </c>
      <c r="M4931" s="12">
        <v>8.9007353220617702E-2</v>
      </c>
    </row>
    <row r="4932" spans="1:13" x14ac:dyDescent="0.35">
      <c r="A4932" s="11" t="str">
        <f t="shared" si="78"/>
        <v>CONSUMO PER CAPITA (kg o litros por individuo)Frutas sin gas&lt;2MIL</v>
      </c>
      <c r="B4932" s="11" t="s">
        <v>208</v>
      </c>
      <c r="C4932" s="11" t="s">
        <v>140</v>
      </c>
      <c r="D4932" s="11" t="s">
        <v>9</v>
      </c>
      <c r="E4932" s="12">
        <v>2.3794909047972049E-2</v>
      </c>
      <c r="F4932" s="12">
        <v>5.7514999907296201E-2</v>
      </c>
      <c r="G4932" s="12">
        <v>0.20509639529508872</v>
      </c>
      <c r="H4932" s="12">
        <v>5.0966984712838073E-2</v>
      </c>
      <c r="I4932" s="12">
        <v>9.0138926201894509E-2</v>
      </c>
      <c r="J4932" s="12">
        <v>0.16668105439336633</v>
      </c>
      <c r="K4932" s="12">
        <v>0.18853480298336839</v>
      </c>
      <c r="L4932" s="12">
        <v>8.8191199522717395E-2</v>
      </c>
      <c r="M4932" s="12">
        <v>0.17196013037789368</v>
      </c>
    </row>
    <row r="4933" spans="1:13" x14ac:dyDescent="0.35">
      <c r="A4933" s="11" t="str">
        <f t="shared" si="78"/>
        <v>CONSUMO PER CAPITA (kg o litros por individuo)Frutas sin gas2-5MIL</v>
      </c>
      <c r="B4933" s="11" t="s">
        <v>208</v>
      </c>
      <c r="C4933" s="11" t="s">
        <v>140</v>
      </c>
      <c r="D4933" s="11" t="s">
        <v>10</v>
      </c>
      <c r="E4933" s="12">
        <v>4.0547840412773921E-2</v>
      </c>
      <c r="F4933" s="12">
        <v>6.2159511627568956E-2</v>
      </c>
      <c r="G4933" s="12">
        <v>0.14315383698424755</v>
      </c>
      <c r="H4933" s="12">
        <v>7.0221564334621664E-2</v>
      </c>
      <c r="I4933" s="12">
        <v>0.15161714068509496</v>
      </c>
      <c r="J4933" s="12">
        <v>0.1576286764881869</v>
      </c>
      <c r="K4933" s="12">
        <v>0.24244527574820651</v>
      </c>
      <c r="L4933" s="12">
        <v>0.11994337192230239</v>
      </c>
      <c r="M4933" s="12">
        <v>0.17510586912768647</v>
      </c>
    </row>
    <row r="4934" spans="1:13" x14ac:dyDescent="0.35">
      <c r="A4934" s="11" t="str">
        <f t="shared" si="78"/>
        <v>CONSUMO PER CAPITA (kg o litros por individuo)Frutas sin gas5-10MIL</v>
      </c>
      <c r="B4934" s="11" t="s">
        <v>208</v>
      </c>
      <c r="C4934" s="11" t="s">
        <v>140</v>
      </c>
      <c r="D4934" s="11" t="s">
        <v>11</v>
      </c>
      <c r="E4934" s="12">
        <v>4.3547426276389217E-2</v>
      </c>
      <c r="F4934" s="12">
        <v>4.0129501553231958E-2</v>
      </c>
      <c r="G4934" s="12">
        <v>0.14267097376797119</v>
      </c>
      <c r="H4934" s="12">
        <v>0.12381914826277628</v>
      </c>
      <c r="I4934" s="12">
        <v>0.14290851144576885</v>
      </c>
      <c r="J4934" s="12">
        <v>0.1567349068006095</v>
      </c>
      <c r="K4934" s="12">
        <v>0.18946918557145728</v>
      </c>
      <c r="L4934" s="12">
        <v>0.14694341960678578</v>
      </c>
      <c r="M4934" s="12">
        <v>0.13579760095037516</v>
      </c>
    </row>
    <row r="4935" spans="1:13" x14ac:dyDescent="0.35">
      <c r="A4935" s="11" t="str">
        <f t="shared" si="78"/>
        <v>CONSUMO PER CAPITA (kg o litros por individuo)Frutas sin gas10-30MIL</v>
      </c>
      <c r="B4935" s="11" t="s">
        <v>208</v>
      </c>
      <c r="C4935" s="11" t="s">
        <v>140</v>
      </c>
      <c r="D4935" s="11" t="s">
        <v>12</v>
      </c>
      <c r="E4935" s="12">
        <v>4.3223495334246763E-2</v>
      </c>
      <c r="F4935" s="12">
        <v>7.7084569390144228E-2</v>
      </c>
      <c r="G4935" s="12">
        <v>0.19479241381414461</v>
      </c>
      <c r="H4935" s="12">
        <v>0.12445069162115699</v>
      </c>
      <c r="I4935" s="12">
        <v>0.12972834061696245</v>
      </c>
      <c r="J4935" s="12">
        <v>0.21734458861289846</v>
      </c>
      <c r="K4935" s="12">
        <v>0.295925741323945</v>
      </c>
      <c r="L4935" s="12">
        <v>0.18032310267976204</v>
      </c>
      <c r="M4935" s="12">
        <v>0.16946993243741293</v>
      </c>
    </row>
    <row r="4936" spans="1:13" x14ac:dyDescent="0.35">
      <c r="A4936" s="11" t="str">
        <f t="shared" si="78"/>
        <v>CONSUMO PER CAPITA (kg o litros por individuo)Frutas sin gas30-100MIL</v>
      </c>
      <c r="B4936" s="11" t="s">
        <v>208</v>
      </c>
      <c r="C4936" s="11" t="s">
        <v>140</v>
      </c>
      <c r="D4936" s="11" t="s">
        <v>13</v>
      </c>
      <c r="E4936" s="12">
        <v>7.2940513327000855E-2</v>
      </c>
      <c r="F4936" s="12">
        <v>9.3943145570467665E-2</v>
      </c>
      <c r="G4936" s="12">
        <v>0.28853331837900609</v>
      </c>
      <c r="H4936" s="12">
        <v>0.12108867484336239</v>
      </c>
      <c r="I4936" s="12">
        <v>0.20541040357706508</v>
      </c>
      <c r="J4936" s="12">
        <v>0.26852806298235782</v>
      </c>
      <c r="K4936" s="12">
        <v>0.3934806338752575</v>
      </c>
      <c r="L4936" s="12">
        <v>0.23309429364938083</v>
      </c>
      <c r="M4936" s="12">
        <v>0.13994149702635397</v>
      </c>
    </row>
    <row r="4937" spans="1:13" x14ac:dyDescent="0.35">
      <c r="A4937" s="11" t="str">
        <f t="shared" si="78"/>
        <v>CONSUMO PER CAPITA (kg o litros por individuo)Frutas sin gas100-200MIL</v>
      </c>
      <c r="B4937" s="11" t="s">
        <v>208</v>
      </c>
      <c r="C4937" s="11" t="s">
        <v>140</v>
      </c>
      <c r="D4937" s="11" t="s">
        <v>14</v>
      </c>
      <c r="E4937" s="12">
        <v>2.403267136504519E-2</v>
      </c>
      <c r="F4937" s="12">
        <v>6.6150539432751926E-2</v>
      </c>
      <c r="G4937" s="12">
        <v>0.11022807781406954</v>
      </c>
      <c r="H4937" s="12">
        <v>9.1479613629309939E-2</v>
      </c>
      <c r="I4937" s="12">
        <v>8.9016085615738982E-2</v>
      </c>
      <c r="J4937" s="12">
        <v>0.10470896806154685</v>
      </c>
      <c r="K4937" s="12">
        <v>0.23668039984831224</v>
      </c>
      <c r="L4937" s="12">
        <v>9.5483868621232273E-2</v>
      </c>
      <c r="M4937" s="12">
        <v>0.13801464298687266</v>
      </c>
    </row>
    <row r="4938" spans="1:13" x14ac:dyDescent="0.35">
      <c r="A4938" s="11" t="str">
        <f t="shared" si="78"/>
        <v>CONSUMO PER CAPITA (kg o litros por individuo)Frutas sin gas200-500MIL</v>
      </c>
      <c r="B4938" s="11" t="s">
        <v>208</v>
      </c>
      <c r="C4938" s="11" t="s">
        <v>140</v>
      </c>
      <c r="D4938" s="11" t="s">
        <v>15</v>
      </c>
      <c r="E4938" s="12">
        <v>8.1714862669094904E-2</v>
      </c>
      <c r="F4938" s="12">
        <v>6.523036966957016E-2</v>
      </c>
      <c r="G4938" s="12">
        <v>0.27007414438902494</v>
      </c>
      <c r="H4938" s="12">
        <v>0.15967717151353031</v>
      </c>
      <c r="I4938" s="12">
        <v>0.1436407120082005</v>
      </c>
      <c r="J4938" s="12">
        <v>0.27824522719067979</v>
      </c>
      <c r="K4938" s="12">
        <v>0.37995999385959423</v>
      </c>
      <c r="L4938" s="12">
        <v>0.19781874604708122</v>
      </c>
      <c r="M4938" s="12">
        <v>0.11761670112517117</v>
      </c>
    </row>
    <row r="4939" spans="1:13" x14ac:dyDescent="0.35">
      <c r="A4939" s="11" t="str">
        <f t="shared" si="78"/>
        <v>CONSUMO PER CAPITA (kg o litros por individuo)Frutas sin gas&gt;500MIL</v>
      </c>
      <c r="B4939" s="11" t="s">
        <v>208</v>
      </c>
      <c r="C4939" s="11" t="s">
        <v>140</v>
      </c>
      <c r="D4939" s="11" t="s">
        <v>16</v>
      </c>
      <c r="E4939" s="12">
        <v>5.7477371179322265E-2</v>
      </c>
      <c r="F4939" s="12">
        <v>6.3515941247777791E-2</v>
      </c>
      <c r="G4939" s="12">
        <v>0.1937202867476322</v>
      </c>
      <c r="H4939" s="12">
        <v>9.3232836482105133E-2</v>
      </c>
      <c r="I4939" s="12">
        <v>0.13854866146372855</v>
      </c>
      <c r="J4939" s="12">
        <v>0.15613903759741452</v>
      </c>
      <c r="K4939" s="12">
        <v>0.24809871280851681</v>
      </c>
      <c r="L4939" s="12">
        <v>0.12317216572677905</v>
      </c>
      <c r="M4939" s="12">
        <v>0.11737840667436682</v>
      </c>
    </row>
    <row r="4940" spans="1:13" x14ac:dyDescent="0.35">
      <c r="A4940" s="11" t="str">
        <f t="shared" si="78"/>
        <v>CONSUMO PER CAPITA (kg o litros por individuo)Frutas sin gasDE 15 A 19 AÑOS</v>
      </c>
      <c r="B4940" s="11" t="s">
        <v>208</v>
      </c>
      <c r="C4940" s="11" t="s">
        <v>140</v>
      </c>
      <c r="D4940" s="11" t="s">
        <v>34</v>
      </c>
      <c r="E4940" s="12" t="s">
        <v>222</v>
      </c>
      <c r="F4940" s="12">
        <v>5.02086234718871E-2</v>
      </c>
      <c r="G4940" s="12">
        <v>0.20833996072822555</v>
      </c>
      <c r="H4940" s="12">
        <v>5.9119424630485057E-2</v>
      </c>
      <c r="I4940" s="12">
        <v>2.7146995790829184E-2</v>
      </c>
      <c r="J4940" s="12">
        <v>0.11852295754374581</v>
      </c>
      <c r="K4940" s="12">
        <v>0.32433593619123918</v>
      </c>
      <c r="L4940" s="12">
        <v>0.13618366931711554</v>
      </c>
      <c r="M4940" s="12">
        <v>7.2733728342225926E-2</v>
      </c>
    </row>
    <row r="4941" spans="1:13" x14ac:dyDescent="0.35">
      <c r="A4941" s="11" t="str">
        <f t="shared" si="78"/>
        <v>CONSUMO PER CAPITA (kg o litros por individuo)Frutas sin gasDE 20 A 24 AÑOS</v>
      </c>
      <c r="B4941" s="11" t="s">
        <v>208</v>
      </c>
      <c r="C4941" s="11" t="s">
        <v>140</v>
      </c>
      <c r="D4941" s="11" t="s">
        <v>35</v>
      </c>
      <c r="E4941" s="12">
        <v>5.2553207820909891E-3</v>
      </c>
      <c r="F4941" s="12">
        <v>1.9394525771582512E-2</v>
      </c>
      <c r="G4941" s="12">
        <v>0.10640948452782722</v>
      </c>
      <c r="H4941" s="12">
        <v>4.378401940760239E-2</v>
      </c>
      <c r="I4941" s="12">
        <v>7.8885720976162824E-2</v>
      </c>
      <c r="J4941" s="12">
        <v>0.17625129702729636</v>
      </c>
      <c r="K4941" s="12">
        <v>0.17417746438291243</v>
      </c>
      <c r="L4941" s="12">
        <v>0.10960073943068428</v>
      </c>
      <c r="M4941" s="12">
        <v>0.15153702676707539</v>
      </c>
    </row>
    <row r="4942" spans="1:13" x14ac:dyDescent="0.35">
      <c r="A4942" s="11" t="str">
        <f t="shared" si="78"/>
        <v>CONSUMO PER CAPITA (kg o litros por individuo)Frutas sin gasDE 25 A 34 AÑOS</v>
      </c>
      <c r="B4942" s="11" t="s">
        <v>208</v>
      </c>
      <c r="C4942" s="11" t="s">
        <v>140</v>
      </c>
      <c r="D4942" s="11" t="s">
        <v>36</v>
      </c>
      <c r="E4942" s="12">
        <v>1.5754824446008189E-2</v>
      </c>
      <c r="F4942" s="12">
        <v>3.5353129233453476E-2</v>
      </c>
      <c r="G4942" s="12">
        <v>0.11931855387445081</v>
      </c>
      <c r="H4942" s="12">
        <v>0.10319666634050513</v>
      </c>
      <c r="I4942" s="12">
        <v>0.17255711355010425</v>
      </c>
      <c r="J4942" s="12">
        <v>0.16222873820704856</v>
      </c>
      <c r="K4942" s="12">
        <v>0.2533519399741056</v>
      </c>
      <c r="L4942" s="12">
        <v>0.12796822898131727</v>
      </c>
      <c r="M4942" s="12">
        <v>0.10797274644463371</v>
      </c>
    </row>
    <row r="4943" spans="1:13" x14ac:dyDescent="0.35">
      <c r="A4943" s="11" t="str">
        <f t="shared" si="78"/>
        <v>CONSUMO PER CAPITA (kg o litros por individuo)Frutas sin gasDE 35 A 49 AÑOS</v>
      </c>
      <c r="B4943" s="11" t="s">
        <v>208</v>
      </c>
      <c r="C4943" s="11" t="s">
        <v>140</v>
      </c>
      <c r="D4943" s="11" t="s">
        <v>37</v>
      </c>
      <c r="E4943" s="12">
        <v>7.6731544201243743E-2</v>
      </c>
      <c r="F4943" s="12">
        <v>6.1219588387706324E-2</v>
      </c>
      <c r="G4943" s="12">
        <v>0.21532303790956048</v>
      </c>
      <c r="H4943" s="12">
        <v>0.12052703882205489</v>
      </c>
      <c r="I4943" s="12">
        <v>0.14519044505486497</v>
      </c>
      <c r="J4943" s="12">
        <v>0.18846961673915211</v>
      </c>
      <c r="K4943" s="12">
        <v>0.29577574660647454</v>
      </c>
      <c r="L4943" s="12">
        <v>0.18477038169103743</v>
      </c>
      <c r="M4943" s="12">
        <v>0.14478632871632433</v>
      </c>
    </row>
    <row r="4944" spans="1:13" x14ac:dyDescent="0.35">
      <c r="A4944" s="11" t="str">
        <f t="shared" si="78"/>
        <v>CONSUMO PER CAPITA (kg o litros por individuo)Frutas sin gasDE 50 A 59 AÑOS</v>
      </c>
      <c r="B4944" s="11" t="s">
        <v>208</v>
      </c>
      <c r="C4944" s="11" t="s">
        <v>140</v>
      </c>
      <c r="D4944" s="11" t="s">
        <v>38</v>
      </c>
      <c r="E4944" s="12">
        <v>4.7475125813258495E-2</v>
      </c>
      <c r="F4944" s="12">
        <v>7.2978768350504264E-2</v>
      </c>
      <c r="G4944" s="12">
        <v>0.2446490306677207</v>
      </c>
      <c r="H4944" s="12">
        <v>0.13074051647963153</v>
      </c>
      <c r="I4944" s="12">
        <v>0.18018128319903876</v>
      </c>
      <c r="J4944" s="12">
        <v>0.21968906126959284</v>
      </c>
      <c r="K4944" s="12">
        <v>0.30615965419817082</v>
      </c>
      <c r="L4944" s="12">
        <v>0.15719303566229814</v>
      </c>
      <c r="M4944" s="12">
        <v>0.18062530112205308</v>
      </c>
    </row>
    <row r="4945" spans="1:13" x14ac:dyDescent="0.35">
      <c r="A4945" s="11" t="str">
        <f t="shared" si="78"/>
        <v>CONSUMO PER CAPITA (kg o litros por individuo)Frutas sin gasDE 60 A 75 AÑOS</v>
      </c>
      <c r="B4945" s="11" t="s">
        <v>208</v>
      </c>
      <c r="C4945" s="11" t="s">
        <v>140</v>
      </c>
      <c r="D4945" s="11" t="s">
        <v>39</v>
      </c>
      <c r="E4945" s="12">
        <v>8.276623203901938E-2</v>
      </c>
      <c r="F4945" s="12">
        <v>0.12307511768336346</v>
      </c>
      <c r="G4945" s="12">
        <v>0.25091414240367343</v>
      </c>
      <c r="H4945" s="12">
        <v>0.12454141084910832</v>
      </c>
      <c r="I4945" s="12">
        <v>0.15170920455594175</v>
      </c>
      <c r="J4945" s="12">
        <v>0.26127900840243967</v>
      </c>
      <c r="K4945" s="12">
        <v>0.33609829039646572</v>
      </c>
      <c r="L4945" s="12">
        <v>0.18779931925796628</v>
      </c>
      <c r="M4945" s="12">
        <v>0.14424765828054364</v>
      </c>
    </row>
    <row r="4946" spans="1:13" x14ac:dyDescent="0.35">
      <c r="A4946" s="11" t="str">
        <f t="shared" si="78"/>
        <v>CONSUMO PER CAPITA (kg o litros por individuo)Frutas sin gasNIVEL ALTO</v>
      </c>
      <c r="B4946" s="11" t="s">
        <v>208</v>
      </c>
      <c r="C4946" s="11" t="s">
        <v>140</v>
      </c>
      <c r="D4946" s="11" t="s">
        <v>171</v>
      </c>
      <c r="E4946" s="12">
        <v>6.2695581364537248E-2</v>
      </c>
      <c r="F4946" s="12">
        <v>7.0861598343119517E-2</v>
      </c>
      <c r="G4946" s="12">
        <v>0.1772912778436149</v>
      </c>
      <c r="H4946" s="12">
        <v>9.0257822942722304E-2</v>
      </c>
      <c r="I4946" s="12">
        <v>0.13269918217643351</v>
      </c>
      <c r="J4946" s="12">
        <v>0.19605785778957238</v>
      </c>
      <c r="K4946" s="12">
        <v>0.26493087772649671</v>
      </c>
      <c r="L4946" s="12">
        <v>0.12501835476503312</v>
      </c>
      <c r="M4946" s="12">
        <v>0.13309372597772307</v>
      </c>
    </row>
    <row r="4947" spans="1:13" x14ac:dyDescent="0.35">
      <c r="A4947" s="11" t="str">
        <f t="shared" si="78"/>
        <v>CONSUMO PER CAPITA (kg o litros por individuo)Frutas sin gasNIVEL MEDIO ALTO</v>
      </c>
      <c r="B4947" s="11" t="s">
        <v>208</v>
      </c>
      <c r="C4947" s="11" t="s">
        <v>140</v>
      </c>
      <c r="D4947" s="11" t="s">
        <v>172</v>
      </c>
      <c r="E4947" s="12">
        <v>5.0664486445642164E-2</v>
      </c>
      <c r="F4947" s="12">
        <v>5.9794601188856281E-2</v>
      </c>
      <c r="G4947" s="12">
        <v>0.22154639388570063</v>
      </c>
      <c r="H4947" s="12">
        <v>0.11438035977038902</v>
      </c>
      <c r="I4947" s="12">
        <v>0.15686280728814761</v>
      </c>
      <c r="J4947" s="12">
        <v>0.20916776337466522</v>
      </c>
      <c r="K4947" s="12">
        <v>0.24454485749326682</v>
      </c>
      <c r="L4947" s="12">
        <v>0.16132371802759762</v>
      </c>
      <c r="M4947" s="12">
        <v>0.15077739832575271</v>
      </c>
    </row>
    <row r="4948" spans="1:13" x14ac:dyDescent="0.35">
      <c r="A4948" s="11" t="str">
        <f t="shared" si="78"/>
        <v>CONSUMO PER CAPITA (kg o litros por individuo)Frutas sin gasNIVEL MEDIO</v>
      </c>
      <c r="B4948" s="11" t="s">
        <v>208</v>
      </c>
      <c r="C4948" s="11" t="s">
        <v>140</v>
      </c>
      <c r="D4948" s="11" t="s">
        <v>173</v>
      </c>
      <c r="E4948" s="12">
        <v>6.0828848646688936E-2</v>
      </c>
      <c r="F4948" s="12">
        <v>7.634341403134208E-2</v>
      </c>
      <c r="G4948" s="12">
        <v>0.18602937323323501</v>
      </c>
      <c r="H4948" s="12">
        <v>0.12895180940478498</v>
      </c>
      <c r="I4948" s="12">
        <v>0.14675484998893507</v>
      </c>
      <c r="J4948" s="12">
        <v>0.20295138549506972</v>
      </c>
      <c r="K4948" s="12">
        <v>0.38773998354529504</v>
      </c>
      <c r="L4948" s="12">
        <v>0.21359663479788743</v>
      </c>
      <c r="M4948" s="12">
        <v>0.16426600876412403</v>
      </c>
    </row>
    <row r="4949" spans="1:13" x14ac:dyDescent="0.35">
      <c r="A4949" s="11" t="str">
        <f t="shared" si="78"/>
        <v>CONSUMO PER CAPITA (kg o litros por individuo)Frutas sin gasNIVEL MEDIO BAJO</v>
      </c>
      <c r="B4949" s="11" t="s">
        <v>208</v>
      </c>
      <c r="C4949" s="11" t="s">
        <v>140</v>
      </c>
      <c r="D4949" s="11" t="s">
        <v>174</v>
      </c>
      <c r="E4949" s="12">
        <v>3.3995396166295377E-2</v>
      </c>
      <c r="F4949" s="12">
        <v>3.3848078963439471E-2</v>
      </c>
      <c r="G4949" s="12">
        <v>0.17481536717387527</v>
      </c>
      <c r="H4949" s="12">
        <v>0.1217930632715476</v>
      </c>
      <c r="I4949" s="12">
        <v>0.18227381270500193</v>
      </c>
      <c r="J4949" s="12">
        <v>0.18282514941217021</v>
      </c>
      <c r="K4949" s="12">
        <v>0.26616060319972717</v>
      </c>
      <c r="L4949" s="12">
        <v>0.16377812169277109</v>
      </c>
      <c r="M4949" s="12">
        <v>0.17475680083202016</v>
      </c>
    </row>
    <row r="4950" spans="1:13" x14ac:dyDescent="0.35">
      <c r="A4950" s="11" t="str">
        <f t="shared" si="78"/>
        <v>CONSUMO PER CAPITA (kg o litros por individuo)Frutas sin gasNIVEL BAJO</v>
      </c>
      <c r="B4950" s="11" t="s">
        <v>208</v>
      </c>
      <c r="C4950" s="11" t="s">
        <v>140</v>
      </c>
      <c r="D4950" s="11" t="s">
        <v>190</v>
      </c>
      <c r="E4950" s="12">
        <v>5.0600485645426012E-2</v>
      </c>
      <c r="F4950" s="12">
        <v>9.5311705724147419E-2</v>
      </c>
      <c r="G4950" s="12">
        <v>0.27507090307179327</v>
      </c>
      <c r="H4950" s="12">
        <v>0.10443964407947032</v>
      </c>
      <c r="I4950" s="12">
        <v>0.12114337141082039</v>
      </c>
      <c r="J4950" s="12">
        <v>0.21528051682833838</v>
      </c>
      <c r="K4950" s="12">
        <v>0.27275455670251753</v>
      </c>
      <c r="L4950" s="12">
        <v>0.14488215395459991</v>
      </c>
      <c r="M4950" s="12">
        <v>9.7682617773421507E-2</v>
      </c>
    </row>
    <row r="4951" spans="1:13" x14ac:dyDescent="0.35">
      <c r="A4951" s="11" t="str">
        <f t="shared" si="78"/>
        <v>CONSUMO PER CAPITA (kg o litros por individuo)Frutas sin gasHOMBRE</v>
      </c>
      <c r="B4951" s="11" t="s">
        <v>208</v>
      </c>
      <c r="C4951" s="11" t="s">
        <v>140</v>
      </c>
      <c r="D4951" s="11" t="s">
        <v>17</v>
      </c>
      <c r="E4951" s="12">
        <v>4.4151940235513269E-2</v>
      </c>
      <c r="F4951" s="12">
        <v>6.4718094337375409E-2</v>
      </c>
      <c r="G4951" s="12">
        <v>0.17696099509673632</v>
      </c>
      <c r="H4951" s="12">
        <v>8.7735411481043329E-2</v>
      </c>
      <c r="I4951" s="12">
        <v>0.12191808097388858</v>
      </c>
      <c r="J4951" s="12">
        <v>0.20470046823882876</v>
      </c>
      <c r="K4951" s="12">
        <v>0.27643185320333946</v>
      </c>
      <c r="L4951" s="12">
        <v>0.14980159202884208</v>
      </c>
      <c r="M4951" s="12">
        <v>0.14037252712633455</v>
      </c>
    </row>
    <row r="4952" spans="1:13" x14ac:dyDescent="0.35">
      <c r="A4952" s="11" t="str">
        <f t="shared" si="78"/>
        <v>CONSUMO PER CAPITA (kg o litros por individuo)Frutas sin gasMUJER</v>
      </c>
      <c r="B4952" s="11" t="s">
        <v>208</v>
      </c>
      <c r="C4952" s="11" t="s">
        <v>140</v>
      </c>
      <c r="D4952" s="11" t="s">
        <v>18</v>
      </c>
      <c r="E4952" s="12">
        <v>6.2423810664994979E-2</v>
      </c>
      <c r="F4952" s="12">
        <v>7.6086271717388021E-2</v>
      </c>
      <c r="G4952" s="12">
        <v>0.23784948192462987</v>
      </c>
      <c r="H4952" s="12">
        <v>0.13494620152394246</v>
      </c>
      <c r="I4952" s="12">
        <v>0.16749518787302808</v>
      </c>
      <c r="J4952" s="12">
        <v>0.19951027531219842</v>
      </c>
      <c r="K4952" s="12">
        <v>0.312571834430804</v>
      </c>
      <c r="L4952" s="12">
        <v>0.17625462105598513</v>
      </c>
      <c r="M4952" s="12">
        <v>0.14348578971634129</v>
      </c>
    </row>
    <row r="4953" spans="1:13" x14ac:dyDescent="0.35">
      <c r="A4953" s="11" t="str">
        <f t="shared" si="78"/>
        <v>CONSUMO PER CAPITA (kg o litros por individuo)MixersT.ESPAÑA</v>
      </c>
      <c r="B4953" s="11" t="s">
        <v>208</v>
      </c>
      <c r="C4953" s="11" t="s">
        <v>141</v>
      </c>
      <c r="D4953" s="11" t="s">
        <v>32</v>
      </c>
      <c r="E4953" s="12">
        <v>2.0663519185267314E-2</v>
      </c>
      <c r="F4953" s="12">
        <v>2.5097951297968775E-2</v>
      </c>
      <c r="G4953" s="12">
        <v>3.7228461928573764E-2</v>
      </c>
      <c r="H4953" s="12">
        <v>1.809062564889986E-2</v>
      </c>
      <c r="I4953" s="12">
        <v>1.5232618294266708E-2</v>
      </c>
      <c r="J4953" s="12">
        <v>2.4588782460675911E-2</v>
      </c>
      <c r="K4953" s="12">
        <v>3.2319625421499763E-2</v>
      </c>
      <c r="L4953" s="12">
        <v>2.0743136910176884E-2</v>
      </c>
      <c r="M4953" s="12">
        <v>2.105723107919073E-2</v>
      </c>
    </row>
    <row r="4954" spans="1:13" x14ac:dyDescent="0.35">
      <c r="A4954" s="11" t="str">
        <f t="shared" si="78"/>
        <v>CONSUMO PER CAPITA (kg o litros por individuo)MixersBCN AM</v>
      </c>
      <c r="B4954" s="11" t="s">
        <v>208</v>
      </c>
      <c r="C4954" s="11" t="s">
        <v>141</v>
      </c>
      <c r="D4954" s="11" t="s">
        <v>1</v>
      </c>
      <c r="E4954" s="12">
        <v>8.1030157029326321E-3</v>
      </c>
      <c r="F4954" s="12">
        <v>1.9858362994614277E-2</v>
      </c>
      <c r="G4954" s="12">
        <v>4.7070684470966587E-2</v>
      </c>
      <c r="H4954" s="12">
        <v>1.9198503816143235E-2</v>
      </c>
      <c r="I4954" s="12">
        <v>9.5087551029353588E-3</v>
      </c>
      <c r="J4954" s="12">
        <v>2.4448167494844512E-2</v>
      </c>
      <c r="K4954" s="12">
        <v>4.6916027186896109E-2</v>
      </c>
      <c r="L4954" s="12">
        <v>2.3219044687426794E-2</v>
      </c>
      <c r="M4954" s="12">
        <v>3.1613519987403541E-2</v>
      </c>
    </row>
    <row r="4955" spans="1:13" x14ac:dyDescent="0.35">
      <c r="A4955" s="11" t="str">
        <f t="shared" si="78"/>
        <v>CONSUMO PER CAPITA (kg o litros por individuo)MixersREST.CAT ARAGON</v>
      </c>
      <c r="B4955" s="11" t="s">
        <v>208</v>
      </c>
      <c r="C4955" s="11" t="s">
        <v>141</v>
      </c>
      <c r="D4955" s="11" t="s">
        <v>2</v>
      </c>
      <c r="E4955" s="12">
        <v>2.9603529230356879E-2</v>
      </c>
      <c r="F4955" s="12">
        <v>3.1445087209641905E-2</v>
      </c>
      <c r="G4955" s="12">
        <v>5.4800426187804549E-2</v>
      </c>
      <c r="H4955" s="12">
        <v>3.6583042379812469E-2</v>
      </c>
      <c r="I4955" s="12">
        <v>3.2054043228859561E-2</v>
      </c>
      <c r="J4955" s="12">
        <v>3.8115919755460484E-2</v>
      </c>
      <c r="K4955" s="12">
        <v>6.5248215747996136E-2</v>
      </c>
      <c r="L4955" s="12">
        <v>4.4855569361557428E-2</v>
      </c>
      <c r="M4955" s="12">
        <v>2.1910654952153764E-2</v>
      </c>
    </row>
    <row r="4956" spans="1:13" x14ac:dyDescent="0.35">
      <c r="A4956" s="11" t="str">
        <f t="shared" si="78"/>
        <v>CONSUMO PER CAPITA (kg o litros por individuo)MixersLEVANTE</v>
      </c>
      <c r="B4956" s="11" t="s">
        <v>208</v>
      </c>
      <c r="C4956" s="11" t="s">
        <v>141</v>
      </c>
      <c r="D4956" s="11" t="s">
        <v>3</v>
      </c>
      <c r="E4956" s="12">
        <v>2.4779184496904784E-2</v>
      </c>
      <c r="F4956" s="12">
        <v>3.1367635604609492E-2</v>
      </c>
      <c r="G4956" s="12">
        <v>1.669624197273397E-2</v>
      </c>
      <c r="H4956" s="12">
        <v>1.7868274460401685E-2</v>
      </c>
      <c r="I4956" s="12">
        <v>1.0177410891519929E-2</v>
      </c>
      <c r="J4956" s="12">
        <v>1.0384549431083518E-2</v>
      </c>
      <c r="K4956" s="12">
        <v>1.3814817787510373E-2</v>
      </c>
      <c r="L4956" s="12">
        <v>2.5854299913978113E-2</v>
      </c>
      <c r="M4956" s="12">
        <v>1.3176351906221075E-2</v>
      </c>
    </row>
    <row r="4957" spans="1:13" x14ac:dyDescent="0.35">
      <c r="A4957" s="11" t="str">
        <f t="shared" si="78"/>
        <v>CONSUMO PER CAPITA (kg o litros por individuo)MixersANDALUCIA</v>
      </c>
      <c r="B4957" s="11" t="s">
        <v>208</v>
      </c>
      <c r="C4957" s="11" t="s">
        <v>141</v>
      </c>
      <c r="D4957" s="11" t="s">
        <v>4</v>
      </c>
      <c r="E4957" s="12">
        <v>1.5102007355447623E-2</v>
      </c>
      <c r="F4957" s="12">
        <v>1.6714639929524724E-2</v>
      </c>
      <c r="G4957" s="12">
        <v>3.6523244538196241E-2</v>
      </c>
      <c r="H4957" s="12">
        <v>1.0865856299806298E-2</v>
      </c>
      <c r="I4957" s="12">
        <v>1.2593671366025317E-2</v>
      </c>
      <c r="J4957" s="12">
        <v>1.9618064382887716E-2</v>
      </c>
      <c r="K4957" s="12">
        <v>1.1485908412112618E-2</v>
      </c>
      <c r="L4957" s="12">
        <v>7.3065814039779409E-3</v>
      </c>
      <c r="M4957" s="12">
        <v>8.6286722573192514E-3</v>
      </c>
    </row>
    <row r="4958" spans="1:13" x14ac:dyDescent="0.35">
      <c r="A4958" s="11" t="str">
        <f t="shared" si="78"/>
        <v>CONSUMO PER CAPITA (kg o litros por individuo)MixersMDD AM</v>
      </c>
      <c r="B4958" s="11" t="s">
        <v>208</v>
      </c>
      <c r="C4958" s="11" t="s">
        <v>141</v>
      </c>
      <c r="D4958" s="11" t="s">
        <v>5</v>
      </c>
      <c r="E4958" s="12">
        <v>1.3272109224856889E-2</v>
      </c>
      <c r="F4958" s="12">
        <v>1.5505097057689243E-2</v>
      </c>
      <c r="G4958" s="12">
        <v>2.3913314744558659E-2</v>
      </c>
      <c r="H4958" s="12">
        <v>5.0619656267806429E-3</v>
      </c>
      <c r="I4958" s="12">
        <v>6.6218420413272057E-3</v>
      </c>
      <c r="J4958" s="12">
        <v>9.4866051901798601E-3</v>
      </c>
      <c r="K4958" s="12">
        <v>2.1218791731539829E-2</v>
      </c>
      <c r="L4958" s="12">
        <v>5.2040387710038634E-3</v>
      </c>
      <c r="M4958" s="12">
        <v>4.5099062787719878E-2</v>
      </c>
    </row>
    <row r="4959" spans="1:13" x14ac:dyDescent="0.35">
      <c r="A4959" s="11" t="str">
        <f t="shared" si="78"/>
        <v>CONSUMO PER CAPITA (kg o litros por individuo)MixersRTO CENTRO</v>
      </c>
      <c r="B4959" s="11" t="s">
        <v>208</v>
      </c>
      <c r="C4959" s="11" t="s">
        <v>141</v>
      </c>
      <c r="D4959" s="11" t="s">
        <v>6</v>
      </c>
      <c r="E4959" s="12">
        <v>5.7619610826211707E-3</v>
      </c>
      <c r="F4959" s="12">
        <v>2.4889907057641176E-2</v>
      </c>
      <c r="G4959" s="12">
        <v>2.0690236094755742E-2</v>
      </c>
      <c r="H4959" s="12">
        <v>1.2501868340320783E-2</v>
      </c>
      <c r="I4959" s="12">
        <v>1.1787930720243487E-2</v>
      </c>
      <c r="J4959" s="12">
        <v>2.2586355465967854E-2</v>
      </c>
      <c r="K4959" s="12">
        <v>2.8249288441510579E-2</v>
      </c>
      <c r="L4959" s="12">
        <v>1.2306520107250446E-2</v>
      </c>
      <c r="M4959" s="12">
        <v>1.5175127586182367E-2</v>
      </c>
    </row>
    <row r="4960" spans="1:13" x14ac:dyDescent="0.35">
      <c r="A4960" s="11" t="str">
        <f t="shared" si="78"/>
        <v>CONSUMO PER CAPITA (kg o litros por individuo)MixersNORTE-CENTRO</v>
      </c>
      <c r="B4960" s="11" t="s">
        <v>208</v>
      </c>
      <c r="C4960" s="11" t="s">
        <v>141</v>
      </c>
      <c r="D4960" s="11" t="s">
        <v>7</v>
      </c>
      <c r="E4960" s="12">
        <v>2.7571853504425248E-2</v>
      </c>
      <c r="F4960" s="12">
        <v>2.2926313671111444E-2</v>
      </c>
      <c r="G4960" s="12">
        <v>5.9816446607573383E-2</v>
      </c>
      <c r="H4960" s="12">
        <v>2.1285797613510168E-2</v>
      </c>
      <c r="I4960" s="12">
        <v>2.6056771848312711E-2</v>
      </c>
      <c r="J4960" s="12">
        <v>3.9168087199303883E-2</v>
      </c>
      <c r="K4960" s="12">
        <v>3.7795780177393441E-2</v>
      </c>
      <c r="L4960" s="12">
        <v>2.6872739342372515E-2</v>
      </c>
      <c r="M4960" s="12">
        <v>2.8574664255041089E-2</v>
      </c>
    </row>
    <row r="4961" spans="1:13" x14ac:dyDescent="0.35">
      <c r="A4961" s="11" t="str">
        <f t="shared" si="78"/>
        <v>CONSUMO PER CAPITA (kg o litros por individuo)MixersNOROESTE</v>
      </c>
      <c r="B4961" s="11" t="s">
        <v>208</v>
      </c>
      <c r="C4961" s="11" t="s">
        <v>141</v>
      </c>
      <c r="D4961" s="11" t="s">
        <v>8</v>
      </c>
      <c r="E4961" s="12">
        <v>4.6039475456618011E-2</v>
      </c>
      <c r="F4961" s="12">
        <v>4.5946834096770563E-2</v>
      </c>
      <c r="G4961" s="12">
        <v>5.2749490134861472E-2</v>
      </c>
      <c r="H4961" s="12">
        <v>2.834493143722519E-2</v>
      </c>
      <c r="I4961" s="12">
        <v>1.6890313780982092E-2</v>
      </c>
      <c r="J4961" s="12">
        <v>5.1349532596638874E-2</v>
      </c>
      <c r="K4961" s="12">
        <v>6.3831190089491716E-2</v>
      </c>
      <c r="L4961" s="12">
        <v>3.0079446925807267E-2</v>
      </c>
      <c r="M4961" s="12">
        <v>1.2216739699620756E-2</v>
      </c>
    </row>
    <row r="4962" spans="1:13" x14ac:dyDescent="0.35">
      <c r="A4962" s="11" t="str">
        <f t="shared" ref="A4962:A5025" si="79">B4962&amp;C4962&amp;D4962</f>
        <v>CONSUMO PER CAPITA (kg o litros por individuo)Mixers&lt;2MIL</v>
      </c>
      <c r="B4962" s="11" t="s">
        <v>208</v>
      </c>
      <c r="C4962" s="11" t="s">
        <v>141</v>
      </c>
      <c r="D4962" s="11" t="s">
        <v>9</v>
      </c>
      <c r="E4962" s="12">
        <v>3.3387149735014637E-2</v>
      </c>
      <c r="F4962" s="12">
        <v>2.6937148685964661E-2</v>
      </c>
      <c r="G4962" s="12">
        <v>4.2006322663766991E-2</v>
      </c>
      <c r="H4962" s="12">
        <v>1.1168890680988178E-2</v>
      </c>
      <c r="I4962" s="12">
        <v>2.7097680797813252E-3</v>
      </c>
      <c r="J4962" s="12">
        <v>1.0291376146213721E-2</v>
      </c>
      <c r="K4962" s="12">
        <v>4.7756564331927563E-2</v>
      </c>
      <c r="L4962" s="12">
        <v>6.5287194483821101E-2</v>
      </c>
      <c r="M4962" s="12">
        <v>1.9343990982256854E-2</v>
      </c>
    </row>
    <row r="4963" spans="1:13" x14ac:dyDescent="0.35">
      <c r="A4963" s="11" t="str">
        <f t="shared" si="79"/>
        <v>CONSUMO PER CAPITA (kg o litros por individuo)Mixers2-5MIL</v>
      </c>
      <c r="B4963" s="11" t="s">
        <v>208</v>
      </c>
      <c r="C4963" s="11" t="s">
        <v>141</v>
      </c>
      <c r="D4963" s="11" t="s">
        <v>10</v>
      </c>
      <c r="E4963" s="12">
        <v>1.1226153069497273E-2</v>
      </c>
      <c r="F4963" s="12">
        <v>1.1596391406365446E-2</v>
      </c>
      <c r="G4963" s="12">
        <v>1.6618005838998355E-2</v>
      </c>
      <c r="H4963" s="12">
        <v>1.3419552076026032E-2</v>
      </c>
      <c r="I4963" s="12">
        <v>6.3215269909901867E-3</v>
      </c>
      <c r="J4963" s="12">
        <v>3.9125825782267871E-3</v>
      </c>
      <c r="K4963" s="12">
        <v>1.0466825852628347E-2</v>
      </c>
      <c r="L4963" s="12">
        <v>1.144137617741961E-2</v>
      </c>
      <c r="M4963" s="12">
        <v>7.7921692567156191E-3</v>
      </c>
    </row>
    <row r="4964" spans="1:13" x14ac:dyDescent="0.35">
      <c r="A4964" s="11" t="str">
        <f t="shared" si="79"/>
        <v>CONSUMO PER CAPITA (kg o litros por individuo)Mixers5-10MIL</v>
      </c>
      <c r="B4964" s="11" t="s">
        <v>208</v>
      </c>
      <c r="C4964" s="11" t="s">
        <v>141</v>
      </c>
      <c r="D4964" s="11" t="s">
        <v>11</v>
      </c>
      <c r="E4964" s="12">
        <v>1.0465373296291771E-2</v>
      </c>
      <c r="F4964" s="12">
        <v>1.8802300737468813E-2</v>
      </c>
      <c r="G4964" s="12">
        <v>6.7887908663145272E-2</v>
      </c>
      <c r="H4964" s="12">
        <v>2.293044820683536E-2</v>
      </c>
      <c r="I4964" s="12">
        <v>1.8164411673603987E-2</v>
      </c>
      <c r="J4964" s="12">
        <v>5.1743197065340266E-2</v>
      </c>
      <c r="K4964" s="12">
        <v>2.5063528440468878E-2</v>
      </c>
      <c r="L4964" s="12">
        <v>2.0625100785019047E-2</v>
      </c>
      <c r="M4964" s="12">
        <v>1.041061624574734E-2</v>
      </c>
    </row>
    <row r="4965" spans="1:13" x14ac:dyDescent="0.35">
      <c r="A4965" s="11" t="str">
        <f t="shared" si="79"/>
        <v>CONSUMO PER CAPITA (kg o litros por individuo)Mixers10-30MIL</v>
      </c>
      <c r="B4965" s="11" t="s">
        <v>208</v>
      </c>
      <c r="C4965" s="11" t="s">
        <v>141</v>
      </c>
      <c r="D4965" s="11" t="s">
        <v>12</v>
      </c>
      <c r="E4965" s="12">
        <v>3.8229646228464677E-2</v>
      </c>
      <c r="F4965" s="12">
        <v>2.4727203491948634E-2</v>
      </c>
      <c r="G4965" s="12">
        <v>2.3026567772539558E-2</v>
      </c>
      <c r="H4965" s="12">
        <v>1.9205806556277166E-2</v>
      </c>
      <c r="I4965" s="12">
        <v>1.2574211067387441E-2</v>
      </c>
      <c r="J4965" s="12">
        <v>2.8837968526423577E-2</v>
      </c>
      <c r="K4965" s="12">
        <v>2.5568349124650069E-2</v>
      </c>
      <c r="L4965" s="12">
        <v>1.1189621094907582E-2</v>
      </c>
      <c r="M4965" s="12">
        <v>1.6830444189312743E-2</v>
      </c>
    </row>
    <row r="4966" spans="1:13" x14ac:dyDescent="0.35">
      <c r="A4966" s="11" t="str">
        <f t="shared" si="79"/>
        <v>CONSUMO PER CAPITA (kg o litros por individuo)Mixers30-100MIL</v>
      </c>
      <c r="B4966" s="11" t="s">
        <v>208</v>
      </c>
      <c r="C4966" s="11" t="s">
        <v>141</v>
      </c>
      <c r="D4966" s="11" t="s">
        <v>13</v>
      </c>
      <c r="E4966" s="12">
        <v>2.0390679321599645E-2</v>
      </c>
      <c r="F4966" s="12">
        <v>3.7243789026354189E-2</v>
      </c>
      <c r="G4966" s="12">
        <v>3.9991169669929751E-2</v>
      </c>
      <c r="H4966" s="12">
        <v>2.0055761476938137E-2</v>
      </c>
      <c r="I4966" s="12">
        <v>1.0453156627591692E-2</v>
      </c>
      <c r="J4966" s="12">
        <v>2.2331802049155851E-2</v>
      </c>
      <c r="K4966" s="12">
        <v>2.7156155271884065E-2</v>
      </c>
      <c r="L4966" s="12">
        <v>1.6695516074966749E-2</v>
      </c>
      <c r="M4966" s="12">
        <v>1.5981112053935358E-2</v>
      </c>
    </row>
    <row r="4967" spans="1:13" x14ac:dyDescent="0.35">
      <c r="A4967" s="11" t="str">
        <f t="shared" si="79"/>
        <v>CONSUMO PER CAPITA (kg o litros por individuo)Mixers100-200MIL</v>
      </c>
      <c r="B4967" s="11" t="s">
        <v>208</v>
      </c>
      <c r="C4967" s="11" t="s">
        <v>141</v>
      </c>
      <c r="D4967" s="11" t="s">
        <v>14</v>
      </c>
      <c r="E4967" s="12">
        <v>2.4519449571156697E-2</v>
      </c>
      <c r="F4967" s="12">
        <v>2.4218719899960339E-2</v>
      </c>
      <c r="G4967" s="12">
        <v>3.6771302734751724E-2</v>
      </c>
      <c r="H4967" s="12">
        <v>2.0810738696411788E-2</v>
      </c>
      <c r="I4967" s="12">
        <v>3.0081228591617468E-2</v>
      </c>
      <c r="J4967" s="12">
        <v>2.4703205795498603E-2</v>
      </c>
      <c r="K4967" s="12">
        <v>3.8675224629693521E-2</v>
      </c>
      <c r="L4967" s="12">
        <v>2.6445540352181725E-2</v>
      </c>
      <c r="M4967" s="12">
        <v>1.8837250087214104E-2</v>
      </c>
    </row>
    <row r="4968" spans="1:13" x14ac:dyDescent="0.35">
      <c r="A4968" s="11" t="str">
        <f t="shared" si="79"/>
        <v>CONSUMO PER CAPITA (kg o litros por individuo)Mixers200-500MIL</v>
      </c>
      <c r="B4968" s="11" t="s">
        <v>208</v>
      </c>
      <c r="C4968" s="11" t="s">
        <v>141</v>
      </c>
      <c r="D4968" s="11" t="s">
        <v>15</v>
      </c>
      <c r="E4968" s="12">
        <v>1.165818670938459E-2</v>
      </c>
      <c r="F4968" s="12">
        <v>2.6231589505061978E-2</v>
      </c>
      <c r="G4968" s="12">
        <v>3.6007964381085736E-2</v>
      </c>
      <c r="H4968" s="12">
        <v>1.7398248460831458E-2</v>
      </c>
      <c r="I4968" s="12">
        <v>2.2604516548959699E-2</v>
      </c>
      <c r="J4968" s="12">
        <v>3.1966825412601284E-2</v>
      </c>
      <c r="K4968" s="12">
        <v>5.8139743567899277E-2</v>
      </c>
      <c r="L4968" s="12">
        <v>2.8705395959979191E-2</v>
      </c>
      <c r="M4968" s="12">
        <v>2.0580908603027116E-2</v>
      </c>
    </row>
    <row r="4969" spans="1:13" x14ac:dyDescent="0.35">
      <c r="A4969" s="11" t="str">
        <f t="shared" si="79"/>
        <v>CONSUMO PER CAPITA (kg o litros por individuo)Mixers&gt;500MIL</v>
      </c>
      <c r="B4969" s="11" t="s">
        <v>208</v>
      </c>
      <c r="C4969" s="11" t="s">
        <v>141</v>
      </c>
      <c r="D4969" s="11" t="s">
        <v>16</v>
      </c>
      <c r="E4969" s="12">
        <v>1.043039370339446E-2</v>
      </c>
      <c r="F4969" s="12">
        <v>1.8011782666864366E-2</v>
      </c>
      <c r="G4969" s="12">
        <v>4.1724106080261544E-2</v>
      </c>
      <c r="H4969" s="12">
        <v>1.5128004119305743E-2</v>
      </c>
      <c r="I4969" s="12">
        <v>1.5543153186357904E-2</v>
      </c>
      <c r="J4969" s="12">
        <v>1.6859151843070037E-2</v>
      </c>
      <c r="K4969" s="12">
        <v>2.8777346627221007E-2</v>
      </c>
      <c r="L4969" s="12">
        <v>1.4803337244951212E-2</v>
      </c>
      <c r="M4969" s="12">
        <v>4.3936559145427379E-2</v>
      </c>
    </row>
    <row r="4970" spans="1:13" x14ac:dyDescent="0.35">
      <c r="A4970" s="11" t="str">
        <f t="shared" si="79"/>
        <v>CONSUMO PER CAPITA (kg o litros por individuo)MixersDE 15 A 19 AÑOS</v>
      </c>
      <c r="B4970" s="11" t="s">
        <v>208</v>
      </c>
      <c r="C4970" s="11" t="s">
        <v>141</v>
      </c>
      <c r="D4970" s="11" t="s">
        <v>34</v>
      </c>
      <c r="E4970" s="12">
        <v>1.396613891458552E-2</v>
      </c>
      <c r="F4970" s="12" t="s">
        <v>222</v>
      </c>
      <c r="G4970" s="12">
        <v>4.9536577580899785E-2</v>
      </c>
      <c r="H4970" s="12" t="s">
        <v>222</v>
      </c>
      <c r="I4970" s="12" t="s">
        <v>222</v>
      </c>
      <c r="J4970" s="12" t="s">
        <v>222</v>
      </c>
      <c r="K4970" s="12" t="s">
        <v>222</v>
      </c>
      <c r="L4970" s="12">
        <v>4.2582275849343959E-2</v>
      </c>
      <c r="M4970" s="12">
        <v>7.4329993057725807E-2</v>
      </c>
    </row>
    <row r="4971" spans="1:13" x14ac:dyDescent="0.35">
      <c r="A4971" s="11" t="str">
        <f t="shared" si="79"/>
        <v>CONSUMO PER CAPITA (kg o litros por individuo)MixersDE 20 A 24 AÑOS</v>
      </c>
      <c r="B4971" s="11" t="s">
        <v>208</v>
      </c>
      <c r="C4971" s="11" t="s">
        <v>141</v>
      </c>
      <c r="D4971" s="11" t="s">
        <v>35</v>
      </c>
      <c r="E4971" s="12" t="s">
        <v>222</v>
      </c>
      <c r="F4971" s="12" t="s">
        <v>222</v>
      </c>
      <c r="G4971" s="12">
        <v>1.3394624481634263E-3</v>
      </c>
      <c r="H4971" s="12" t="s">
        <v>222</v>
      </c>
      <c r="I4971" s="12" t="s">
        <v>222</v>
      </c>
      <c r="J4971" s="12" t="s">
        <v>222</v>
      </c>
      <c r="K4971" s="12">
        <v>5.6521809741484014E-3</v>
      </c>
      <c r="L4971" s="12">
        <v>3.3689550051341464E-3</v>
      </c>
      <c r="M4971" s="12" t="s">
        <v>222</v>
      </c>
    </row>
    <row r="4972" spans="1:13" x14ac:dyDescent="0.35">
      <c r="A4972" s="11" t="str">
        <f t="shared" si="79"/>
        <v>CONSUMO PER CAPITA (kg o litros por individuo)MixersDE 25 A 34 AÑOS</v>
      </c>
      <c r="B4972" s="11" t="s">
        <v>208</v>
      </c>
      <c r="C4972" s="11" t="s">
        <v>141</v>
      </c>
      <c r="D4972" s="11" t="s">
        <v>36</v>
      </c>
      <c r="E4972" s="12">
        <v>7.3214085948066871E-3</v>
      </c>
      <c r="F4972" s="12">
        <v>2.9499827016948449E-3</v>
      </c>
      <c r="G4972" s="12">
        <v>4.5429063697931399E-3</v>
      </c>
      <c r="H4972" s="12">
        <v>2.8759420261009394E-3</v>
      </c>
      <c r="I4972" s="12">
        <v>4.6548163608552944E-3</v>
      </c>
      <c r="J4972" s="12">
        <v>1.0377063313948992E-2</v>
      </c>
      <c r="K4972" s="12">
        <v>1.4627032313002286E-3</v>
      </c>
      <c r="L4972" s="12">
        <v>8.6603084525135217E-3</v>
      </c>
      <c r="M4972" s="12">
        <v>9.209871109812107E-3</v>
      </c>
    </row>
    <row r="4973" spans="1:13" x14ac:dyDescent="0.35">
      <c r="A4973" s="11" t="str">
        <f t="shared" si="79"/>
        <v>CONSUMO PER CAPITA (kg o litros por individuo)MixersDE 35 A 49 AÑOS</v>
      </c>
      <c r="B4973" s="11" t="s">
        <v>208</v>
      </c>
      <c r="C4973" s="11" t="s">
        <v>141</v>
      </c>
      <c r="D4973" s="11" t="s">
        <v>37</v>
      </c>
      <c r="E4973" s="12">
        <v>8.2474302246378518E-3</v>
      </c>
      <c r="F4973" s="12">
        <v>1.1295524248737504E-2</v>
      </c>
      <c r="G4973" s="12">
        <v>1.0874369293757126E-2</v>
      </c>
      <c r="H4973" s="12">
        <v>9.8145531917217359E-3</v>
      </c>
      <c r="I4973" s="12">
        <v>3.5175359049944756E-3</v>
      </c>
      <c r="J4973" s="12">
        <v>6.8271698029846789E-3</v>
      </c>
      <c r="K4973" s="12">
        <v>2.3149213971953974E-2</v>
      </c>
      <c r="L4973" s="12">
        <v>4.5846669123795905E-3</v>
      </c>
      <c r="M4973" s="12">
        <v>4.5214297120853121E-3</v>
      </c>
    </row>
    <row r="4974" spans="1:13" x14ac:dyDescent="0.35">
      <c r="A4974" s="11" t="str">
        <f t="shared" si="79"/>
        <v>CONSUMO PER CAPITA (kg o litros por individuo)MixersDE 50 A 59 AÑOS</v>
      </c>
      <c r="B4974" s="11" t="s">
        <v>208</v>
      </c>
      <c r="C4974" s="11" t="s">
        <v>141</v>
      </c>
      <c r="D4974" s="11" t="s">
        <v>38</v>
      </c>
      <c r="E4974" s="12">
        <v>3.7620811417242481E-2</v>
      </c>
      <c r="F4974" s="12">
        <v>3.4831955767750389E-2</v>
      </c>
      <c r="G4974" s="12">
        <v>4.8237599006377342E-2</v>
      </c>
      <c r="H4974" s="12">
        <v>2.0245583170821264E-2</v>
      </c>
      <c r="I4974" s="12">
        <v>2.0383082067854191E-2</v>
      </c>
      <c r="J4974" s="12">
        <v>4.078853367684853E-2</v>
      </c>
      <c r="K4974" s="12">
        <v>4.6649930936295186E-2</v>
      </c>
      <c r="L4974" s="12">
        <v>2.1212198431639875E-2</v>
      </c>
      <c r="M4974" s="12">
        <v>2.0717938276287984E-2</v>
      </c>
    </row>
    <row r="4975" spans="1:13" x14ac:dyDescent="0.35">
      <c r="A4975" s="11" t="str">
        <f t="shared" si="79"/>
        <v>CONSUMO PER CAPITA (kg o litros por individuo)MixersDE 60 A 75 AÑOS</v>
      </c>
      <c r="B4975" s="11" t="s">
        <v>208</v>
      </c>
      <c r="C4975" s="11" t="s">
        <v>141</v>
      </c>
      <c r="D4975" s="11" t="s">
        <v>39</v>
      </c>
      <c r="E4975" s="12">
        <v>3.816712635495155E-2</v>
      </c>
      <c r="F4975" s="12">
        <v>6.2992506432386214E-2</v>
      </c>
      <c r="G4975" s="12">
        <v>8.8307035129119665E-2</v>
      </c>
      <c r="H4975" s="12">
        <v>4.7015230326680917E-2</v>
      </c>
      <c r="I4975" s="12">
        <v>4.0789498913130148E-2</v>
      </c>
      <c r="J4975" s="12">
        <v>5.5958345718858778E-2</v>
      </c>
      <c r="K4975" s="12">
        <v>6.8122554281171407E-2</v>
      </c>
      <c r="L4975" s="12">
        <v>4.6116545047792001E-2</v>
      </c>
      <c r="M4975" s="12">
        <v>3.8898744347995659E-2</v>
      </c>
    </row>
    <row r="4976" spans="1:13" x14ac:dyDescent="0.35">
      <c r="A4976" s="11" t="str">
        <f t="shared" si="79"/>
        <v>CONSUMO PER CAPITA (kg o litros por individuo)MixersNIVEL ALTO</v>
      </c>
      <c r="B4976" s="11" t="s">
        <v>208</v>
      </c>
      <c r="C4976" s="11" t="s">
        <v>141</v>
      </c>
      <c r="D4976" s="11" t="s">
        <v>171</v>
      </c>
      <c r="E4976" s="12">
        <v>1.2875178417644023E-2</v>
      </c>
      <c r="F4976" s="12">
        <v>2.8974355302414274E-2</v>
      </c>
      <c r="G4976" s="12">
        <v>4.9586628276806197E-2</v>
      </c>
      <c r="H4976" s="12">
        <v>1.8491558034153206E-2</v>
      </c>
      <c r="I4976" s="12">
        <v>1.5568605803314147E-2</v>
      </c>
      <c r="J4976" s="12">
        <v>2.2859426598026814E-2</v>
      </c>
      <c r="K4976" s="12">
        <v>3.677417605025058E-2</v>
      </c>
      <c r="L4976" s="12">
        <v>1.1812593097140016E-2</v>
      </c>
      <c r="M4976" s="12">
        <v>3.4785962570631372E-2</v>
      </c>
    </row>
    <row r="4977" spans="1:13" x14ac:dyDescent="0.35">
      <c r="A4977" s="11" t="str">
        <f t="shared" si="79"/>
        <v>CONSUMO PER CAPITA (kg o litros por individuo)MixersNIVEL MEDIO ALTO</v>
      </c>
      <c r="B4977" s="11" t="s">
        <v>208</v>
      </c>
      <c r="C4977" s="11" t="s">
        <v>141</v>
      </c>
      <c r="D4977" s="11" t="s">
        <v>172</v>
      </c>
      <c r="E4977" s="12">
        <v>2.0407728359651912E-2</v>
      </c>
      <c r="F4977" s="12">
        <v>1.0380263916728791E-2</v>
      </c>
      <c r="G4977" s="12">
        <v>2.5959139594046943E-2</v>
      </c>
      <c r="H4977" s="12">
        <v>1.1726951909322308E-2</v>
      </c>
      <c r="I4977" s="12">
        <v>1.2085808560540623E-2</v>
      </c>
      <c r="J4977" s="12">
        <v>1.0966665242677151E-2</v>
      </c>
      <c r="K4977" s="12">
        <v>3.4058285168906195E-2</v>
      </c>
      <c r="L4977" s="12">
        <v>9.6143866795927665E-3</v>
      </c>
      <c r="M4977" s="12">
        <v>1.3313806214004228E-2</v>
      </c>
    </row>
    <row r="4978" spans="1:13" x14ac:dyDescent="0.35">
      <c r="A4978" s="11" t="str">
        <f t="shared" si="79"/>
        <v>CONSUMO PER CAPITA (kg o litros por individuo)MixersNIVEL MEDIO</v>
      </c>
      <c r="B4978" s="11" t="s">
        <v>208</v>
      </c>
      <c r="C4978" s="11" t="s">
        <v>141</v>
      </c>
      <c r="D4978" s="11" t="s">
        <v>173</v>
      </c>
      <c r="E4978" s="12">
        <v>1.9687536155707411E-2</v>
      </c>
      <c r="F4978" s="12">
        <v>2.6234419057157846E-2</v>
      </c>
      <c r="G4978" s="12">
        <v>2.4704770064458908E-2</v>
      </c>
      <c r="H4978" s="12">
        <v>2.7413398673780169E-2</v>
      </c>
      <c r="I4978" s="12">
        <v>1.5024062978633007E-2</v>
      </c>
      <c r="J4978" s="12">
        <v>3.2053231277350276E-2</v>
      </c>
      <c r="K4978" s="12">
        <v>2.4915864563160701E-2</v>
      </c>
      <c r="L4978" s="12">
        <v>1.9409949164672525E-2</v>
      </c>
      <c r="M4978" s="12">
        <v>1.4742213911483086E-2</v>
      </c>
    </row>
    <row r="4979" spans="1:13" x14ac:dyDescent="0.35">
      <c r="A4979" s="11" t="str">
        <f t="shared" si="79"/>
        <v>CONSUMO PER CAPITA (kg o litros por individuo)MixersNIVEL MEDIO BAJO</v>
      </c>
      <c r="B4979" s="11" t="s">
        <v>208</v>
      </c>
      <c r="C4979" s="11" t="s">
        <v>141</v>
      </c>
      <c r="D4979" s="11" t="s">
        <v>174</v>
      </c>
      <c r="E4979" s="12">
        <v>1.4087501664293052E-2</v>
      </c>
      <c r="F4979" s="12">
        <v>1.9016122116768557E-2</v>
      </c>
      <c r="G4979" s="12">
        <v>3.3660996512067727E-2</v>
      </c>
      <c r="H4979" s="12">
        <v>1.5683718876235379E-2</v>
      </c>
      <c r="I4979" s="12">
        <v>2.03141715802477E-2</v>
      </c>
      <c r="J4979" s="12">
        <v>1.4365356385344799E-2</v>
      </c>
      <c r="K4979" s="12">
        <v>3.2161504682486942E-2</v>
      </c>
      <c r="L4979" s="12">
        <v>3.297868970173648E-2</v>
      </c>
      <c r="M4979" s="12">
        <v>1.7766693586736677E-2</v>
      </c>
    </row>
    <row r="4980" spans="1:13" x14ac:dyDescent="0.35">
      <c r="A4980" s="11" t="str">
        <f t="shared" si="79"/>
        <v>CONSUMO PER CAPITA (kg o litros por individuo)MixersNIVEL BAJO</v>
      </c>
      <c r="B4980" s="11" t="s">
        <v>208</v>
      </c>
      <c r="C4980" s="11" t="s">
        <v>141</v>
      </c>
      <c r="D4980" s="11" t="s">
        <v>190</v>
      </c>
      <c r="E4980" s="12">
        <v>3.4078158157650779E-2</v>
      </c>
      <c r="F4980" s="12">
        <v>3.4073245854603945E-2</v>
      </c>
      <c r="G4980" s="12">
        <v>4.8691316461363071E-2</v>
      </c>
      <c r="H4980" s="12">
        <v>1.3194289044691136E-2</v>
      </c>
      <c r="I4980" s="12">
        <v>1.379394242692591E-2</v>
      </c>
      <c r="J4980" s="12">
        <v>3.3985256739612536E-2</v>
      </c>
      <c r="K4980" s="12">
        <v>3.5059301527949734E-2</v>
      </c>
      <c r="L4980" s="12">
        <v>3.051902666241799E-2</v>
      </c>
      <c r="M4980" s="12">
        <v>2.2051515648108432E-2</v>
      </c>
    </row>
    <row r="4981" spans="1:13" x14ac:dyDescent="0.35">
      <c r="A4981" s="11" t="str">
        <f t="shared" si="79"/>
        <v>CONSUMO PER CAPITA (kg o litros por individuo)MixersHOMBRE</v>
      </c>
      <c r="B4981" s="11" t="s">
        <v>208</v>
      </c>
      <c r="C4981" s="11" t="s">
        <v>141</v>
      </c>
      <c r="D4981" s="11" t="s">
        <v>17</v>
      </c>
      <c r="E4981" s="12">
        <v>1.8796341746747453E-2</v>
      </c>
      <c r="F4981" s="12">
        <v>2.2824933050629517E-2</v>
      </c>
      <c r="G4981" s="12">
        <v>3.168229208123978E-2</v>
      </c>
      <c r="H4981" s="12">
        <v>1.571937781871087E-2</v>
      </c>
      <c r="I4981" s="12">
        <v>1.6360232077986727E-2</v>
      </c>
      <c r="J4981" s="12">
        <v>1.7740548583875356E-2</v>
      </c>
      <c r="K4981" s="12">
        <v>2.9367135172307626E-2</v>
      </c>
      <c r="L4981" s="12">
        <v>1.6754281269484386E-2</v>
      </c>
      <c r="M4981" s="12">
        <v>2.5466726391553285E-2</v>
      </c>
    </row>
    <row r="4982" spans="1:13" x14ac:dyDescent="0.35">
      <c r="A4982" s="11" t="str">
        <f t="shared" si="79"/>
        <v>CONSUMO PER CAPITA (kg o litros por individuo)MixersMUJER</v>
      </c>
      <c r="B4982" s="11" t="s">
        <v>208</v>
      </c>
      <c r="C4982" s="11" t="s">
        <v>141</v>
      </c>
      <c r="D4982" s="11" t="s">
        <v>18</v>
      </c>
      <c r="E4982" s="12">
        <v>2.25069465170263E-2</v>
      </c>
      <c r="F4982" s="12">
        <v>2.7342099076822692E-2</v>
      </c>
      <c r="G4982" s="12">
        <v>4.2705415328944979E-2</v>
      </c>
      <c r="H4982" s="12">
        <v>2.0431261223049182E-2</v>
      </c>
      <c r="I4982" s="12">
        <v>1.4116671741502353E-2</v>
      </c>
      <c r="J4982" s="12">
        <v>3.1366144150571651E-2</v>
      </c>
      <c r="K4982" s="12">
        <v>3.5241637420856314E-2</v>
      </c>
      <c r="L4982" s="12">
        <v>2.4690746724918465E-2</v>
      </c>
      <c r="M4982" s="12">
        <v>1.6682798396005567E-2</v>
      </c>
    </row>
    <row r="4983" spans="1:13" x14ac:dyDescent="0.35">
      <c r="A4983" s="11" t="str">
        <f t="shared" si="79"/>
        <v>CONSUMO PER CAPITA (kg o litros por individuo)IsotonicasT.ESPAÑA</v>
      </c>
      <c r="B4983" s="11" t="s">
        <v>208</v>
      </c>
      <c r="C4983" s="11" t="s">
        <v>155</v>
      </c>
      <c r="D4983" s="11" t="s">
        <v>32</v>
      </c>
      <c r="E4983" s="12">
        <v>0.19941516170019061</v>
      </c>
      <c r="F4983" s="12">
        <v>0.23133472369885277</v>
      </c>
      <c r="G4983" s="12">
        <v>0.43219659854322351</v>
      </c>
      <c r="H4983" s="12">
        <v>0.22774528659305118</v>
      </c>
      <c r="I4983" s="12">
        <v>0.21769412997201729</v>
      </c>
      <c r="J4983" s="12">
        <v>0.23770824502095567</v>
      </c>
      <c r="K4983" s="12">
        <v>0.46450100141992018</v>
      </c>
      <c r="L4983" s="12">
        <v>0.24909618922073162</v>
      </c>
      <c r="M4983" s="12">
        <v>0.21898516871695134</v>
      </c>
    </row>
    <row r="4984" spans="1:13" x14ac:dyDescent="0.35">
      <c r="A4984" s="11" t="str">
        <f t="shared" si="79"/>
        <v>CONSUMO PER CAPITA (kg o litros por individuo)IsotonicasBCN AM</v>
      </c>
      <c r="B4984" s="11" t="s">
        <v>208</v>
      </c>
      <c r="C4984" s="11" t="s">
        <v>155</v>
      </c>
      <c r="D4984" s="11" t="s">
        <v>1</v>
      </c>
      <c r="E4984" s="12">
        <v>0.28904570186286233</v>
      </c>
      <c r="F4984" s="12">
        <v>0.31077846295074107</v>
      </c>
      <c r="G4984" s="12">
        <v>0.51001624665383749</v>
      </c>
      <c r="H4984" s="12">
        <v>0.32804238209128034</v>
      </c>
      <c r="I4984" s="12">
        <v>0.26763768367836271</v>
      </c>
      <c r="J4984" s="12">
        <v>0.34890338381234137</v>
      </c>
      <c r="K4984" s="12">
        <v>0.63963321902288761</v>
      </c>
      <c r="L4984" s="12">
        <v>0.32780551041964967</v>
      </c>
      <c r="M4984" s="12">
        <v>0.21008893950683047</v>
      </c>
    </row>
    <row r="4985" spans="1:13" x14ac:dyDescent="0.35">
      <c r="A4985" s="11" t="str">
        <f t="shared" si="79"/>
        <v>CONSUMO PER CAPITA (kg o litros por individuo)IsotonicasREST.CAT ARAGON</v>
      </c>
      <c r="B4985" s="11" t="s">
        <v>208</v>
      </c>
      <c r="C4985" s="11" t="s">
        <v>155</v>
      </c>
      <c r="D4985" s="11" t="s">
        <v>2</v>
      </c>
      <c r="E4985" s="12">
        <v>0.10791177000090557</v>
      </c>
      <c r="F4985" s="12">
        <v>0.18325911989601432</v>
      </c>
      <c r="G4985" s="12">
        <v>0.38995842662975544</v>
      </c>
      <c r="H4985" s="12">
        <v>0.22700497787577659</v>
      </c>
      <c r="I4985" s="12">
        <v>0.21529441630037544</v>
      </c>
      <c r="J4985" s="12">
        <v>0.22389841123409643</v>
      </c>
      <c r="K4985" s="12">
        <v>0.47842118219700852</v>
      </c>
      <c r="L4985" s="12">
        <v>0.26107086118258144</v>
      </c>
      <c r="M4985" s="12">
        <v>0.21923435241604655</v>
      </c>
    </row>
    <row r="4986" spans="1:13" x14ac:dyDescent="0.35">
      <c r="A4986" s="11" t="str">
        <f t="shared" si="79"/>
        <v>CONSUMO PER CAPITA (kg o litros por individuo)IsotonicasLEVANTE</v>
      </c>
      <c r="B4986" s="11" t="s">
        <v>208</v>
      </c>
      <c r="C4986" s="11" t="s">
        <v>155</v>
      </c>
      <c r="D4986" s="11" t="s">
        <v>3</v>
      </c>
      <c r="E4986" s="12">
        <v>0.15700874458283018</v>
      </c>
      <c r="F4986" s="12">
        <v>0.19615126625807533</v>
      </c>
      <c r="G4986" s="12">
        <v>0.36491606276771466</v>
      </c>
      <c r="H4986" s="12">
        <v>0.17685606253207142</v>
      </c>
      <c r="I4986" s="12">
        <v>0.22703702489109837</v>
      </c>
      <c r="J4986" s="12">
        <v>0.21297155615061103</v>
      </c>
      <c r="K4986" s="12">
        <v>0.33454782747440687</v>
      </c>
      <c r="L4986" s="12">
        <v>0.17033597550070464</v>
      </c>
      <c r="M4986" s="12">
        <v>0.18490103698963326</v>
      </c>
    </row>
    <row r="4987" spans="1:13" x14ac:dyDescent="0.35">
      <c r="A4987" s="11" t="str">
        <f t="shared" si="79"/>
        <v>CONSUMO PER CAPITA (kg o litros por individuo)IsotonicasANDALUCIA</v>
      </c>
      <c r="B4987" s="11" t="s">
        <v>208</v>
      </c>
      <c r="C4987" s="11" t="s">
        <v>155</v>
      </c>
      <c r="D4987" s="11" t="s">
        <v>4</v>
      </c>
      <c r="E4987" s="12">
        <v>0.1745797365355983</v>
      </c>
      <c r="F4987" s="12">
        <v>0.20989333666074747</v>
      </c>
      <c r="G4987" s="12">
        <v>0.41802306068432554</v>
      </c>
      <c r="H4987" s="12">
        <v>0.20185713502290856</v>
      </c>
      <c r="I4987" s="12">
        <v>0.20367369447479633</v>
      </c>
      <c r="J4987" s="12">
        <v>0.21416202771164902</v>
      </c>
      <c r="K4987" s="12">
        <v>0.32654407301184091</v>
      </c>
      <c r="L4987" s="12">
        <v>0.19037616683885833</v>
      </c>
      <c r="M4987" s="12">
        <v>0.18071298635074071</v>
      </c>
    </row>
    <row r="4988" spans="1:13" x14ac:dyDescent="0.35">
      <c r="A4988" s="11" t="str">
        <f t="shared" si="79"/>
        <v>CONSUMO PER CAPITA (kg o litros por individuo)IsotonicasMDD AM</v>
      </c>
      <c r="B4988" s="11" t="s">
        <v>208</v>
      </c>
      <c r="C4988" s="11" t="s">
        <v>155</v>
      </c>
      <c r="D4988" s="11" t="s">
        <v>5</v>
      </c>
      <c r="E4988" s="12">
        <v>0.2599345673296633</v>
      </c>
      <c r="F4988" s="12">
        <v>0.27107467684161257</v>
      </c>
      <c r="G4988" s="12">
        <v>0.40131175676252223</v>
      </c>
      <c r="H4988" s="12">
        <v>0.26108791992782387</v>
      </c>
      <c r="I4988" s="12">
        <v>0.18981478261895945</v>
      </c>
      <c r="J4988" s="12">
        <v>0.30352980140757629</v>
      </c>
      <c r="K4988" s="12">
        <v>0.62715270031069104</v>
      </c>
      <c r="L4988" s="12">
        <v>0.38687999375184673</v>
      </c>
      <c r="M4988" s="12">
        <v>0.31219698962947928</v>
      </c>
    </row>
    <row r="4989" spans="1:13" x14ac:dyDescent="0.35">
      <c r="A4989" s="11" t="str">
        <f t="shared" si="79"/>
        <v>CONSUMO PER CAPITA (kg o litros por individuo)IsotonicasRTO CENTRO</v>
      </c>
      <c r="B4989" s="11" t="s">
        <v>208</v>
      </c>
      <c r="C4989" s="11" t="s">
        <v>155</v>
      </c>
      <c r="D4989" s="11" t="s">
        <v>6</v>
      </c>
      <c r="E4989" s="12">
        <v>0.3558633012659051</v>
      </c>
      <c r="F4989" s="12">
        <v>0.36145743749944048</v>
      </c>
      <c r="G4989" s="12">
        <v>0.53066835348335106</v>
      </c>
      <c r="H4989" s="12">
        <v>0.29960084815329396</v>
      </c>
      <c r="I4989" s="12">
        <v>0.30249913402554773</v>
      </c>
      <c r="J4989" s="12">
        <v>0.22993069882297043</v>
      </c>
      <c r="K4989" s="12">
        <v>0.51612043831792787</v>
      </c>
      <c r="L4989" s="12">
        <v>0.31678030376720062</v>
      </c>
      <c r="M4989" s="12">
        <v>0.29949107941161174</v>
      </c>
    </row>
    <row r="4990" spans="1:13" x14ac:dyDescent="0.35">
      <c r="A4990" s="11" t="str">
        <f t="shared" si="79"/>
        <v>CONSUMO PER CAPITA (kg o litros por individuo)IsotonicasNORTE-CENTRO</v>
      </c>
      <c r="B4990" s="11" t="s">
        <v>208</v>
      </c>
      <c r="C4990" s="11" t="s">
        <v>155</v>
      </c>
      <c r="D4990" s="11" t="s">
        <v>7</v>
      </c>
      <c r="E4990" s="12">
        <v>0.15271750911163998</v>
      </c>
      <c r="F4990" s="12">
        <v>0.16955959160112571</v>
      </c>
      <c r="G4990" s="12">
        <v>0.38213135637758638</v>
      </c>
      <c r="H4990" s="12">
        <v>0.12928298823349499</v>
      </c>
      <c r="I4990" s="12">
        <v>0.14502535489272891</v>
      </c>
      <c r="J4990" s="12">
        <v>0.13306048988494029</v>
      </c>
      <c r="K4990" s="12">
        <v>0.42542344842597812</v>
      </c>
      <c r="L4990" s="12">
        <v>0.15503730515320399</v>
      </c>
      <c r="M4990" s="12">
        <v>0.1459587376779474</v>
      </c>
    </row>
    <row r="4991" spans="1:13" x14ac:dyDescent="0.35">
      <c r="A4991" s="11" t="str">
        <f t="shared" si="79"/>
        <v>CONSUMO PER CAPITA (kg o litros por individuo)IsotonicasNOROESTE</v>
      </c>
      <c r="B4991" s="11" t="s">
        <v>208</v>
      </c>
      <c r="C4991" s="11" t="s">
        <v>155</v>
      </c>
      <c r="D4991" s="11" t="s">
        <v>8</v>
      </c>
      <c r="E4991" s="12">
        <v>0.16058198180792313</v>
      </c>
      <c r="F4991" s="12">
        <v>0.19347444151217905</v>
      </c>
      <c r="G4991" s="12">
        <v>0.55476397050848814</v>
      </c>
      <c r="H4991" s="12">
        <v>0.24654435012266088</v>
      </c>
      <c r="I4991" s="12">
        <v>0.21054600135244383</v>
      </c>
      <c r="J4991" s="12">
        <v>0.2540634571264202</v>
      </c>
      <c r="K4991" s="12">
        <v>0.53942790713244471</v>
      </c>
      <c r="L4991" s="12">
        <v>0.23636009606171726</v>
      </c>
      <c r="M4991" s="12">
        <v>0.22246932608580239</v>
      </c>
    </row>
    <row r="4992" spans="1:13" x14ac:dyDescent="0.35">
      <c r="A4992" s="11" t="str">
        <f t="shared" si="79"/>
        <v>CONSUMO PER CAPITA (kg o litros por individuo)Isotonicas&lt;2MIL</v>
      </c>
      <c r="B4992" s="11" t="s">
        <v>208</v>
      </c>
      <c r="C4992" s="11" t="s">
        <v>155</v>
      </c>
      <c r="D4992" s="11" t="s">
        <v>9</v>
      </c>
      <c r="E4992" s="12">
        <v>0.25565052459694632</v>
      </c>
      <c r="F4992" s="12">
        <v>0.33636805169314016</v>
      </c>
      <c r="G4992" s="12">
        <v>0.58069942597544588</v>
      </c>
      <c r="H4992" s="12">
        <v>0.29326718970926385</v>
      </c>
      <c r="I4992" s="12">
        <v>0.25848091008620777</v>
      </c>
      <c r="J4992" s="12">
        <v>0.20451637239794399</v>
      </c>
      <c r="K4992" s="12">
        <v>0.49801116307704563</v>
      </c>
      <c r="L4992" s="12">
        <v>0.21673874813958888</v>
      </c>
      <c r="M4992" s="12">
        <v>0.3452383193353939</v>
      </c>
    </row>
    <row r="4993" spans="1:13" x14ac:dyDescent="0.35">
      <c r="A4993" s="11" t="str">
        <f t="shared" si="79"/>
        <v>CONSUMO PER CAPITA (kg o litros por individuo)Isotonicas2-5MIL</v>
      </c>
      <c r="B4993" s="11" t="s">
        <v>208</v>
      </c>
      <c r="C4993" s="11" t="s">
        <v>155</v>
      </c>
      <c r="D4993" s="11" t="s">
        <v>10</v>
      </c>
      <c r="E4993" s="12">
        <v>0.25187343738253548</v>
      </c>
      <c r="F4993" s="12">
        <v>0.23315678198373441</v>
      </c>
      <c r="G4993" s="12">
        <v>0.39162744093805141</v>
      </c>
      <c r="H4993" s="12">
        <v>0.17924160265992528</v>
      </c>
      <c r="I4993" s="12">
        <v>0.14472627795806398</v>
      </c>
      <c r="J4993" s="12">
        <v>0.15412792341747994</v>
      </c>
      <c r="K4993" s="12">
        <v>0.30435349612566448</v>
      </c>
      <c r="L4993" s="12">
        <v>0.1641216744906478</v>
      </c>
      <c r="M4993" s="12">
        <v>0.24611146271849343</v>
      </c>
    </row>
    <row r="4994" spans="1:13" x14ac:dyDescent="0.35">
      <c r="A4994" s="11" t="str">
        <f t="shared" si="79"/>
        <v>CONSUMO PER CAPITA (kg o litros por individuo)Isotonicas5-10MIL</v>
      </c>
      <c r="B4994" s="11" t="s">
        <v>208</v>
      </c>
      <c r="C4994" s="11" t="s">
        <v>155</v>
      </c>
      <c r="D4994" s="11" t="s">
        <v>11</v>
      </c>
      <c r="E4994" s="12">
        <v>0.14263449302835554</v>
      </c>
      <c r="F4994" s="12">
        <v>0.21010933993046152</v>
      </c>
      <c r="G4994" s="12">
        <v>0.4953957760080942</v>
      </c>
      <c r="H4994" s="12">
        <v>0.19068080308876045</v>
      </c>
      <c r="I4994" s="12">
        <v>0.27620437953785681</v>
      </c>
      <c r="J4994" s="12">
        <v>0.22428706976744539</v>
      </c>
      <c r="K4994" s="12">
        <v>0.50427002569624213</v>
      </c>
      <c r="L4994" s="12">
        <v>0.26730521240757876</v>
      </c>
      <c r="M4994" s="12">
        <v>0.22128296130270161</v>
      </c>
    </row>
    <row r="4995" spans="1:13" x14ac:dyDescent="0.35">
      <c r="A4995" s="11" t="str">
        <f t="shared" si="79"/>
        <v>CONSUMO PER CAPITA (kg o litros por individuo)Isotonicas10-30MIL</v>
      </c>
      <c r="B4995" s="11" t="s">
        <v>208</v>
      </c>
      <c r="C4995" s="11" t="s">
        <v>155</v>
      </c>
      <c r="D4995" s="11" t="s">
        <v>12</v>
      </c>
      <c r="E4995" s="12">
        <v>0.19001088934995175</v>
      </c>
      <c r="F4995" s="12">
        <v>0.20041743923495858</v>
      </c>
      <c r="G4995" s="12">
        <v>0.32184738495398457</v>
      </c>
      <c r="H4995" s="12">
        <v>0.19815533604356547</v>
      </c>
      <c r="I4995" s="12">
        <v>0.16824074979419595</v>
      </c>
      <c r="J4995" s="12">
        <v>0.21119114491353611</v>
      </c>
      <c r="K4995" s="12">
        <v>0.36508057780550668</v>
      </c>
      <c r="L4995" s="12">
        <v>0.20816742042561071</v>
      </c>
      <c r="M4995" s="12">
        <v>0.16741620928971751</v>
      </c>
    </row>
    <row r="4996" spans="1:13" x14ac:dyDescent="0.35">
      <c r="A4996" s="11" t="str">
        <f t="shared" si="79"/>
        <v>CONSUMO PER CAPITA (kg o litros por individuo)Isotonicas30-100MIL</v>
      </c>
      <c r="B4996" s="11" t="s">
        <v>208</v>
      </c>
      <c r="C4996" s="11" t="s">
        <v>155</v>
      </c>
      <c r="D4996" s="11" t="s">
        <v>13</v>
      </c>
      <c r="E4996" s="12">
        <v>0.14181143121399112</v>
      </c>
      <c r="F4996" s="12">
        <v>0.18491914409694407</v>
      </c>
      <c r="G4996" s="12">
        <v>0.32958006282077584</v>
      </c>
      <c r="H4996" s="12">
        <v>0.19037579976381555</v>
      </c>
      <c r="I4996" s="12">
        <v>0.22516434618178849</v>
      </c>
      <c r="J4996" s="12">
        <v>0.1829238221907464</v>
      </c>
      <c r="K4996" s="12">
        <v>0.3757451143768889</v>
      </c>
      <c r="L4996" s="12">
        <v>0.21170958935175174</v>
      </c>
      <c r="M4996" s="12">
        <v>0.1734900899814783</v>
      </c>
    </row>
    <row r="4997" spans="1:13" x14ac:dyDescent="0.35">
      <c r="A4997" s="11" t="str">
        <f t="shared" si="79"/>
        <v>CONSUMO PER CAPITA (kg o litros por individuo)Isotonicas100-200MIL</v>
      </c>
      <c r="B4997" s="11" t="s">
        <v>208</v>
      </c>
      <c r="C4997" s="11" t="s">
        <v>155</v>
      </c>
      <c r="D4997" s="11" t="s">
        <v>14</v>
      </c>
      <c r="E4997" s="12">
        <v>0.19536609018873505</v>
      </c>
      <c r="F4997" s="12">
        <v>0.23276481830495427</v>
      </c>
      <c r="G4997" s="12">
        <v>0.47911818123625521</v>
      </c>
      <c r="H4997" s="12">
        <v>0.23205285219929456</v>
      </c>
      <c r="I4997" s="12">
        <v>0.26269520632379761</v>
      </c>
      <c r="J4997" s="12">
        <v>0.26051546685942389</v>
      </c>
      <c r="K4997" s="12">
        <v>0.50775982409682352</v>
      </c>
      <c r="L4997" s="12">
        <v>0.22815334694665332</v>
      </c>
      <c r="M4997" s="12">
        <v>0.14742811812367448</v>
      </c>
    </row>
    <row r="4998" spans="1:13" x14ac:dyDescent="0.35">
      <c r="A4998" s="11" t="str">
        <f t="shared" si="79"/>
        <v>CONSUMO PER CAPITA (kg o litros por individuo)Isotonicas200-500MIL</v>
      </c>
      <c r="B4998" s="11" t="s">
        <v>208</v>
      </c>
      <c r="C4998" s="11" t="s">
        <v>155</v>
      </c>
      <c r="D4998" s="11" t="s">
        <v>15</v>
      </c>
      <c r="E4998" s="12">
        <v>0.17268575327606636</v>
      </c>
      <c r="F4998" s="12">
        <v>0.21821792083925043</v>
      </c>
      <c r="G4998" s="12">
        <v>0.62755173219867577</v>
      </c>
      <c r="H4998" s="12">
        <v>0.26153299664437818</v>
      </c>
      <c r="I4998" s="12">
        <v>0.19134635440126482</v>
      </c>
      <c r="J4998" s="12">
        <v>0.2701631943843813</v>
      </c>
      <c r="K4998" s="12">
        <v>0.48204173515386634</v>
      </c>
      <c r="L4998" s="12">
        <v>0.24768256598975355</v>
      </c>
      <c r="M4998" s="12">
        <v>0.20095757339290429</v>
      </c>
    </row>
    <row r="4999" spans="1:13" x14ac:dyDescent="0.35">
      <c r="A4999" s="11" t="str">
        <f t="shared" si="79"/>
        <v>CONSUMO PER CAPITA (kg o litros por individuo)Isotonicas&gt;500MIL</v>
      </c>
      <c r="B4999" s="11" t="s">
        <v>208</v>
      </c>
      <c r="C4999" s="11" t="s">
        <v>155</v>
      </c>
      <c r="D4999" s="11" t="s">
        <v>16</v>
      </c>
      <c r="E4999" s="12">
        <v>0.2910356622801567</v>
      </c>
      <c r="F4999" s="12">
        <v>0.30404256691377485</v>
      </c>
      <c r="G4999" s="12">
        <v>0.4373582365238694</v>
      </c>
      <c r="H4999" s="12">
        <v>0.29210544642734038</v>
      </c>
      <c r="I4999" s="12">
        <v>0.24039764302301131</v>
      </c>
      <c r="J4999" s="12">
        <v>0.34380036706869038</v>
      </c>
      <c r="K4999" s="12">
        <v>0.67042785186736897</v>
      </c>
      <c r="L4999" s="12">
        <v>0.38720812634568119</v>
      </c>
      <c r="M4999" s="12">
        <v>0.33214997878012353</v>
      </c>
    </row>
    <row r="5000" spans="1:13" x14ac:dyDescent="0.35">
      <c r="A5000" s="11" t="str">
        <f t="shared" si="79"/>
        <v>CONSUMO PER CAPITA (kg o litros por individuo)IsotonicasDE 15 A 19 AÑOS</v>
      </c>
      <c r="B5000" s="11" t="s">
        <v>208</v>
      </c>
      <c r="C5000" s="11" t="s">
        <v>155</v>
      </c>
      <c r="D5000" s="11" t="s">
        <v>34</v>
      </c>
      <c r="E5000" s="12">
        <v>7.5309439641151332E-2</v>
      </c>
      <c r="F5000" s="12">
        <v>9.3795269572293241E-2</v>
      </c>
      <c r="G5000" s="12">
        <v>0.36399147903396412</v>
      </c>
      <c r="H5000" s="12">
        <v>0.12082213882283732</v>
      </c>
      <c r="I5000" s="12">
        <v>0.18696401672599944</v>
      </c>
      <c r="J5000" s="12">
        <v>7.4136204917032586E-2</v>
      </c>
      <c r="K5000" s="12">
        <v>0.46497234364675255</v>
      </c>
      <c r="L5000" s="12">
        <v>0.23163716446503746</v>
      </c>
      <c r="M5000" s="12">
        <v>0.16189595091099088</v>
      </c>
    </row>
    <row r="5001" spans="1:13" x14ac:dyDescent="0.35">
      <c r="A5001" s="11" t="str">
        <f t="shared" si="79"/>
        <v>CONSUMO PER CAPITA (kg o litros por individuo)IsotonicasDE 20 A 24 AÑOS</v>
      </c>
      <c r="B5001" s="11" t="s">
        <v>208</v>
      </c>
      <c r="C5001" s="11" t="s">
        <v>155</v>
      </c>
      <c r="D5001" s="11" t="s">
        <v>35</v>
      </c>
      <c r="E5001" s="12">
        <v>0.1394287761126819</v>
      </c>
      <c r="F5001" s="12">
        <v>0.20182088215286906</v>
      </c>
      <c r="G5001" s="12">
        <v>0.4015910562408439</v>
      </c>
      <c r="H5001" s="12">
        <v>0.21539007880631614</v>
      </c>
      <c r="I5001" s="12">
        <v>7.7709514159971294E-2</v>
      </c>
      <c r="J5001" s="12">
        <v>0.24351159334373024</v>
      </c>
      <c r="K5001" s="12">
        <v>0.28528054555133542</v>
      </c>
      <c r="L5001" s="12">
        <v>0.21373869629089642</v>
      </c>
      <c r="M5001" s="12">
        <v>0.19640514025494238</v>
      </c>
    </row>
    <row r="5002" spans="1:13" x14ac:dyDescent="0.35">
      <c r="A5002" s="11" t="str">
        <f t="shared" si="79"/>
        <v>CONSUMO PER CAPITA (kg o litros por individuo)IsotonicasDE 25 A 34 AÑOS</v>
      </c>
      <c r="B5002" s="11" t="s">
        <v>208</v>
      </c>
      <c r="C5002" s="11" t="s">
        <v>155</v>
      </c>
      <c r="D5002" s="11" t="s">
        <v>36</v>
      </c>
      <c r="E5002" s="12">
        <v>0.13179840238793902</v>
      </c>
      <c r="F5002" s="12">
        <v>0.14480375515783311</v>
      </c>
      <c r="G5002" s="12">
        <v>0.22589093153312043</v>
      </c>
      <c r="H5002" s="12">
        <v>0.12914484783630459</v>
      </c>
      <c r="I5002" s="12">
        <v>0.13882261429743153</v>
      </c>
      <c r="J5002" s="12">
        <v>0.13886527954724542</v>
      </c>
      <c r="K5002" s="12">
        <v>0.25616514703206283</v>
      </c>
      <c r="L5002" s="12">
        <v>0.16161979438846383</v>
      </c>
      <c r="M5002" s="12">
        <v>0.14650426532248609</v>
      </c>
    </row>
    <row r="5003" spans="1:13" x14ac:dyDescent="0.35">
      <c r="A5003" s="11" t="str">
        <f t="shared" si="79"/>
        <v>CONSUMO PER CAPITA (kg o litros por individuo)IsotonicasDE 35 A 49 AÑOS</v>
      </c>
      <c r="B5003" s="11" t="s">
        <v>208</v>
      </c>
      <c r="C5003" s="11" t="s">
        <v>155</v>
      </c>
      <c r="D5003" s="11" t="s">
        <v>37</v>
      </c>
      <c r="E5003" s="12">
        <v>0.19466832429517344</v>
      </c>
      <c r="F5003" s="12">
        <v>0.1976547585949632</v>
      </c>
      <c r="G5003" s="12">
        <v>0.39809965848535944</v>
      </c>
      <c r="H5003" s="12">
        <v>0.21021772015636114</v>
      </c>
      <c r="I5003" s="12">
        <v>0.1958682690288541</v>
      </c>
      <c r="J5003" s="12">
        <v>0.23238930394731488</v>
      </c>
      <c r="K5003" s="12">
        <v>0.35761613081330518</v>
      </c>
      <c r="L5003" s="12">
        <v>0.20110977751872403</v>
      </c>
      <c r="M5003" s="12">
        <v>0.1988329234719512</v>
      </c>
    </row>
    <row r="5004" spans="1:13" x14ac:dyDescent="0.35">
      <c r="A5004" s="11" t="str">
        <f t="shared" si="79"/>
        <v>CONSUMO PER CAPITA (kg o litros por individuo)IsotonicasDE 50 A 59 AÑOS</v>
      </c>
      <c r="B5004" s="11" t="s">
        <v>208</v>
      </c>
      <c r="C5004" s="11" t="s">
        <v>155</v>
      </c>
      <c r="D5004" s="11" t="s">
        <v>38</v>
      </c>
      <c r="E5004" s="12">
        <v>0.30000434759636407</v>
      </c>
      <c r="F5004" s="12">
        <v>0.36819810624374194</v>
      </c>
      <c r="G5004" s="12">
        <v>0.56506323302586459</v>
      </c>
      <c r="H5004" s="12">
        <v>0.28905704232094326</v>
      </c>
      <c r="I5004" s="12">
        <v>0.30896238609056487</v>
      </c>
      <c r="J5004" s="12">
        <v>0.33892353305539508</v>
      </c>
      <c r="K5004" s="12">
        <v>0.63404559432544894</v>
      </c>
      <c r="L5004" s="12">
        <v>0.33962912390790501</v>
      </c>
      <c r="M5004" s="12">
        <v>0.27707572996258245</v>
      </c>
    </row>
    <row r="5005" spans="1:13" x14ac:dyDescent="0.35">
      <c r="A5005" s="11" t="str">
        <f t="shared" si="79"/>
        <v>CONSUMO PER CAPITA (kg o litros por individuo)IsotonicasDE 60 A 75 AÑOS</v>
      </c>
      <c r="B5005" s="11" t="s">
        <v>208</v>
      </c>
      <c r="C5005" s="11" t="s">
        <v>155</v>
      </c>
      <c r="D5005" s="11" t="s">
        <v>39</v>
      </c>
      <c r="E5005" s="12">
        <v>0.21605837958993587</v>
      </c>
      <c r="F5005" s="12">
        <v>0.26026853534790118</v>
      </c>
      <c r="G5005" s="12">
        <v>0.51951844863284058</v>
      </c>
      <c r="H5005" s="12">
        <v>0.29480046415966876</v>
      </c>
      <c r="I5005" s="12">
        <v>0.26641294619202499</v>
      </c>
      <c r="J5005" s="12">
        <v>0.26640943616748969</v>
      </c>
      <c r="K5005" s="12">
        <v>0.63294474561735059</v>
      </c>
      <c r="L5005" s="12">
        <v>0.30039327914658137</v>
      </c>
      <c r="M5005" s="12">
        <v>0.26198342999307139</v>
      </c>
    </row>
    <row r="5006" spans="1:13" x14ac:dyDescent="0.35">
      <c r="A5006" s="11" t="str">
        <f t="shared" si="79"/>
        <v>CONSUMO PER CAPITA (kg o litros por individuo)IsotonicasNIVEL ALTO</v>
      </c>
      <c r="B5006" s="11" t="s">
        <v>208</v>
      </c>
      <c r="C5006" s="11" t="s">
        <v>155</v>
      </c>
      <c r="D5006" s="11" t="s">
        <v>171</v>
      </c>
      <c r="E5006" s="12">
        <v>0.22710183354949495</v>
      </c>
      <c r="F5006" s="12">
        <v>0.30085440605895347</v>
      </c>
      <c r="G5006" s="12">
        <v>0.53783912197432049</v>
      </c>
      <c r="H5006" s="12">
        <v>0.25920318943908194</v>
      </c>
      <c r="I5006" s="12">
        <v>0.25546190264794466</v>
      </c>
      <c r="J5006" s="12">
        <v>0.29487877220614578</v>
      </c>
      <c r="K5006" s="12">
        <v>0.45115655110997688</v>
      </c>
      <c r="L5006" s="12">
        <v>0.24413844290640341</v>
      </c>
      <c r="M5006" s="12">
        <v>0.22252703403803487</v>
      </c>
    </row>
    <row r="5007" spans="1:13" x14ac:dyDescent="0.35">
      <c r="A5007" s="11" t="str">
        <f t="shared" si="79"/>
        <v>CONSUMO PER CAPITA (kg o litros por individuo)IsotonicasNIVEL MEDIO ALTO</v>
      </c>
      <c r="B5007" s="11" t="s">
        <v>208</v>
      </c>
      <c r="C5007" s="11" t="s">
        <v>155</v>
      </c>
      <c r="D5007" s="11" t="s">
        <v>172</v>
      </c>
      <c r="E5007" s="12">
        <v>0.20953935577851721</v>
      </c>
      <c r="F5007" s="12">
        <v>0.22376165983024338</v>
      </c>
      <c r="G5007" s="12">
        <v>0.40059552343513788</v>
      </c>
      <c r="H5007" s="12">
        <v>0.26362053872631325</v>
      </c>
      <c r="I5007" s="12">
        <v>0.30192177875942566</v>
      </c>
      <c r="J5007" s="12">
        <v>0.3042966480765707</v>
      </c>
      <c r="K5007" s="12">
        <v>0.56948625016600896</v>
      </c>
      <c r="L5007" s="12">
        <v>0.29602243051393723</v>
      </c>
      <c r="M5007" s="12">
        <v>0.27847749439897201</v>
      </c>
    </row>
    <row r="5008" spans="1:13" x14ac:dyDescent="0.35">
      <c r="A5008" s="11" t="str">
        <f t="shared" si="79"/>
        <v>CONSUMO PER CAPITA (kg o litros por individuo)IsotonicasNIVEL MEDIO</v>
      </c>
      <c r="B5008" s="11" t="s">
        <v>208</v>
      </c>
      <c r="C5008" s="11" t="s">
        <v>155</v>
      </c>
      <c r="D5008" s="11" t="s">
        <v>173</v>
      </c>
      <c r="E5008" s="12">
        <v>0.22089879694664485</v>
      </c>
      <c r="F5008" s="12">
        <v>0.21800065986691253</v>
      </c>
      <c r="G5008" s="12">
        <v>0.41596929777454389</v>
      </c>
      <c r="H5008" s="12">
        <v>0.23428801904166219</v>
      </c>
      <c r="I5008" s="12">
        <v>0.17419312587917729</v>
      </c>
      <c r="J5008" s="12">
        <v>0.2159333870993666</v>
      </c>
      <c r="K5008" s="12">
        <v>0.50529423271763807</v>
      </c>
      <c r="L5008" s="12">
        <v>0.31031812321228858</v>
      </c>
      <c r="M5008" s="12">
        <v>0.18922224279028665</v>
      </c>
    </row>
    <row r="5009" spans="1:13" x14ac:dyDescent="0.35">
      <c r="A5009" s="11" t="str">
        <f t="shared" si="79"/>
        <v>CONSUMO PER CAPITA (kg o litros por individuo)IsotonicasNIVEL MEDIO BAJO</v>
      </c>
      <c r="B5009" s="11" t="s">
        <v>208</v>
      </c>
      <c r="C5009" s="11" t="s">
        <v>155</v>
      </c>
      <c r="D5009" s="11" t="s">
        <v>174</v>
      </c>
      <c r="E5009" s="12">
        <v>0.19395522562581086</v>
      </c>
      <c r="F5009" s="12">
        <v>0.19857257633065115</v>
      </c>
      <c r="G5009" s="12">
        <v>0.43336981089252624</v>
      </c>
      <c r="H5009" s="12">
        <v>0.17056696991495743</v>
      </c>
      <c r="I5009" s="12">
        <v>0.17934847839470724</v>
      </c>
      <c r="J5009" s="12">
        <v>0.16640923268069124</v>
      </c>
      <c r="K5009" s="12">
        <v>0.44609448799290652</v>
      </c>
      <c r="L5009" s="12">
        <v>0.20803205235057459</v>
      </c>
      <c r="M5009" s="12">
        <v>0.17660407565007766</v>
      </c>
    </row>
    <row r="5010" spans="1:13" x14ac:dyDescent="0.35">
      <c r="A5010" s="11" t="str">
        <f t="shared" si="79"/>
        <v>CONSUMO PER CAPITA (kg o litros por individuo)IsotonicasNIVEL BAJO</v>
      </c>
      <c r="B5010" s="11" t="s">
        <v>208</v>
      </c>
      <c r="C5010" s="11" t="s">
        <v>155</v>
      </c>
      <c r="D5010" s="11" t="s">
        <v>190</v>
      </c>
      <c r="E5010" s="12">
        <v>0.14509607208672778</v>
      </c>
      <c r="F5010" s="12">
        <v>0.20393692118894463</v>
      </c>
      <c r="G5010" s="12">
        <v>0.36394065078661675</v>
      </c>
      <c r="H5010" s="12">
        <v>0.2035105457022077</v>
      </c>
      <c r="I5010" s="12">
        <v>0.19781176898395941</v>
      </c>
      <c r="J5010" s="12">
        <v>0.20767400015384971</v>
      </c>
      <c r="K5010" s="12">
        <v>0.37544130295287559</v>
      </c>
      <c r="L5010" s="12">
        <v>0.18063735051634638</v>
      </c>
      <c r="M5010" s="12">
        <v>0.237384966376957</v>
      </c>
    </row>
    <row r="5011" spans="1:13" x14ac:dyDescent="0.35">
      <c r="A5011" s="11" t="str">
        <f t="shared" si="79"/>
        <v>CONSUMO PER CAPITA (kg o litros por individuo)IsotonicasHOMBRE</v>
      </c>
      <c r="B5011" s="11" t="s">
        <v>208</v>
      </c>
      <c r="C5011" s="11" t="s">
        <v>155</v>
      </c>
      <c r="D5011" s="11" t="s">
        <v>17</v>
      </c>
      <c r="E5011" s="12">
        <v>0.24803557021086789</v>
      </c>
      <c r="F5011" s="12">
        <v>0.25325060102542996</v>
      </c>
      <c r="G5011" s="12">
        <v>0.49791065161889209</v>
      </c>
      <c r="H5011" s="12">
        <v>0.25768510755466173</v>
      </c>
      <c r="I5011" s="12">
        <v>0.24636075730895118</v>
      </c>
      <c r="J5011" s="12">
        <v>0.24139259744586292</v>
      </c>
      <c r="K5011" s="12">
        <v>0.50666854429575503</v>
      </c>
      <c r="L5011" s="12">
        <v>0.28788389078319221</v>
      </c>
      <c r="M5011" s="12">
        <v>0.25148576546103624</v>
      </c>
    </row>
    <row r="5012" spans="1:13" x14ac:dyDescent="0.35">
      <c r="A5012" s="11" t="str">
        <f t="shared" si="79"/>
        <v>CONSUMO PER CAPITA (kg o litros por individuo)IsotonicasMUJER</v>
      </c>
      <c r="B5012" s="11" t="s">
        <v>208</v>
      </c>
      <c r="C5012" s="11" t="s">
        <v>155</v>
      </c>
      <c r="D5012" s="11" t="s">
        <v>18</v>
      </c>
      <c r="E5012" s="12">
        <v>0.15141295223996967</v>
      </c>
      <c r="F5012" s="12">
        <v>0.20969731384131207</v>
      </c>
      <c r="G5012" s="12">
        <v>0.36730260025889655</v>
      </c>
      <c r="H5012" s="12">
        <v>0.1981920863350721</v>
      </c>
      <c r="I5012" s="12">
        <v>0.18932383287488352</v>
      </c>
      <c r="J5012" s="12">
        <v>0.23406220440115422</v>
      </c>
      <c r="K5012" s="12">
        <v>0.42276842939834508</v>
      </c>
      <c r="L5012" s="12">
        <v>0.21070933013309945</v>
      </c>
      <c r="M5012" s="12">
        <v>0.18674279996449417</v>
      </c>
    </row>
    <row r="5013" spans="1:13" x14ac:dyDescent="0.35">
      <c r="A5013" s="11" t="str">
        <f t="shared" si="79"/>
        <v>CONSUMO PER CAPITA (kg o litros por individuo)EnergeticasT.ESPAÑA</v>
      </c>
      <c r="B5013" s="11" t="s">
        <v>208</v>
      </c>
      <c r="C5013" s="11" t="s">
        <v>156</v>
      </c>
      <c r="D5013" s="11" t="s">
        <v>32</v>
      </c>
      <c r="E5013" s="12">
        <v>8.9291588623726992E-2</v>
      </c>
      <c r="F5013" s="12">
        <v>8.5223408893395899E-2</v>
      </c>
      <c r="G5013" s="12">
        <v>0.12552881633935439</v>
      </c>
      <c r="H5013" s="12">
        <v>6.9013893307617383E-2</v>
      </c>
      <c r="I5013" s="12">
        <v>7.3065931594608516E-2</v>
      </c>
      <c r="J5013" s="12">
        <v>9.5291621591640674E-2</v>
      </c>
      <c r="K5013" s="12">
        <v>0.16190996451043713</v>
      </c>
      <c r="L5013" s="12">
        <v>9.1111068745498167E-2</v>
      </c>
      <c r="M5013" s="12">
        <v>8.6509542717099028E-2</v>
      </c>
    </row>
    <row r="5014" spans="1:13" x14ac:dyDescent="0.35">
      <c r="A5014" s="11" t="str">
        <f t="shared" si="79"/>
        <v>CONSUMO PER CAPITA (kg o litros por individuo)EnergeticasBCN AM</v>
      </c>
      <c r="B5014" s="11" t="s">
        <v>208</v>
      </c>
      <c r="C5014" s="11" t="s">
        <v>156</v>
      </c>
      <c r="D5014" s="11" t="s">
        <v>1</v>
      </c>
      <c r="E5014" s="12">
        <v>6.0700422212706759E-2</v>
      </c>
      <c r="F5014" s="12">
        <v>2.8581282207378645E-2</v>
      </c>
      <c r="G5014" s="12">
        <v>6.3348997662786316E-2</v>
      </c>
      <c r="H5014" s="12">
        <v>3.8287036477217276E-2</v>
      </c>
      <c r="I5014" s="12">
        <v>2.2437371796965068E-2</v>
      </c>
      <c r="J5014" s="12">
        <v>8.4335095365855137E-2</v>
      </c>
      <c r="K5014" s="12">
        <v>9.6253830943216087E-2</v>
      </c>
      <c r="L5014" s="12">
        <v>2.0632072340855942E-2</v>
      </c>
      <c r="M5014" s="12">
        <v>1.8947059149313644E-2</v>
      </c>
    </row>
    <row r="5015" spans="1:13" x14ac:dyDescent="0.35">
      <c r="A5015" s="11" t="str">
        <f t="shared" si="79"/>
        <v>CONSUMO PER CAPITA (kg o litros por individuo)EnergeticasREST.CAT ARAGON</v>
      </c>
      <c r="B5015" s="11" t="s">
        <v>208</v>
      </c>
      <c r="C5015" s="11" t="s">
        <v>156</v>
      </c>
      <c r="D5015" s="11" t="s">
        <v>2</v>
      </c>
      <c r="E5015" s="12">
        <v>9.1532802781156358E-2</v>
      </c>
      <c r="F5015" s="12">
        <v>8.6031901151304588E-2</v>
      </c>
      <c r="G5015" s="12">
        <v>0.10975378545038993</v>
      </c>
      <c r="H5015" s="12">
        <v>4.5129851730226989E-2</v>
      </c>
      <c r="I5015" s="12">
        <v>6.4008368918361508E-2</v>
      </c>
      <c r="J5015" s="12">
        <v>8.5029601795871573E-2</v>
      </c>
      <c r="K5015" s="12">
        <v>0.11547350979141979</v>
      </c>
      <c r="L5015" s="12">
        <v>4.2793290006920559E-2</v>
      </c>
      <c r="M5015" s="12">
        <v>8.6168274242926807E-2</v>
      </c>
    </row>
    <row r="5016" spans="1:13" x14ac:dyDescent="0.35">
      <c r="A5016" s="11" t="str">
        <f t="shared" si="79"/>
        <v>CONSUMO PER CAPITA (kg o litros por individuo)EnergeticasLEVANTE</v>
      </c>
      <c r="B5016" s="11" t="s">
        <v>208</v>
      </c>
      <c r="C5016" s="11" t="s">
        <v>156</v>
      </c>
      <c r="D5016" s="11" t="s">
        <v>3</v>
      </c>
      <c r="E5016" s="12">
        <v>6.4435092314614875E-2</v>
      </c>
      <c r="F5016" s="12">
        <v>4.4796473426245625E-2</v>
      </c>
      <c r="G5016" s="12">
        <v>8.1862730906258938E-2</v>
      </c>
      <c r="H5016" s="12">
        <v>5.601171285348213E-2</v>
      </c>
      <c r="I5016" s="12">
        <v>0.11235123724278204</v>
      </c>
      <c r="J5016" s="12">
        <v>0.16016212807526831</v>
      </c>
      <c r="K5016" s="12">
        <v>0.28144245179875427</v>
      </c>
      <c r="L5016" s="12">
        <v>0.10586402441200331</v>
      </c>
      <c r="M5016" s="12">
        <v>0.14077896127900061</v>
      </c>
    </row>
    <row r="5017" spans="1:13" x14ac:dyDescent="0.35">
      <c r="A5017" s="11" t="str">
        <f t="shared" si="79"/>
        <v>CONSUMO PER CAPITA (kg o litros por individuo)EnergeticasANDALUCIA</v>
      </c>
      <c r="B5017" s="11" t="s">
        <v>208</v>
      </c>
      <c r="C5017" s="11" t="s">
        <v>156</v>
      </c>
      <c r="D5017" s="11" t="s">
        <v>4</v>
      </c>
      <c r="E5017" s="12">
        <v>8.3463596717181288E-2</v>
      </c>
      <c r="F5017" s="12">
        <v>0.10079093367368977</v>
      </c>
      <c r="G5017" s="12">
        <v>0.17741527424787551</v>
      </c>
      <c r="H5017" s="12">
        <v>0.13883892172314999</v>
      </c>
      <c r="I5017" s="12">
        <v>8.673891800505798E-2</v>
      </c>
      <c r="J5017" s="12">
        <v>0.10589433466328138</v>
      </c>
      <c r="K5017" s="12">
        <v>0.22395009297096197</v>
      </c>
      <c r="L5017" s="12">
        <v>0.15846415795339328</v>
      </c>
      <c r="M5017" s="12">
        <v>0.1223800833888895</v>
      </c>
    </row>
    <row r="5018" spans="1:13" x14ac:dyDescent="0.35">
      <c r="A5018" s="11" t="str">
        <f t="shared" si="79"/>
        <v>CONSUMO PER CAPITA (kg o litros por individuo)EnergeticasMDD AM</v>
      </c>
      <c r="B5018" s="11" t="s">
        <v>208</v>
      </c>
      <c r="C5018" s="11" t="s">
        <v>156</v>
      </c>
      <c r="D5018" s="11" t="s">
        <v>5</v>
      </c>
      <c r="E5018" s="12">
        <v>7.263416616464935E-2</v>
      </c>
      <c r="F5018" s="12">
        <v>6.4172828459446926E-2</v>
      </c>
      <c r="G5018" s="12">
        <v>7.1650663723820368E-2</v>
      </c>
      <c r="H5018" s="12">
        <v>5.1979481650820294E-2</v>
      </c>
      <c r="I5018" s="12">
        <v>4.7916321688241933E-2</v>
      </c>
      <c r="J5018" s="12">
        <v>6.2168388390550097E-2</v>
      </c>
      <c r="K5018" s="12">
        <v>9.0695120376370744E-2</v>
      </c>
      <c r="L5018" s="12">
        <v>3.9825643590204088E-2</v>
      </c>
      <c r="M5018" s="12">
        <v>4.9079180291391009E-2</v>
      </c>
    </row>
    <row r="5019" spans="1:13" x14ac:dyDescent="0.35">
      <c r="A5019" s="11" t="str">
        <f t="shared" si="79"/>
        <v>CONSUMO PER CAPITA (kg o litros por individuo)EnergeticasRTO CENTRO</v>
      </c>
      <c r="B5019" s="11" t="s">
        <v>208</v>
      </c>
      <c r="C5019" s="11" t="s">
        <v>156</v>
      </c>
      <c r="D5019" s="11" t="s">
        <v>6</v>
      </c>
      <c r="E5019" s="12">
        <v>0.11189975961070052</v>
      </c>
      <c r="F5019" s="12">
        <v>7.1835407875074725E-2</v>
      </c>
      <c r="G5019" s="12">
        <v>0.16222385131879272</v>
      </c>
      <c r="H5019" s="12">
        <v>9.7782907724300885E-2</v>
      </c>
      <c r="I5019" s="12">
        <v>0.15322303601230788</v>
      </c>
      <c r="J5019" s="12">
        <v>0.18541625755580549</v>
      </c>
      <c r="K5019" s="12">
        <v>0.25946689574944959</v>
      </c>
      <c r="L5019" s="12">
        <v>0.25280519624412701</v>
      </c>
      <c r="M5019" s="12">
        <v>0.16481987514125102</v>
      </c>
    </row>
    <row r="5020" spans="1:13" x14ac:dyDescent="0.35">
      <c r="A5020" s="11" t="str">
        <f t="shared" si="79"/>
        <v>CONSUMO PER CAPITA (kg o litros por individuo)EnergeticasNORTE-CENTRO</v>
      </c>
      <c r="B5020" s="11" t="s">
        <v>208</v>
      </c>
      <c r="C5020" s="11" t="s">
        <v>156</v>
      </c>
      <c r="D5020" s="11" t="s">
        <v>7</v>
      </c>
      <c r="E5020" s="12">
        <v>0.23122794955271284</v>
      </c>
      <c r="F5020" s="12">
        <v>0.23763590876206431</v>
      </c>
      <c r="G5020" s="12">
        <v>0.28599758267993752</v>
      </c>
      <c r="H5020" s="12">
        <v>4.1795133469708874E-2</v>
      </c>
      <c r="I5020" s="12">
        <v>1.5043740278294129E-2</v>
      </c>
      <c r="J5020" s="12">
        <v>2.4271457143477487E-2</v>
      </c>
      <c r="K5020" s="12">
        <v>9.8766274395700376E-2</v>
      </c>
      <c r="L5020" s="12">
        <v>4.9515455233838483E-2</v>
      </c>
      <c r="M5020" s="12">
        <v>2.4512716548099608E-2</v>
      </c>
    </row>
    <row r="5021" spans="1:13" x14ac:dyDescent="0.35">
      <c r="A5021" s="11" t="str">
        <f t="shared" si="79"/>
        <v>CONSUMO PER CAPITA (kg o litros por individuo)EnergeticasNOROESTE</v>
      </c>
      <c r="B5021" s="11" t="s">
        <v>208</v>
      </c>
      <c r="C5021" s="11" t="s">
        <v>156</v>
      </c>
      <c r="D5021" s="11" t="s">
        <v>8</v>
      </c>
      <c r="E5021" s="12">
        <v>2.5218030440805519E-2</v>
      </c>
      <c r="F5021" s="12">
        <v>6.6583314906726268E-2</v>
      </c>
      <c r="G5021" s="12">
        <v>4.632533863566201E-2</v>
      </c>
      <c r="H5021" s="12">
        <v>2.3547551041973532E-2</v>
      </c>
      <c r="I5021" s="12">
        <v>5.2626862325918414E-2</v>
      </c>
      <c r="J5021" s="12">
        <v>1.0250599881177817E-2</v>
      </c>
      <c r="K5021" s="12">
        <v>1.6431500958178313E-2</v>
      </c>
      <c r="L5021" s="12">
        <v>6.9732065417194367E-3</v>
      </c>
      <c r="M5021" s="12">
        <v>1.8089976560684874E-2</v>
      </c>
    </row>
    <row r="5022" spans="1:13" x14ac:dyDescent="0.35">
      <c r="A5022" s="11" t="str">
        <f t="shared" si="79"/>
        <v>CONSUMO PER CAPITA (kg o litros por individuo)Energeticas&lt;2MIL</v>
      </c>
      <c r="B5022" s="11" t="s">
        <v>208</v>
      </c>
      <c r="C5022" s="11" t="s">
        <v>156</v>
      </c>
      <c r="D5022" s="11" t="s">
        <v>9</v>
      </c>
      <c r="E5022" s="12">
        <v>5.1371044084540102E-2</v>
      </c>
      <c r="F5022" s="12">
        <v>4.0977526208633146E-2</v>
      </c>
      <c r="G5022" s="12">
        <v>6.7463419245812478E-2</v>
      </c>
      <c r="H5022" s="12">
        <v>7.8133426063900363E-3</v>
      </c>
      <c r="I5022" s="12">
        <v>2.9818531363006578E-2</v>
      </c>
      <c r="J5022" s="12">
        <v>1.0418847284584686E-2</v>
      </c>
      <c r="K5022" s="12">
        <v>4.4676954869938435E-3</v>
      </c>
      <c r="L5022" s="12">
        <v>6.8211832949610189E-3</v>
      </c>
      <c r="M5022" s="12">
        <v>1.0456061225370865E-2</v>
      </c>
    </row>
    <row r="5023" spans="1:13" x14ac:dyDescent="0.35">
      <c r="A5023" s="11" t="str">
        <f t="shared" si="79"/>
        <v>CONSUMO PER CAPITA (kg o litros por individuo)Energeticas2-5MIL</v>
      </c>
      <c r="B5023" s="11" t="s">
        <v>208</v>
      </c>
      <c r="C5023" s="11" t="s">
        <v>156</v>
      </c>
      <c r="D5023" s="11" t="s">
        <v>10</v>
      </c>
      <c r="E5023" s="12">
        <v>8.9434179000959083E-2</v>
      </c>
      <c r="F5023" s="12">
        <v>8.4685585559975671E-2</v>
      </c>
      <c r="G5023" s="12">
        <v>0.14828750586466699</v>
      </c>
      <c r="H5023" s="12">
        <v>0.16756242573321042</v>
      </c>
      <c r="I5023" s="12">
        <v>0.13179692408153965</v>
      </c>
      <c r="J5023" s="12">
        <v>0.1584585290921405</v>
      </c>
      <c r="K5023" s="12">
        <v>0.17638880795361578</v>
      </c>
      <c r="L5023" s="12">
        <v>0.22650057061379314</v>
      </c>
      <c r="M5023" s="12">
        <v>0.2632796756958487</v>
      </c>
    </row>
    <row r="5024" spans="1:13" x14ac:dyDescent="0.35">
      <c r="A5024" s="11" t="str">
        <f t="shared" si="79"/>
        <v>CONSUMO PER CAPITA (kg o litros por individuo)Energeticas5-10MIL</v>
      </c>
      <c r="B5024" s="11" t="s">
        <v>208</v>
      </c>
      <c r="C5024" s="11" t="s">
        <v>156</v>
      </c>
      <c r="D5024" s="11" t="s">
        <v>11</v>
      </c>
      <c r="E5024" s="12">
        <v>0.12687829683635443</v>
      </c>
      <c r="F5024" s="12">
        <v>4.5715320001441795E-2</v>
      </c>
      <c r="G5024" s="12">
        <v>8.8780764330073939E-2</v>
      </c>
      <c r="H5024" s="12">
        <v>2.8684950793400284E-2</v>
      </c>
      <c r="I5024" s="12">
        <v>2.770681414839396E-2</v>
      </c>
      <c r="J5024" s="12">
        <v>4.5191001159877502E-2</v>
      </c>
      <c r="K5024" s="12">
        <v>5.7358749313018327E-2</v>
      </c>
      <c r="L5024" s="12">
        <v>3.5287287883825728E-2</v>
      </c>
      <c r="M5024" s="12">
        <v>2.3342347866456503E-2</v>
      </c>
    </row>
    <row r="5025" spans="1:13" x14ac:dyDescent="0.35">
      <c r="A5025" s="11" t="str">
        <f t="shared" si="79"/>
        <v>CONSUMO PER CAPITA (kg o litros por individuo)Energeticas10-30MIL</v>
      </c>
      <c r="B5025" s="11" t="s">
        <v>208</v>
      </c>
      <c r="C5025" s="11" t="s">
        <v>156</v>
      </c>
      <c r="D5025" s="11" t="s">
        <v>12</v>
      </c>
      <c r="E5025" s="12">
        <v>7.7622766924240694E-2</v>
      </c>
      <c r="F5025" s="12">
        <v>0.11865693982106607</v>
      </c>
      <c r="G5025" s="12">
        <v>0.16713068511494122</v>
      </c>
      <c r="H5025" s="12">
        <v>5.0653985081440187E-2</v>
      </c>
      <c r="I5025" s="12">
        <v>7.041995136180719E-2</v>
      </c>
      <c r="J5025" s="12">
        <v>7.2219712715907741E-2</v>
      </c>
      <c r="K5025" s="12">
        <v>0.19025609233539989</v>
      </c>
      <c r="L5025" s="12">
        <v>7.3431630150344873E-2</v>
      </c>
      <c r="M5025" s="12">
        <v>5.736345499813085E-2</v>
      </c>
    </row>
    <row r="5026" spans="1:13" x14ac:dyDescent="0.35">
      <c r="A5026" s="11" t="str">
        <f t="shared" ref="A5026:A5089" si="80">B5026&amp;C5026&amp;D5026</f>
        <v>CONSUMO PER CAPITA (kg o litros por individuo)Energeticas30-100MIL</v>
      </c>
      <c r="B5026" s="11" t="s">
        <v>208</v>
      </c>
      <c r="C5026" s="11" t="s">
        <v>156</v>
      </c>
      <c r="D5026" s="11" t="s">
        <v>13</v>
      </c>
      <c r="E5026" s="12">
        <v>4.6032179139592663E-2</v>
      </c>
      <c r="F5026" s="12">
        <v>5.016792805621028E-2</v>
      </c>
      <c r="G5026" s="12">
        <v>6.496825875095813E-2</v>
      </c>
      <c r="H5026" s="12">
        <v>6.4442673852642116E-2</v>
      </c>
      <c r="I5026" s="12">
        <v>5.7953392173309692E-2</v>
      </c>
      <c r="J5026" s="12">
        <v>8.6246493343703226E-2</v>
      </c>
      <c r="K5026" s="12">
        <v>0.16074865254820114</v>
      </c>
      <c r="L5026" s="12">
        <v>9.7185643510822553E-2</v>
      </c>
      <c r="M5026" s="12">
        <v>6.4378880357771867E-2</v>
      </c>
    </row>
    <row r="5027" spans="1:13" x14ac:dyDescent="0.35">
      <c r="A5027" s="11" t="str">
        <f t="shared" si="80"/>
        <v>CONSUMO PER CAPITA (kg o litros por individuo)Energeticas100-200MIL</v>
      </c>
      <c r="B5027" s="11" t="s">
        <v>208</v>
      </c>
      <c r="C5027" s="11" t="s">
        <v>156</v>
      </c>
      <c r="D5027" s="11" t="s">
        <v>14</v>
      </c>
      <c r="E5027" s="12">
        <v>0.22420892005064794</v>
      </c>
      <c r="F5027" s="12">
        <v>0.21353063526097521</v>
      </c>
      <c r="G5027" s="12">
        <v>0.27395322315936044</v>
      </c>
      <c r="H5027" s="12">
        <v>0.13574514367629578</v>
      </c>
      <c r="I5027" s="12">
        <v>7.6905403770280448E-2</v>
      </c>
      <c r="J5027" s="12">
        <v>0.23856783368211482</v>
      </c>
      <c r="K5027" s="12">
        <v>0.4254864903864059</v>
      </c>
      <c r="L5027" s="12">
        <v>0.17745852285700764</v>
      </c>
      <c r="M5027" s="12">
        <v>0.21189365108271069</v>
      </c>
    </row>
    <row r="5028" spans="1:13" x14ac:dyDescent="0.35">
      <c r="A5028" s="11" t="str">
        <f t="shared" si="80"/>
        <v>CONSUMO PER CAPITA (kg o litros por individuo)Energeticas200-500MIL</v>
      </c>
      <c r="B5028" s="11" t="s">
        <v>208</v>
      </c>
      <c r="C5028" s="11" t="s">
        <v>156</v>
      </c>
      <c r="D5028" s="11" t="s">
        <v>15</v>
      </c>
      <c r="E5028" s="12">
        <v>0.11191599503331207</v>
      </c>
      <c r="F5028" s="12">
        <v>9.673689581948515E-2</v>
      </c>
      <c r="G5028" s="12">
        <v>0.12944671718591108</v>
      </c>
      <c r="H5028" s="12">
        <v>8.8582181844327743E-2</v>
      </c>
      <c r="I5028" s="12">
        <v>0.15460720961475205</v>
      </c>
      <c r="J5028" s="12">
        <v>0.11806989346467811</v>
      </c>
      <c r="K5028" s="12">
        <v>0.1358253479519074</v>
      </c>
      <c r="L5028" s="12">
        <v>0.11205132568615156</v>
      </c>
      <c r="M5028" s="12">
        <v>6.6418169463424298E-2</v>
      </c>
    </row>
    <row r="5029" spans="1:13" x14ac:dyDescent="0.35">
      <c r="A5029" s="11" t="str">
        <f t="shared" si="80"/>
        <v>CONSUMO PER CAPITA (kg o litros por individuo)Energeticas&gt;500MIL</v>
      </c>
      <c r="B5029" s="11" t="s">
        <v>208</v>
      </c>
      <c r="C5029" s="11" t="s">
        <v>156</v>
      </c>
      <c r="D5029" s="11" t="s">
        <v>16</v>
      </c>
      <c r="E5029" s="12">
        <v>4.8619002057192363E-2</v>
      </c>
      <c r="F5029" s="12">
        <v>3.8289766992891945E-2</v>
      </c>
      <c r="G5029" s="12">
        <v>8.8842559687394698E-2</v>
      </c>
      <c r="H5029" s="12">
        <v>4.1261403152159752E-2</v>
      </c>
      <c r="I5029" s="12">
        <v>4.3669676799422734E-2</v>
      </c>
      <c r="J5029" s="12">
        <v>5.5575345363175724E-2</v>
      </c>
      <c r="K5029" s="12">
        <v>9.0956371150688858E-2</v>
      </c>
      <c r="L5029" s="12">
        <v>3.7925844467482241E-2</v>
      </c>
      <c r="M5029" s="12">
        <v>7.6247019040809438E-2</v>
      </c>
    </row>
    <row r="5030" spans="1:13" x14ac:dyDescent="0.35">
      <c r="A5030" s="11" t="str">
        <f t="shared" si="80"/>
        <v>CONSUMO PER CAPITA (kg o litros por individuo)EnergeticasDE 15 A 19 AÑOS</v>
      </c>
      <c r="B5030" s="11" t="s">
        <v>208</v>
      </c>
      <c r="C5030" s="11" t="s">
        <v>156</v>
      </c>
      <c r="D5030" s="11" t="s">
        <v>34</v>
      </c>
      <c r="E5030" s="12">
        <v>0.18628238977764447</v>
      </c>
      <c r="F5030" s="12">
        <v>0.14621740426913205</v>
      </c>
      <c r="G5030" s="12">
        <v>0.39056663232666661</v>
      </c>
      <c r="H5030" s="12">
        <v>0.20508098254584811</v>
      </c>
      <c r="I5030" s="12">
        <v>7.2658973759530648E-2</v>
      </c>
      <c r="J5030" s="12">
        <v>0.24598597999437302</v>
      </c>
      <c r="K5030" s="12">
        <v>0.51231467225298355</v>
      </c>
      <c r="L5030" s="12">
        <v>0.29514372903089947</v>
      </c>
      <c r="M5030" s="12">
        <v>0.19592783740735054</v>
      </c>
    </row>
    <row r="5031" spans="1:13" x14ac:dyDescent="0.35">
      <c r="A5031" s="11" t="str">
        <f t="shared" si="80"/>
        <v>CONSUMO PER CAPITA (kg o litros por individuo)EnergeticasDE 20 A 24 AÑOS</v>
      </c>
      <c r="B5031" s="11" t="s">
        <v>208</v>
      </c>
      <c r="C5031" s="11" t="s">
        <v>156</v>
      </c>
      <c r="D5031" s="11" t="s">
        <v>35</v>
      </c>
      <c r="E5031" s="12">
        <v>7.1626618802507189E-2</v>
      </c>
      <c r="F5031" s="12">
        <v>5.798463841171575E-2</v>
      </c>
      <c r="G5031" s="12">
        <v>0.11174791640473049</v>
      </c>
      <c r="H5031" s="12">
        <v>6.7573058544625725E-2</v>
      </c>
      <c r="I5031" s="12">
        <v>0.11871701670540877</v>
      </c>
      <c r="J5031" s="12">
        <v>8.5604026344396539E-2</v>
      </c>
      <c r="K5031" s="12">
        <v>0.13740128338510718</v>
      </c>
      <c r="L5031" s="12">
        <v>0.16803037165664755</v>
      </c>
      <c r="M5031" s="12">
        <v>0.20046056209823271</v>
      </c>
    </row>
    <row r="5032" spans="1:13" x14ac:dyDescent="0.35">
      <c r="A5032" s="11" t="str">
        <f t="shared" si="80"/>
        <v>CONSUMO PER CAPITA (kg o litros por individuo)EnergeticasDE 25 A 34 AÑOS</v>
      </c>
      <c r="B5032" s="11" t="s">
        <v>208</v>
      </c>
      <c r="C5032" s="11" t="s">
        <v>156</v>
      </c>
      <c r="D5032" s="11" t="s">
        <v>36</v>
      </c>
      <c r="E5032" s="12">
        <v>0.10030478224740808</v>
      </c>
      <c r="F5032" s="12">
        <v>9.8532603990600098E-2</v>
      </c>
      <c r="G5032" s="12">
        <v>0.11141163779298438</v>
      </c>
      <c r="H5032" s="12">
        <v>0.12898977911452228</v>
      </c>
      <c r="I5032" s="12">
        <v>0.15822146066537873</v>
      </c>
      <c r="J5032" s="12">
        <v>0.21628952950468625</v>
      </c>
      <c r="K5032" s="12">
        <v>0.3022278499244993</v>
      </c>
      <c r="L5032" s="12">
        <v>0.1848290565861575</v>
      </c>
      <c r="M5032" s="12">
        <v>0.16724843785729698</v>
      </c>
    </row>
    <row r="5033" spans="1:13" x14ac:dyDescent="0.35">
      <c r="A5033" s="11" t="str">
        <f t="shared" si="80"/>
        <v>CONSUMO PER CAPITA (kg o litros por individuo)EnergeticasDE 35 A 49 AÑOS</v>
      </c>
      <c r="B5033" s="11" t="s">
        <v>208</v>
      </c>
      <c r="C5033" s="11" t="s">
        <v>156</v>
      </c>
      <c r="D5033" s="11" t="s">
        <v>37</v>
      </c>
      <c r="E5033" s="12">
        <v>0.15585169165504315</v>
      </c>
      <c r="F5033" s="12">
        <v>0.1523370025915961</v>
      </c>
      <c r="G5033" s="12">
        <v>0.18080463514702058</v>
      </c>
      <c r="H5033" s="12">
        <v>7.3175311827705369E-2</v>
      </c>
      <c r="I5033" s="12">
        <v>7.3681177551547183E-2</v>
      </c>
      <c r="J5033" s="12">
        <v>8.3664642834525058E-2</v>
      </c>
      <c r="K5033" s="12">
        <v>0.1566622949966866</v>
      </c>
      <c r="L5033" s="12">
        <v>8.368200949955476E-2</v>
      </c>
      <c r="M5033" s="12">
        <v>8.5939182779722456E-2</v>
      </c>
    </row>
    <row r="5034" spans="1:13" x14ac:dyDescent="0.35">
      <c r="A5034" s="11" t="str">
        <f t="shared" si="80"/>
        <v>CONSUMO PER CAPITA (kg o litros por individuo)EnergeticasDE 50 A 59 AÑOS</v>
      </c>
      <c r="B5034" s="11" t="s">
        <v>208</v>
      </c>
      <c r="C5034" s="11" t="s">
        <v>156</v>
      </c>
      <c r="D5034" s="11" t="s">
        <v>38</v>
      </c>
      <c r="E5034" s="12">
        <v>2.6298614528091811E-2</v>
      </c>
      <c r="F5034" s="12">
        <v>4.7556849476335261E-2</v>
      </c>
      <c r="G5034" s="12">
        <v>7.3746343824645358E-2</v>
      </c>
      <c r="H5034" s="12">
        <v>4.2408116588016444E-2</v>
      </c>
      <c r="I5034" s="12">
        <v>5.4449398782013658E-2</v>
      </c>
      <c r="J5034" s="12">
        <v>4.3400006756136422E-2</v>
      </c>
      <c r="K5034" s="12">
        <v>9.2256626629414445E-2</v>
      </c>
      <c r="L5034" s="12">
        <v>3.0890742645020435E-2</v>
      </c>
      <c r="M5034" s="12">
        <v>4.9596948033505985E-2</v>
      </c>
    </row>
    <row r="5035" spans="1:13" x14ac:dyDescent="0.35">
      <c r="A5035" s="11" t="str">
        <f t="shared" si="80"/>
        <v>CONSUMO PER CAPITA (kg o litros por individuo)EnergeticasDE 60 A 75 AÑOS</v>
      </c>
      <c r="B5035" s="11" t="s">
        <v>208</v>
      </c>
      <c r="C5035" s="11" t="s">
        <v>156</v>
      </c>
      <c r="D5035" s="11" t="s">
        <v>39</v>
      </c>
      <c r="E5035" s="12">
        <v>2.8927930808159027E-2</v>
      </c>
      <c r="F5035" s="12">
        <v>1.4408375761536611E-2</v>
      </c>
      <c r="G5035" s="12">
        <v>3.3301373784351843E-2</v>
      </c>
      <c r="H5035" s="12">
        <v>8.3552459127463671E-3</v>
      </c>
      <c r="I5035" s="12">
        <v>2.1620952641773654E-2</v>
      </c>
      <c r="J5035" s="12">
        <v>3.6169848660077338E-2</v>
      </c>
      <c r="K5035" s="12">
        <v>4.2776931362417142E-2</v>
      </c>
      <c r="L5035" s="12">
        <v>8.4310376384104189E-3</v>
      </c>
      <c r="M5035" s="12">
        <v>1.9032608180279485E-3</v>
      </c>
    </row>
    <row r="5036" spans="1:13" x14ac:dyDescent="0.35">
      <c r="A5036" s="11" t="str">
        <f t="shared" si="80"/>
        <v>CONSUMO PER CAPITA (kg o litros por individuo)EnergeticasNIVEL ALTO</v>
      </c>
      <c r="B5036" s="11" t="s">
        <v>208</v>
      </c>
      <c r="C5036" s="11" t="s">
        <v>156</v>
      </c>
      <c r="D5036" s="11" t="s">
        <v>171</v>
      </c>
      <c r="E5036" s="12">
        <v>2.8088718391664092E-2</v>
      </c>
      <c r="F5036" s="12">
        <v>3.9650508669391391E-2</v>
      </c>
      <c r="G5036" s="12">
        <v>4.0921072109429024E-2</v>
      </c>
      <c r="H5036" s="12">
        <v>3.9732786848671882E-2</v>
      </c>
      <c r="I5036" s="12">
        <v>6.2834525762894888E-2</v>
      </c>
      <c r="J5036" s="12">
        <v>6.8086852984714744E-2</v>
      </c>
      <c r="K5036" s="12">
        <v>7.3795204486558838E-2</v>
      </c>
      <c r="L5036" s="12">
        <v>6.5409937089864409E-2</v>
      </c>
      <c r="M5036" s="12">
        <v>4.7366802887054513E-2</v>
      </c>
    </row>
    <row r="5037" spans="1:13" x14ac:dyDescent="0.35">
      <c r="A5037" s="11" t="str">
        <f t="shared" si="80"/>
        <v>CONSUMO PER CAPITA (kg o litros por individuo)EnergeticasNIVEL MEDIO ALTO</v>
      </c>
      <c r="B5037" s="11" t="s">
        <v>208</v>
      </c>
      <c r="C5037" s="11" t="s">
        <v>156</v>
      </c>
      <c r="D5037" s="11" t="s">
        <v>172</v>
      </c>
      <c r="E5037" s="12">
        <v>6.2770599790999956E-2</v>
      </c>
      <c r="F5037" s="12">
        <v>5.2315400254821044E-2</v>
      </c>
      <c r="G5037" s="12">
        <v>6.9851644607160382E-2</v>
      </c>
      <c r="H5037" s="12">
        <v>4.0068115858103229E-2</v>
      </c>
      <c r="I5037" s="12">
        <v>4.944666508883553E-2</v>
      </c>
      <c r="J5037" s="12">
        <v>0.15305171940300227</v>
      </c>
      <c r="K5037" s="12">
        <v>0.30587996640678539</v>
      </c>
      <c r="L5037" s="12">
        <v>9.5374689378472016E-2</v>
      </c>
      <c r="M5037" s="12">
        <v>9.0840481877268953E-2</v>
      </c>
    </row>
    <row r="5038" spans="1:13" x14ac:dyDescent="0.35">
      <c r="A5038" s="11" t="str">
        <f t="shared" si="80"/>
        <v>CONSUMO PER CAPITA (kg o litros por individuo)EnergeticasNIVEL MEDIO</v>
      </c>
      <c r="B5038" s="11" t="s">
        <v>208</v>
      </c>
      <c r="C5038" s="11" t="s">
        <v>156</v>
      </c>
      <c r="D5038" s="11" t="s">
        <v>173</v>
      </c>
      <c r="E5038" s="12">
        <v>0.10441690117119946</v>
      </c>
      <c r="F5038" s="12">
        <v>8.2260043444327066E-2</v>
      </c>
      <c r="G5038" s="12">
        <v>0.11195434426240211</v>
      </c>
      <c r="H5038" s="12">
        <v>0.10513190499721393</v>
      </c>
      <c r="I5038" s="12">
        <v>9.1478982095651806E-2</v>
      </c>
      <c r="J5038" s="12">
        <v>0.1228270472918943</v>
      </c>
      <c r="K5038" s="12">
        <v>0.21464157797725436</v>
      </c>
      <c r="L5038" s="12">
        <v>0.14811668929572216</v>
      </c>
      <c r="M5038" s="12">
        <v>0.11519623043726675</v>
      </c>
    </row>
    <row r="5039" spans="1:13" x14ac:dyDescent="0.35">
      <c r="A5039" s="11" t="str">
        <f t="shared" si="80"/>
        <v>CONSUMO PER CAPITA (kg o litros por individuo)EnergeticasNIVEL MEDIO BAJO</v>
      </c>
      <c r="B5039" s="11" t="s">
        <v>208</v>
      </c>
      <c r="C5039" s="11" t="s">
        <v>156</v>
      </c>
      <c r="D5039" s="11" t="s">
        <v>174</v>
      </c>
      <c r="E5039" s="12">
        <v>7.4676714948123113E-2</v>
      </c>
      <c r="F5039" s="12">
        <v>6.5322400063729136E-2</v>
      </c>
      <c r="G5039" s="12">
        <v>6.857849277002119E-2</v>
      </c>
      <c r="H5039" s="12">
        <v>3.2265195644203416E-2</v>
      </c>
      <c r="I5039" s="12">
        <v>8.0400627220925253E-2</v>
      </c>
      <c r="J5039" s="12">
        <v>5.0471238416985954E-2</v>
      </c>
      <c r="K5039" s="12">
        <v>8.0337815714734237E-2</v>
      </c>
      <c r="L5039" s="12">
        <v>8.5059478715135625E-2</v>
      </c>
      <c r="M5039" s="12">
        <v>4.447455785405071E-2</v>
      </c>
    </row>
    <row r="5040" spans="1:13" x14ac:dyDescent="0.35">
      <c r="A5040" s="11" t="str">
        <f t="shared" si="80"/>
        <v>CONSUMO PER CAPITA (kg o litros por individuo)EnergeticasNIVEL BAJO</v>
      </c>
      <c r="B5040" s="11" t="s">
        <v>208</v>
      </c>
      <c r="C5040" s="11" t="s">
        <v>156</v>
      </c>
      <c r="D5040" s="11" t="s">
        <v>190</v>
      </c>
      <c r="E5040" s="12">
        <v>0.16099049461519804</v>
      </c>
      <c r="F5040" s="12">
        <v>0.17013927122272779</v>
      </c>
      <c r="G5040" s="12">
        <v>0.30242521396824978</v>
      </c>
      <c r="H5040" s="12">
        <v>0.10256683815852903</v>
      </c>
      <c r="I5040" s="12">
        <v>7.3528128117534244E-2</v>
      </c>
      <c r="J5040" s="12">
        <v>8.3194881145550292E-2</v>
      </c>
      <c r="K5040" s="12">
        <v>0.1506161927075875</v>
      </c>
      <c r="L5040" s="12">
        <v>5.354165230399497E-2</v>
      </c>
      <c r="M5040" s="12">
        <v>0.11809292600843098</v>
      </c>
    </row>
    <row r="5041" spans="1:13" x14ac:dyDescent="0.35">
      <c r="A5041" s="11" t="str">
        <f t="shared" si="80"/>
        <v>CONSUMO PER CAPITA (kg o litros por individuo)EnergeticasHOMBRE</v>
      </c>
      <c r="B5041" s="11" t="s">
        <v>208</v>
      </c>
      <c r="C5041" s="11" t="s">
        <v>156</v>
      </c>
      <c r="D5041" s="11" t="s">
        <v>17</v>
      </c>
      <c r="E5041" s="12">
        <v>8.3819642321341939E-2</v>
      </c>
      <c r="F5041" s="12">
        <v>9.5392464136870664E-2</v>
      </c>
      <c r="G5041" s="12">
        <v>0.15445459738668946</v>
      </c>
      <c r="H5041" s="12">
        <v>8.1703353742013748E-2</v>
      </c>
      <c r="I5041" s="12">
        <v>0.1095948380911422</v>
      </c>
      <c r="J5041" s="12">
        <v>0.12322006203408027</v>
      </c>
      <c r="K5041" s="12">
        <v>0.20310433032041791</v>
      </c>
      <c r="L5041" s="12">
        <v>0.12824896309974038</v>
      </c>
      <c r="M5041" s="12">
        <v>0.11167695089764387</v>
      </c>
    </row>
    <row r="5042" spans="1:13" x14ac:dyDescent="0.35">
      <c r="A5042" s="11" t="str">
        <f t="shared" si="80"/>
        <v>CONSUMO PER CAPITA (kg o litros por individuo)EnergeticasMUJER</v>
      </c>
      <c r="B5042" s="11" t="s">
        <v>208</v>
      </c>
      <c r="C5042" s="11" t="s">
        <v>156</v>
      </c>
      <c r="D5042" s="11" t="s">
        <v>18</v>
      </c>
      <c r="E5042" s="12">
        <v>9.4693894920511959E-2</v>
      </c>
      <c r="F5042" s="12">
        <v>7.5183438220507187E-2</v>
      </c>
      <c r="G5042" s="12">
        <v>9.6964118308917352E-2</v>
      </c>
      <c r="H5042" s="12">
        <v>5.6488328824460886E-2</v>
      </c>
      <c r="I5042" s="12">
        <v>3.6914681440473114E-2</v>
      </c>
      <c r="J5042" s="12">
        <v>6.7652258402845042E-2</v>
      </c>
      <c r="K5042" s="12">
        <v>0.12114075287952059</v>
      </c>
      <c r="L5042" s="12">
        <v>5.4357024360722844E-2</v>
      </c>
      <c r="M5042" s="12">
        <v>6.1542284075231296E-2</v>
      </c>
    </row>
    <row r="5043" spans="1:13" x14ac:dyDescent="0.35">
      <c r="A5043" s="11" t="str">
        <f t="shared" si="80"/>
        <v>CONSUMO PER CAPITA (kg o litros por individuo)GaseosasT.ESPAÑA</v>
      </c>
      <c r="B5043" s="11" t="s">
        <v>208</v>
      </c>
      <c r="C5043" s="11" t="s">
        <v>142</v>
      </c>
      <c r="D5043" s="11" t="s">
        <v>32</v>
      </c>
      <c r="E5043" s="12">
        <v>3.8738190864268274E-2</v>
      </c>
      <c r="F5043" s="12">
        <v>4.1284967111605592E-2</v>
      </c>
      <c r="G5043" s="12">
        <v>7.5019950680980552E-2</v>
      </c>
      <c r="H5043" s="12">
        <v>3.5487084058682498E-2</v>
      </c>
      <c r="I5043" s="12">
        <v>2.78484794732623E-2</v>
      </c>
      <c r="J5043" s="12">
        <v>4.5981137692840887E-2</v>
      </c>
      <c r="K5043" s="12">
        <v>5.9353342446469462E-2</v>
      </c>
      <c r="L5043" s="12">
        <v>3.6852992865969478E-2</v>
      </c>
      <c r="M5043" s="12">
        <v>4.3012735746636721E-2</v>
      </c>
    </row>
    <row r="5044" spans="1:13" x14ac:dyDescent="0.35">
      <c r="A5044" s="11" t="str">
        <f t="shared" si="80"/>
        <v>CONSUMO PER CAPITA (kg o litros por individuo)GaseosasBCN AM</v>
      </c>
      <c r="B5044" s="11" t="s">
        <v>208</v>
      </c>
      <c r="C5044" s="11" t="s">
        <v>142</v>
      </c>
      <c r="D5044" s="11" t="s">
        <v>1</v>
      </c>
      <c r="E5044" s="12">
        <v>2.8878268151717127E-3</v>
      </c>
      <c r="F5044" s="12">
        <v>1.5747700873328104E-2</v>
      </c>
      <c r="G5044" s="12">
        <v>3.1917717103503385E-2</v>
      </c>
      <c r="H5044" s="12">
        <v>1.9900360454905473E-2</v>
      </c>
      <c r="I5044" s="12">
        <v>5.0109590964658307E-3</v>
      </c>
      <c r="J5044" s="12">
        <v>5.7716967116050975E-3</v>
      </c>
      <c r="K5044" s="12">
        <v>3.7981562628171768E-2</v>
      </c>
      <c r="L5044" s="12">
        <v>1.9464577613866725E-2</v>
      </c>
      <c r="M5044" s="12">
        <v>2.9416365074316091E-2</v>
      </c>
    </row>
    <row r="5045" spans="1:13" x14ac:dyDescent="0.35">
      <c r="A5045" s="11" t="str">
        <f t="shared" si="80"/>
        <v>CONSUMO PER CAPITA (kg o litros por individuo)GaseosasREST.CAT ARAGON</v>
      </c>
      <c r="B5045" s="11" t="s">
        <v>208</v>
      </c>
      <c r="C5045" s="11" t="s">
        <v>142</v>
      </c>
      <c r="D5045" s="11" t="s">
        <v>2</v>
      </c>
      <c r="E5045" s="12">
        <v>2.8811911514607019E-2</v>
      </c>
      <c r="F5045" s="12">
        <v>3.4151255598093691E-2</v>
      </c>
      <c r="G5045" s="12">
        <v>0.10682482257862547</v>
      </c>
      <c r="H5045" s="12">
        <v>3.3416803159017551E-2</v>
      </c>
      <c r="I5045" s="12">
        <v>3.0941086936552297E-2</v>
      </c>
      <c r="J5045" s="12">
        <v>4.6640142245389822E-2</v>
      </c>
      <c r="K5045" s="12">
        <v>8.4770901314477565E-2</v>
      </c>
      <c r="L5045" s="12">
        <v>6.8158056797799599E-2</v>
      </c>
      <c r="M5045" s="12">
        <v>2.5270813738876262E-2</v>
      </c>
    </row>
    <row r="5046" spans="1:13" x14ac:dyDescent="0.35">
      <c r="A5046" s="11" t="str">
        <f t="shared" si="80"/>
        <v>CONSUMO PER CAPITA (kg o litros por individuo)GaseosasLEVANTE</v>
      </c>
      <c r="B5046" s="11" t="s">
        <v>208</v>
      </c>
      <c r="C5046" s="11" t="s">
        <v>142</v>
      </c>
      <c r="D5046" s="11" t="s">
        <v>3</v>
      </c>
      <c r="E5046" s="12">
        <v>0.10715390101849197</v>
      </c>
      <c r="F5046" s="12">
        <v>9.9358844971933077E-2</v>
      </c>
      <c r="G5046" s="12">
        <v>0.14126733192575425</v>
      </c>
      <c r="H5046" s="12">
        <v>5.0068462095525373E-2</v>
      </c>
      <c r="I5046" s="12">
        <v>3.2030846493393848E-2</v>
      </c>
      <c r="J5046" s="12">
        <v>4.1639134466096607E-2</v>
      </c>
      <c r="K5046" s="12">
        <v>0.1100844996871853</v>
      </c>
      <c r="L5046" s="12">
        <v>4.1863335573420868E-2</v>
      </c>
      <c r="M5046" s="12">
        <v>8.8339782759033633E-2</v>
      </c>
    </row>
    <row r="5047" spans="1:13" x14ac:dyDescent="0.35">
      <c r="A5047" s="11" t="str">
        <f t="shared" si="80"/>
        <v>CONSUMO PER CAPITA (kg o litros por individuo)GaseosasANDALUCIA</v>
      </c>
      <c r="B5047" s="11" t="s">
        <v>208</v>
      </c>
      <c r="C5047" s="11" t="s">
        <v>142</v>
      </c>
      <c r="D5047" s="11" t="s">
        <v>4</v>
      </c>
      <c r="E5047" s="12">
        <v>1.0676343293847493E-2</v>
      </c>
      <c r="F5047" s="12">
        <v>8.0665667333001921E-3</v>
      </c>
      <c r="G5047" s="12">
        <v>4.8834787531288969E-2</v>
      </c>
      <c r="H5047" s="12">
        <v>2.255765052841948E-2</v>
      </c>
      <c r="I5047" s="12">
        <v>3.0734193183406359E-2</v>
      </c>
      <c r="J5047" s="12">
        <v>5.725682348521826E-2</v>
      </c>
      <c r="K5047" s="12">
        <v>5.2546990414440387E-2</v>
      </c>
      <c r="L5047" s="12">
        <v>2.5361962879338208E-2</v>
      </c>
      <c r="M5047" s="12">
        <v>2.6554905337564733E-2</v>
      </c>
    </row>
    <row r="5048" spans="1:13" x14ac:dyDescent="0.35">
      <c r="A5048" s="11" t="str">
        <f t="shared" si="80"/>
        <v>CONSUMO PER CAPITA (kg o litros por individuo)GaseosasMDD AM</v>
      </c>
      <c r="B5048" s="11" t="s">
        <v>208</v>
      </c>
      <c r="C5048" s="11" t="s">
        <v>142</v>
      </c>
      <c r="D5048" s="11" t="s">
        <v>5</v>
      </c>
      <c r="E5048" s="12">
        <v>5.9396727880945542E-2</v>
      </c>
      <c r="F5048" s="12">
        <v>7.152859476714081E-2</v>
      </c>
      <c r="G5048" s="12">
        <v>0.10504863860535654</v>
      </c>
      <c r="H5048" s="12">
        <v>6.3447471346013612E-2</v>
      </c>
      <c r="I5048" s="12">
        <v>4.0840380975308926E-2</v>
      </c>
      <c r="J5048" s="12">
        <v>3.8296496082816801E-2</v>
      </c>
      <c r="K5048" s="12">
        <v>5.025626726839353E-2</v>
      </c>
      <c r="L5048" s="12">
        <v>3.4458935918662795E-2</v>
      </c>
      <c r="M5048" s="12">
        <v>3.6843758035885847E-2</v>
      </c>
    </row>
    <row r="5049" spans="1:13" x14ac:dyDescent="0.35">
      <c r="A5049" s="11" t="str">
        <f t="shared" si="80"/>
        <v>CONSUMO PER CAPITA (kg o litros por individuo)GaseosasRTO CENTRO</v>
      </c>
      <c r="B5049" s="11" t="s">
        <v>208</v>
      </c>
      <c r="C5049" s="11" t="s">
        <v>142</v>
      </c>
      <c r="D5049" s="11" t="s">
        <v>6</v>
      </c>
      <c r="E5049" s="12">
        <v>1.6858385954916299E-2</v>
      </c>
      <c r="F5049" s="12">
        <v>4.7142198870712172E-2</v>
      </c>
      <c r="G5049" s="12">
        <v>3.1898852934151414E-2</v>
      </c>
      <c r="H5049" s="12">
        <v>1.337542514127169E-2</v>
      </c>
      <c r="I5049" s="12">
        <v>2.0210439075705518E-2</v>
      </c>
      <c r="J5049" s="12">
        <v>0.10499251752110873</v>
      </c>
      <c r="K5049" s="12">
        <v>4.029910770742394E-2</v>
      </c>
      <c r="L5049" s="12">
        <v>6.2726536150087206E-2</v>
      </c>
      <c r="M5049" s="12">
        <v>8.029157362494721E-2</v>
      </c>
    </row>
    <row r="5050" spans="1:13" x14ac:dyDescent="0.35">
      <c r="A5050" s="11" t="str">
        <f t="shared" si="80"/>
        <v>CONSUMO PER CAPITA (kg o litros por individuo)GaseosasNORTE-CENTRO</v>
      </c>
      <c r="B5050" s="11" t="s">
        <v>208</v>
      </c>
      <c r="C5050" s="11" t="s">
        <v>142</v>
      </c>
      <c r="D5050" s="11" t="s">
        <v>7</v>
      </c>
      <c r="E5050" s="12">
        <v>1.409772461997552E-2</v>
      </c>
      <c r="F5050" s="12">
        <v>1.5946916222533074E-2</v>
      </c>
      <c r="G5050" s="12">
        <v>3.5582033014928675E-2</v>
      </c>
      <c r="H5050" s="12">
        <v>4.7222704499704338E-2</v>
      </c>
      <c r="I5050" s="12">
        <v>1.5968870460325042E-2</v>
      </c>
      <c r="J5050" s="12">
        <v>1.602247392343524E-2</v>
      </c>
      <c r="K5050" s="12">
        <v>3.3597809239435797E-2</v>
      </c>
      <c r="L5050" s="12">
        <v>5.7626974635624122E-3</v>
      </c>
      <c r="M5050" s="12">
        <v>1.755556439391872E-2</v>
      </c>
    </row>
    <row r="5051" spans="1:13" x14ac:dyDescent="0.35">
      <c r="A5051" s="11" t="str">
        <f t="shared" si="80"/>
        <v>CONSUMO PER CAPITA (kg o litros por individuo)GaseosasNOROESTE</v>
      </c>
      <c r="B5051" s="11" t="s">
        <v>208</v>
      </c>
      <c r="C5051" s="11" t="s">
        <v>142</v>
      </c>
      <c r="D5051" s="11" t="s">
        <v>8</v>
      </c>
      <c r="E5051" s="12">
        <v>5.3319753927106285E-2</v>
      </c>
      <c r="F5051" s="12">
        <v>2.7058852051765003E-2</v>
      </c>
      <c r="G5051" s="12">
        <v>5.9391128367199737E-2</v>
      </c>
      <c r="H5051" s="12">
        <v>2.9000736492880728E-2</v>
      </c>
      <c r="I5051" s="12">
        <v>3.4491322336016941E-2</v>
      </c>
      <c r="J5051" s="12">
        <v>4.9972349121181481E-2</v>
      </c>
      <c r="K5051" s="12">
        <v>3.0534569096564709E-2</v>
      </c>
      <c r="L5051" s="12">
        <v>3.4514943222315443E-2</v>
      </c>
      <c r="M5051" s="12">
        <v>3.5782755009174022E-2</v>
      </c>
    </row>
    <row r="5052" spans="1:13" x14ac:dyDescent="0.35">
      <c r="A5052" s="11" t="str">
        <f t="shared" si="80"/>
        <v>CONSUMO PER CAPITA (kg o litros por individuo)Gaseosas&lt;2MIL</v>
      </c>
      <c r="B5052" s="11" t="s">
        <v>208</v>
      </c>
      <c r="C5052" s="11" t="s">
        <v>142</v>
      </c>
      <c r="D5052" s="11" t="s">
        <v>9</v>
      </c>
      <c r="E5052" s="12">
        <v>1.6218613448288646E-2</v>
      </c>
      <c r="F5052" s="12">
        <v>1.1403063601553021E-2</v>
      </c>
      <c r="G5052" s="12">
        <v>5.0961100645817416E-2</v>
      </c>
      <c r="H5052" s="12">
        <v>1.8362221532652098E-2</v>
      </c>
      <c r="I5052" s="12">
        <v>2.7885017905806279E-2</v>
      </c>
      <c r="J5052" s="12">
        <v>2.9949591077653652E-2</v>
      </c>
      <c r="K5052" s="12">
        <v>3.9096664880469485E-2</v>
      </c>
      <c r="L5052" s="12">
        <v>1.5583383068837305E-2</v>
      </c>
      <c r="M5052" s="12">
        <v>2.8377786996042577E-2</v>
      </c>
    </row>
    <row r="5053" spans="1:13" x14ac:dyDescent="0.35">
      <c r="A5053" s="11" t="str">
        <f t="shared" si="80"/>
        <v>CONSUMO PER CAPITA (kg o litros por individuo)Gaseosas2-5MIL</v>
      </c>
      <c r="B5053" s="11" t="s">
        <v>208</v>
      </c>
      <c r="C5053" s="11" t="s">
        <v>142</v>
      </c>
      <c r="D5053" s="11" t="s">
        <v>10</v>
      </c>
      <c r="E5053" s="12">
        <v>6.9040704282937815E-3</v>
      </c>
      <c r="F5053" s="12">
        <v>1.9584196532087216E-2</v>
      </c>
      <c r="G5053" s="12">
        <v>2.8717633651448974E-2</v>
      </c>
      <c r="H5053" s="12">
        <v>3.0094888827973426E-2</v>
      </c>
      <c r="I5053" s="12">
        <v>3.5699720845132135E-3</v>
      </c>
      <c r="J5053" s="12">
        <v>9.930907385667237E-3</v>
      </c>
      <c r="K5053" s="12">
        <v>1.9582879614261198E-2</v>
      </c>
      <c r="L5053" s="12">
        <v>6.782898259354176E-3</v>
      </c>
      <c r="M5053" s="12">
        <v>6.889884683619168E-3</v>
      </c>
    </row>
    <row r="5054" spans="1:13" x14ac:dyDescent="0.35">
      <c r="A5054" s="11" t="str">
        <f t="shared" si="80"/>
        <v>CONSUMO PER CAPITA (kg o litros por individuo)Gaseosas5-10MIL</v>
      </c>
      <c r="B5054" s="11" t="s">
        <v>208</v>
      </c>
      <c r="C5054" s="11" t="s">
        <v>142</v>
      </c>
      <c r="D5054" s="11" t="s">
        <v>11</v>
      </c>
      <c r="E5054" s="12">
        <v>4.3176814254474623E-2</v>
      </c>
      <c r="F5054" s="12">
        <v>3.1833360731062937E-2</v>
      </c>
      <c r="G5054" s="12">
        <v>5.3911543542058807E-2</v>
      </c>
      <c r="H5054" s="12">
        <v>4.7777562096656102E-2</v>
      </c>
      <c r="I5054" s="12">
        <v>2.1411567190926829E-2</v>
      </c>
      <c r="J5054" s="12">
        <v>8.0065657254694361E-2</v>
      </c>
      <c r="K5054" s="12">
        <v>0.10378482753488434</v>
      </c>
      <c r="L5054" s="12">
        <v>5.9971755947923359E-2</v>
      </c>
      <c r="M5054" s="12">
        <v>0.1093377490018039</v>
      </c>
    </row>
    <row r="5055" spans="1:13" x14ac:dyDescent="0.35">
      <c r="A5055" s="11" t="str">
        <f t="shared" si="80"/>
        <v>CONSUMO PER CAPITA (kg o litros por individuo)Gaseosas10-30MIL</v>
      </c>
      <c r="B5055" s="11" t="s">
        <v>208</v>
      </c>
      <c r="C5055" s="11" t="s">
        <v>142</v>
      </c>
      <c r="D5055" s="11" t="s">
        <v>12</v>
      </c>
      <c r="E5055" s="12">
        <v>3.0597244831089679E-2</v>
      </c>
      <c r="F5055" s="12">
        <v>4.8564403239309543E-2</v>
      </c>
      <c r="G5055" s="12">
        <v>5.9750583554117914E-2</v>
      </c>
      <c r="H5055" s="12">
        <v>2.7250484459857477E-2</v>
      </c>
      <c r="I5055" s="12">
        <v>2.6798432095215156E-2</v>
      </c>
      <c r="J5055" s="12">
        <v>8.0588835832860098E-2</v>
      </c>
      <c r="K5055" s="12">
        <v>0.11376196355279992</v>
      </c>
      <c r="L5055" s="12">
        <v>6.87027459344286E-2</v>
      </c>
      <c r="M5055" s="12">
        <v>3.4592107685328256E-2</v>
      </c>
    </row>
    <row r="5056" spans="1:13" x14ac:dyDescent="0.35">
      <c r="A5056" s="11" t="str">
        <f t="shared" si="80"/>
        <v>CONSUMO PER CAPITA (kg o litros por individuo)Gaseosas30-100MIL</v>
      </c>
      <c r="B5056" s="11" t="s">
        <v>208</v>
      </c>
      <c r="C5056" s="11" t="s">
        <v>142</v>
      </c>
      <c r="D5056" s="11" t="s">
        <v>13</v>
      </c>
      <c r="E5056" s="12">
        <v>2.0499712527933839E-2</v>
      </c>
      <c r="F5056" s="12">
        <v>4.7370605225499768E-2</v>
      </c>
      <c r="G5056" s="12">
        <v>7.2208050295234416E-2</v>
      </c>
      <c r="H5056" s="12">
        <v>4.7140010070470188E-2</v>
      </c>
      <c r="I5056" s="12">
        <v>4.5288872734357576E-2</v>
      </c>
      <c r="J5056" s="12">
        <v>4.6116369833994843E-2</v>
      </c>
      <c r="K5056" s="12">
        <v>3.7074858400115998E-2</v>
      </c>
      <c r="L5056" s="12">
        <v>3.4270418511641421E-2</v>
      </c>
      <c r="M5056" s="12">
        <v>3.1553963229496398E-2</v>
      </c>
    </row>
    <row r="5057" spans="1:13" x14ac:dyDescent="0.35">
      <c r="A5057" s="11" t="str">
        <f t="shared" si="80"/>
        <v>CONSUMO PER CAPITA (kg o litros por individuo)Gaseosas100-200MIL</v>
      </c>
      <c r="B5057" s="11" t="s">
        <v>208</v>
      </c>
      <c r="C5057" s="11" t="s">
        <v>142</v>
      </c>
      <c r="D5057" s="11" t="s">
        <v>14</v>
      </c>
      <c r="E5057" s="12">
        <v>9.2442217681180956E-3</v>
      </c>
      <c r="F5057" s="12">
        <v>4.5593261863440312E-3</v>
      </c>
      <c r="G5057" s="12">
        <v>3.790173718239611E-2</v>
      </c>
      <c r="H5057" s="12">
        <v>1.0807286738843366E-2</v>
      </c>
      <c r="I5057" s="12">
        <v>2.9363944359513104E-3</v>
      </c>
      <c r="J5057" s="12">
        <v>1.1529067440757721E-2</v>
      </c>
      <c r="K5057" s="12">
        <v>3.1812802449143585E-2</v>
      </c>
      <c r="L5057" s="12">
        <v>3.7162974399856406E-2</v>
      </c>
      <c r="M5057" s="12">
        <v>0.10024291705576585</v>
      </c>
    </row>
    <row r="5058" spans="1:13" x14ac:dyDescent="0.35">
      <c r="A5058" s="11" t="str">
        <f t="shared" si="80"/>
        <v>CONSUMO PER CAPITA (kg o litros por individuo)Gaseosas200-500MIL</v>
      </c>
      <c r="B5058" s="11" t="s">
        <v>208</v>
      </c>
      <c r="C5058" s="11" t="s">
        <v>142</v>
      </c>
      <c r="D5058" s="11" t="s">
        <v>15</v>
      </c>
      <c r="E5058" s="12">
        <v>2.3522737650582961E-2</v>
      </c>
      <c r="F5058" s="12">
        <v>1.7873055398803732E-2</v>
      </c>
      <c r="G5058" s="12">
        <v>5.8168722453390963E-2</v>
      </c>
      <c r="H5058" s="12">
        <v>3.5683846200969579E-2</v>
      </c>
      <c r="I5058" s="12">
        <v>2.3594199311118988E-2</v>
      </c>
      <c r="J5058" s="12">
        <v>4.9161980527710175E-2</v>
      </c>
      <c r="K5058" s="12">
        <v>5.1712550475275232E-2</v>
      </c>
      <c r="L5058" s="12">
        <v>2.3611226346077048E-2</v>
      </c>
      <c r="M5058" s="12">
        <v>4.2870491585767515E-2</v>
      </c>
    </row>
    <row r="5059" spans="1:13" x14ac:dyDescent="0.35">
      <c r="A5059" s="11" t="str">
        <f t="shared" si="80"/>
        <v>CONSUMO PER CAPITA (kg o litros por individuo)Gaseosas&gt;500MIL</v>
      </c>
      <c r="B5059" s="11" t="s">
        <v>208</v>
      </c>
      <c r="C5059" s="11" t="s">
        <v>142</v>
      </c>
      <c r="D5059" s="11" t="s">
        <v>16</v>
      </c>
      <c r="E5059" s="12">
        <v>0.11786069139932036</v>
      </c>
      <c r="F5059" s="12">
        <v>8.9522333643732938E-2</v>
      </c>
      <c r="G5059" s="12">
        <v>0.16734660861788619</v>
      </c>
      <c r="H5059" s="12">
        <v>4.7395426571269023E-2</v>
      </c>
      <c r="I5059" s="12">
        <v>3.8296739335902157E-2</v>
      </c>
      <c r="J5059" s="12">
        <v>3.0084329219404602E-2</v>
      </c>
      <c r="K5059" s="12">
        <v>5.1829207995660244E-2</v>
      </c>
      <c r="L5059" s="12">
        <v>2.3499282093799149E-2</v>
      </c>
      <c r="M5059" s="12">
        <v>2.0793352569701551E-2</v>
      </c>
    </row>
    <row r="5060" spans="1:13" x14ac:dyDescent="0.35">
      <c r="A5060" s="11" t="str">
        <f t="shared" si="80"/>
        <v>CONSUMO PER CAPITA (kg o litros por individuo)GaseosasDE 15 A 19 AÑOS</v>
      </c>
      <c r="B5060" s="11" t="s">
        <v>208</v>
      </c>
      <c r="C5060" s="11" t="s">
        <v>142</v>
      </c>
      <c r="D5060" s="11" t="s">
        <v>34</v>
      </c>
      <c r="E5060" s="12" t="s">
        <v>222</v>
      </c>
      <c r="F5060" s="12" t="s">
        <v>222</v>
      </c>
      <c r="G5060" s="12" t="s">
        <v>222</v>
      </c>
      <c r="H5060" s="12">
        <v>1.1408563149725518E-2</v>
      </c>
      <c r="I5060" s="12" t="s">
        <v>222</v>
      </c>
      <c r="J5060" s="12" t="s">
        <v>222</v>
      </c>
      <c r="K5060" s="12" t="s">
        <v>222</v>
      </c>
      <c r="L5060" s="12">
        <v>7.8334054191710936E-3</v>
      </c>
      <c r="M5060" s="12">
        <v>6.006463520578962E-3</v>
      </c>
    </row>
    <row r="5061" spans="1:13" x14ac:dyDescent="0.35">
      <c r="A5061" s="11" t="str">
        <f t="shared" si="80"/>
        <v>CONSUMO PER CAPITA (kg o litros por individuo)GaseosasDE 20 A 24 AÑOS</v>
      </c>
      <c r="B5061" s="11" t="s">
        <v>208</v>
      </c>
      <c r="C5061" s="11" t="s">
        <v>142</v>
      </c>
      <c r="D5061" s="11" t="s">
        <v>35</v>
      </c>
      <c r="E5061" s="12">
        <v>1.044709253816461E-2</v>
      </c>
      <c r="F5061" s="12" t="s">
        <v>222</v>
      </c>
      <c r="G5061" s="12" t="s">
        <v>222</v>
      </c>
      <c r="H5061" s="12" t="s">
        <v>222</v>
      </c>
      <c r="I5061" s="12" t="s">
        <v>222</v>
      </c>
      <c r="J5061" s="12" t="s">
        <v>222</v>
      </c>
      <c r="K5061" s="12" t="s">
        <v>222</v>
      </c>
      <c r="L5061" s="12" t="s">
        <v>222</v>
      </c>
      <c r="M5061" s="12" t="s">
        <v>222</v>
      </c>
    </row>
    <row r="5062" spans="1:13" x14ac:dyDescent="0.35">
      <c r="A5062" s="11" t="str">
        <f t="shared" si="80"/>
        <v>CONSUMO PER CAPITA (kg o litros por individuo)GaseosasDE 25 A 34 AÑOS</v>
      </c>
      <c r="B5062" s="11" t="s">
        <v>208</v>
      </c>
      <c r="C5062" s="11" t="s">
        <v>142</v>
      </c>
      <c r="D5062" s="11" t="s">
        <v>36</v>
      </c>
      <c r="E5062" s="12">
        <v>2.4626957014446081E-3</v>
      </c>
      <c r="F5062" s="12">
        <v>3.1532851891417015E-3</v>
      </c>
      <c r="G5062" s="12">
        <v>8.2576129558254701E-3</v>
      </c>
      <c r="H5062" s="12">
        <v>4.9446302184332526E-3</v>
      </c>
      <c r="I5062" s="12">
        <v>1.7920713945550001E-3</v>
      </c>
      <c r="J5062" s="12">
        <v>5.343436379863984E-3</v>
      </c>
      <c r="K5062" s="12">
        <v>3.0613835187990402E-3</v>
      </c>
      <c r="L5062" s="12">
        <v>6.1625062330743991E-3</v>
      </c>
      <c r="M5062" s="12">
        <v>2.1040112421080122E-2</v>
      </c>
    </row>
    <row r="5063" spans="1:13" x14ac:dyDescent="0.35">
      <c r="A5063" s="11" t="str">
        <f t="shared" si="80"/>
        <v>CONSUMO PER CAPITA (kg o litros por individuo)GaseosasDE 35 A 49 AÑOS</v>
      </c>
      <c r="B5063" s="11" t="s">
        <v>208</v>
      </c>
      <c r="C5063" s="11" t="s">
        <v>142</v>
      </c>
      <c r="D5063" s="11" t="s">
        <v>37</v>
      </c>
      <c r="E5063" s="12">
        <v>4.5579746436076336E-3</v>
      </c>
      <c r="F5063" s="12">
        <v>1.0443287830142338E-2</v>
      </c>
      <c r="G5063" s="12">
        <v>2.1469071136643966E-2</v>
      </c>
      <c r="H5063" s="12">
        <v>1.1029702599732414E-2</v>
      </c>
      <c r="I5063" s="12">
        <v>2.8088184780322295E-2</v>
      </c>
      <c r="J5063" s="12">
        <v>2.8514300202097161E-2</v>
      </c>
      <c r="K5063" s="12">
        <v>1.6603109197885553E-2</v>
      </c>
      <c r="L5063" s="12">
        <v>1.0684259403580155E-2</v>
      </c>
      <c r="M5063" s="12">
        <v>9.2389250919355879E-3</v>
      </c>
    </row>
    <row r="5064" spans="1:13" x14ac:dyDescent="0.35">
      <c r="A5064" s="11" t="str">
        <f t="shared" si="80"/>
        <v>CONSUMO PER CAPITA (kg o litros por individuo)GaseosasDE 50 A 59 AÑOS</v>
      </c>
      <c r="B5064" s="11" t="s">
        <v>208</v>
      </c>
      <c r="C5064" s="11" t="s">
        <v>142</v>
      </c>
      <c r="D5064" s="11" t="s">
        <v>38</v>
      </c>
      <c r="E5064" s="12">
        <v>2.8853339045658406E-2</v>
      </c>
      <c r="F5064" s="12">
        <v>3.6697566507994585E-2</v>
      </c>
      <c r="G5064" s="12">
        <v>7.0074392320107676E-2</v>
      </c>
      <c r="H5064" s="12">
        <v>4.3567506908636443E-2</v>
      </c>
      <c r="I5064" s="12">
        <v>2.1041737918246144E-2</v>
      </c>
      <c r="J5064" s="12">
        <v>3.1631316373207305E-2</v>
      </c>
      <c r="K5064" s="12">
        <v>8.3055570607828144E-2</v>
      </c>
      <c r="L5064" s="12">
        <v>2.8025591792733128E-2</v>
      </c>
      <c r="M5064" s="12">
        <v>3.5932539941725405E-2</v>
      </c>
    </row>
    <row r="5065" spans="1:13" x14ac:dyDescent="0.35">
      <c r="A5065" s="11" t="str">
        <f t="shared" si="80"/>
        <v>CONSUMO PER CAPITA (kg o litros por individuo)GaseosasDE 60 A 75 AÑOS</v>
      </c>
      <c r="B5065" s="11" t="s">
        <v>208</v>
      </c>
      <c r="C5065" s="11" t="s">
        <v>142</v>
      </c>
      <c r="D5065" s="11" t="s">
        <v>39</v>
      </c>
      <c r="E5065" s="12">
        <v>0.13308223919108375</v>
      </c>
      <c r="F5065" s="12">
        <v>0.13271552397538991</v>
      </c>
      <c r="G5065" s="12">
        <v>0.23347364732014034</v>
      </c>
      <c r="H5065" s="12">
        <v>9.6249976064368747E-2</v>
      </c>
      <c r="I5065" s="12">
        <v>6.6270775841291291E-2</v>
      </c>
      <c r="J5065" s="12">
        <v>0.13248584533647537</v>
      </c>
      <c r="K5065" s="12">
        <v>0.16175808304875769</v>
      </c>
      <c r="L5065" s="12">
        <v>0.11521872805031907</v>
      </c>
      <c r="M5065" s="12">
        <v>0.12618066229251784</v>
      </c>
    </row>
    <row r="5066" spans="1:13" x14ac:dyDescent="0.35">
      <c r="A5066" s="11" t="str">
        <f t="shared" si="80"/>
        <v>CONSUMO PER CAPITA (kg o litros por individuo)GaseosasNIVEL ALTO</v>
      </c>
      <c r="B5066" s="11" t="s">
        <v>208</v>
      </c>
      <c r="C5066" s="11" t="s">
        <v>142</v>
      </c>
      <c r="D5066" s="11" t="s">
        <v>171</v>
      </c>
      <c r="E5066" s="12">
        <v>2.1035521220677231E-2</v>
      </c>
      <c r="F5066" s="12">
        <v>4.8643702700627248E-2</v>
      </c>
      <c r="G5066" s="12">
        <v>7.3141687444103126E-2</v>
      </c>
      <c r="H5066" s="12">
        <v>2.700775631254634E-2</v>
      </c>
      <c r="I5066" s="12">
        <v>1.3580958868178228E-2</v>
      </c>
      <c r="J5066" s="12">
        <v>1.369310867725165E-2</v>
      </c>
      <c r="K5066" s="12">
        <v>3.3325499612384998E-2</v>
      </c>
      <c r="L5066" s="12">
        <v>2.474565192677541E-2</v>
      </c>
      <c r="M5066" s="12">
        <v>1.7963337387517604E-2</v>
      </c>
    </row>
    <row r="5067" spans="1:13" x14ac:dyDescent="0.35">
      <c r="A5067" s="11" t="str">
        <f t="shared" si="80"/>
        <v>CONSUMO PER CAPITA (kg o litros por individuo)GaseosasNIVEL MEDIO ALTO</v>
      </c>
      <c r="B5067" s="11" t="s">
        <v>208</v>
      </c>
      <c r="C5067" s="11" t="s">
        <v>142</v>
      </c>
      <c r="D5067" s="11" t="s">
        <v>172</v>
      </c>
      <c r="E5067" s="12">
        <v>1.3081654819188354E-2</v>
      </c>
      <c r="F5067" s="12">
        <v>1.4276959906031669E-2</v>
      </c>
      <c r="G5067" s="12">
        <v>3.1778441157047206E-2</v>
      </c>
      <c r="H5067" s="12">
        <v>1.317065963540366E-2</v>
      </c>
      <c r="I5067" s="12">
        <v>1.0754588856834722E-2</v>
      </c>
      <c r="J5067" s="12">
        <v>1.5735014683659558E-2</v>
      </c>
      <c r="K5067" s="12">
        <v>3.2758195044616585E-2</v>
      </c>
      <c r="L5067" s="12">
        <v>1.9277545758349255E-2</v>
      </c>
      <c r="M5067" s="12">
        <v>4.1599024269035272E-2</v>
      </c>
    </row>
    <row r="5068" spans="1:13" x14ac:dyDescent="0.35">
      <c r="A5068" s="11" t="str">
        <f t="shared" si="80"/>
        <v>CONSUMO PER CAPITA (kg o litros por individuo)GaseosasNIVEL MEDIO</v>
      </c>
      <c r="B5068" s="11" t="s">
        <v>208</v>
      </c>
      <c r="C5068" s="11" t="s">
        <v>142</v>
      </c>
      <c r="D5068" s="11" t="s">
        <v>173</v>
      </c>
      <c r="E5068" s="12">
        <v>2.4858675151586886E-2</v>
      </c>
      <c r="F5068" s="12">
        <v>3.1350374296643738E-2</v>
      </c>
      <c r="G5068" s="12">
        <v>5.4118961533828704E-2</v>
      </c>
      <c r="H5068" s="12">
        <v>3.1937742086540724E-2</v>
      </c>
      <c r="I5068" s="12">
        <v>2.4279094812668142E-2</v>
      </c>
      <c r="J5068" s="12">
        <v>6.2500786342446726E-2</v>
      </c>
      <c r="K5068" s="12">
        <v>4.2851410915837482E-2</v>
      </c>
      <c r="L5068" s="12">
        <v>5.0442312454225154E-2</v>
      </c>
      <c r="M5068" s="12">
        <v>4.7509771386273984E-2</v>
      </c>
    </row>
    <row r="5069" spans="1:13" x14ac:dyDescent="0.35">
      <c r="A5069" s="11" t="str">
        <f t="shared" si="80"/>
        <v>CONSUMO PER CAPITA (kg o litros por individuo)GaseosasNIVEL MEDIO BAJO</v>
      </c>
      <c r="B5069" s="11" t="s">
        <v>208</v>
      </c>
      <c r="C5069" s="11" t="s">
        <v>142</v>
      </c>
      <c r="D5069" s="11" t="s">
        <v>174</v>
      </c>
      <c r="E5069" s="12">
        <v>0.13577744016131776</v>
      </c>
      <c r="F5069" s="12">
        <v>8.5931693238534224E-2</v>
      </c>
      <c r="G5069" s="12">
        <v>0.15752947256125979</v>
      </c>
      <c r="H5069" s="12">
        <v>4.4198311433789814E-2</v>
      </c>
      <c r="I5069" s="12">
        <v>7.1094825131681569E-2</v>
      </c>
      <c r="J5069" s="12">
        <v>8.5222418259971719E-2</v>
      </c>
      <c r="K5069" s="12">
        <v>8.7397907820267545E-2</v>
      </c>
      <c r="L5069" s="12">
        <v>4.0800059082441824E-2</v>
      </c>
      <c r="M5069" s="12">
        <v>2.0703211470217652E-2</v>
      </c>
    </row>
    <row r="5070" spans="1:13" x14ac:dyDescent="0.35">
      <c r="A5070" s="11" t="str">
        <f t="shared" si="80"/>
        <v>CONSUMO PER CAPITA (kg o litros por individuo)GaseosasNIVEL BAJO</v>
      </c>
      <c r="B5070" s="11" t="s">
        <v>208</v>
      </c>
      <c r="C5070" s="11" t="s">
        <v>142</v>
      </c>
      <c r="D5070" s="11" t="s">
        <v>190</v>
      </c>
      <c r="E5070" s="12">
        <v>2.3510793250171247E-2</v>
      </c>
      <c r="F5070" s="12">
        <v>3.3397597291193723E-2</v>
      </c>
      <c r="G5070" s="12">
        <v>7.3373645146934702E-2</v>
      </c>
      <c r="H5070" s="12">
        <v>5.7062698519916556E-2</v>
      </c>
      <c r="I5070" s="12">
        <v>2.8472993316793455E-2</v>
      </c>
      <c r="J5070" s="12">
        <v>5.4023590202253023E-2</v>
      </c>
      <c r="K5070" s="12">
        <v>0.10248089879270611</v>
      </c>
      <c r="L5070" s="12">
        <v>4.2824178354036041E-2</v>
      </c>
      <c r="M5070" s="12">
        <v>7.8461761027039945E-2</v>
      </c>
    </row>
    <row r="5071" spans="1:13" x14ac:dyDescent="0.35">
      <c r="A5071" s="11" t="str">
        <f t="shared" si="80"/>
        <v>CONSUMO PER CAPITA (kg o litros por individuo)GaseosasHOMBRE</v>
      </c>
      <c r="B5071" s="11" t="s">
        <v>208</v>
      </c>
      <c r="C5071" s="11" t="s">
        <v>142</v>
      </c>
      <c r="D5071" s="11" t="s">
        <v>17</v>
      </c>
      <c r="E5071" s="12">
        <v>5.4957853708435089E-2</v>
      </c>
      <c r="F5071" s="12">
        <v>5.289615296732729E-2</v>
      </c>
      <c r="G5071" s="12">
        <v>0.1022314356068776</v>
      </c>
      <c r="H5071" s="12">
        <v>4.1389702405957518E-2</v>
      </c>
      <c r="I5071" s="12">
        <v>3.4864461312204678E-2</v>
      </c>
      <c r="J5071" s="12">
        <v>6.852950010197488E-2</v>
      </c>
      <c r="K5071" s="12">
        <v>6.9334827521495682E-2</v>
      </c>
      <c r="L5071" s="12">
        <v>4.6907203405000791E-2</v>
      </c>
      <c r="M5071" s="12">
        <v>6.220465040962752E-2</v>
      </c>
    </row>
    <row r="5072" spans="1:13" x14ac:dyDescent="0.35">
      <c r="A5072" s="11" t="str">
        <f t="shared" si="80"/>
        <v>CONSUMO PER CAPITA (kg o litros por individuo)GaseosasMUJER</v>
      </c>
      <c r="B5072" s="11" t="s">
        <v>208</v>
      </c>
      <c r="C5072" s="11" t="s">
        <v>142</v>
      </c>
      <c r="D5072" s="11" t="s">
        <v>18</v>
      </c>
      <c r="E5072" s="12">
        <v>2.2724789300585711E-2</v>
      </c>
      <c r="F5072" s="12">
        <v>2.9821273316010838E-2</v>
      </c>
      <c r="G5072" s="12">
        <v>4.8148081815489852E-2</v>
      </c>
      <c r="H5072" s="12">
        <v>2.9660670409656198E-2</v>
      </c>
      <c r="I5072" s="12">
        <v>2.0905023748872844E-2</v>
      </c>
      <c r="J5072" s="12">
        <v>2.3666169999974559E-2</v>
      </c>
      <c r="K5072" s="12">
        <v>4.947483021200326E-2</v>
      </c>
      <c r="L5072" s="12">
        <v>2.6902757726466154E-2</v>
      </c>
      <c r="M5072" s="12">
        <v>2.3973423874973341E-2</v>
      </c>
    </row>
    <row r="5073" spans="1:13" x14ac:dyDescent="0.35">
      <c r="A5073" s="11" t="str">
        <f t="shared" si="80"/>
        <v>CONSUMO PER CAPITA (kg o litros por individuo)Bebidas Zumo+LecheT.ESPAÑA</v>
      </c>
      <c r="B5073" s="11" t="s">
        <v>208</v>
      </c>
      <c r="C5073" s="11" t="s">
        <v>143</v>
      </c>
      <c r="D5073" s="11" t="s">
        <v>32</v>
      </c>
      <c r="E5073" s="12">
        <v>2.1147428868208317E-2</v>
      </c>
      <c r="F5073" s="12">
        <v>1.3978227899257097E-2</v>
      </c>
      <c r="G5073" s="12">
        <v>2.5848147398729406E-2</v>
      </c>
      <c r="H5073" s="12">
        <v>1.4727124211280761E-2</v>
      </c>
      <c r="I5073" s="12">
        <v>2.0085935813621773E-2</v>
      </c>
      <c r="J5073" s="12">
        <v>1.5255078608006015E-2</v>
      </c>
      <c r="K5073" s="12">
        <v>2.1836791586107629E-2</v>
      </c>
      <c r="L5073" s="12">
        <v>1.0142563899751504E-2</v>
      </c>
      <c r="M5073" s="12">
        <v>1.6828343083724627E-2</v>
      </c>
    </row>
    <row r="5074" spans="1:13" x14ac:dyDescent="0.35">
      <c r="A5074" s="11" t="str">
        <f t="shared" si="80"/>
        <v>CONSUMO PER CAPITA (kg o litros por individuo)Bebidas Zumo+LecheBCN AM</v>
      </c>
      <c r="B5074" s="11" t="s">
        <v>208</v>
      </c>
      <c r="C5074" s="11" t="s">
        <v>143</v>
      </c>
      <c r="D5074" s="11" t="s">
        <v>1</v>
      </c>
      <c r="E5074" s="12">
        <v>1.8826454055697255E-2</v>
      </c>
      <c r="F5074" s="12">
        <v>1.2097447889433231E-2</v>
      </c>
      <c r="G5074" s="12">
        <v>1.0641895251475251E-2</v>
      </c>
      <c r="H5074" s="12">
        <v>1.5715832640302841E-2</v>
      </c>
      <c r="I5074" s="12">
        <v>1.9525194969618149E-2</v>
      </c>
      <c r="J5074" s="12">
        <v>4.8235374102110875E-3</v>
      </c>
      <c r="K5074" s="12">
        <v>1.6071935370973008E-2</v>
      </c>
      <c r="L5074" s="12">
        <v>1.8623702249830225E-2</v>
      </c>
      <c r="M5074" s="12">
        <v>2.1444997132547338E-2</v>
      </c>
    </row>
    <row r="5075" spans="1:13" x14ac:dyDescent="0.35">
      <c r="A5075" s="11" t="str">
        <f t="shared" si="80"/>
        <v>CONSUMO PER CAPITA (kg o litros por individuo)Bebidas Zumo+LecheREST.CAT ARAGON</v>
      </c>
      <c r="B5075" s="11" t="s">
        <v>208</v>
      </c>
      <c r="C5075" s="11" t="s">
        <v>143</v>
      </c>
      <c r="D5075" s="11" t="s">
        <v>2</v>
      </c>
      <c r="E5075" s="12">
        <v>1.3685870696488311E-2</v>
      </c>
      <c r="F5075" s="12">
        <v>2.4361110366418362E-3</v>
      </c>
      <c r="G5075" s="12">
        <v>1.7796696429794708E-2</v>
      </c>
      <c r="H5075" s="12">
        <v>2.3376046097091847E-3</v>
      </c>
      <c r="I5075" s="12">
        <v>4.8416201999739103E-3</v>
      </c>
      <c r="J5075" s="12">
        <v>1.9863316467724518E-2</v>
      </c>
      <c r="K5075" s="12">
        <v>8.4818282798283812E-3</v>
      </c>
      <c r="L5075" s="12">
        <v>4.5391483538537482E-3</v>
      </c>
      <c r="M5075" s="12">
        <v>5.8385028287434434E-3</v>
      </c>
    </row>
    <row r="5076" spans="1:13" x14ac:dyDescent="0.35">
      <c r="A5076" s="11" t="str">
        <f t="shared" si="80"/>
        <v>CONSUMO PER CAPITA (kg o litros por individuo)Bebidas Zumo+LecheLEVANTE</v>
      </c>
      <c r="B5076" s="11" t="s">
        <v>208</v>
      </c>
      <c r="C5076" s="11" t="s">
        <v>143</v>
      </c>
      <c r="D5076" s="11" t="s">
        <v>3</v>
      </c>
      <c r="E5076" s="12">
        <v>1.5258511179961021E-2</v>
      </c>
      <c r="F5076" s="12">
        <v>7.471107224007496E-3</v>
      </c>
      <c r="G5076" s="12">
        <v>1.8041720101745651E-2</v>
      </c>
      <c r="H5076" s="12">
        <v>1.0592963112935928E-3</v>
      </c>
      <c r="I5076" s="12">
        <v>3.7392256853003743E-2</v>
      </c>
      <c r="J5076" s="12">
        <v>8.879480364712436E-3</v>
      </c>
      <c r="K5076" s="12">
        <v>1.0646621847040469E-2</v>
      </c>
      <c r="L5076" s="12">
        <v>2.2588433193916867E-3</v>
      </c>
      <c r="M5076" s="12">
        <v>2.0392786965082361E-2</v>
      </c>
    </row>
    <row r="5077" spans="1:13" x14ac:dyDescent="0.35">
      <c r="A5077" s="11" t="str">
        <f t="shared" si="80"/>
        <v>CONSUMO PER CAPITA (kg o litros por individuo)Bebidas Zumo+LecheANDALUCIA</v>
      </c>
      <c r="B5077" s="11" t="s">
        <v>208</v>
      </c>
      <c r="C5077" s="11" t="s">
        <v>143</v>
      </c>
      <c r="D5077" s="11" t="s">
        <v>4</v>
      </c>
      <c r="E5077" s="12">
        <v>1.1589068868905959E-2</v>
      </c>
      <c r="F5077" s="12">
        <v>8.6422904564911369E-3</v>
      </c>
      <c r="G5077" s="12">
        <v>2.2320211995764509E-2</v>
      </c>
      <c r="H5077" s="12">
        <v>6.6317437548788129E-3</v>
      </c>
      <c r="I5077" s="12">
        <v>1.4006637896752182E-2</v>
      </c>
      <c r="J5077" s="12">
        <v>1.0178838160645378E-2</v>
      </c>
      <c r="K5077" s="12">
        <v>1.3395630239634375E-2</v>
      </c>
      <c r="L5077" s="12">
        <v>5.9051330320541448E-3</v>
      </c>
      <c r="M5077" s="12">
        <v>1.6299618850234506E-2</v>
      </c>
    </row>
    <row r="5078" spans="1:13" x14ac:dyDescent="0.35">
      <c r="A5078" s="11" t="str">
        <f t="shared" si="80"/>
        <v>CONSUMO PER CAPITA (kg o litros por individuo)Bebidas Zumo+LecheMDD AM</v>
      </c>
      <c r="B5078" s="11" t="s">
        <v>208</v>
      </c>
      <c r="C5078" s="11" t="s">
        <v>143</v>
      </c>
      <c r="D5078" s="11" t="s">
        <v>5</v>
      </c>
      <c r="E5078" s="12">
        <v>5.5412628255161349E-2</v>
      </c>
      <c r="F5078" s="12">
        <v>3.7740147377639768E-2</v>
      </c>
      <c r="G5078" s="12">
        <v>6.2879446540583459E-2</v>
      </c>
      <c r="H5078" s="12">
        <v>3.5809413919120757E-2</v>
      </c>
      <c r="I5078" s="12">
        <v>7.6173833319773928E-3</v>
      </c>
      <c r="J5078" s="12">
        <v>3.6797979456086086E-3</v>
      </c>
      <c r="K5078" s="12">
        <v>1.0190675761964715E-2</v>
      </c>
      <c r="L5078" s="12">
        <v>7.7468545428367669E-3</v>
      </c>
      <c r="M5078" s="12">
        <v>8.3621648691260507E-3</v>
      </c>
    </row>
    <row r="5079" spans="1:13" x14ac:dyDescent="0.35">
      <c r="A5079" s="11" t="str">
        <f t="shared" si="80"/>
        <v>CONSUMO PER CAPITA (kg o litros por individuo)Bebidas Zumo+LecheRTO CENTRO</v>
      </c>
      <c r="B5079" s="11" t="s">
        <v>208</v>
      </c>
      <c r="C5079" s="11" t="s">
        <v>143</v>
      </c>
      <c r="D5079" s="11" t="s">
        <v>6</v>
      </c>
      <c r="E5079" s="12">
        <v>2.9330525107998679E-2</v>
      </c>
      <c r="F5079" s="12">
        <v>7.7124033609915314E-3</v>
      </c>
      <c r="G5079" s="12">
        <v>1.6108977520870819E-2</v>
      </c>
      <c r="H5079" s="12">
        <v>2.122590108907494E-2</v>
      </c>
      <c r="I5079" s="12">
        <v>4.8051856287625885E-2</v>
      </c>
      <c r="J5079" s="12">
        <v>3.0164767085180334E-2</v>
      </c>
      <c r="K5079" s="12">
        <v>1.7764593993494695E-2</v>
      </c>
      <c r="L5079" s="12">
        <v>1.7048398395730763E-2</v>
      </c>
      <c r="M5079" s="12">
        <v>1.3588285920559086E-2</v>
      </c>
    </row>
    <row r="5080" spans="1:13" x14ac:dyDescent="0.35">
      <c r="A5080" s="11" t="str">
        <f t="shared" si="80"/>
        <v>CONSUMO PER CAPITA (kg o litros por individuo)Bebidas Zumo+LecheNORTE-CENTRO</v>
      </c>
      <c r="B5080" s="11" t="s">
        <v>208</v>
      </c>
      <c r="C5080" s="11" t="s">
        <v>143</v>
      </c>
      <c r="D5080" s="11" t="s">
        <v>7</v>
      </c>
      <c r="E5080" s="12">
        <v>8.9490368282088249E-3</v>
      </c>
      <c r="F5080" s="12">
        <v>1.7785403768758361E-2</v>
      </c>
      <c r="G5080" s="12">
        <v>4.1050796698210171E-2</v>
      </c>
      <c r="H5080" s="12">
        <v>1.9416002798635538E-2</v>
      </c>
      <c r="I5080" s="12">
        <v>1.6839460595925514E-2</v>
      </c>
      <c r="J5080" s="12">
        <v>2.9177780211262511E-2</v>
      </c>
      <c r="K5080" s="12">
        <v>5.8884511278091044E-2</v>
      </c>
      <c r="L5080" s="12">
        <v>1.5713669248694748E-2</v>
      </c>
      <c r="M5080" s="12">
        <v>3.0545569675357258E-2</v>
      </c>
    </row>
    <row r="5081" spans="1:13" x14ac:dyDescent="0.35">
      <c r="A5081" s="11" t="str">
        <f t="shared" si="80"/>
        <v>CONSUMO PER CAPITA (kg o litros por individuo)Bebidas Zumo+LecheNOROESTE</v>
      </c>
      <c r="B5081" s="11" t="s">
        <v>208</v>
      </c>
      <c r="C5081" s="11" t="s">
        <v>143</v>
      </c>
      <c r="D5081" s="11" t="s">
        <v>8</v>
      </c>
      <c r="E5081" s="12">
        <v>1.976165409136867E-2</v>
      </c>
      <c r="F5081" s="12">
        <v>2.4327410490977624E-2</v>
      </c>
      <c r="G5081" s="12">
        <v>1.5430518188966468E-2</v>
      </c>
      <c r="H5081" s="12">
        <v>3.1379791232354487E-2</v>
      </c>
      <c r="I5081" s="12">
        <v>1.8797538413123534E-2</v>
      </c>
      <c r="J5081" s="12">
        <v>2.9715942674377129E-2</v>
      </c>
      <c r="K5081" s="12">
        <v>7.0734379653757909E-2</v>
      </c>
      <c r="L5081" s="12">
        <v>2.3596701997988506E-2</v>
      </c>
      <c r="M5081" s="12">
        <v>2.5364912248244536E-2</v>
      </c>
    </row>
    <row r="5082" spans="1:13" x14ac:dyDescent="0.35">
      <c r="A5082" s="11" t="str">
        <f t="shared" si="80"/>
        <v>CONSUMO PER CAPITA (kg o litros por individuo)Bebidas Zumo+Leche&lt;2MIL</v>
      </c>
      <c r="B5082" s="11" t="s">
        <v>208</v>
      </c>
      <c r="C5082" s="11" t="s">
        <v>143</v>
      </c>
      <c r="D5082" s="11" t="s">
        <v>9</v>
      </c>
      <c r="E5082" s="12">
        <v>3.0679223370861774E-3</v>
      </c>
      <c r="F5082" s="12">
        <v>1.4766820294086118E-3</v>
      </c>
      <c r="G5082" s="12">
        <v>2.0584528997854915E-2</v>
      </c>
      <c r="H5082" s="12">
        <v>1.8251185648638618E-3</v>
      </c>
      <c r="I5082" s="12">
        <v>8.1847835816089305E-3</v>
      </c>
      <c r="J5082" s="12">
        <v>5.3226038379499775E-2</v>
      </c>
      <c r="K5082" s="12">
        <v>4.2133658183062479E-2</v>
      </c>
      <c r="L5082" s="12">
        <v>3.2146883551659859E-3</v>
      </c>
      <c r="M5082" s="12">
        <v>5.1185507925655342E-2</v>
      </c>
    </row>
    <row r="5083" spans="1:13" x14ac:dyDescent="0.35">
      <c r="A5083" s="11" t="str">
        <f t="shared" si="80"/>
        <v>CONSUMO PER CAPITA (kg o litros por individuo)Bebidas Zumo+Leche2-5MIL</v>
      </c>
      <c r="B5083" s="11" t="s">
        <v>208</v>
      </c>
      <c r="C5083" s="11" t="s">
        <v>143</v>
      </c>
      <c r="D5083" s="11" t="s">
        <v>10</v>
      </c>
      <c r="E5083" s="12">
        <v>6.2167742352579871E-3</v>
      </c>
      <c r="F5083" s="12">
        <v>6.3475280831240665E-3</v>
      </c>
      <c r="G5083" s="12">
        <v>9.11360201806115E-3</v>
      </c>
      <c r="H5083" s="12">
        <v>2.0632273214810861E-3</v>
      </c>
      <c r="I5083" s="12">
        <v>2.5491612844225655E-2</v>
      </c>
      <c r="J5083" s="12">
        <v>2.5370833431100758E-3</v>
      </c>
      <c r="K5083" s="12">
        <v>2.7028597975542255E-3</v>
      </c>
      <c r="L5083" s="12">
        <v>1.5901506323136218E-3</v>
      </c>
      <c r="M5083" s="12">
        <v>1.6522209408471316E-3</v>
      </c>
    </row>
    <row r="5084" spans="1:13" x14ac:dyDescent="0.35">
      <c r="A5084" s="11" t="str">
        <f t="shared" si="80"/>
        <v>CONSUMO PER CAPITA (kg o litros por individuo)Bebidas Zumo+Leche5-10MIL</v>
      </c>
      <c r="B5084" s="11" t="s">
        <v>208</v>
      </c>
      <c r="C5084" s="11" t="s">
        <v>143</v>
      </c>
      <c r="D5084" s="11" t="s">
        <v>11</v>
      </c>
      <c r="E5084" s="12">
        <v>1.4220835896000398E-2</v>
      </c>
      <c r="F5084" s="12">
        <v>1.6647196065512043E-2</v>
      </c>
      <c r="G5084" s="12">
        <v>3.8933425282423946E-2</v>
      </c>
      <c r="H5084" s="12">
        <v>2.0181715670884316E-2</v>
      </c>
      <c r="I5084" s="12">
        <v>1.2853252038179476E-2</v>
      </c>
      <c r="J5084" s="12">
        <v>1.7031088107102299E-2</v>
      </c>
      <c r="K5084" s="12">
        <v>3.492936566718971E-2</v>
      </c>
      <c r="L5084" s="12">
        <v>1.7779247852763969E-2</v>
      </c>
      <c r="M5084" s="12">
        <v>2.5028594894881462E-2</v>
      </c>
    </row>
    <row r="5085" spans="1:13" x14ac:dyDescent="0.35">
      <c r="A5085" s="11" t="str">
        <f t="shared" si="80"/>
        <v>CONSUMO PER CAPITA (kg o litros por individuo)Bebidas Zumo+Leche10-30MIL</v>
      </c>
      <c r="B5085" s="11" t="s">
        <v>208</v>
      </c>
      <c r="C5085" s="11" t="s">
        <v>143</v>
      </c>
      <c r="D5085" s="11" t="s">
        <v>12</v>
      </c>
      <c r="E5085" s="12">
        <v>1.1161705335331585E-2</v>
      </c>
      <c r="F5085" s="12">
        <v>1.0831699860812227E-2</v>
      </c>
      <c r="G5085" s="12">
        <v>1.8848810121875389E-2</v>
      </c>
      <c r="H5085" s="12">
        <v>1.3536375297284024E-2</v>
      </c>
      <c r="I5085" s="12">
        <v>6.4696233527428331E-3</v>
      </c>
      <c r="J5085" s="12">
        <v>9.764211012018546E-3</v>
      </c>
      <c r="K5085" s="12">
        <v>8.3075453141383104E-3</v>
      </c>
      <c r="L5085" s="12">
        <v>9.9748654804376006E-3</v>
      </c>
      <c r="M5085" s="12">
        <v>6.62785459874811E-3</v>
      </c>
    </row>
    <row r="5086" spans="1:13" x14ac:dyDescent="0.35">
      <c r="A5086" s="11" t="str">
        <f t="shared" si="80"/>
        <v>CONSUMO PER CAPITA (kg o litros por individuo)Bebidas Zumo+Leche30-100MIL</v>
      </c>
      <c r="B5086" s="11" t="s">
        <v>208</v>
      </c>
      <c r="C5086" s="11" t="s">
        <v>143</v>
      </c>
      <c r="D5086" s="11" t="s">
        <v>13</v>
      </c>
      <c r="E5086" s="12">
        <v>2.8955691145668781E-2</v>
      </c>
      <c r="F5086" s="12">
        <v>4.747691745161404E-3</v>
      </c>
      <c r="G5086" s="12">
        <v>1.3396406997798531E-2</v>
      </c>
      <c r="H5086" s="12">
        <v>6.1846086698135704E-3</v>
      </c>
      <c r="I5086" s="12">
        <v>2.9206716832520508E-2</v>
      </c>
      <c r="J5086" s="12">
        <v>1.0345747823748282E-2</v>
      </c>
      <c r="K5086" s="12">
        <v>1.5566975198894672E-2</v>
      </c>
      <c r="L5086" s="12">
        <v>1.0800012070374372E-2</v>
      </c>
      <c r="M5086" s="12">
        <v>1.840794655986187E-2</v>
      </c>
    </row>
    <row r="5087" spans="1:13" x14ac:dyDescent="0.35">
      <c r="A5087" s="11" t="str">
        <f t="shared" si="80"/>
        <v>CONSUMO PER CAPITA (kg o litros por individuo)Bebidas Zumo+Leche100-200MIL</v>
      </c>
      <c r="B5087" s="11" t="s">
        <v>208</v>
      </c>
      <c r="C5087" s="11" t="s">
        <v>143</v>
      </c>
      <c r="D5087" s="11" t="s">
        <v>14</v>
      </c>
      <c r="E5087" s="12">
        <v>1.2679857181451086E-2</v>
      </c>
      <c r="F5087" s="12">
        <v>4.7341028347427745E-3</v>
      </c>
      <c r="G5087" s="12">
        <v>1.6384341575952137E-2</v>
      </c>
      <c r="H5087" s="12">
        <v>6.6956069755758013E-3</v>
      </c>
      <c r="I5087" s="12">
        <v>1.0571303460176311E-2</v>
      </c>
      <c r="J5087" s="12">
        <v>7.7835309738628544E-3</v>
      </c>
      <c r="K5087" s="12">
        <v>1.9946075036688469E-2</v>
      </c>
      <c r="L5087" s="12">
        <v>2.3526976655700985E-3</v>
      </c>
      <c r="M5087" s="12">
        <v>1.0640217863233112E-2</v>
      </c>
    </row>
    <row r="5088" spans="1:13" x14ac:dyDescent="0.35">
      <c r="A5088" s="11" t="str">
        <f t="shared" si="80"/>
        <v>CONSUMO PER CAPITA (kg o litros por individuo)Bebidas Zumo+Leche200-500MIL</v>
      </c>
      <c r="B5088" s="11" t="s">
        <v>208</v>
      </c>
      <c r="C5088" s="11" t="s">
        <v>143</v>
      </c>
      <c r="D5088" s="11" t="s">
        <v>15</v>
      </c>
      <c r="E5088" s="12">
        <v>2.974903371654981E-2</v>
      </c>
      <c r="F5088" s="12">
        <v>1.8495720035646552E-2</v>
      </c>
      <c r="G5088" s="12">
        <v>3.5857430019071372E-2</v>
      </c>
      <c r="H5088" s="12">
        <v>3.0320790548304055E-2</v>
      </c>
      <c r="I5088" s="12">
        <v>5.3028387468923022E-2</v>
      </c>
      <c r="J5088" s="12">
        <v>3.6318229116879902E-2</v>
      </c>
      <c r="K5088" s="12">
        <v>5.2973470979173716E-2</v>
      </c>
      <c r="L5088" s="12">
        <v>2.1712904122967679E-2</v>
      </c>
      <c r="M5088" s="12">
        <v>1.9457970354089235E-2</v>
      </c>
    </row>
    <row r="5089" spans="1:13" x14ac:dyDescent="0.35">
      <c r="A5089" s="11" t="str">
        <f t="shared" si="80"/>
        <v>CONSUMO PER CAPITA (kg o litros por individuo)Bebidas Zumo+Leche&gt;500MIL</v>
      </c>
      <c r="B5089" s="11" t="s">
        <v>208</v>
      </c>
      <c r="C5089" s="11" t="s">
        <v>143</v>
      </c>
      <c r="D5089" s="11" t="s">
        <v>16</v>
      </c>
      <c r="E5089" s="12">
        <v>3.6779718218513641E-2</v>
      </c>
      <c r="F5089" s="12">
        <v>3.7093709617675857E-2</v>
      </c>
      <c r="G5089" s="12">
        <v>4.9153916077650628E-2</v>
      </c>
      <c r="H5089" s="12">
        <v>2.663793525694726E-2</v>
      </c>
      <c r="I5089" s="12">
        <v>9.530310948891247E-3</v>
      </c>
      <c r="J5089" s="12">
        <v>6.6152949392748366E-3</v>
      </c>
      <c r="K5089" s="12">
        <v>1.5428987814569249E-2</v>
      </c>
      <c r="L5089" s="12">
        <v>7.3744548327978193E-3</v>
      </c>
      <c r="M5089" s="12">
        <v>1.757472587765628E-2</v>
      </c>
    </row>
    <row r="5090" spans="1:13" x14ac:dyDescent="0.35">
      <c r="A5090" s="11" t="str">
        <f t="shared" ref="A5090:A5132" si="81">B5090&amp;C5090&amp;D5090</f>
        <v>CONSUMO PER CAPITA (kg o litros por individuo)Bebidas Zumo+LecheDE 15 A 19 AÑOS</v>
      </c>
      <c r="B5090" s="11" t="s">
        <v>208</v>
      </c>
      <c r="C5090" s="11" t="s">
        <v>143</v>
      </c>
      <c r="D5090" s="11" t="s">
        <v>34</v>
      </c>
      <c r="E5090" s="12">
        <v>5.6376663919686251E-2</v>
      </c>
      <c r="F5090" s="12" t="s">
        <v>222</v>
      </c>
      <c r="G5090" s="12">
        <v>5.239764991288335E-2</v>
      </c>
      <c r="H5090" s="12">
        <v>1.8538573563324234E-2</v>
      </c>
      <c r="I5090" s="12">
        <v>5.0090434967550279E-2</v>
      </c>
      <c r="J5090" s="12" t="s">
        <v>222</v>
      </c>
      <c r="K5090" s="12">
        <v>3.1813926846147728E-2</v>
      </c>
      <c r="L5090" s="12">
        <v>5.5430516383906678E-3</v>
      </c>
      <c r="M5090" s="12">
        <v>1.7441152343322015E-2</v>
      </c>
    </row>
    <row r="5091" spans="1:13" x14ac:dyDescent="0.35">
      <c r="A5091" s="11" t="str">
        <f t="shared" si="81"/>
        <v>CONSUMO PER CAPITA (kg o litros por individuo)Bebidas Zumo+LecheDE 20 A 24 AÑOS</v>
      </c>
      <c r="B5091" s="11" t="s">
        <v>208</v>
      </c>
      <c r="C5091" s="11" t="s">
        <v>143</v>
      </c>
      <c r="D5091" s="11" t="s">
        <v>35</v>
      </c>
      <c r="E5091" s="12">
        <v>1.3068191648048821E-2</v>
      </c>
      <c r="F5091" s="12">
        <v>2.3885875534287598E-2</v>
      </c>
      <c r="G5091" s="12">
        <v>9.099495190911789E-3</v>
      </c>
      <c r="H5091" s="12">
        <v>2.7209291141833649E-2</v>
      </c>
      <c r="I5091" s="12">
        <v>8.3773206758069648E-3</v>
      </c>
      <c r="J5091" s="12">
        <v>2.4511281002450518E-2</v>
      </c>
      <c r="K5091" s="12">
        <v>2.2577317997118707E-2</v>
      </c>
      <c r="L5091" s="12">
        <v>2.6821754800805133E-3</v>
      </c>
      <c r="M5091" s="12">
        <v>1.5001152017008358E-2</v>
      </c>
    </row>
    <row r="5092" spans="1:13" x14ac:dyDescent="0.35">
      <c r="A5092" s="11" t="str">
        <f t="shared" si="81"/>
        <v>CONSUMO PER CAPITA (kg o litros por individuo)Bebidas Zumo+LecheDE 25 A 34 AÑOS</v>
      </c>
      <c r="B5092" s="11" t="s">
        <v>208</v>
      </c>
      <c r="C5092" s="11" t="s">
        <v>143</v>
      </c>
      <c r="D5092" s="11" t="s">
        <v>36</v>
      </c>
      <c r="E5092" s="12">
        <v>1.0464514399578533E-2</v>
      </c>
      <c r="F5092" s="12">
        <v>5.3017798456797246E-3</v>
      </c>
      <c r="G5092" s="12">
        <v>1.0781845881866339E-2</v>
      </c>
      <c r="H5092" s="12">
        <v>1.0920701381807042E-2</v>
      </c>
      <c r="I5092" s="12">
        <v>1.2209476159247964E-2</v>
      </c>
      <c r="J5092" s="12">
        <v>1.8449650793186861E-2</v>
      </c>
      <c r="K5092" s="12">
        <v>1.6179188398563367E-2</v>
      </c>
      <c r="L5092" s="12">
        <v>1.7106468522407988E-2</v>
      </c>
      <c r="M5092" s="12">
        <v>1.3786068041373292E-2</v>
      </c>
    </row>
    <row r="5093" spans="1:13" x14ac:dyDescent="0.35">
      <c r="A5093" s="11" t="str">
        <f t="shared" si="81"/>
        <v>CONSUMO PER CAPITA (kg o litros por individuo)Bebidas Zumo+LecheDE 35 A 49 AÑOS</v>
      </c>
      <c r="B5093" s="11" t="s">
        <v>208</v>
      </c>
      <c r="C5093" s="11" t="s">
        <v>143</v>
      </c>
      <c r="D5093" s="11" t="s">
        <v>37</v>
      </c>
      <c r="E5093" s="12">
        <v>2.2855788793677334E-2</v>
      </c>
      <c r="F5093" s="12">
        <v>2.516142815749469E-2</v>
      </c>
      <c r="G5093" s="12">
        <v>3.4435211453910451E-2</v>
      </c>
      <c r="H5093" s="12">
        <v>2.1878201528248296E-2</v>
      </c>
      <c r="I5093" s="12">
        <v>1.3798508453893511E-2</v>
      </c>
      <c r="J5093" s="12">
        <v>1.3988811317262753E-2</v>
      </c>
      <c r="K5093" s="12">
        <v>1.8178227582162306E-2</v>
      </c>
      <c r="L5093" s="12">
        <v>7.480967536532511E-3</v>
      </c>
      <c r="M5093" s="12">
        <v>2.2599142052089041E-2</v>
      </c>
    </row>
    <row r="5094" spans="1:13" x14ac:dyDescent="0.35">
      <c r="A5094" s="11" t="str">
        <f t="shared" si="81"/>
        <v>CONSUMO PER CAPITA (kg o litros por individuo)Bebidas Zumo+LecheDE 50 A 59 AÑOS</v>
      </c>
      <c r="B5094" s="11" t="s">
        <v>208</v>
      </c>
      <c r="C5094" s="11" t="s">
        <v>143</v>
      </c>
      <c r="D5094" s="11" t="s">
        <v>38</v>
      </c>
      <c r="E5094" s="12">
        <v>1.4434558585532628E-2</v>
      </c>
      <c r="F5094" s="12">
        <v>5.1843804854619776E-3</v>
      </c>
      <c r="G5094" s="12">
        <v>1.8992724191133688E-2</v>
      </c>
      <c r="H5094" s="12">
        <v>5.0238775763810015E-3</v>
      </c>
      <c r="I5094" s="12">
        <v>1.3573124153445647E-2</v>
      </c>
      <c r="J5094" s="12">
        <v>1.9462477667017176E-2</v>
      </c>
      <c r="K5094" s="12">
        <v>3.3001137237126506E-2</v>
      </c>
      <c r="L5094" s="12">
        <v>1.1840923807275567E-2</v>
      </c>
      <c r="M5094" s="12">
        <v>1.5079917100569728E-2</v>
      </c>
    </row>
    <row r="5095" spans="1:13" x14ac:dyDescent="0.35">
      <c r="A5095" s="11" t="str">
        <f t="shared" si="81"/>
        <v>CONSUMO PER CAPITA (kg o litros por individuo)Bebidas Zumo+LecheDE 60 A 75 AÑOS</v>
      </c>
      <c r="B5095" s="11" t="s">
        <v>208</v>
      </c>
      <c r="C5095" s="11" t="s">
        <v>143</v>
      </c>
      <c r="D5095" s="11" t="s">
        <v>39</v>
      </c>
      <c r="E5095" s="12">
        <v>2.3281984508314823E-2</v>
      </c>
      <c r="F5095" s="12">
        <v>1.4214832771010721E-2</v>
      </c>
      <c r="G5095" s="12">
        <v>2.7305992047419476E-2</v>
      </c>
      <c r="H5095" s="12">
        <v>1.1637633409357601E-2</v>
      </c>
      <c r="I5095" s="12">
        <v>3.2768289518705293E-2</v>
      </c>
      <c r="J5095" s="12">
        <v>1.2999416359126834E-2</v>
      </c>
      <c r="K5095" s="12">
        <v>1.705599410605968E-2</v>
      </c>
      <c r="L5095" s="12">
        <v>1.1221990215583387E-2</v>
      </c>
      <c r="M5095" s="12">
        <v>1.3789082075038843E-2</v>
      </c>
    </row>
    <row r="5096" spans="1:13" x14ac:dyDescent="0.35">
      <c r="A5096" s="11" t="str">
        <f t="shared" si="81"/>
        <v>CONSUMO PER CAPITA (kg o litros por individuo)Bebidas Zumo+LecheNIVEL ALTO</v>
      </c>
      <c r="B5096" s="11" t="s">
        <v>208</v>
      </c>
      <c r="C5096" s="11" t="s">
        <v>143</v>
      </c>
      <c r="D5096" s="11" t="s">
        <v>171</v>
      </c>
      <c r="E5096" s="12">
        <v>1.8153110896660257E-2</v>
      </c>
      <c r="F5096" s="12">
        <v>1.0788337158872233E-2</v>
      </c>
      <c r="G5096" s="12">
        <v>2.1178724826245787E-2</v>
      </c>
      <c r="H5096" s="12">
        <v>6.2603770317201319E-3</v>
      </c>
      <c r="I5096" s="12">
        <v>7.7634784891979858E-3</v>
      </c>
      <c r="J5096" s="12">
        <v>1.308836901077249E-2</v>
      </c>
      <c r="K5096" s="12">
        <v>2.7032237887995275E-2</v>
      </c>
      <c r="L5096" s="12">
        <v>5.9480544891010118E-3</v>
      </c>
      <c r="M5096" s="12">
        <v>6.2662157212599167E-3</v>
      </c>
    </row>
    <row r="5097" spans="1:13" x14ac:dyDescent="0.35">
      <c r="A5097" s="11" t="str">
        <f t="shared" si="81"/>
        <v>CONSUMO PER CAPITA (kg o litros por individuo)Bebidas Zumo+LecheNIVEL MEDIO ALTO</v>
      </c>
      <c r="B5097" s="11" t="s">
        <v>208</v>
      </c>
      <c r="C5097" s="11" t="s">
        <v>143</v>
      </c>
      <c r="D5097" s="11" t="s">
        <v>172</v>
      </c>
      <c r="E5097" s="12">
        <v>5.0783999206075583E-2</v>
      </c>
      <c r="F5097" s="12">
        <v>3.294132280895825E-2</v>
      </c>
      <c r="G5097" s="12">
        <v>5.324816531517651E-2</v>
      </c>
      <c r="H5097" s="12">
        <v>3.1758199257346721E-2</v>
      </c>
      <c r="I5097" s="12">
        <v>1.6288215985628164E-2</v>
      </c>
      <c r="J5097" s="12">
        <v>1.6959422826694156E-2</v>
      </c>
      <c r="K5097" s="12">
        <v>2.0819503179036709E-2</v>
      </c>
      <c r="L5097" s="12">
        <v>1.1868636111265821E-2</v>
      </c>
      <c r="M5097" s="12">
        <v>1.528566607118168E-2</v>
      </c>
    </row>
    <row r="5098" spans="1:13" x14ac:dyDescent="0.35">
      <c r="A5098" s="11" t="str">
        <f t="shared" si="81"/>
        <v>CONSUMO PER CAPITA (kg o litros por individuo)Bebidas Zumo+LecheNIVEL MEDIO</v>
      </c>
      <c r="B5098" s="11" t="s">
        <v>208</v>
      </c>
      <c r="C5098" s="11" t="s">
        <v>143</v>
      </c>
      <c r="D5098" s="11" t="s">
        <v>173</v>
      </c>
      <c r="E5098" s="12">
        <v>1.681928613146727E-2</v>
      </c>
      <c r="F5098" s="12">
        <v>1.3216704980247494E-2</v>
      </c>
      <c r="G5098" s="12">
        <v>2.2220391465086059E-2</v>
      </c>
      <c r="H5098" s="12">
        <v>1.0828150867412002E-2</v>
      </c>
      <c r="I5098" s="12">
        <v>3.9410812471593858E-2</v>
      </c>
      <c r="J5098" s="12">
        <v>9.6302983400533403E-3</v>
      </c>
      <c r="K5098" s="12">
        <v>1.4673205133568399E-2</v>
      </c>
      <c r="L5098" s="12">
        <v>7.777893274072187E-3</v>
      </c>
      <c r="M5098" s="12">
        <v>1.7609102865407116E-2</v>
      </c>
    </row>
    <row r="5099" spans="1:13" x14ac:dyDescent="0.35">
      <c r="A5099" s="11" t="str">
        <f t="shared" si="81"/>
        <v>CONSUMO PER CAPITA (kg o litros por individuo)Bebidas Zumo+LecheNIVEL MEDIO BAJO</v>
      </c>
      <c r="B5099" s="11" t="s">
        <v>208</v>
      </c>
      <c r="C5099" s="11" t="s">
        <v>143</v>
      </c>
      <c r="D5099" s="11" t="s">
        <v>174</v>
      </c>
      <c r="E5099" s="12">
        <v>1.1275626806486094E-2</v>
      </c>
      <c r="F5099" s="12">
        <v>8.273785094787281E-3</v>
      </c>
      <c r="G5099" s="12">
        <v>1.4857418589200153E-2</v>
      </c>
      <c r="H5099" s="12">
        <v>1.4122105883373915E-2</v>
      </c>
      <c r="I5099" s="12">
        <v>9.654200679814387E-3</v>
      </c>
      <c r="J5099" s="12">
        <v>6.7808840702826565E-3</v>
      </c>
      <c r="K5099" s="12">
        <v>1.1643808065962416E-2</v>
      </c>
      <c r="L5099" s="12">
        <v>3.6263000273193844E-3</v>
      </c>
      <c r="M5099" s="12">
        <v>1.0596823567816514E-2</v>
      </c>
    </row>
    <row r="5100" spans="1:13" x14ac:dyDescent="0.35">
      <c r="A5100" s="11" t="str">
        <f t="shared" si="81"/>
        <v>CONSUMO PER CAPITA (kg o litros por individuo)Bebidas Zumo+LecheNIVEL BAJO</v>
      </c>
      <c r="B5100" s="11" t="s">
        <v>208</v>
      </c>
      <c r="C5100" s="11" t="s">
        <v>143</v>
      </c>
      <c r="D5100" s="11" t="s">
        <v>190</v>
      </c>
      <c r="E5100" s="12">
        <v>1.5756377120049864E-2</v>
      </c>
      <c r="F5100" s="12">
        <v>8.9505267653633685E-3</v>
      </c>
      <c r="G5100" s="12">
        <v>2.3571416471100948E-2</v>
      </c>
      <c r="H5100" s="12">
        <v>1.6558716253742421E-2</v>
      </c>
      <c r="I5100" s="12">
        <v>2.0299897173913593E-2</v>
      </c>
      <c r="J5100" s="12">
        <v>2.81609692805086E-2</v>
      </c>
      <c r="K5100" s="12">
        <v>3.2094687828722691E-2</v>
      </c>
      <c r="L5100" s="12">
        <v>2.0241223046306718E-2</v>
      </c>
      <c r="M5100" s="12">
        <v>3.1528414784949797E-2</v>
      </c>
    </row>
    <row r="5101" spans="1:13" x14ac:dyDescent="0.35">
      <c r="A5101" s="11" t="str">
        <f t="shared" si="81"/>
        <v>CONSUMO PER CAPITA (kg o litros por individuo)Bebidas Zumo+LecheHOMBRE</v>
      </c>
      <c r="B5101" s="11" t="s">
        <v>208</v>
      </c>
      <c r="C5101" s="11" t="s">
        <v>143</v>
      </c>
      <c r="D5101" s="11" t="s">
        <v>17</v>
      </c>
      <c r="E5101" s="12">
        <v>1.7948927463541344E-2</v>
      </c>
      <c r="F5101" s="12">
        <v>8.1519211208935325E-3</v>
      </c>
      <c r="G5101" s="12">
        <v>1.619330084638566E-2</v>
      </c>
      <c r="H5101" s="12">
        <v>6.4831300874554623E-3</v>
      </c>
      <c r="I5101" s="12">
        <v>8.7507855390722145E-3</v>
      </c>
      <c r="J5101" s="12">
        <v>1.6994940421321398E-2</v>
      </c>
      <c r="K5101" s="12">
        <v>3.0087613077966709E-2</v>
      </c>
      <c r="L5101" s="12">
        <v>7.9154644414933181E-3</v>
      </c>
      <c r="M5101" s="12">
        <v>1.4866646983022768E-2</v>
      </c>
    </row>
    <row r="5102" spans="1:13" x14ac:dyDescent="0.35">
      <c r="A5102" s="11" t="str">
        <f t="shared" si="81"/>
        <v>CONSUMO PER CAPITA (kg o litros por individuo)Bebidas Zumo+LecheMUJER</v>
      </c>
      <c r="B5102" s="11" t="s">
        <v>208</v>
      </c>
      <c r="C5102" s="11" t="s">
        <v>143</v>
      </c>
      <c r="D5102" s="11" t="s">
        <v>18</v>
      </c>
      <c r="E5102" s="12">
        <v>2.4305257932760855E-2</v>
      </c>
      <c r="F5102" s="12">
        <v>1.9730527228415444E-2</v>
      </c>
      <c r="G5102" s="12">
        <v>3.5382480316870316E-2</v>
      </c>
      <c r="H5102" s="12">
        <v>2.2864655850580735E-2</v>
      </c>
      <c r="I5102" s="12">
        <v>3.130390192297678E-2</v>
      </c>
      <c r="J5102" s="12">
        <v>1.3533241488564203E-2</v>
      </c>
      <c r="K5102" s="12">
        <v>1.3671095125747372E-2</v>
      </c>
      <c r="L5102" s="12">
        <v>1.234664121321315E-2</v>
      </c>
      <c r="M5102" s="12">
        <v>1.877445317351395E-2</v>
      </c>
    </row>
    <row r="5103" spans="1:13" x14ac:dyDescent="0.35">
      <c r="A5103" s="11" t="str">
        <f t="shared" si="81"/>
        <v>CONSUMO PER CAPITA (kg o litros por individuo)RestoT.ESPAÑA</v>
      </c>
      <c r="B5103" s="11" t="s">
        <v>208</v>
      </c>
      <c r="C5103" s="11" t="s">
        <v>72</v>
      </c>
      <c r="D5103" s="11" t="s">
        <v>32</v>
      </c>
      <c r="E5103" s="12">
        <v>0.12758583639896653</v>
      </c>
      <c r="F5103" s="12">
        <v>0.17886808197585435</v>
      </c>
      <c r="G5103" s="12">
        <v>0.20599169021952202</v>
      </c>
      <c r="H5103" s="12">
        <v>7.8828449568824344E-2</v>
      </c>
      <c r="I5103" s="12">
        <v>7.1104777876390302E-2</v>
      </c>
      <c r="J5103" s="12">
        <v>7.2918287747584215E-2</v>
      </c>
      <c r="K5103" s="12">
        <v>9.7085212725195463E-2</v>
      </c>
      <c r="L5103" s="12">
        <v>5.432526682349495E-2</v>
      </c>
      <c r="M5103" s="12">
        <v>4.4678405144248548E-2</v>
      </c>
    </row>
    <row r="5104" spans="1:13" x14ac:dyDescent="0.35">
      <c r="A5104" s="11" t="str">
        <f t="shared" si="81"/>
        <v>CONSUMO PER CAPITA (kg o litros por individuo)RestoBCN AM</v>
      </c>
      <c r="B5104" s="11" t="s">
        <v>208</v>
      </c>
      <c r="C5104" s="11" t="s">
        <v>72</v>
      </c>
      <c r="D5104" s="11" t="s">
        <v>1</v>
      </c>
      <c r="E5104" s="12">
        <v>0.14056937987924351</v>
      </c>
      <c r="F5104" s="12">
        <v>0.1304842744510803</v>
      </c>
      <c r="G5104" s="12">
        <v>0.13535891944626016</v>
      </c>
      <c r="H5104" s="12">
        <v>4.1177616301066845E-2</v>
      </c>
      <c r="I5104" s="12">
        <v>5.0273549830040815E-2</v>
      </c>
      <c r="J5104" s="12">
        <v>1.5455439715843311E-2</v>
      </c>
      <c r="K5104" s="12">
        <v>3.8436350052114113E-2</v>
      </c>
      <c r="L5104" s="12">
        <v>4.2618043193419386E-2</v>
      </c>
      <c r="M5104" s="12">
        <v>2.8263511879051031E-2</v>
      </c>
    </row>
    <row r="5105" spans="1:13" x14ac:dyDescent="0.35">
      <c r="A5105" s="11" t="str">
        <f t="shared" si="81"/>
        <v>CONSUMO PER CAPITA (kg o litros por individuo)RestoREST.CAT ARAGON</v>
      </c>
      <c r="B5105" s="11" t="s">
        <v>208</v>
      </c>
      <c r="C5105" s="11" t="s">
        <v>72</v>
      </c>
      <c r="D5105" s="11" t="s">
        <v>2</v>
      </c>
      <c r="E5105" s="12">
        <v>0.13725256968601232</v>
      </c>
      <c r="F5105" s="12">
        <v>0.13867752632903749</v>
      </c>
      <c r="G5105" s="12">
        <v>0.13500059777466564</v>
      </c>
      <c r="H5105" s="12">
        <v>4.1835109850473715E-2</v>
      </c>
      <c r="I5105" s="12">
        <v>4.247882817476295E-2</v>
      </c>
      <c r="J5105" s="12">
        <v>4.1193263399938583E-2</v>
      </c>
      <c r="K5105" s="12">
        <v>3.5693556070724913E-2</v>
      </c>
      <c r="L5105" s="12">
        <v>3.6789123722078189E-2</v>
      </c>
      <c r="M5105" s="12">
        <v>1.5442829602174539E-2</v>
      </c>
    </row>
    <row r="5106" spans="1:13" x14ac:dyDescent="0.35">
      <c r="A5106" s="11" t="str">
        <f t="shared" si="81"/>
        <v>CONSUMO PER CAPITA (kg o litros por individuo)RestoLEVANTE</v>
      </c>
      <c r="B5106" s="11" t="s">
        <v>208</v>
      </c>
      <c r="C5106" s="11" t="s">
        <v>72</v>
      </c>
      <c r="D5106" s="11" t="s">
        <v>3</v>
      </c>
      <c r="E5106" s="12">
        <v>8.2726988205501048E-2</v>
      </c>
      <c r="F5106" s="12">
        <v>0.17155946833784075</v>
      </c>
      <c r="G5106" s="12">
        <v>0.13674625632559126</v>
      </c>
      <c r="H5106" s="12">
        <v>2.0076383705318796E-2</v>
      </c>
      <c r="I5106" s="12">
        <v>2.7457559693817593E-2</v>
      </c>
      <c r="J5106" s="12">
        <v>3.9162192607093103E-2</v>
      </c>
      <c r="K5106" s="12">
        <v>6.0689209918702698E-2</v>
      </c>
      <c r="L5106" s="12">
        <v>3.2745822606300656E-2</v>
      </c>
      <c r="M5106" s="12">
        <v>2.9435790390756014E-2</v>
      </c>
    </row>
    <row r="5107" spans="1:13" x14ac:dyDescent="0.35">
      <c r="A5107" s="11" t="str">
        <f t="shared" si="81"/>
        <v>CONSUMO PER CAPITA (kg o litros por individuo)RestoANDALUCIA</v>
      </c>
      <c r="B5107" s="11" t="s">
        <v>208</v>
      </c>
      <c r="C5107" s="11" t="s">
        <v>72</v>
      </c>
      <c r="D5107" s="11" t="s">
        <v>4</v>
      </c>
      <c r="E5107" s="12">
        <v>0.19672207003968653</v>
      </c>
      <c r="F5107" s="12">
        <v>0.28262353788891825</v>
      </c>
      <c r="G5107" s="12">
        <v>0.39986992446406638</v>
      </c>
      <c r="H5107" s="12">
        <v>0.16073401208131199</v>
      </c>
      <c r="I5107" s="12">
        <v>0.16632076159607034</v>
      </c>
      <c r="J5107" s="12">
        <v>0.13199561887115274</v>
      </c>
      <c r="K5107" s="12">
        <v>0.18235083762442408</v>
      </c>
      <c r="L5107" s="12">
        <v>0.11846775395559628</v>
      </c>
      <c r="M5107" s="12">
        <v>8.2394061257820034E-2</v>
      </c>
    </row>
    <row r="5108" spans="1:13" x14ac:dyDescent="0.35">
      <c r="A5108" s="11" t="str">
        <f t="shared" si="81"/>
        <v>CONSUMO PER CAPITA (kg o litros por individuo)RestoMDD AM</v>
      </c>
      <c r="B5108" s="11" t="s">
        <v>208</v>
      </c>
      <c r="C5108" s="11" t="s">
        <v>72</v>
      </c>
      <c r="D5108" s="11" t="s">
        <v>5</v>
      </c>
      <c r="E5108" s="12">
        <v>0.13062885868393773</v>
      </c>
      <c r="F5108" s="12">
        <v>0.17695771536333391</v>
      </c>
      <c r="G5108" s="12">
        <v>0.16928691362745693</v>
      </c>
      <c r="H5108" s="12">
        <v>9.6824255199448872E-2</v>
      </c>
      <c r="I5108" s="12">
        <v>8.2244415805690335E-2</v>
      </c>
      <c r="J5108" s="12">
        <v>0.13707528152188447</v>
      </c>
      <c r="K5108" s="12">
        <v>9.7610028659075185E-2</v>
      </c>
      <c r="L5108" s="12">
        <v>5.0600853512377184E-2</v>
      </c>
      <c r="M5108" s="12">
        <v>5.8179468227297568E-2</v>
      </c>
    </row>
    <row r="5109" spans="1:13" x14ac:dyDescent="0.35">
      <c r="A5109" s="11" t="str">
        <f t="shared" si="81"/>
        <v>CONSUMO PER CAPITA (kg o litros por individuo)RestoRTO CENTRO</v>
      </c>
      <c r="B5109" s="11" t="s">
        <v>208</v>
      </c>
      <c r="C5109" s="11" t="s">
        <v>72</v>
      </c>
      <c r="D5109" s="11" t="s">
        <v>6</v>
      </c>
      <c r="E5109" s="12">
        <v>0.12282598837911821</v>
      </c>
      <c r="F5109" s="12">
        <v>0.13669139432885494</v>
      </c>
      <c r="G5109" s="12">
        <v>0.19688813374137909</v>
      </c>
      <c r="H5109" s="12">
        <v>9.2309529512016084E-2</v>
      </c>
      <c r="I5109" s="12">
        <v>5.1671448811660595E-2</v>
      </c>
      <c r="J5109" s="12">
        <v>5.5276129708503922E-2</v>
      </c>
      <c r="K5109" s="12">
        <v>0.19940148088223658</v>
      </c>
      <c r="L5109" s="12">
        <v>2.029567272083314E-2</v>
      </c>
      <c r="M5109" s="12">
        <v>5.6062404652053387E-2</v>
      </c>
    </row>
    <row r="5110" spans="1:13" x14ac:dyDescent="0.35">
      <c r="A5110" s="11" t="str">
        <f t="shared" si="81"/>
        <v>CONSUMO PER CAPITA (kg o litros por individuo)RestoNORTE-CENTRO</v>
      </c>
      <c r="B5110" s="11" t="s">
        <v>208</v>
      </c>
      <c r="C5110" s="11" t="s">
        <v>72</v>
      </c>
      <c r="D5110" s="11" t="s">
        <v>7</v>
      </c>
      <c r="E5110" s="12">
        <v>5.6957010733282687E-2</v>
      </c>
      <c r="F5110" s="12">
        <v>9.6968980934799706E-2</v>
      </c>
      <c r="G5110" s="12">
        <v>0.13558928341889434</v>
      </c>
      <c r="H5110" s="12">
        <v>4.8937680478928949E-2</v>
      </c>
      <c r="I5110" s="12">
        <v>3.4902432375183479E-2</v>
      </c>
      <c r="J5110" s="12">
        <v>8.1076505085991693E-2</v>
      </c>
      <c r="K5110" s="12">
        <v>4.9288928469870687E-2</v>
      </c>
      <c r="L5110" s="12">
        <v>3.8885937341709143E-2</v>
      </c>
      <c r="M5110" s="12">
        <v>1.9657746374384777E-2</v>
      </c>
    </row>
    <row r="5111" spans="1:13" x14ac:dyDescent="0.35">
      <c r="A5111" s="11" t="str">
        <f t="shared" si="81"/>
        <v>CONSUMO PER CAPITA (kg o litros por individuo)RestoNOROESTE</v>
      </c>
      <c r="B5111" s="11" t="s">
        <v>208</v>
      </c>
      <c r="C5111" s="11" t="s">
        <v>72</v>
      </c>
      <c r="D5111" s="11" t="s">
        <v>8</v>
      </c>
      <c r="E5111" s="12">
        <v>9.5828122858883771E-2</v>
      </c>
      <c r="F5111" s="12">
        <v>0.20106705691791762</v>
      </c>
      <c r="G5111" s="12">
        <v>0.20557929335712782</v>
      </c>
      <c r="H5111" s="12">
        <v>8.0929564584693817E-2</v>
      </c>
      <c r="I5111" s="12">
        <v>3.8609506983379747E-2</v>
      </c>
      <c r="J5111" s="12">
        <v>1.9625782094089241E-2</v>
      </c>
      <c r="K5111" s="12">
        <v>6.1422272697923698E-2</v>
      </c>
      <c r="L5111" s="12">
        <v>4.3682058368124776E-2</v>
      </c>
      <c r="M5111" s="12">
        <v>4.1102371713910235E-2</v>
      </c>
    </row>
    <row r="5112" spans="1:13" x14ac:dyDescent="0.35">
      <c r="A5112" s="11" t="str">
        <f t="shared" si="81"/>
        <v>CONSUMO PER CAPITA (kg o litros por individuo)Resto&lt;2MIL</v>
      </c>
      <c r="B5112" s="11" t="s">
        <v>208</v>
      </c>
      <c r="C5112" s="11" t="s">
        <v>72</v>
      </c>
      <c r="D5112" s="11" t="s">
        <v>9</v>
      </c>
      <c r="E5112" s="12">
        <v>0.11111999866510944</v>
      </c>
      <c r="F5112" s="12">
        <v>6.3180198115091291E-2</v>
      </c>
      <c r="G5112" s="12">
        <v>0.13635552385817812</v>
      </c>
      <c r="H5112" s="12">
        <v>5.2014573331406147E-2</v>
      </c>
      <c r="I5112" s="12">
        <v>6.1504290010805804E-2</v>
      </c>
      <c r="J5112" s="12">
        <v>6.7488029215703307E-2</v>
      </c>
      <c r="K5112" s="12">
        <v>4.1298346055760222E-2</v>
      </c>
      <c r="L5112" s="12">
        <v>6.4041110088629343E-3</v>
      </c>
      <c r="M5112" s="12">
        <v>4.3578711110984034E-2</v>
      </c>
    </row>
    <row r="5113" spans="1:13" x14ac:dyDescent="0.35">
      <c r="A5113" s="11" t="str">
        <f t="shared" si="81"/>
        <v>CONSUMO PER CAPITA (kg o litros por individuo)Resto2-5MIL</v>
      </c>
      <c r="B5113" s="11" t="s">
        <v>208</v>
      </c>
      <c r="C5113" s="11" t="s">
        <v>72</v>
      </c>
      <c r="D5113" s="11" t="s">
        <v>10</v>
      </c>
      <c r="E5113" s="12">
        <v>0.12438232073569941</v>
      </c>
      <c r="F5113" s="12">
        <v>9.4397195579600232E-2</v>
      </c>
      <c r="G5113" s="12">
        <v>0.13449708093676727</v>
      </c>
      <c r="H5113" s="12">
        <v>8.0385509878332886E-2</v>
      </c>
      <c r="I5113" s="12">
        <v>0.11850576084285312</v>
      </c>
      <c r="J5113" s="12">
        <v>5.8534143287208469E-2</v>
      </c>
      <c r="K5113" s="12">
        <v>3.8440924739465532E-2</v>
      </c>
      <c r="L5113" s="12">
        <v>4.4012455065108945E-2</v>
      </c>
      <c r="M5113" s="12">
        <v>6.917374553214288E-2</v>
      </c>
    </row>
    <row r="5114" spans="1:13" x14ac:dyDescent="0.35">
      <c r="A5114" s="11" t="str">
        <f t="shared" si="81"/>
        <v>CONSUMO PER CAPITA (kg o litros por individuo)Resto5-10MIL</v>
      </c>
      <c r="B5114" s="11" t="s">
        <v>208</v>
      </c>
      <c r="C5114" s="11" t="s">
        <v>72</v>
      </c>
      <c r="D5114" s="11" t="s">
        <v>11</v>
      </c>
      <c r="E5114" s="12">
        <v>0.17509427862453425</v>
      </c>
      <c r="F5114" s="12">
        <v>0.18730293804625878</v>
      </c>
      <c r="G5114" s="12">
        <v>0.48799295426572786</v>
      </c>
      <c r="H5114" s="12">
        <v>5.8833525289427889E-2</v>
      </c>
      <c r="I5114" s="12">
        <v>8.4286138899637361E-2</v>
      </c>
      <c r="J5114" s="12">
        <v>0.17551368230222475</v>
      </c>
      <c r="K5114" s="12">
        <v>9.4001946364496033E-2</v>
      </c>
      <c r="L5114" s="12">
        <v>9.7985678680315325E-2</v>
      </c>
      <c r="M5114" s="12">
        <v>2.0284202044261249E-2</v>
      </c>
    </row>
    <row r="5115" spans="1:13" x14ac:dyDescent="0.35">
      <c r="A5115" s="11" t="str">
        <f t="shared" si="81"/>
        <v>CONSUMO PER CAPITA (kg o litros por individuo)Resto10-30MIL</v>
      </c>
      <c r="B5115" s="11" t="s">
        <v>208</v>
      </c>
      <c r="C5115" s="11" t="s">
        <v>72</v>
      </c>
      <c r="D5115" s="11" t="s">
        <v>12</v>
      </c>
      <c r="E5115" s="12">
        <v>0.15863945646788091</v>
      </c>
      <c r="F5115" s="12">
        <v>0.272388231171595</v>
      </c>
      <c r="G5115" s="12">
        <v>0.26118109402848644</v>
      </c>
      <c r="H5115" s="12">
        <v>9.4573006786219702E-2</v>
      </c>
      <c r="I5115" s="12">
        <v>4.1261707840147793E-2</v>
      </c>
      <c r="J5115" s="12">
        <v>5.0143564537152172E-2</v>
      </c>
      <c r="K5115" s="12">
        <v>0.16680825333634552</v>
      </c>
      <c r="L5115" s="12">
        <v>0.10318611897818408</v>
      </c>
      <c r="M5115" s="12">
        <v>5.7268541993198557E-2</v>
      </c>
    </row>
    <row r="5116" spans="1:13" x14ac:dyDescent="0.35">
      <c r="A5116" s="11" t="str">
        <f t="shared" si="81"/>
        <v>CONSUMO PER CAPITA (kg o litros por individuo)Resto30-100MIL</v>
      </c>
      <c r="B5116" s="11" t="s">
        <v>208</v>
      </c>
      <c r="C5116" s="11" t="s">
        <v>72</v>
      </c>
      <c r="D5116" s="11" t="s">
        <v>13</v>
      </c>
      <c r="E5116" s="12">
        <v>0.13883134257558216</v>
      </c>
      <c r="F5116" s="12">
        <v>0.19564802091940978</v>
      </c>
      <c r="G5116" s="12">
        <v>0.18931353125618094</v>
      </c>
      <c r="H5116" s="12">
        <v>0.10627611697525371</v>
      </c>
      <c r="I5116" s="12">
        <v>0.12742236289100572</v>
      </c>
      <c r="J5116" s="12">
        <v>8.4499715501573924E-2</v>
      </c>
      <c r="K5116" s="12">
        <v>0.12445114528739111</v>
      </c>
      <c r="L5116" s="12">
        <v>4.1693404224946405E-2</v>
      </c>
      <c r="M5116" s="12">
        <v>5.6868495354888839E-2</v>
      </c>
    </row>
    <row r="5117" spans="1:13" x14ac:dyDescent="0.35">
      <c r="A5117" s="11" t="str">
        <f t="shared" si="81"/>
        <v>CONSUMO PER CAPITA (kg o litros por individuo)Resto100-200MIL</v>
      </c>
      <c r="B5117" s="11" t="s">
        <v>208</v>
      </c>
      <c r="C5117" s="11" t="s">
        <v>72</v>
      </c>
      <c r="D5117" s="11" t="s">
        <v>14</v>
      </c>
      <c r="E5117" s="12">
        <v>5.7266269825077931E-2</v>
      </c>
      <c r="F5117" s="12">
        <v>0.12426958759705214</v>
      </c>
      <c r="G5117" s="12">
        <v>0.15149505883143924</v>
      </c>
      <c r="H5117" s="12">
        <v>4.3092146946833013E-2</v>
      </c>
      <c r="I5117" s="12">
        <v>6.9448680389887593E-2</v>
      </c>
      <c r="J5117" s="12">
        <v>5.4972601855649457E-2</v>
      </c>
      <c r="K5117" s="12">
        <v>0.10062070928666506</v>
      </c>
      <c r="L5117" s="12">
        <v>5.9137108702291802E-2</v>
      </c>
      <c r="M5117" s="12">
        <v>6.2759988216939677E-2</v>
      </c>
    </row>
    <row r="5118" spans="1:13" x14ac:dyDescent="0.35">
      <c r="A5118" s="11" t="str">
        <f t="shared" si="81"/>
        <v>CONSUMO PER CAPITA (kg o litros por individuo)Resto200-500MIL</v>
      </c>
      <c r="B5118" s="11" t="s">
        <v>208</v>
      </c>
      <c r="C5118" s="11" t="s">
        <v>72</v>
      </c>
      <c r="D5118" s="11" t="s">
        <v>15</v>
      </c>
      <c r="E5118" s="12">
        <v>9.6088883691431093E-2</v>
      </c>
      <c r="F5118" s="12">
        <v>0.22898563976535158</v>
      </c>
      <c r="G5118" s="12">
        <v>0.18862057760155454</v>
      </c>
      <c r="H5118" s="12">
        <v>6.1090710422258714E-2</v>
      </c>
      <c r="I5118" s="12">
        <v>3.8273637601178141E-2</v>
      </c>
      <c r="J5118" s="12">
        <v>1.829318272569605E-2</v>
      </c>
      <c r="K5118" s="12">
        <v>6.0457292660163225E-2</v>
      </c>
      <c r="L5118" s="12">
        <v>2.8061527003517873E-2</v>
      </c>
      <c r="M5118" s="12">
        <v>2.4300093364989176E-2</v>
      </c>
    </row>
    <row r="5119" spans="1:13" x14ac:dyDescent="0.35">
      <c r="A5119" s="11" t="str">
        <f t="shared" si="81"/>
        <v>CONSUMO PER CAPITA (kg o litros por individuo)Resto&gt;500MIL</v>
      </c>
      <c r="B5119" s="11" t="s">
        <v>208</v>
      </c>
      <c r="C5119" s="11" t="s">
        <v>72</v>
      </c>
      <c r="D5119" s="11" t="s">
        <v>16</v>
      </c>
      <c r="E5119" s="12">
        <v>0.1310091871357548</v>
      </c>
      <c r="F5119" s="12">
        <v>0.12231471030822241</v>
      </c>
      <c r="G5119" s="12">
        <v>0.12704987540982121</v>
      </c>
      <c r="H5119" s="12">
        <v>8.201187790664892E-2</v>
      </c>
      <c r="I5119" s="12">
        <v>3.9223098503677063E-2</v>
      </c>
      <c r="J5119" s="12">
        <v>9.4224539925092027E-2</v>
      </c>
      <c r="K5119" s="12">
        <v>5.7723628953599282E-2</v>
      </c>
      <c r="L5119" s="12">
        <v>3.401440388316581E-2</v>
      </c>
      <c r="M5119" s="12">
        <v>2.4365334210106511E-2</v>
      </c>
    </row>
    <row r="5120" spans="1:13" x14ac:dyDescent="0.35">
      <c r="A5120" s="11" t="str">
        <f t="shared" si="81"/>
        <v>CONSUMO PER CAPITA (kg o litros por individuo)RestoDE 15 A 19 AÑOS</v>
      </c>
      <c r="B5120" s="11" t="s">
        <v>208</v>
      </c>
      <c r="C5120" s="11" t="s">
        <v>72</v>
      </c>
      <c r="D5120" s="11" t="s">
        <v>34</v>
      </c>
      <c r="E5120" s="12">
        <v>0.17647392326940556</v>
      </c>
      <c r="F5120" s="12">
        <v>0.12594563922402</v>
      </c>
      <c r="G5120" s="12">
        <v>0.31840916301256195</v>
      </c>
      <c r="H5120" s="12">
        <v>7.238848119685215E-2</v>
      </c>
      <c r="I5120" s="12">
        <v>6.9346261308074156E-2</v>
      </c>
      <c r="J5120" s="12" t="s">
        <v>222</v>
      </c>
      <c r="K5120" s="12">
        <v>1.0102027738191417E-2</v>
      </c>
      <c r="L5120" s="12">
        <v>5.9582425725021725E-2</v>
      </c>
      <c r="M5120" s="12">
        <v>1.8548194450830859E-2</v>
      </c>
    </row>
    <row r="5121" spans="1:13" x14ac:dyDescent="0.35">
      <c r="A5121" s="11" t="str">
        <f t="shared" si="81"/>
        <v>CONSUMO PER CAPITA (kg o litros por individuo)RestoDE 20 A 24 AÑOS</v>
      </c>
      <c r="B5121" s="11" t="s">
        <v>208</v>
      </c>
      <c r="C5121" s="11" t="s">
        <v>72</v>
      </c>
      <c r="D5121" s="11" t="s">
        <v>35</v>
      </c>
      <c r="E5121" s="12">
        <v>0.11974995151271452</v>
      </c>
      <c r="F5121" s="12">
        <v>0.17677706053449446</v>
      </c>
      <c r="G5121" s="12">
        <v>0.20613029714696804</v>
      </c>
      <c r="H5121" s="12">
        <v>3.0525209903305778E-2</v>
      </c>
      <c r="I5121" s="12">
        <v>0.11325138421151944</v>
      </c>
      <c r="J5121" s="12">
        <v>0.14196704056397275</v>
      </c>
      <c r="K5121" s="12">
        <v>0.14755028627681635</v>
      </c>
      <c r="L5121" s="12">
        <v>8.8787850343580416E-2</v>
      </c>
      <c r="M5121" s="12">
        <v>2.9202626051816064E-2</v>
      </c>
    </row>
    <row r="5122" spans="1:13" x14ac:dyDescent="0.35">
      <c r="A5122" s="11" t="str">
        <f t="shared" si="81"/>
        <v>CONSUMO PER CAPITA (kg o litros por individuo)RestoDE 25 A 34 AÑOS</v>
      </c>
      <c r="B5122" s="11" t="s">
        <v>208</v>
      </c>
      <c r="C5122" s="11" t="s">
        <v>72</v>
      </c>
      <c r="D5122" s="11" t="s">
        <v>36</v>
      </c>
      <c r="E5122" s="12">
        <v>0.16253692796968472</v>
      </c>
      <c r="F5122" s="12">
        <v>0.17720691423446808</v>
      </c>
      <c r="G5122" s="12">
        <v>0.16041680668582717</v>
      </c>
      <c r="H5122" s="12">
        <v>0.10056823203516232</v>
      </c>
      <c r="I5122" s="12">
        <v>9.6585708409638316E-2</v>
      </c>
      <c r="J5122" s="12">
        <v>8.2635064265135297E-2</v>
      </c>
      <c r="K5122" s="12">
        <v>0.10413567641144125</v>
      </c>
      <c r="L5122" s="12">
        <v>7.4273708755081935E-2</v>
      </c>
      <c r="M5122" s="12">
        <v>8.2574436870769874E-2</v>
      </c>
    </row>
    <row r="5123" spans="1:13" x14ac:dyDescent="0.35">
      <c r="A5123" s="11" t="str">
        <f t="shared" si="81"/>
        <v>CONSUMO PER CAPITA (kg o litros por individuo)RestoDE 35 A 49 AÑOS</v>
      </c>
      <c r="B5123" s="11" t="s">
        <v>208</v>
      </c>
      <c r="C5123" s="11" t="s">
        <v>72</v>
      </c>
      <c r="D5123" s="11" t="s">
        <v>37</v>
      </c>
      <c r="E5123" s="12">
        <v>0.12462548528605209</v>
      </c>
      <c r="F5123" s="12">
        <v>0.21638596291388035</v>
      </c>
      <c r="G5123" s="12">
        <v>0.22121486081876937</v>
      </c>
      <c r="H5123" s="12">
        <v>8.8740344735493623E-2</v>
      </c>
      <c r="I5123" s="12">
        <v>7.0543509821233974E-2</v>
      </c>
      <c r="J5123" s="12">
        <v>9.4698989602220424E-2</v>
      </c>
      <c r="K5123" s="12">
        <v>0.11218591584734905</v>
      </c>
      <c r="L5123" s="12">
        <v>6.2247614924017321E-2</v>
      </c>
      <c r="M5123" s="12">
        <v>4.9475916594757023E-2</v>
      </c>
    </row>
    <row r="5124" spans="1:13" x14ac:dyDescent="0.35">
      <c r="A5124" s="11" t="str">
        <f t="shared" si="81"/>
        <v>CONSUMO PER CAPITA (kg o litros por individuo)RestoDE 50 A 59 AÑOS</v>
      </c>
      <c r="B5124" s="11" t="s">
        <v>208</v>
      </c>
      <c r="C5124" s="11" t="s">
        <v>72</v>
      </c>
      <c r="D5124" s="11" t="s">
        <v>38</v>
      </c>
      <c r="E5124" s="12">
        <v>0.1119621843874153</v>
      </c>
      <c r="F5124" s="12">
        <v>0.15828288166335064</v>
      </c>
      <c r="G5124" s="12">
        <v>0.21160198600351765</v>
      </c>
      <c r="H5124" s="12">
        <v>9.0569050979017199E-2</v>
      </c>
      <c r="I5124" s="12">
        <v>3.9722193872616669E-2</v>
      </c>
      <c r="J5124" s="12">
        <v>5.6869976850680647E-2</v>
      </c>
      <c r="K5124" s="12">
        <v>8.6485596505642706E-2</v>
      </c>
      <c r="L5124" s="12">
        <v>3.2981980522600332E-2</v>
      </c>
      <c r="M5124" s="12">
        <v>4.7640923791939946E-2</v>
      </c>
    </row>
    <row r="5125" spans="1:13" x14ac:dyDescent="0.35">
      <c r="A5125" s="11" t="str">
        <f t="shared" si="81"/>
        <v>CONSUMO PER CAPITA (kg o litros por individuo)RestoDE 60 A 75 AÑOS</v>
      </c>
      <c r="B5125" s="11" t="s">
        <v>208</v>
      </c>
      <c r="C5125" s="11" t="s">
        <v>72</v>
      </c>
      <c r="D5125" s="11" t="s">
        <v>39</v>
      </c>
      <c r="E5125" s="12">
        <v>0.11050215760931845</v>
      </c>
      <c r="F5125" s="12">
        <v>0.16702776304814154</v>
      </c>
      <c r="G5125" s="12">
        <v>0.17648631142349305</v>
      </c>
      <c r="H5125" s="12">
        <v>5.8775381548178379E-2</v>
      </c>
      <c r="I5125" s="12">
        <v>7.0666487597520311E-2</v>
      </c>
      <c r="J5125" s="12">
        <v>5.523660164781273E-2</v>
      </c>
      <c r="K5125" s="12">
        <v>9.4330852431517648E-2</v>
      </c>
      <c r="L5125" s="12">
        <v>3.8617159140566931E-2</v>
      </c>
      <c r="M5125" s="12">
        <v>2.5297249212751661E-2</v>
      </c>
    </row>
    <row r="5126" spans="1:13" x14ac:dyDescent="0.35">
      <c r="A5126" s="11" t="str">
        <f t="shared" si="81"/>
        <v>CONSUMO PER CAPITA (kg o litros por individuo)RestoNIVEL ALTO</v>
      </c>
      <c r="B5126" s="11" t="s">
        <v>208</v>
      </c>
      <c r="C5126" s="11" t="s">
        <v>72</v>
      </c>
      <c r="D5126" s="11" t="s">
        <v>171</v>
      </c>
      <c r="E5126" s="12">
        <v>0.10238492459929387</v>
      </c>
      <c r="F5126" s="12">
        <v>0.17920857663363543</v>
      </c>
      <c r="G5126" s="12">
        <v>0.26089508206519446</v>
      </c>
      <c r="H5126" s="12">
        <v>9.6938139617800886E-2</v>
      </c>
      <c r="I5126" s="12">
        <v>6.2729540813806065E-2</v>
      </c>
      <c r="J5126" s="12">
        <v>9.2010450011043257E-2</v>
      </c>
      <c r="K5126" s="12">
        <v>0.1072509527031769</v>
      </c>
      <c r="L5126" s="12">
        <v>4.7914818707773747E-2</v>
      </c>
      <c r="M5126" s="12">
        <v>3.7538449336427034E-2</v>
      </c>
    </row>
    <row r="5127" spans="1:13" x14ac:dyDescent="0.35">
      <c r="A5127" s="11" t="str">
        <f t="shared" si="81"/>
        <v>CONSUMO PER CAPITA (kg o litros por individuo)RestoNIVEL MEDIO ALTO</v>
      </c>
      <c r="B5127" s="11" t="s">
        <v>208</v>
      </c>
      <c r="C5127" s="11" t="s">
        <v>72</v>
      </c>
      <c r="D5127" s="11" t="s">
        <v>172</v>
      </c>
      <c r="E5127" s="12">
        <v>0.13221904494857764</v>
      </c>
      <c r="F5127" s="12">
        <v>0.15862092812846385</v>
      </c>
      <c r="G5127" s="12">
        <v>0.12409448178849497</v>
      </c>
      <c r="H5127" s="12">
        <v>4.8966321510484224E-2</v>
      </c>
      <c r="I5127" s="12">
        <v>3.2462882078771869E-2</v>
      </c>
      <c r="J5127" s="12">
        <v>4.4515082648140337E-2</v>
      </c>
      <c r="K5127" s="12">
        <v>6.2474037243349517E-2</v>
      </c>
      <c r="L5127" s="12">
        <v>6.5996396046754488E-2</v>
      </c>
      <c r="M5127" s="12">
        <v>4.676388197182646E-2</v>
      </c>
    </row>
    <row r="5128" spans="1:13" x14ac:dyDescent="0.35">
      <c r="A5128" s="11" t="str">
        <f t="shared" si="81"/>
        <v>CONSUMO PER CAPITA (kg o litros por individuo)RestoNIVEL MEDIO</v>
      </c>
      <c r="B5128" s="11" t="s">
        <v>208</v>
      </c>
      <c r="C5128" s="11" t="s">
        <v>72</v>
      </c>
      <c r="D5128" s="11" t="s">
        <v>173</v>
      </c>
      <c r="E5128" s="12">
        <v>0.15070873616777392</v>
      </c>
      <c r="F5128" s="12">
        <v>0.15949728456839068</v>
      </c>
      <c r="G5128" s="12">
        <v>0.18533176191523501</v>
      </c>
      <c r="H5128" s="12">
        <v>7.8123564343824045E-2</v>
      </c>
      <c r="I5128" s="12">
        <v>0.10303594864414913</v>
      </c>
      <c r="J5128" s="12">
        <v>6.1205123654623717E-2</v>
      </c>
      <c r="K5128" s="12">
        <v>0.13802530645350267</v>
      </c>
      <c r="L5128" s="12">
        <v>4.5296061860954674E-2</v>
      </c>
      <c r="M5128" s="12">
        <v>4.3194119960507107E-2</v>
      </c>
    </row>
    <row r="5129" spans="1:13" x14ac:dyDescent="0.35">
      <c r="A5129" s="11" t="str">
        <f t="shared" si="81"/>
        <v>CONSUMO PER CAPITA (kg o litros por individuo)RestoNIVEL MEDIO BAJO</v>
      </c>
      <c r="B5129" s="11" t="s">
        <v>208</v>
      </c>
      <c r="C5129" s="11" t="s">
        <v>72</v>
      </c>
      <c r="D5129" s="11" t="s">
        <v>174</v>
      </c>
      <c r="E5129" s="12">
        <v>0.15688707021372839</v>
      </c>
      <c r="F5129" s="12">
        <v>0.16406442222129808</v>
      </c>
      <c r="G5129" s="12">
        <v>0.23222777532440936</v>
      </c>
      <c r="H5129" s="12">
        <v>6.294573419362072E-2</v>
      </c>
      <c r="I5129" s="12">
        <v>6.2852843747637582E-2</v>
      </c>
      <c r="J5129" s="12">
        <v>7.5259779865988738E-2</v>
      </c>
      <c r="K5129" s="12">
        <v>9.1512744370333479E-2</v>
      </c>
      <c r="L5129" s="12">
        <v>5.6524835283496465E-2</v>
      </c>
      <c r="M5129" s="12">
        <v>3.7518773868758105E-2</v>
      </c>
    </row>
    <row r="5130" spans="1:13" x14ac:dyDescent="0.35">
      <c r="A5130" s="11" t="str">
        <f t="shared" si="81"/>
        <v>CONSUMO PER CAPITA (kg o litros por individuo)RestoNIVEL BAJO</v>
      </c>
      <c r="B5130" s="11" t="s">
        <v>208</v>
      </c>
      <c r="C5130" s="11" t="s">
        <v>72</v>
      </c>
      <c r="D5130" s="11" t="s">
        <v>190</v>
      </c>
      <c r="E5130" s="12">
        <v>0.10432843666143611</v>
      </c>
      <c r="F5130" s="12">
        <v>0.22416867820188449</v>
      </c>
      <c r="G5130" s="12">
        <v>0.21092486072946059</v>
      </c>
      <c r="H5130" s="12">
        <v>9.2254819794413551E-2</v>
      </c>
      <c r="I5130" s="12">
        <v>7.5150736786126576E-2</v>
      </c>
      <c r="J5130" s="12">
        <v>8.4269440096163731E-2</v>
      </c>
      <c r="K5130" s="12">
        <v>6.8043356765464941E-2</v>
      </c>
      <c r="L5130" s="12">
        <v>6.1646204511389018E-2</v>
      </c>
      <c r="M5130" s="12">
        <v>5.6748089519282945E-2</v>
      </c>
    </row>
    <row r="5131" spans="1:13" x14ac:dyDescent="0.35">
      <c r="A5131" s="11" t="str">
        <f t="shared" si="81"/>
        <v>CONSUMO PER CAPITA (kg o litros por individuo)RestoHOMBRE</v>
      </c>
      <c r="B5131" s="11" t="s">
        <v>208</v>
      </c>
      <c r="C5131" s="11" t="s">
        <v>72</v>
      </c>
      <c r="D5131" s="11" t="s">
        <v>17</v>
      </c>
      <c r="E5131" s="12">
        <v>0.11673636332507387</v>
      </c>
      <c r="F5131" s="12">
        <v>0.14849776549764615</v>
      </c>
      <c r="G5131" s="12">
        <v>0.14514508194299766</v>
      </c>
      <c r="H5131" s="12">
        <v>7.9097951793481877E-2</v>
      </c>
      <c r="I5131" s="12">
        <v>6.8866620322331637E-2</v>
      </c>
      <c r="J5131" s="12">
        <v>6.8350791570130659E-2</v>
      </c>
      <c r="K5131" s="12">
        <v>0.10357706118487639</v>
      </c>
      <c r="L5131" s="12">
        <v>5.579651534412907E-2</v>
      </c>
      <c r="M5131" s="12">
        <v>4.2898786856660619E-2</v>
      </c>
    </row>
    <row r="5132" spans="1:13" x14ac:dyDescent="0.35">
      <c r="A5132" s="11" t="str">
        <f t="shared" si="81"/>
        <v>CONSUMO PER CAPITA (kg o litros por individuo)RestoMUJER</v>
      </c>
      <c r="B5132" s="11" t="s">
        <v>208</v>
      </c>
      <c r="C5132" s="11" t="s">
        <v>72</v>
      </c>
      <c r="D5132" s="11" t="s">
        <v>18</v>
      </c>
      <c r="E5132" s="12">
        <v>0.13829732704592773</v>
      </c>
      <c r="F5132" s="12">
        <v>0.20885260159832753</v>
      </c>
      <c r="G5132" s="12">
        <v>0.26607863287984623</v>
      </c>
      <c r="H5132" s="12">
        <v>7.856239639891914E-2</v>
      </c>
      <c r="I5132" s="12">
        <v>7.3319763646279651E-2</v>
      </c>
      <c r="J5132" s="12">
        <v>7.7438532410196895E-2</v>
      </c>
      <c r="K5132" s="12">
        <v>9.066033063224832E-2</v>
      </c>
      <c r="L5132" s="12">
        <v>5.2869234414440462E-2</v>
      </c>
      <c r="M5132" s="12">
        <v>4.6443913011837167E-2</v>
      </c>
    </row>
  </sheetData>
  <autoFilter ref="A2:D5132" xr:uid="{00000000-0001-0000-0900-000000000000}"/>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7">
    <tabColor rgb="FF92D050"/>
    <pageSetUpPr fitToPage="1"/>
  </sheetPr>
  <dimension ref="A1:O502"/>
  <sheetViews>
    <sheetView showGridLines="0" showRowColHeaders="0" zoomScale="73" zoomScaleNormal="85" workbookViewId="0">
      <selection activeCell="I16" sqref="I16"/>
    </sheetView>
  </sheetViews>
  <sheetFormatPr baseColWidth="10" defaultColWidth="10.90625" defaultRowHeight="14.5" x14ac:dyDescent="0.35"/>
  <cols>
    <col min="1" max="1" width="46.1796875" style="3" customWidth="1"/>
    <col min="2" max="2" width="5.453125" style="3" customWidth="1"/>
    <col min="3" max="11" width="16" style="3" customWidth="1"/>
    <col min="12" max="12" width="1.54296875" style="3" customWidth="1"/>
    <col min="13" max="13" width="14.81640625" style="3" customWidth="1"/>
    <col min="14" max="14" width="1.81640625" style="3" customWidth="1"/>
    <col min="15" max="15" width="19.54296875" style="3" customWidth="1"/>
    <col min="16" max="16384" width="10.90625" style="3"/>
  </cols>
  <sheetData>
    <row r="1" spans="1:15" ht="58" customHeight="1" x14ac:dyDescent="0.35"/>
    <row r="2" spans="1:15" ht="37" customHeight="1" x14ac:dyDescent="0.6">
      <c r="A2" s="106" t="s">
        <v>91</v>
      </c>
      <c r="B2" s="106"/>
      <c r="C2" s="106"/>
      <c r="D2" s="106"/>
      <c r="E2" s="106"/>
      <c r="F2" s="106"/>
      <c r="G2" s="106"/>
      <c r="H2" s="106"/>
      <c r="I2" s="106"/>
      <c r="J2" s="106"/>
      <c r="K2" s="106"/>
      <c r="L2" s="106"/>
      <c r="M2" s="106"/>
    </row>
    <row r="3" spans="1:15" ht="13" customHeight="1" x14ac:dyDescent="0.35">
      <c r="A3" s="31">
        <v>0</v>
      </c>
      <c r="B3" s="14"/>
    </row>
    <row r="4" spans="1:15" ht="11.5" customHeight="1" x14ac:dyDescent="0.35">
      <c r="A4" s="31"/>
      <c r="B4" s="14"/>
    </row>
    <row r="5" spans="1:15" ht="19" thickBot="1" x14ac:dyDescent="0.4">
      <c r="A5" s="33" t="s">
        <v>195</v>
      </c>
      <c r="B5" s="34"/>
    </row>
    <row r="6" spans="1:15" ht="15" thickTop="1" x14ac:dyDescent="0.35">
      <c r="A6" s="2" t="s">
        <v>33</v>
      </c>
      <c r="B6" s="13"/>
    </row>
    <row r="7" spans="1:15" s="5" customFormat="1" x14ac:dyDescent="0.35">
      <c r="A7" s="4"/>
      <c r="B7" s="7"/>
      <c r="C7" s="4"/>
      <c r="D7" s="4"/>
      <c r="E7" s="4"/>
      <c r="O7" s="3"/>
    </row>
    <row r="8" spans="1:15" s="5" customFormat="1" ht="39.75" customHeight="1" x14ac:dyDescent="0.35">
      <c r="A8" s="6">
        <v>2</v>
      </c>
      <c r="B8" s="7"/>
      <c r="C8" s="8">
        <v>14</v>
      </c>
      <c r="D8" s="26" t="str">
        <f>VLOOKUP($C$8,Desplegables!$G:$H,2,0)</f>
        <v>Vino</v>
      </c>
      <c r="E8" s="7"/>
      <c r="F8" s="14"/>
      <c r="O8" s="3"/>
    </row>
    <row r="9" spans="1:15" s="5" customFormat="1" ht="27.75" customHeight="1" x14ac:dyDescent="0.35">
      <c r="A9" s="26" t="str">
        <f>VLOOKUP($A$8,Desplegables!$D$2:$E$4,2,0)</f>
        <v>DISTRIBUCION VOLUMEN POR CRITERIO (kg o litros)</v>
      </c>
      <c r="B9" s="14"/>
      <c r="C9" s="14">
        <v>5</v>
      </c>
      <c r="D9" s="14">
        <v>6</v>
      </c>
      <c r="E9" s="14">
        <v>7</v>
      </c>
      <c r="F9" s="14">
        <v>8</v>
      </c>
      <c r="G9" s="14">
        <v>9</v>
      </c>
      <c r="H9" s="14">
        <v>10</v>
      </c>
      <c r="I9" s="14">
        <v>11</v>
      </c>
      <c r="J9" s="14">
        <v>12</v>
      </c>
      <c r="K9" s="14">
        <v>13</v>
      </c>
      <c r="O9" s="3"/>
    </row>
    <row r="10" spans="1:15" ht="20.25" customHeight="1" x14ac:dyDescent="0.35">
      <c r="A10" s="9"/>
      <c r="B10" s="9"/>
      <c r="C10" s="60" t="str">
        <f>PERFIL_DATOS!E2</f>
        <v>TRIM 1 24</v>
      </c>
      <c r="D10" s="60" t="str">
        <f>PERFIL_DATOS!F2</f>
        <v>TRIM 2 24</v>
      </c>
      <c r="E10" s="60" t="str">
        <f>PERFIL_DATOS!G2</f>
        <v>TRIM 3 24</v>
      </c>
      <c r="F10" s="60" t="str">
        <f>PERFIL_DATOS!H2</f>
        <v>TRIM 4 24</v>
      </c>
      <c r="G10" s="60" t="str">
        <f>PERFIL_DATOS!I2</f>
        <v>TRIM 1 25</v>
      </c>
      <c r="H10" s="60" t="str">
        <f>PERFIL_DATOS!J2</f>
        <v>TRIM 2 25</v>
      </c>
      <c r="I10" s="60" t="str">
        <f>PERFIL_DATOS!K2</f>
        <v>TRIM 3 25</v>
      </c>
      <c r="J10" s="60" t="str">
        <f>PERFIL_DATOS!L2</f>
        <v>TRIM 4 25</v>
      </c>
      <c r="K10" s="60" t="str">
        <f>PERFIL_DATOS!M2</f>
        <v>TRIM 1 26</v>
      </c>
      <c r="L10" s="10"/>
      <c r="M10" s="61" t="s">
        <v>90</v>
      </c>
    </row>
    <row r="11" spans="1:15" ht="20.25" customHeight="1" x14ac:dyDescent="0.35">
      <c r="A11" s="47" t="s">
        <v>32</v>
      </c>
      <c r="B11" s="48">
        <v>0</v>
      </c>
      <c r="C11" s="62">
        <f>VLOOKUP($A$9&amp;$D$8&amp;$A11,PERFIL_DATOS!$A:$M,PERFIL!C$9,0)</f>
        <v>100</v>
      </c>
      <c r="D11" s="62">
        <f>VLOOKUP($A$9&amp;$D$8&amp;$A11,PERFIL_DATOS!$A:$M,PERFIL!D$9,0)</f>
        <v>100</v>
      </c>
      <c r="E11" s="62">
        <f>VLOOKUP($A$9&amp;$D$8&amp;$A11,PERFIL_DATOS!$A:$M,PERFIL!E$9,0)</f>
        <v>100</v>
      </c>
      <c r="F11" s="62">
        <f>VLOOKUP($A$9&amp;$D$8&amp;$A11,PERFIL_DATOS!$A:$M,PERFIL!F$9,0)</f>
        <v>100</v>
      </c>
      <c r="G11" s="62">
        <f>VLOOKUP($A$9&amp;$D$8&amp;$A11,PERFIL_DATOS!$A:$M,PERFIL!G$9,0)</f>
        <v>100</v>
      </c>
      <c r="H11" s="62">
        <f>VLOOKUP($A$9&amp;$D$8&amp;$A11,PERFIL_DATOS!$A:$M,PERFIL!H$9,0)</f>
        <v>100</v>
      </c>
      <c r="I11" s="62">
        <f>VLOOKUP($A$9&amp;$D$8&amp;$A11,PERFIL_DATOS!$A:$M,PERFIL!I$9,0)</f>
        <v>100</v>
      </c>
      <c r="J11" s="62">
        <f>VLOOKUP($A$9&amp;$D$8&amp;$A11,PERFIL_DATOS!$A:$M,PERFIL!J$9,0)</f>
        <v>100</v>
      </c>
      <c r="K11" s="63">
        <f>VLOOKUP($A$9&amp;$D$8&amp;$A11,PERFIL_DATOS!$A:$M,PERFIL!K$9,0)</f>
        <v>100</v>
      </c>
      <c r="L11" s="10"/>
      <c r="M11" s="64">
        <v>100</v>
      </c>
    </row>
    <row r="12" spans="1:15" ht="20.25" customHeight="1" x14ac:dyDescent="0.35">
      <c r="A12" s="49" t="s">
        <v>1</v>
      </c>
      <c r="B12" s="50">
        <v>0</v>
      </c>
      <c r="C12" s="65">
        <f>VLOOKUP($A$9&amp;$D$8&amp;$A12,PERFIL_DATOS!$A:$M,PERFIL!C$9,0)</f>
        <v>7.7883059747754544</v>
      </c>
      <c r="D12" s="65">
        <f>VLOOKUP($A$9&amp;$D$8&amp;$A12,PERFIL_DATOS!$A:$M,PERFIL!D$9,0)</f>
        <v>8.4693270934636917</v>
      </c>
      <c r="E12" s="65">
        <f>VLOOKUP($A$9&amp;$D$8&amp;$A12,PERFIL_DATOS!$A:$M,PERFIL!E$9,0)</f>
        <v>8.2571640655233569</v>
      </c>
      <c r="F12" s="65">
        <f>VLOOKUP($A$9&amp;$D$8&amp;$A12,PERFIL_DATOS!$A:$M,PERFIL!F$9,0)</f>
        <v>6.9219201707136095</v>
      </c>
      <c r="G12" s="65">
        <f>VLOOKUP($A$9&amp;$D$8&amp;$A12,PERFIL_DATOS!$A:$M,PERFIL!G$9,0)</f>
        <v>8.0189307993450143</v>
      </c>
      <c r="H12" s="65">
        <f>VLOOKUP($A$9&amp;$D$8&amp;$A12,PERFIL_DATOS!$A:$M,PERFIL!H$9,0)</f>
        <v>7.5689018998343665</v>
      </c>
      <c r="I12" s="65">
        <f>VLOOKUP($A$9&amp;$D$8&amp;$A12,PERFIL_DATOS!$A:$M,PERFIL!I$9,0)</f>
        <v>7.6050554542216888</v>
      </c>
      <c r="J12" s="65">
        <f>VLOOKUP($A$9&amp;$D$8&amp;$A12,PERFIL_DATOS!$A:$M,PERFIL!J$9,0)</f>
        <v>7.17547799456226</v>
      </c>
      <c r="K12" s="66">
        <f>VLOOKUP($A$9&amp;$D$8&amp;$A12,PERFIL_DATOS!$A:$M,PERFIL!K$9,0)</f>
        <v>8.4471752793771007</v>
      </c>
      <c r="L12" s="10"/>
      <c r="M12" s="67">
        <v>9.5398342557496605</v>
      </c>
    </row>
    <row r="13" spans="1:15" ht="20.25" customHeight="1" x14ac:dyDescent="0.35">
      <c r="A13" s="51" t="s">
        <v>2</v>
      </c>
      <c r="B13" s="14">
        <v>0</v>
      </c>
      <c r="C13" s="46">
        <f>VLOOKUP($A$9&amp;$D$8&amp;$A13,PERFIL_DATOS!$A:$M,PERFIL!C$9,0)</f>
        <v>17.258925663623177</v>
      </c>
      <c r="D13" s="46">
        <f>VLOOKUP($A$9&amp;$D$8&amp;$A13,PERFIL_DATOS!$A:$M,PERFIL!D$9,0)</f>
        <v>16.370784406377627</v>
      </c>
      <c r="E13" s="46">
        <f>VLOOKUP($A$9&amp;$D$8&amp;$A13,PERFIL_DATOS!$A:$M,PERFIL!E$9,0)</f>
        <v>19.691109794909892</v>
      </c>
      <c r="F13" s="46">
        <f>VLOOKUP($A$9&amp;$D$8&amp;$A13,PERFIL_DATOS!$A:$M,PERFIL!F$9,0)</f>
        <v>21.359516682444493</v>
      </c>
      <c r="G13" s="46">
        <f>VLOOKUP($A$9&amp;$D$8&amp;$A13,PERFIL_DATOS!$A:$M,PERFIL!G$9,0)</f>
        <v>20.01731960670697</v>
      </c>
      <c r="H13" s="46">
        <f>VLOOKUP($A$9&amp;$D$8&amp;$A13,PERFIL_DATOS!$A:$M,PERFIL!H$9,0)</f>
        <v>18.870646766025274</v>
      </c>
      <c r="I13" s="46">
        <f>VLOOKUP($A$9&amp;$D$8&amp;$A13,PERFIL_DATOS!$A:$M,PERFIL!I$9,0)</f>
        <v>23.371088190133534</v>
      </c>
      <c r="J13" s="46">
        <f>VLOOKUP($A$9&amp;$D$8&amp;$A13,PERFIL_DATOS!$A:$M,PERFIL!J$9,0)</f>
        <v>21.453749494458279</v>
      </c>
      <c r="K13" s="68">
        <f>VLOOKUP($A$9&amp;$D$8&amp;$A13,PERFIL_DATOS!$A:$M,PERFIL!K$9,0)</f>
        <v>21.057704790730032</v>
      </c>
      <c r="L13" s="10"/>
      <c r="M13" s="69">
        <v>13.259970982715579</v>
      </c>
    </row>
    <row r="14" spans="1:15" ht="20.25" customHeight="1" x14ac:dyDescent="0.35">
      <c r="A14" s="51" t="s">
        <v>3</v>
      </c>
      <c r="B14" s="14">
        <v>0</v>
      </c>
      <c r="C14" s="46">
        <f>VLOOKUP($A$9&amp;$D$8&amp;$A14,PERFIL_DATOS!$A:$M,PERFIL!C$9,0)</f>
        <v>10.402302415125853</v>
      </c>
      <c r="D14" s="46">
        <f>VLOOKUP($A$9&amp;$D$8&amp;$A14,PERFIL_DATOS!$A:$M,PERFIL!D$9,0)</f>
        <v>10.124639452878693</v>
      </c>
      <c r="E14" s="46">
        <f>VLOOKUP($A$9&amp;$D$8&amp;$A14,PERFIL_DATOS!$A:$M,PERFIL!E$9,0)</f>
        <v>10.450815407283249</v>
      </c>
      <c r="F14" s="46">
        <f>VLOOKUP($A$9&amp;$D$8&amp;$A14,PERFIL_DATOS!$A:$M,PERFIL!F$9,0)</f>
        <v>9.8269237159231491</v>
      </c>
      <c r="G14" s="46">
        <f>VLOOKUP($A$9&amp;$D$8&amp;$A14,PERFIL_DATOS!$A:$M,PERFIL!G$9,0)</f>
        <v>9.8076003865992334</v>
      </c>
      <c r="H14" s="46">
        <f>VLOOKUP($A$9&amp;$D$8&amp;$A14,PERFIL_DATOS!$A:$M,PERFIL!H$9,0)</f>
        <v>11.324442862034244</v>
      </c>
      <c r="I14" s="46">
        <f>VLOOKUP($A$9&amp;$D$8&amp;$A14,PERFIL_DATOS!$A:$M,PERFIL!I$9,0)</f>
        <v>12.466992716640506</v>
      </c>
      <c r="J14" s="46">
        <f>VLOOKUP($A$9&amp;$D$8&amp;$A14,PERFIL_DATOS!$A:$M,PERFIL!J$9,0)</f>
        <v>12.285164594365879</v>
      </c>
      <c r="K14" s="68">
        <f>VLOOKUP($A$9&amp;$D$8&amp;$A14,PERFIL_DATOS!$A:$M,PERFIL!K$9,0)</f>
        <v>12.088845975486327</v>
      </c>
      <c r="L14" s="10"/>
      <c r="M14" s="69">
        <v>15.94021267127885</v>
      </c>
    </row>
    <row r="15" spans="1:15" ht="20.25" customHeight="1" x14ac:dyDescent="0.35">
      <c r="A15" s="51" t="s">
        <v>4</v>
      </c>
      <c r="B15" s="14">
        <v>0</v>
      </c>
      <c r="C15" s="46">
        <f>VLOOKUP($A$9&amp;$D$8&amp;$A15,PERFIL_DATOS!$A:$M,PERFIL!C$9,0)</f>
        <v>11.941762072163078</v>
      </c>
      <c r="D15" s="46">
        <f>VLOOKUP($A$9&amp;$D$8&amp;$A15,PERFIL_DATOS!$A:$M,PERFIL!D$9,0)</f>
        <v>11.600277928002846</v>
      </c>
      <c r="E15" s="46">
        <f>VLOOKUP($A$9&amp;$D$8&amp;$A15,PERFIL_DATOS!$A:$M,PERFIL!E$9,0)</f>
        <v>10.14359514464417</v>
      </c>
      <c r="F15" s="46">
        <f>VLOOKUP($A$9&amp;$D$8&amp;$A15,PERFIL_DATOS!$A:$M,PERFIL!F$9,0)</f>
        <v>12.156802030135074</v>
      </c>
      <c r="G15" s="46">
        <f>VLOOKUP($A$9&amp;$D$8&amp;$A15,PERFIL_DATOS!$A:$M,PERFIL!G$9,0)</f>
        <v>12.528025181966354</v>
      </c>
      <c r="H15" s="46">
        <f>VLOOKUP($A$9&amp;$D$8&amp;$A15,PERFIL_DATOS!$A:$M,PERFIL!H$9,0)</f>
        <v>10.734908746046067</v>
      </c>
      <c r="I15" s="46">
        <f>VLOOKUP($A$9&amp;$D$8&amp;$A15,PERFIL_DATOS!$A:$M,PERFIL!I$9,0)</f>
        <v>9.5570587753833038</v>
      </c>
      <c r="J15" s="46">
        <f>VLOOKUP($A$9&amp;$D$8&amp;$A15,PERFIL_DATOS!$A:$M,PERFIL!J$9,0)</f>
        <v>11.782949248783565</v>
      </c>
      <c r="K15" s="68">
        <f>VLOOKUP($A$9&amp;$D$8&amp;$A15,PERFIL_DATOS!$A:$M,PERFIL!K$9,0)</f>
        <v>11.194394361547257</v>
      </c>
      <c r="L15" s="10"/>
      <c r="M15" s="69">
        <v>20.08008853955014</v>
      </c>
    </row>
    <row r="16" spans="1:15" ht="20.25" customHeight="1" x14ac:dyDescent="0.35">
      <c r="A16" s="51" t="s">
        <v>5</v>
      </c>
      <c r="B16" s="14">
        <v>0</v>
      </c>
      <c r="C16" s="46">
        <f>VLOOKUP($A$9&amp;$D$8&amp;$A16,PERFIL_DATOS!$A:$M,PERFIL!C$9,0)</f>
        <v>13.173843253690077</v>
      </c>
      <c r="D16" s="46">
        <f>VLOOKUP($A$9&amp;$D$8&amp;$A16,PERFIL_DATOS!$A:$M,PERFIL!D$9,0)</f>
        <v>15.264536780865443</v>
      </c>
      <c r="E16" s="46">
        <f>VLOOKUP($A$9&amp;$D$8&amp;$A16,PERFIL_DATOS!$A:$M,PERFIL!E$9,0)</f>
        <v>11.852915142358279</v>
      </c>
      <c r="F16" s="46">
        <f>VLOOKUP($A$9&amp;$D$8&amp;$A16,PERFIL_DATOS!$A:$M,PERFIL!F$9,0)</f>
        <v>12.810601275834903</v>
      </c>
      <c r="G16" s="46">
        <f>VLOOKUP($A$9&amp;$D$8&amp;$A16,PERFIL_DATOS!$A:$M,PERFIL!G$9,0)</f>
        <v>13.443911404312825</v>
      </c>
      <c r="H16" s="46">
        <f>VLOOKUP($A$9&amp;$D$8&amp;$A16,PERFIL_DATOS!$A:$M,PERFIL!H$9,0)</f>
        <v>13.686183313894066</v>
      </c>
      <c r="I16" s="46">
        <f>VLOOKUP($A$9&amp;$D$8&amp;$A16,PERFIL_DATOS!$A:$M,PERFIL!I$9,0)</f>
        <v>10.894586970013147</v>
      </c>
      <c r="J16" s="46">
        <f>VLOOKUP($A$9&amp;$D$8&amp;$A16,PERFIL_DATOS!$A:$M,PERFIL!J$9,0)</f>
        <v>11.79591239088734</v>
      </c>
      <c r="K16" s="68">
        <f>VLOOKUP($A$9&amp;$D$8&amp;$A16,PERFIL_DATOS!$A:$M,PERFIL!K$9,0)</f>
        <v>12.037172796334543</v>
      </c>
      <c r="L16" s="10"/>
      <c r="M16" s="69">
        <v>13.619739622691277</v>
      </c>
    </row>
    <row r="17" spans="1:13" ht="20.25" customHeight="1" x14ac:dyDescent="0.35">
      <c r="A17" s="51" t="s">
        <v>6</v>
      </c>
      <c r="B17" s="14">
        <v>0</v>
      </c>
      <c r="C17" s="46">
        <f>VLOOKUP($A$9&amp;$D$8&amp;$A17,PERFIL_DATOS!$A:$M,PERFIL!C$9,0)</f>
        <v>7.1609129537354859</v>
      </c>
      <c r="D17" s="46">
        <f>VLOOKUP($A$9&amp;$D$8&amp;$A17,PERFIL_DATOS!$A:$M,PERFIL!D$9,0)</f>
        <v>7.681617542416018</v>
      </c>
      <c r="E17" s="46">
        <f>VLOOKUP($A$9&amp;$D$8&amp;$A17,PERFIL_DATOS!$A:$M,PERFIL!E$9,0)</f>
        <v>7.243613154587381</v>
      </c>
      <c r="F17" s="46">
        <f>VLOOKUP($A$9&amp;$D$8&amp;$A17,PERFIL_DATOS!$A:$M,PERFIL!F$9,0)</f>
        <v>7.6862301802794413</v>
      </c>
      <c r="G17" s="46">
        <f>VLOOKUP($A$9&amp;$D$8&amp;$A17,PERFIL_DATOS!$A:$M,PERFIL!G$9,0)</f>
        <v>8.445966693868785</v>
      </c>
      <c r="H17" s="46">
        <f>VLOOKUP($A$9&amp;$D$8&amp;$A17,PERFIL_DATOS!$A:$M,PERFIL!H$9,0)</f>
        <v>8.7133420917202997</v>
      </c>
      <c r="I17" s="46">
        <f>VLOOKUP($A$9&amp;$D$8&amp;$A17,PERFIL_DATOS!$A:$M,PERFIL!I$9,0)</f>
        <v>8.4570483204184903</v>
      </c>
      <c r="J17" s="46">
        <f>VLOOKUP($A$9&amp;$D$8&amp;$A17,PERFIL_DATOS!$A:$M,PERFIL!J$9,0)</f>
        <v>9.3325164572406418</v>
      </c>
      <c r="K17" s="68">
        <f>VLOOKUP($A$9&amp;$D$8&amp;$A17,PERFIL_DATOS!$A:$M,PERFIL!K$9,0)</f>
        <v>8.5971983731094781</v>
      </c>
      <c r="L17" s="10"/>
      <c r="M17" s="69">
        <v>9.5400615636415296</v>
      </c>
    </row>
    <row r="18" spans="1:13" ht="20.25" customHeight="1" x14ac:dyDescent="0.35">
      <c r="A18" s="51" t="s">
        <v>7</v>
      </c>
      <c r="B18" s="14">
        <v>0</v>
      </c>
      <c r="C18" s="46">
        <f>VLOOKUP($A$9&amp;$D$8&amp;$A18,PERFIL_DATOS!$A:$M,PERFIL!C$9,0)</f>
        <v>18.005994155339756</v>
      </c>
      <c r="D18" s="46">
        <f>VLOOKUP($A$9&amp;$D$8&amp;$A18,PERFIL_DATOS!$A:$M,PERFIL!D$9,0)</f>
        <v>17.312544649115118</v>
      </c>
      <c r="E18" s="46">
        <f>VLOOKUP($A$9&amp;$D$8&amp;$A18,PERFIL_DATOS!$A:$M,PERFIL!E$9,0)</f>
        <v>17.949327919139165</v>
      </c>
      <c r="F18" s="46">
        <f>VLOOKUP($A$9&amp;$D$8&amp;$A18,PERFIL_DATOS!$A:$M,PERFIL!F$9,0)</f>
        <v>17.287760002503884</v>
      </c>
      <c r="G18" s="46">
        <f>VLOOKUP($A$9&amp;$D$8&amp;$A18,PERFIL_DATOS!$A:$M,PERFIL!G$9,0)</f>
        <v>13.962811835036568</v>
      </c>
      <c r="H18" s="46">
        <f>VLOOKUP($A$9&amp;$D$8&amp;$A18,PERFIL_DATOS!$A:$M,PERFIL!H$9,0)</f>
        <v>16.608211350729341</v>
      </c>
      <c r="I18" s="46">
        <f>VLOOKUP($A$9&amp;$D$8&amp;$A18,PERFIL_DATOS!$A:$M,PERFIL!I$9,0)</f>
        <v>15.625690780180607</v>
      </c>
      <c r="J18" s="46">
        <f>VLOOKUP($A$9&amp;$D$8&amp;$A18,PERFIL_DATOS!$A:$M,PERFIL!J$9,0)</f>
        <v>13.97203397176329</v>
      </c>
      <c r="K18" s="68">
        <f>VLOOKUP($A$9&amp;$D$8&amp;$A18,PERFIL_DATOS!$A:$M,PERFIL!K$9,0)</f>
        <v>14.317801016362946</v>
      </c>
      <c r="L18" s="10"/>
      <c r="M18" s="69">
        <v>9.2399843833039093</v>
      </c>
    </row>
    <row r="19" spans="1:13" ht="20.25" customHeight="1" x14ac:dyDescent="0.35">
      <c r="A19" s="52" t="s">
        <v>8</v>
      </c>
      <c r="B19" s="53">
        <v>0</v>
      </c>
      <c r="C19" s="70">
        <f>VLOOKUP($A$9&amp;$D$8&amp;$A19,PERFIL_DATOS!$A:$M,PERFIL!C$9,0)</f>
        <v>14.267960583711274</v>
      </c>
      <c r="D19" s="70">
        <f>VLOOKUP($A$9&amp;$D$8&amp;$A19,PERFIL_DATOS!$A:$M,PERFIL!D$9,0)</f>
        <v>13.176268532923332</v>
      </c>
      <c r="E19" s="70">
        <f>VLOOKUP($A$9&amp;$D$8&amp;$A19,PERFIL_DATOS!$A:$M,PERFIL!E$9,0)</f>
        <v>14.411462989790111</v>
      </c>
      <c r="F19" s="70">
        <f>VLOOKUP($A$9&amp;$D$8&amp;$A19,PERFIL_DATOS!$A:$M,PERFIL!F$9,0)</f>
        <v>11.950255041874076</v>
      </c>
      <c r="G19" s="70">
        <f>VLOOKUP($A$9&amp;$D$8&amp;$A19,PERFIL_DATOS!$A:$M,PERFIL!G$9,0)</f>
        <v>13.77543966213228</v>
      </c>
      <c r="H19" s="70">
        <f>VLOOKUP($A$9&amp;$D$8&amp;$A19,PERFIL_DATOS!$A:$M,PERFIL!H$9,0)</f>
        <v>12.493367490011908</v>
      </c>
      <c r="I19" s="70">
        <f>VLOOKUP($A$9&amp;$D$8&amp;$A19,PERFIL_DATOS!$A:$M,PERFIL!I$9,0)</f>
        <v>12.022478287619906</v>
      </c>
      <c r="J19" s="70">
        <f>VLOOKUP($A$9&amp;$D$8&amp;$A19,PERFIL_DATOS!$A:$M,PERFIL!J$9,0)</f>
        <v>12.202194013850464</v>
      </c>
      <c r="K19" s="71">
        <f>VLOOKUP($A$9&amp;$D$8&amp;$A19,PERFIL_DATOS!$A:$M,PERFIL!K$9,0)</f>
        <v>12.259710447697598</v>
      </c>
      <c r="L19" s="10"/>
      <c r="M19" s="72">
        <v>8.7801088618443437</v>
      </c>
    </row>
    <row r="20" spans="1:13" ht="20.25" customHeight="1" x14ac:dyDescent="0.35">
      <c r="A20" s="49" t="s">
        <v>9</v>
      </c>
      <c r="B20" s="50">
        <v>0</v>
      </c>
      <c r="C20" s="65">
        <f>VLOOKUP($A$9&amp;$D$8&amp;$A20,PERFIL_DATOS!$A:$M,PERFIL!C$9,0)</f>
        <v>6.8462385242892498</v>
      </c>
      <c r="D20" s="65">
        <f>VLOOKUP($A$9&amp;$D$8&amp;$A20,PERFIL_DATOS!$A:$M,PERFIL!D$9,0)</f>
        <v>5.8956380491747833</v>
      </c>
      <c r="E20" s="65">
        <f>VLOOKUP($A$9&amp;$D$8&amp;$A20,PERFIL_DATOS!$A:$M,PERFIL!E$9,0)</f>
        <v>8.969777928120493</v>
      </c>
      <c r="F20" s="65">
        <f>VLOOKUP($A$9&amp;$D$8&amp;$A20,PERFIL_DATOS!$A:$M,PERFIL!F$9,0)</f>
        <v>6.9431391363076838</v>
      </c>
      <c r="G20" s="65">
        <f>VLOOKUP($A$9&amp;$D$8&amp;$A20,PERFIL_DATOS!$A:$M,PERFIL!G$9,0)</f>
        <v>7.2528968256580253</v>
      </c>
      <c r="H20" s="65">
        <f>VLOOKUP($A$9&amp;$D$8&amp;$A20,PERFIL_DATOS!$A:$M,PERFIL!H$9,0)</f>
        <v>7.6538099773019841</v>
      </c>
      <c r="I20" s="65">
        <f>VLOOKUP($A$9&amp;$D$8&amp;$A20,PERFIL_DATOS!$A:$M,PERFIL!I$9,0)</f>
        <v>8.0028190751316366</v>
      </c>
      <c r="J20" s="65">
        <f>VLOOKUP($A$9&amp;$D$8&amp;$A20,PERFIL_DATOS!$A:$M,PERFIL!J$9,0)</f>
        <v>8.1746598034947784</v>
      </c>
      <c r="K20" s="66">
        <f>VLOOKUP($A$9&amp;$D$8&amp;$A20,PERFIL_DATOS!$A:$M,PERFIL!K$9,0)</f>
        <v>6.9496501965496407</v>
      </c>
      <c r="L20" s="10"/>
      <c r="M20" s="67">
        <v>5.6852946747506792</v>
      </c>
    </row>
    <row r="21" spans="1:13" ht="20.25" customHeight="1" x14ac:dyDescent="0.35">
      <c r="A21" s="51" t="s">
        <v>10</v>
      </c>
      <c r="B21" s="14">
        <v>0</v>
      </c>
      <c r="C21" s="46">
        <f>VLOOKUP($A$9&amp;$D$8&amp;$A21,PERFIL_DATOS!$A:$M,PERFIL!C$9,0)</f>
        <v>6.1195467189918533</v>
      </c>
      <c r="D21" s="46">
        <f>VLOOKUP($A$9&amp;$D$8&amp;$A21,PERFIL_DATOS!$A:$M,PERFIL!D$9,0)</f>
        <v>6.1093167159047299</v>
      </c>
      <c r="E21" s="46">
        <f>VLOOKUP($A$9&amp;$D$8&amp;$A21,PERFIL_DATOS!$A:$M,PERFIL!E$9,0)</f>
        <v>5.7583381776182847</v>
      </c>
      <c r="F21" s="46">
        <f>VLOOKUP($A$9&amp;$D$8&amp;$A21,PERFIL_DATOS!$A:$M,PERFIL!F$9,0)</f>
        <v>6.4965862409806068</v>
      </c>
      <c r="G21" s="46">
        <f>VLOOKUP($A$9&amp;$D$8&amp;$A21,PERFIL_DATOS!$A:$M,PERFIL!G$9,0)</f>
        <v>3.5534425218488916</v>
      </c>
      <c r="H21" s="46">
        <f>VLOOKUP($A$9&amp;$D$8&amp;$A21,PERFIL_DATOS!$A:$M,PERFIL!H$9,0)</f>
        <v>4.4794855077748243</v>
      </c>
      <c r="I21" s="46">
        <f>VLOOKUP($A$9&amp;$D$8&amp;$A21,PERFIL_DATOS!$A:$M,PERFIL!I$9,0)</f>
        <v>4.3672815125808535</v>
      </c>
      <c r="J21" s="46">
        <f>VLOOKUP($A$9&amp;$D$8&amp;$A21,PERFIL_DATOS!$A:$M,PERFIL!J$9,0)</f>
        <v>4.593690705074879</v>
      </c>
      <c r="K21" s="68">
        <f>VLOOKUP($A$9&amp;$D$8&amp;$A21,PERFIL_DATOS!$A:$M,PERFIL!K$9,0)</f>
        <v>4.9392084015806592</v>
      </c>
      <c r="L21" s="10"/>
      <c r="M21" s="69">
        <v>6.4292537469914661</v>
      </c>
    </row>
    <row r="22" spans="1:13" ht="20.25" customHeight="1" x14ac:dyDescent="0.35">
      <c r="A22" s="51" t="s">
        <v>11</v>
      </c>
      <c r="B22" s="14">
        <v>0</v>
      </c>
      <c r="C22" s="46">
        <f>VLOOKUP($A$9&amp;$D$8&amp;$A22,PERFIL_DATOS!$A:$M,PERFIL!C$9,0)</f>
        <v>9.1750726715311366</v>
      </c>
      <c r="D22" s="46">
        <f>VLOOKUP($A$9&amp;$D$8&amp;$A22,PERFIL_DATOS!$A:$M,PERFIL!D$9,0)</f>
        <v>9.1229435075270349</v>
      </c>
      <c r="E22" s="46">
        <f>VLOOKUP($A$9&amp;$D$8&amp;$A22,PERFIL_DATOS!$A:$M,PERFIL!E$9,0)</f>
        <v>8.4907445875186305</v>
      </c>
      <c r="F22" s="46">
        <f>VLOOKUP($A$9&amp;$D$8&amp;$A22,PERFIL_DATOS!$A:$M,PERFIL!F$9,0)</f>
        <v>9.7973847129865703</v>
      </c>
      <c r="G22" s="46">
        <f>VLOOKUP($A$9&amp;$D$8&amp;$A22,PERFIL_DATOS!$A:$M,PERFIL!G$9,0)</f>
        <v>9.0903591610172718</v>
      </c>
      <c r="H22" s="46">
        <f>VLOOKUP($A$9&amp;$D$8&amp;$A22,PERFIL_DATOS!$A:$M,PERFIL!H$9,0)</f>
        <v>8.6462564581866719</v>
      </c>
      <c r="I22" s="46">
        <f>VLOOKUP($A$9&amp;$D$8&amp;$A22,PERFIL_DATOS!$A:$M,PERFIL!I$9,0)</f>
        <v>8.6566811192354631</v>
      </c>
      <c r="J22" s="46">
        <f>VLOOKUP($A$9&amp;$D$8&amp;$A22,PERFIL_DATOS!$A:$M,PERFIL!J$9,0)</f>
        <v>7.5615667462781051</v>
      </c>
      <c r="K22" s="68">
        <f>VLOOKUP($A$9&amp;$D$8&amp;$A22,PERFIL_DATOS!$A:$M,PERFIL!K$9,0)</f>
        <v>7.027921053270159</v>
      </c>
      <c r="L22" s="10"/>
      <c r="M22" s="69">
        <v>7.9566053555177305</v>
      </c>
    </row>
    <row r="23" spans="1:13" ht="20.25" customHeight="1" x14ac:dyDescent="0.35">
      <c r="A23" s="51" t="s">
        <v>12</v>
      </c>
      <c r="B23" s="14">
        <v>0</v>
      </c>
      <c r="C23" s="46">
        <f>VLOOKUP($A$9&amp;$D$8&amp;$A23,PERFIL_DATOS!$A:$M,PERFIL!C$9,0)</f>
        <v>16.15766375937951</v>
      </c>
      <c r="D23" s="46">
        <f>VLOOKUP($A$9&amp;$D$8&amp;$A23,PERFIL_DATOS!$A:$M,PERFIL!D$9,0)</f>
        <v>15.794310167433087</v>
      </c>
      <c r="E23" s="46">
        <f>VLOOKUP($A$9&amp;$D$8&amp;$A23,PERFIL_DATOS!$A:$M,PERFIL!E$9,0)</f>
        <v>16.823003827011121</v>
      </c>
      <c r="F23" s="46">
        <f>VLOOKUP($A$9&amp;$D$8&amp;$A23,PERFIL_DATOS!$A:$M,PERFIL!F$9,0)</f>
        <v>16.630441751074443</v>
      </c>
      <c r="G23" s="46">
        <f>VLOOKUP($A$9&amp;$D$8&amp;$A23,PERFIL_DATOS!$A:$M,PERFIL!G$9,0)</f>
        <v>16.851476210204535</v>
      </c>
      <c r="H23" s="46">
        <f>VLOOKUP($A$9&amp;$D$8&amp;$A23,PERFIL_DATOS!$A:$M,PERFIL!H$9,0)</f>
        <v>20.062794205882135</v>
      </c>
      <c r="I23" s="46">
        <f>VLOOKUP($A$9&amp;$D$8&amp;$A23,PERFIL_DATOS!$A:$M,PERFIL!I$9,0)</f>
        <v>17.739195322926694</v>
      </c>
      <c r="J23" s="46">
        <f>VLOOKUP($A$9&amp;$D$8&amp;$A23,PERFIL_DATOS!$A:$M,PERFIL!J$9,0)</f>
        <v>18.02574824237006</v>
      </c>
      <c r="K23" s="68">
        <f>VLOOKUP($A$9&amp;$D$8&amp;$A23,PERFIL_DATOS!$A:$M,PERFIL!K$9,0)</f>
        <v>17.199290200831122</v>
      </c>
      <c r="L23" s="10"/>
      <c r="M23" s="69">
        <v>18.00582679441926</v>
      </c>
    </row>
    <row r="24" spans="1:13" ht="20.25" customHeight="1" x14ac:dyDescent="0.35">
      <c r="A24" s="51" t="s">
        <v>13</v>
      </c>
      <c r="B24" s="14">
        <v>0</v>
      </c>
      <c r="C24" s="46">
        <f>VLOOKUP($A$9&amp;$D$8&amp;$A24,PERFIL_DATOS!$A:$M,PERFIL!C$9,0)</f>
        <v>15.786550572881739</v>
      </c>
      <c r="D24" s="46">
        <f>VLOOKUP($A$9&amp;$D$8&amp;$A24,PERFIL_DATOS!$A:$M,PERFIL!D$9,0)</f>
        <v>16.972247196376404</v>
      </c>
      <c r="E24" s="46">
        <f>VLOOKUP($A$9&amp;$D$8&amp;$A24,PERFIL_DATOS!$A:$M,PERFIL!E$9,0)</f>
        <v>16.895948766993975</v>
      </c>
      <c r="F24" s="46">
        <f>VLOOKUP($A$9&amp;$D$8&amp;$A24,PERFIL_DATOS!$A:$M,PERFIL!F$9,0)</f>
        <v>19.046067820206982</v>
      </c>
      <c r="G24" s="46">
        <f>VLOOKUP($A$9&amp;$D$8&amp;$A24,PERFIL_DATOS!$A:$M,PERFIL!G$9,0)</f>
        <v>21.825088435299307</v>
      </c>
      <c r="H24" s="46">
        <f>VLOOKUP($A$9&amp;$D$8&amp;$A24,PERFIL_DATOS!$A:$M,PERFIL!H$9,0)</f>
        <v>17.664557969120036</v>
      </c>
      <c r="I24" s="46">
        <f>VLOOKUP($A$9&amp;$D$8&amp;$A24,PERFIL_DATOS!$A:$M,PERFIL!I$9,0)</f>
        <v>20.696102276012095</v>
      </c>
      <c r="J24" s="46">
        <f>VLOOKUP($A$9&amp;$D$8&amp;$A24,PERFIL_DATOS!$A:$M,PERFIL!J$9,0)</f>
        <v>19.64581247019159</v>
      </c>
      <c r="K24" s="68">
        <f>VLOOKUP($A$9&amp;$D$8&amp;$A24,PERFIL_DATOS!$A:$M,PERFIL!K$9,0)</f>
        <v>20.88213336185337</v>
      </c>
      <c r="L24" s="10"/>
      <c r="M24" s="69">
        <v>21.359264999200985</v>
      </c>
    </row>
    <row r="25" spans="1:13" ht="20.25" customHeight="1" x14ac:dyDescent="0.35">
      <c r="A25" s="51" t="s">
        <v>14</v>
      </c>
      <c r="B25" s="14">
        <v>0</v>
      </c>
      <c r="C25" s="46">
        <f>VLOOKUP($A$9&amp;$D$8&amp;$A25,PERFIL_DATOS!$A:$M,PERFIL!C$9,0)</f>
        <v>10.611979214366134</v>
      </c>
      <c r="D25" s="46">
        <f>VLOOKUP($A$9&amp;$D$8&amp;$A25,PERFIL_DATOS!$A:$M,PERFIL!D$9,0)</f>
        <v>11.060159572938611</v>
      </c>
      <c r="E25" s="46">
        <f>VLOOKUP($A$9&amp;$D$8&amp;$A25,PERFIL_DATOS!$A:$M,PERFIL!E$9,0)</f>
        <v>9.6846821670010055</v>
      </c>
      <c r="F25" s="46">
        <f>VLOOKUP($A$9&amp;$D$8&amp;$A25,PERFIL_DATOS!$A:$M,PERFIL!F$9,0)</f>
        <v>10.791959810332987</v>
      </c>
      <c r="G25" s="46">
        <f>VLOOKUP($A$9&amp;$D$8&amp;$A25,PERFIL_DATOS!$A:$M,PERFIL!G$9,0)</f>
        <v>11.422639013563577</v>
      </c>
      <c r="H25" s="46">
        <f>VLOOKUP($A$9&amp;$D$8&amp;$A25,PERFIL_DATOS!$A:$M,PERFIL!H$9,0)</f>
        <v>10.181238521385335</v>
      </c>
      <c r="I25" s="46">
        <f>VLOOKUP($A$9&amp;$D$8&amp;$A25,PERFIL_DATOS!$A:$M,PERFIL!I$9,0)</f>
        <v>11.089119277550468</v>
      </c>
      <c r="J25" s="46">
        <f>VLOOKUP($A$9&amp;$D$8&amp;$A25,PERFIL_DATOS!$A:$M,PERFIL!J$9,0)</f>
        <v>12.514248116812512</v>
      </c>
      <c r="K25" s="68">
        <f>VLOOKUP($A$9&amp;$D$8&amp;$A25,PERFIL_DATOS!$A:$M,PERFIL!K$9,0)</f>
        <v>10.407794339999846</v>
      </c>
      <c r="L25" s="10"/>
      <c r="M25" s="69">
        <v>9.9141066327598839</v>
      </c>
    </row>
    <row r="26" spans="1:13" ht="20.25" customHeight="1" x14ac:dyDescent="0.35">
      <c r="A26" s="51" t="s">
        <v>15</v>
      </c>
      <c r="B26" s="14">
        <v>0</v>
      </c>
      <c r="C26" s="46">
        <f>VLOOKUP($A$9&amp;$D$8&amp;$A26,PERFIL_DATOS!$A:$M,PERFIL!C$9,0)</f>
        <v>14.949230235008356</v>
      </c>
      <c r="D26" s="46">
        <f>VLOOKUP($A$9&amp;$D$8&amp;$A26,PERFIL_DATOS!$A:$M,PERFIL!D$9,0)</f>
        <v>15.452322856590875</v>
      </c>
      <c r="E26" s="46">
        <f>VLOOKUP($A$9&amp;$D$8&amp;$A26,PERFIL_DATOS!$A:$M,PERFIL!E$9,0)</f>
        <v>16.16434888754462</v>
      </c>
      <c r="F26" s="46">
        <f>VLOOKUP($A$9&amp;$D$8&amp;$A26,PERFIL_DATOS!$A:$M,PERFIL!F$9,0)</f>
        <v>13.272881930794794</v>
      </c>
      <c r="G26" s="46">
        <f>VLOOKUP($A$9&amp;$D$8&amp;$A26,PERFIL_DATOS!$A:$M,PERFIL!G$9,0)</f>
        <v>12.337301201412497</v>
      </c>
      <c r="H26" s="46">
        <f>VLOOKUP($A$9&amp;$D$8&amp;$A26,PERFIL_DATOS!$A:$M,PERFIL!H$9,0)</f>
        <v>13.398232928440404</v>
      </c>
      <c r="I26" s="46">
        <f>VLOOKUP($A$9&amp;$D$8&amp;$A26,PERFIL_DATOS!$A:$M,PERFIL!I$9,0)</f>
        <v>14.047938846843294</v>
      </c>
      <c r="J26" s="46">
        <f>VLOOKUP($A$9&amp;$D$8&amp;$A26,PERFIL_DATOS!$A:$M,PERFIL!J$9,0)</f>
        <v>13.225125624746962</v>
      </c>
      <c r="K26" s="68">
        <f>VLOOKUP($A$9&amp;$D$8&amp;$A26,PERFIL_DATOS!$A:$M,PERFIL!K$9,0)</f>
        <v>14.373472628949097</v>
      </c>
      <c r="L26" s="10"/>
      <c r="M26" s="69">
        <v>13.485779356974536</v>
      </c>
    </row>
    <row r="27" spans="1:13" ht="20.25" customHeight="1" x14ac:dyDescent="0.35">
      <c r="A27" s="52" t="s">
        <v>16</v>
      </c>
      <c r="B27" s="53">
        <v>0</v>
      </c>
      <c r="C27" s="70">
        <f>VLOOKUP($A$9&amp;$D$8&amp;$A27,PERFIL_DATOS!$A:$M,PERFIL!C$9,0)</f>
        <v>20.353724864239975</v>
      </c>
      <c r="D27" s="70">
        <f>VLOOKUP($A$9&amp;$D$8&amp;$A27,PERFIL_DATOS!$A:$M,PERFIL!D$9,0)</f>
        <v>19.593060907053903</v>
      </c>
      <c r="E27" s="70">
        <f>VLOOKUP($A$9&amp;$D$8&amp;$A27,PERFIL_DATOS!$A:$M,PERFIL!E$9,0)</f>
        <v>17.213162882966209</v>
      </c>
      <c r="F27" s="70">
        <f>VLOOKUP($A$9&amp;$D$8&amp;$A27,PERFIL_DATOS!$A:$M,PERFIL!F$9,0)</f>
        <v>17.021546132441671</v>
      </c>
      <c r="G27" s="70">
        <f>VLOOKUP($A$9&amp;$D$8&amp;$A27,PERFIL_DATOS!$A:$M,PERFIL!G$9,0)</f>
        <v>17.666806572421901</v>
      </c>
      <c r="H27" s="70">
        <f>VLOOKUP($A$9&amp;$D$8&amp;$A27,PERFIL_DATOS!$A:$M,PERFIL!H$9,0)</f>
        <v>17.913628842842179</v>
      </c>
      <c r="I27" s="70">
        <f>VLOOKUP($A$9&amp;$D$8&amp;$A27,PERFIL_DATOS!$A:$M,PERFIL!I$9,0)</f>
        <v>15.400865262909802</v>
      </c>
      <c r="J27" s="70">
        <f>VLOOKUP($A$9&amp;$D$8&amp;$A27,PERFIL_DATOS!$A:$M,PERFIL!J$9,0)</f>
        <v>16.259143309570678</v>
      </c>
      <c r="K27" s="71">
        <f>VLOOKUP($A$9&amp;$D$8&amp;$A27,PERFIL_DATOS!$A:$M,PERFIL!K$9,0)</f>
        <v>18.220529319634895</v>
      </c>
      <c r="L27" s="10"/>
      <c r="M27" s="72">
        <v>17.16387034422559</v>
      </c>
    </row>
    <row r="28" spans="1:13" ht="20.25" customHeight="1" x14ac:dyDescent="0.35">
      <c r="A28" s="49" t="s">
        <v>34</v>
      </c>
      <c r="B28" s="50">
        <v>0</v>
      </c>
      <c r="C28" s="65" t="str">
        <f>VLOOKUP($A$9&amp;$D$8&amp;$A28,PERFIL_DATOS!$A:$M,PERFIL!C$9,0)</f>
        <v/>
      </c>
      <c r="D28" s="65" t="str">
        <f>VLOOKUP($A$9&amp;$D$8&amp;$A28,PERFIL_DATOS!$A:$M,PERFIL!D$9,0)</f>
        <v/>
      </c>
      <c r="E28" s="65">
        <f>VLOOKUP($A$9&amp;$D$8&amp;$A28,PERFIL_DATOS!$A:$M,PERFIL!E$9,0)</f>
        <v>7.8977193772984455E-2</v>
      </c>
      <c r="F28" s="65">
        <f>VLOOKUP($A$9&amp;$D$8&amp;$A28,PERFIL_DATOS!$A:$M,PERFIL!F$9,0)</f>
        <v>0.28865702888584965</v>
      </c>
      <c r="G28" s="65" t="str">
        <f>VLOOKUP($A$9&amp;$D$8&amp;$A28,PERFIL_DATOS!$A:$M,PERFIL!G$9,0)</f>
        <v/>
      </c>
      <c r="H28" s="65" t="str">
        <f>VLOOKUP($A$9&amp;$D$8&amp;$A28,PERFIL_DATOS!$A:$M,PERFIL!H$9,0)</f>
        <v/>
      </c>
      <c r="I28" s="65" t="str">
        <f>VLOOKUP($A$9&amp;$D$8&amp;$A28,PERFIL_DATOS!$A:$M,PERFIL!I$9,0)</f>
        <v/>
      </c>
      <c r="J28" s="65">
        <f>VLOOKUP($A$9&amp;$D$8&amp;$A28,PERFIL_DATOS!$A:$M,PERFIL!J$9,0)</f>
        <v>0.33670084511603587</v>
      </c>
      <c r="K28" s="66" t="str">
        <f>VLOOKUP($A$9&amp;$D$8&amp;$A28,PERFIL_DATOS!$A:$M,PERFIL!K$9,0)</f>
        <v/>
      </c>
      <c r="L28" s="10"/>
      <c r="M28" s="67">
        <v>6.906652363981916</v>
      </c>
    </row>
    <row r="29" spans="1:13" ht="20.25" customHeight="1" x14ac:dyDescent="0.35">
      <c r="A29" s="51" t="s">
        <v>35</v>
      </c>
      <c r="B29" s="14">
        <v>0</v>
      </c>
      <c r="C29" s="46">
        <f>VLOOKUP($A$9&amp;$D$8&amp;$A29,PERFIL_DATOS!$A:$M,PERFIL!C$9,0)</f>
        <v>0.60679803887868355</v>
      </c>
      <c r="D29" s="46">
        <f>VLOOKUP($A$9&amp;$D$8&amp;$A29,PERFIL_DATOS!$A:$M,PERFIL!D$9,0)</f>
        <v>0.52603826567055978</v>
      </c>
      <c r="E29" s="46">
        <f>VLOOKUP($A$9&amp;$D$8&amp;$A29,PERFIL_DATOS!$A:$M,PERFIL!E$9,0)</f>
        <v>0.61441232604425533</v>
      </c>
      <c r="F29" s="46">
        <f>VLOOKUP($A$9&amp;$D$8&amp;$A29,PERFIL_DATOS!$A:$M,PERFIL!F$9,0)</f>
        <v>0.40561117358174548</v>
      </c>
      <c r="G29" s="46">
        <f>VLOOKUP($A$9&amp;$D$8&amp;$A29,PERFIL_DATOS!$A:$M,PERFIL!G$9,0)</f>
        <v>0.96521976110729379</v>
      </c>
      <c r="H29" s="46">
        <f>VLOOKUP($A$9&amp;$D$8&amp;$A29,PERFIL_DATOS!$A:$M,PERFIL!H$9,0)</f>
        <v>0.46981655473836853</v>
      </c>
      <c r="I29" s="46">
        <f>VLOOKUP($A$9&amp;$D$8&amp;$A29,PERFIL_DATOS!$A:$M,PERFIL!I$9,0)</f>
        <v>0.76697966162764375</v>
      </c>
      <c r="J29" s="46">
        <f>VLOOKUP($A$9&amp;$D$8&amp;$A29,PERFIL_DATOS!$A:$M,PERFIL!J$9,0)</f>
        <v>0.72464531653643938</v>
      </c>
      <c r="K29" s="68">
        <f>VLOOKUP($A$9&amp;$D$8&amp;$A29,PERFIL_DATOS!$A:$M,PERFIL!K$9,0)</f>
        <v>0.61747047228424323</v>
      </c>
      <c r="L29" s="10"/>
      <c r="M29" s="69">
        <v>7.1147897498192645</v>
      </c>
    </row>
    <row r="30" spans="1:13" ht="20.25" customHeight="1" x14ac:dyDescent="0.35">
      <c r="A30" s="51" t="s">
        <v>36</v>
      </c>
      <c r="B30" s="14">
        <v>0</v>
      </c>
      <c r="C30" s="46">
        <f>VLOOKUP($A$9&amp;$D$8&amp;$A30,PERFIL_DATOS!$A:$M,PERFIL!C$9,0)</f>
        <v>3.1498688853090075</v>
      </c>
      <c r="D30" s="46">
        <f>VLOOKUP($A$9&amp;$D$8&amp;$A30,PERFIL_DATOS!$A:$M,PERFIL!D$9,0)</f>
        <v>2.6733154631743852</v>
      </c>
      <c r="E30" s="46">
        <f>VLOOKUP($A$9&amp;$D$8&amp;$A30,PERFIL_DATOS!$A:$M,PERFIL!E$9,0)</f>
        <v>2.8154269371313667</v>
      </c>
      <c r="F30" s="46">
        <f>VLOOKUP($A$9&amp;$D$8&amp;$A30,PERFIL_DATOS!$A:$M,PERFIL!F$9,0)</f>
        <v>3.1434232605240755</v>
      </c>
      <c r="G30" s="46">
        <f>VLOOKUP($A$9&amp;$D$8&amp;$A30,PERFIL_DATOS!$A:$M,PERFIL!G$9,0)</f>
        <v>2.006369598664655</v>
      </c>
      <c r="H30" s="46">
        <f>VLOOKUP($A$9&amp;$D$8&amp;$A30,PERFIL_DATOS!$A:$M,PERFIL!H$9,0)</f>
        <v>1.9671458560947583</v>
      </c>
      <c r="I30" s="46">
        <f>VLOOKUP($A$9&amp;$D$8&amp;$A30,PERFIL_DATOS!$A:$M,PERFIL!I$9,0)</f>
        <v>1.9075523590439007</v>
      </c>
      <c r="J30" s="46">
        <f>VLOOKUP($A$9&amp;$D$8&amp;$A30,PERFIL_DATOS!$A:$M,PERFIL!J$9,0)</f>
        <v>2.9277045601261116</v>
      </c>
      <c r="K30" s="68">
        <f>VLOOKUP($A$9&amp;$D$8&amp;$A30,PERFIL_DATOS!$A:$M,PERFIL!K$9,0)</f>
        <v>2.8010379458593078</v>
      </c>
      <c r="L30" s="10"/>
      <c r="M30" s="69">
        <v>14.657829063826455</v>
      </c>
    </row>
    <row r="31" spans="1:13" ht="20.25" customHeight="1" x14ac:dyDescent="0.35">
      <c r="A31" s="51" t="s">
        <v>37</v>
      </c>
      <c r="B31" s="14">
        <v>0</v>
      </c>
      <c r="C31" s="46">
        <f>VLOOKUP($A$9&amp;$D$8&amp;$A31,PERFIL_DATOS!$A:$M,PERFIL!C$9,0)</f>
        <v>11.845969835383571</v>
      </c>
      <c r="D31" s="46">
        <f>VLOOKUP($A$9&amp;$D$8&amp;$A31,PERFIL_DATOS!$A:$M,PERFIL!D$9,0)</f>
        <v>11.817288270659354</v>
      </c>
      <c r="E31" s="46">
        <f>VLOOKUP($A$9&amp;$D$8&amp;$A31,PERFIL_DATOS!$A:$M,PERFIL!E$9,0)</f>
        <v>10.847394353659539</v>
      </c>
      <c r="F31" s="46">
        <f>VLOOKUP($A$9&amp;$D$8&amp;$A31,PERFIL_DATOS!$A:$M,PERFIL!F$9,0)</f>
        <v>12.875143928418273</v>
      </c>
      <c r="G31" s="46">
        <f>VLOOKUP($A$9&amp;$D$8&amp;$A31,PERFIL_DATOS!$A:$M,PERFIL!G$9,0)</f>
        <v>10.140892329554994</v>
      </c>
      <c r="H31" s="46">
        <f>VLOOKUP($A$9&amp;$D$8&amp;$A31,PERFIL_DATOS!$A:$M,PERFIL!H$9,0)</f>
        <v>10.151847559638595</v>
      </c>
      <c r="I31" s="46">
        <f>VLOOKUP($A$9&amp;$D$8&amp;$A31,PERFIL_DATOS!$A:$M,PERFIL!I$9,0)</f>
        <v>9.1584887678515017</v>
      </c>
      <c r="J31" s="46">
        <f>VLOOKUP($A$9&amp;$D$8&amp;$A31,PERFIL_DATOS!$A:$M,PERFIL!J$9,0)</f>
        <v>9.5786465451918428</v>
      </c>
      <c r="K31" s="68">
        <f>VLOOKUP($A$9&amp;$D$8&amp;$A31,PERFIL_DATOS!$A:$M,PERFIL!K$9,0)</f>
        <v>9.5752419226463701</v>
      </c>
      <c r="L31" s="10"/>
      <c r="M31" s="69">
        <v>27.730165649013639</v>
      </c>
    </row>
    <row r="32" spans="1:13" ht="20.25" customHeight="1" x14ac:dyDescent="0.35">
      <c r="A32" s="51" t="s">
        <v>38</v>
      </c>
      <c r="B32" s="14" t="s">
        <v>97</v>
      </c>
      <c r="C32" s="46">
        <f>VLOOKUP($A$9&amp;$D$8&amp;$A32,PERFIL_DATOS!$A:$M,PERFIL!C$9,0)</f>
        <v>25.737613618591393</v>
      </c>
      <c r="D32" s="46">
        <f>VLOOKUP($A$9&amp;$D$8&amp;$A32,PERFIL_DATOS!$A:$M,PERFIL!D$9,0)</f>
        <v>23.227186103435162</v>
      </c>
      <c r="E32" s="46">
        <f>VLOOKUP($A$9&amp;$D$8&amp;$A32,PERFIL_DATOS!$A:$M,PERFIL!E$9,0)</f>
        <v>25.029931630882345</v>
      </c>
      <c r="F32" s="46">
        <f>VLOOKUP($A$9&amp;$D$8&amp;$A32,PERFIL_DATOS!$A:$M,PERFIL!F$9,0)</f>
        <v>22.901144109007006</v>
      </c>
      <c r="G32" s="46">
        <f>VLOOKUP($A$9&amp;$D$8&amp;$A32,PERFIL_DATOS!$A:$M,PERFIL!G$9,0)</f>
        <v>25.945468828733915</v>
      </c>
      <c r="H32" s="46">
        <f>VLOOKUP($A$9&amp;$D$8&amp;$A32,PERFIL_DATOS!$A:$M,PERFIL!H$9,0)</f>
        <v>24.486179589170519</v>
      </c>
      <c r="I32" s="46">
        <f>VLOOKUP($A$9&amp;$D$8&amp;$A32,PERFIL_DATOS!$A:$M,PERFIL!I$9,0)</f>
        <v>24.667646572843825</v>
      </c>
      <c r="J32" s="46">
        <f>VLOOKUP($A$9&amp;$D$8&amp;$A32,PERFIL_DATOS!$A:$M,PERFIL!J$9,0)</f>
        <v>20.678596443750504</v>
      </c>
      <c r="K32" s="68">
        <f>VLOOKUP($A$9&amp;$D$8&amp;$A32,PERFIL_DATOS!$A:$M,PERFIL!K$9,0)</f>
        <v>22.06375003799705</v>
      </c>
      <c r="L32" s="10"/>
      <c r="M32" s="69">
        <v>20.00147378233946</v>
      </c>
    </row>
    <row r="33" spans="1:15" ht="20.25" customHeight="1" x14ac:dyDescent="0.35">
      <c r="A33" s="51" t="s">
        <v>39</v>
      </c>
      <c r="B33" s="14">
        <v>0</v>
      </c>
      <c r="C33" s="90">
        <f>VLOOKUP($A$9&amp;$D$8&amp;$A33,PERFIL_DATOS!$A:$M,PERFIL!C$9,0)</f>
        <v>58.659760768570301</v>
      </c>
      <c r="D33" s="90">
        <f>VLOOKUP($A$9&amp;$D$8&amp;$A33,PERFIL_DATOS!$A:$M,PERFIL!D$9,0)</f>
        <v>61.756163528951404</v>
      </c>
      <c r="E33" s="90">
        <f>VLOOKUP($A$9&amp;$D$8&amp;$A33,PERFIL_DATOS!$A:$M,PERFIL!E$9,0)</f>
        <v>60.613865327188876</v>
      </c>
      <c r="F33" s="90">
        <f>VLOOKUP($A$9&amp;$D$8&amp;$A33,PERFIL_DATOS!$A:$M,PERFIL!F$9,0)</f>
        <v>60.386020498509218</v>
      </c>
      <c r="G33" s="90">
        <f>VLOOKUP($A$9&amp;$D$8&amp;$A33,PERFIL_DATOS!$A:$M,PERFIL!G$9,0)</f>
        <v>60.94206421263042</v>
      </c>
      <c r="H33" s="90">
        <f>VLOOKUP($A$9&amp;$D$8&amp;$A33,PERFIL_DATOS!$A:$M,PERFIL!H$9,0)</f>
        <v>62.925013466039459</v>
      </c>
      <c r="I33" s="90">
        <f>VLOOKUP($A$9&amp;$D$8&amp;$A33,PERFIL_DATOS!$A:$M,PERFIL!I$9,0)</f>
        <v>63.499333473189637</v>
      </c>
      <c r="J33" s="90">
        <f>VLOOKUP($A$9&amp;$D$8&amp;$A33,PERFIL_DATOS!$A:$M,PERFIL!J$9,0)</f>
        <v>65.753704729120372</v>
      </c>
      <c r="K33" s="91">
        <f>VLOOKUP($A$9&amp;$D$8&amp;$A33,PERFIL_DATOS!$A:$M,PERFIL!K$9,0)</f>
        <v>64.942510456738205</v>
      </c>
      <c r="L33" s="10"/>
      <c r="M33" s="72">
        <v>23.589098236414316</v>
      </c>
      <c r="O33" s="14"/>
    </row>
    <row r="34" spans="1:15" ht="20.25" customHeight="1" x14ac:dyDescent="0.35">
      <c r="A34" s="49" t="s">
        <v>171</v>
      </c>
      <c r="B34" s="50" t="s">
        <v>171</v>
      </c>
      <c r="C34" s="65">
        <f>VLOOKUP($A$9&amp;$D$8&amp;$A34,PERFIL_DATOS!$A:$M,PERFIL!C$9,0)</f>
        <v>28.5947258961241</v>
      </c>
      <c r="D34" s="65">
        <f>VLOOKUP($A$9&amp;$D$8&amp;$A34,PERFIL_DATOS!$A:$M,PERFIL!D$9,0)</f>
        <v>28.571013410195672</v>
      </c>
      <c r="E34" s="65">
        <f>VLOOKUP($A$9&amp;$D$8&amp;$A34,PERFIL_DATOS!$A:$M,PERFIL!E$9,0)</f>
        <v>27.149661949270275</v>
      </c>
      <c r="F34" s="65">
        <f>VLOOKUP($A$9&amp;$D$8&amp;$A34,PERFIL_DATOS!$A:$M,PERFIL!F$9,0)</f>
        <v>28.031042535529377</v>
      </c>
      <c r="G34" s="65">
        <f>VLOOKUP($A$9&amp;$D$8&amp;$A34,PERFIL_DATOS!$A:$M,PERFIL!G$9,0)</f>
        <v>23.502518008741628</v>
      </c>
      <c r="H34" s="65">
        <f>VLOOKUP($A$9&amp;$D$8&amp;$A34,PERFIL_DATOS!$A:$M,PERFIL!H$9,0)</f>
        <v>21.314332205157559</v>
      </c>
      <c r="I34" s="65">
        <f>VLOOKUP($A$9&amp;$D$8&amp;$A34,PERFIL_DATOS!$A:$M,PERFIL!I$9,0)</f>
        <v>23.356874639944142</v>
      </c>
      <c r="J34" s="65">
        <f>VLOOKUP($A$9&amp;$D$8&amp;$A34,PERFIL_DATOS!$A:$M,PERFIL!J$9,0)</f>
        <v>22.706447396756552</v>
      </c>
      <c r="K34" s="66">
        <f>VLOOKUP($A$9&amp;$D$8&amp;$A34,PERFIL_DATOS!$A:$M,PERFIL!K$9,0)</f>
        <v>21.399896933078885</v>
      </c>
      <c r="L34" s="10"/>
      <c r="M34" s="69">
        <v>23.589098236414316</v>
      </c>
      <c r="O34" s="14"/>
    </row>
    <row r="35" spans="1:15" ht="20.25" customHeight="1" x14ac:dyDescent="0.35">
      <c r="A35" s="51" t="s">
        <v>172</v>
      </c>
      <c r="B35" s="14" t="s">
        <v>172</v>
      </c>
      <c r="C35" s="92">
        <f>VLOOKUP($A$9&amp;$D$8&amp;$A35,PERFIL_DATOS!$A:$M,PERFIL!C$9,0)</f>
        <v>15.128009464060204</v>
      </c>
      <c r="D35" s="92">
        <f>VLOOKUP($A$9&amp;$D$8&amp;$A35,PERFIL_DATOS!$A:$M,PERFIL!D$9,0)</f>
        <v>14.003059245336324</v>
      </c>
      <c r="E35" s="92">
        <f>VLOOKUP($A$9&amp;$D$8&amp;$A35,PERFIL_DATOS!$A:$M,PERFIL!E$9,0)</f>
        <v>15.184302949493439</v>
      </c>
      <c r="F35" s="92">
        <f>VLOOKUP($A$9&amp;$D$8&amp;$A35,PERFIL_DATOS!$A:$M,PERFIL!F$9,0)</f>
        <v>13.200573648724347</v>
      </c>
      <c r="G35" s="92">
        <f>VLOOKUP($A$9&amp;$D$8&amp;$A35,PERFIL_DATOS!$A:$M,PERFIL!G$9,0)</f>
        <v>15.489931296748171</v>
      </c>
      <c r="H35" s="92">
        <f>VLOOKUP($A$9&amp;$D$8&amp;$A35,PERFIL_DATOS!$A:$M,PERFIL!H$9,0)</f>
        <v>15.605778722808051</v>
      </c>
      <c r="I35" s="92">
        <f>VLOOKUP($A$9&amp;$D$8&amp;$A35,PERFIL_DATOS!$A:$M,PERFIL!I$9,0)</f>
        <v>13.30264620664863</v>
      </c>
      <c r="J35" s="92">
        <f>VLOOKUP($A$9&amp;$D$8&amp;$A35,PERFIL_DATOS!$A:$M,PERFIL!J$9,0)</f>
        <v>13.224513352644346</v>
      </c>
      <c r="K35" s="93">
        <f>VLOOKUP($A$9&amp;$D$8&amp;$A35,PERFIL_DATOS!$A:$M,PERFIL!K$9,0)</f>
        <v>14.140539637129798</v>
      </c>
      <c r="L35" s="10"/>
      <c r="M35" s="69">
        <v>22.090499428426813</v>
      </c>
      <c r="O35" s="14"/>
    </row>
    <row r="36" spans="1:15" ht="20.25" customHeight="1" x14ac:dyDescent="0.35">
      <c r="A36" s="51" t="s">
        <v>173</v>
      </c>
      <c r="B36" s="14" t="s">
        <v>173</v>
      </c>
      <c r="C36" s="92">
        <f>VLOOKUP($A$9&amp;$D$8&amp;$A36,PERFIL_DATOS!$A:$M,PERFIL!C$9,0)</f>
        <v>25.761540695768346</v>
      </c>
      <c r="D36" s="92">
        <f>VLOOKUP($A$9&amp;$D$8&amp;$A36,PERFIL_DATOS!$A:$M,PERFIL!D$9,0)</f>
        <v>25.223711649903859</v>
      </c>
      <c r="E36" s="92">
        <f>VLOOKUP($A$9&amp;$D$8&amp;$A36,PERFIL_DATOS!$A:$M,PERFIL!E$9,0)</f>
        <v>24.955685498513475</v>
      </c>
      <c r="F36" s="92">
        <f>VLOOKUP($A$9&amp;$D$8&amp;$A36,PERFIL_DATOS!$A:$M,PERFIL!F$9,0)</f>
        <v>26.803337258711824</v>
      </c>
      <c r="G36" s="92">
        <f>VLOOKUP($A$9&amp;$D$8&amp;$A36,PERFIL_DATOS!$A:$M,PERFIL!G$9,0)</f>
        <v>27.414091734069306</v>
      </c>
      <c r="H36" s="92">
        <f>VLOOKUP($A$9&amp;$D$8&amp;$A36,PERFIL_DATOS!$A:$M,PERFIL!H$9,0)</f>
        <v>25.264788761607537</v>
      </c>
      <c r="I36" s="92">
        <f>VLOOKUP($A$9&amp;$D$8&amp;$A36,PERFIL_DATOS!$A:$M,PERFIL!I$9,0)</f>
        <v>27.163168950540339</v>
      </c>
      <c r="J36" s="92">
        <f>VLOOKUP($A$9&amp;$D$8&amp;$A36,PERFIL_DATOS!$A:$M,PERFIL!J$9,0)</f>
        <v>25.039412204036637</v>
      </c>
      <c r="K36" s="93">
        <f>VLOOKUP($A$9&amp;$D$8&amp;$A36,PERFIL_DATOS!$A:$M,PERFIL!K$9,0)</f>
        <v>26.428699291257811</v>
      </c>
      <c r="L36" s="10"/>
      <c r="M36" s="69">
        <v>15.086614903469862</v>
      </c>
      <c r="O36" s="14"/>
    </row>
    <row r="37" spans="1:15" ht="20.25" customHeight="1" x14ac:dyDescent="0.35">
      <c r="A37" s="51" t="s">
        <v>174</v>
      </c>
      <c r="B37" s="14" t="s">
        <v>174</v>
      </c>
      <c r="C37" s="46">
        <f>VLOOKUP($A$9&amp;$D$8&amp;$A37,PERFIL_DATOS!$A:$M,PERFIL!C$9,0)</f>
        <v>14.874221918547917</v>
      </c>
      <c r="D37" s="46">
        <f>VLOOKUP($A$9&amp;$D$8&amp;$A37,PERFIL_DATOS!$A:$M,PERFIL!D$9,0)</f>
        <v>14.201116894980235</v>
      </c>
      <c r="E37" s="46">
        <f>VLOOKUP($A$9&amp;$D$8&amp;$A37,PERFIL_DATOS!$A:$M,PERFIL!E$9,0)</f>
        <v>13.460122119268977</v>
      </c>
      <c r="F37" s="46">
        <f>VLOOKUP($A$9&amp;$D$8&amp;$A37,PERFIL_DATOS!$A:$M,PERFIL!F$9,0)</f>
        <v>12.093762665738824</v>
      </c>
      <c r="G37" s="46">
        <f>VLOOKUP($A$9&amp;$D$8&amp;$A37,PERFIL_DATOS!$A:$M,PERFIL!G$9,0)</f>
        <v>16.870885259229045</v>
      </c>
      <c r="H37" s="46">
        <f>VLOOKUP($A$9&amp;$D$8&amp;$A37,PERFIL_DATOS!$A:$M,PERFIL!H$9,0)</f>
        <v>16.656914461127194</v>
      </c>
      <c r="I37" s="46">
        <f>VLOOKUP($A$9&amp;$D$8&amp;$A37,PERFIL_DATOS!$A:$M,PERFIL!I$9,0)</f>
        <v>17.397277999018165</v>
      </c>
      <c r="J37" s="46">
        <f>VLOOKUP($A$9&amp;$D$8&amp;$A37,PERFIL_DATOS!$A:$M,PERFIL!J$9,0)</f>
        <v>17.155350793144745</v>
      </c>
      <c r="K37" s="68">
        <f>VLOOKUP($A$9&amp;$D$8&amp;$A37,PERFIL_DATOS!$A:$M,PERFIL!K$9,0)</f>
        <v>16.616183162538945</v>
      </c>
      <c r="L37" s="10"/>
      <c r="M37" s="69">
        <v>25.201476432259017</v>
      </c>
      <c r="O37" s="14"/>
    </row>
    <row r="38" spans="1:15" ht="20.25" customHeight="1" x14ac:dyDescent="0.35">
      <c r="A38" s="52" t="s">
        <v>190</v>
      </c>
      <c r="B38" s="53" t="s">
        <v>190</v>
      </c>
      <c r="C38" s="70">
        <f>VLOOKUP($A$9&amp;$D$8&amp;$A38,PERFIL_DATOS!$A:$M,PERFIL!C$9,0)</f>
        <v>15.641508899969409</v>
      </c>
      <c r="D38" s="70">
        <f>VLOOKUP($A$9&amp;$D$8&amp;$A38,PERFIL_DATOS!$A:$M,PERFIL!D$9,0)</f>
        <v>18.001098573195723</v>
      </c>
      <c r="E38" s="70">
        <f>VLOOKUP($A$9&amp;$D$8&amp;$A38,PERFIL_DATOS!$A:$M,PERFIL!E$9,0)</f>
        <v>19.250228990402171</v>
      </c>
      <c r="F38" s="70">
        <f>VLOOKUP($A$9&amp;$D$8&amp;$A38,PERFIL_DATOS!$A:$M,PERFIL!F$9,0)</f>
        <v>19.87129928369869</v>
      </c>
      <c r="G38" s="70">
        <f>VLOOKUP($A$9&amp;$D$8&amp;$A38,PERFIL_DATOS!$A:$M,PERFIL!G$9,0)</f>
        <v>16.722586997033524</v>
      </c>
      <c r="H38" s="70">
        <f>VLOOKUP($A$9&amp;$D$8&amp;$A38,PERFIL_DATOS!$A:$M,PERFIL!H$9,0)</f>
        <v>21.158192726953654</v>
      </c>
      <c r="I38" s="70">
        <f>VLOOKUP($A$9&amp;$D$8&amp;$A38,PERFIL_DATOS!$A:$M,PERFIL!I$9,0)</f>
        <v>18.780033742181292</v>
      </c>
      <c r="J38" s="70">
        <f>VLOOKUP($A$9&amp;$D$8&amp;$A38,PERFIL_DATOS!$A:$M,PERFIL!J$9,0)</f>
        <v>21.87427709324303</v>
      </c>
      <c r="K38" s="71">
        <f>VLOOKUP($A$9&amp;$D$8&amp;$A38,PERFIL_DATOS!$A:$M,PERFIL!K$9,0)</f>
        <v>21.414690031199878</v>
      </c>
      <c r="L38" s="10"/>
      <c r="M38" s="72">
        <v>15.102388157405223</v>
      </c>
      <c r="O38" s="14"/>
    </row>
    <row r="39" spans="1:15" ht="20.25" customHeight="1" x14ac:dyDescent="0.35">
      <c r="A39" s="49" t="s">
        <v>17</v>
      </c>
      <c r="B39" s="50">
        <v>0</v>
      </c>
      <c r="C39" s="65">
        <f>VLOOKUP($A$9&amp;$D$8&amp;$A39,PERFIL_DATOS!$A:$M,PERFIL!C$9,0)</f>
        <v>67.50847308065751</v>
      </c>
      <c r="D39" s="65">
        <f>VLOOKUP($A$9&amp;$D$8&amp;$A39,PERFIL_DATOS!$A:$M,PERFIL!D$9,0)</f>
        <v>65.244227966024411</v>
      </c>
      <c r="E39" s="65">
        <f>VLOOKUP($A$9&amp;$D$8&amp;$A39,PERFIL_DATOS!$A:$M,PERFIL!E$9,0)</f>
        <v>66.378270979859565</v>
      </c>
      <c r="F39" s="65">
        <f>VLOOKUP($A$9&amp;$D$8&amp;$A39,PERFIL_DATOS!$A:$M,PERFIL!F$9,0)</f>
        <v>66.350121500675485</v>
      </c>
      <c r="G39" s="65">
        <f>VLOOKUP($A$9&amp;$D$8&amp;$A39,PERFIL_DATOS!$A:$M,PERFIL!G$9,0)</f>
        <v>65.2083688633668</v>
      </c>
      <c r="H39" s="65">
        <f>VLOOKUP($A$9&amp;$D$8&amp;$A39,PERFIL_DATOS!$A:$M,PERFIL!H$9,0)</f>
        <v>66.561175889156715</v>
      </c>
      <c r="I39" s="65">
        <f>VLOOKUP($A$9&amp;$D$8&amp;$A39,PERFIL_DATOS!$A:$M,PERFIL!I$9,0)</f>
        <v>67.275555764775675</v>
      </c>
      <c r="J39" s="65">
        <f>VLOOKUP($A$9&amp;$D$8&amp;$A39,PERFIL_DATOS!$A:$M,PERFIL!J$9,0)</f>
        <v>65.198039715393946</v>
      </c>
      <c r="K39" s="66">
        <f>VLOOKUP($A$9&amp;$D$8&amp;$A39,PERFIL_DATOS!$A:$M,PERFIL!K$9,0)</f>
        <v>64.687884202135066</v>
      </c>
      <c r="L39" s="10"/>
      <c r="M39" s="67">
        <v>22.519019829401348</v>
      </c>
      <c r="O39" s="14"/>
    </row>
    <row r="40" spans="1:15" ht="20.25" customHeight="1" x14ac:dyDescent="0.35">
      <c r="A40" s="52" t="s">
        <v>18</v>
      </c>
      <c r="B40" s="53">
        <v>0</v>
      </c>
      <c r="C40" s="70">
        <f>VLOOKUP($A$9&amp;$D$8&amp;$A40,PERFIL_DATOS!$A:$M,PERFIL!C$9,0)</f>
        <v>32.491531631819811</v>
      </c>
      <c r="D40" s="70">
        <f>VLOOKUP($A$9&amp;$D$8&amp;$A40,PERFIL_DATOS!$A:$M,PERFIL!D$9,0)</f>
        <v>34.755770840721198</v>
      </c>
      <c r="E40" s="70">
        <f>VLOOKUP($A$9&amp;$D$8&amp;$A40,PERFIL_DATOS!$A:$M,PERFIL!E$9,0)</f>
        <v>33.621733016575234</v>
      </c>
      <c r="F40" s="70">
        <f>VLOOKUP($A$9&amp;$D$8&amp;$A40,PERFIL_DATOS!$A:$M,PERFIL!F$9,0)</f>
        <v>33.649877425485883</v>
      </c>
      <c r="G40" s="70">
        <f>VLOOKUP($A$9&amp;$D$8&amp;$A40,PERFIL_DATOS!$A:$M,PERFIL!G$9,0)</f>
        <v>34.791638490041493</v>
      </c>
      <c r="H40" s="70">
        <f>VLOOKUP($A$9&amp;$D$8&amp;$A40,PERFIL_DATOS!$A:$M,PERFIL!H$9,0)</f>
        <v>33.438828728349506</v>
      </c>
      <c r="I40" s="70">
        <f>VLOOKUP($A$9&amp;$D$8&amp;$A40,PERFIL_DATOS!$A:$M,PERFIL!I$9,0)</f>
        <v>32.724457989336187</v>
      </c>
      <c r="J40" s="70">
        <f>VLOOKUP($A$9&amp;$D$8&amp;$A40,PERFIL_DATOS!$A:$M,PERFIL!J$9,0)</f>
        <v>34.80195681257662</v>
      </c>
      <c r="K40" s="71">
        <f>VLOOKUP($A$9&amp;$D$8&amp;$A40,PERFIL_DATOS!$A:$M,PERFIL!K$9,0)</f>
        <v>35.312111542220613</v>
      </c>
      <c r="L40" s="10"/>
      <c r="M40" s="72">
        <v>49.800446411286892</v>
      </c>
      <c r="O40" s="14"/>
    </row>
    <row r="41" spans="1:15" ht="15.5" x14ac:dyDescent="0.35">
      <c r="A41" s="44" t="s">
        <v>92</v>
      </c>
      <c r="B41" s="54"/>
      <c r="C41" s="55"/>
      <c r="D41" s="55"/>
      <c r="E41" s="55"/>
      <c r="F41" s="55"/>
      <c r="G41" s="56"/>
      <c r="H41" s="56"/>
      <c r="I41" s="56"/>
      <c r="J41" s="56"/>
      <c r="K41" s="56"/>
      <c r="L41" s="56"/>
    </row>
    <row r="42" spans="1:15" x14ac:dyDescent="0.35">
      <c r="A42" s="45" t="s">
        <v>197</v>
      </c>
      <c r="B42" s="57"/>
      <c r="C42" s="58"/>
      <c r="D42" s="58"/>
      <c r="E42" s="58"/>
      <c r="F42" s="58"/>
      <c r="G42" s="58"/>
      <c r="H42" s="58"/>
      <c r="I42" s="58"/>
      <c r="J42" s="58"/>
      <c r="K42" s="58"/>
      <c r="L42" s="58"/>
    </row>
    <row r="43" spans="1:15" x14ac:dyDescent="0.35">
      <c r="A43" s="59"/>
      <c r="B43" s="57"/>
    </row>
    <row r="44" spans="1:15" x14ac:dyDescent="0.35">
      <c r="B44" s="14"/>
    </row>
    <row r="45" spans="1:15" x14ac:dyDescent="0.35">
      <c r="B45" s="14"/>
    </row>
    <row r="46" spans="1:15" x14ac:dyDescent="0.35">
      <c r="B46" s="14"/>
    </row>
    <row r="47" spans="1:15" x14ac:dyDescent="0.35">
      <c r="B47" s="14"/>
    </row>
    <row r="48" spans="1:15" x14ac:dyDescent="0.35">
      <c r="B48" s="14"/>
    </row>
    <row r="49" spans="2:2" x14ac:dyDescent="0.35">
      <c r="B49" s="14"/>
    </row>
    <row r="50" spans="2:2" x14ac:dyDescent="0.35">
      <c r="B50" s="14"/>
    </row>
    <row r="51" spans="2:2" x14ac:dyDescent="0.35">
      <c r="B51" s="14"/>
    </row>
    <row r="52" spans="2:2" x14ac:dyDescent="0.35">
      <c r="B52" s="14"/>
    </row>
    <row r="53" spans="2:2" x14ac:dyDescent="0.35">
      <c r="B53" s="14"/>
    </row>
    <row r="54" spans="2:2" x14ac:dyDescent="0.35">
      <c r="B54" s="14"/>
    </row>
    <row r="55" spans="2:2" x14ac:dyDescent="0.35">
      <c r="B55" s="14"/>
    </row>
    <row r="56" spans="2:2" x14ac:dyDescent="0.35">
      <c r="B56" s="14"/>
    </row>
    <row r="57" spans="2:2" x14ac:dyDescent="0.35">
      <c r="B57" s="14"/>
    </row>
    <row r="58" spans="2:2" x14ac:dyDescent="0.35">
      <c r="B58" s="14"/>
    </row>
    <row r="59" spans="2:2" x14ac:dyDescent="0.35">
      <c r="B59" s="14"/>
    </row>
    <row r="60" spans="2:2" x14ac:dyDescent="0.35">
      <c r="B60" s="14"/>
    </row>
    <row r="61" spans="2:2" x14ac:dyDescent="0.35">
      <c r="B61" s="14"/>
    </row>
    <row r="62" spans="2:2" x14ac:dyDescent="0.35">
      <c r="B62" s="14"/>
    </row>
    <row r="63" spans="2:2" x14ac:dyDescent="0.35">
      <c r="B63" s="14"/>
    </row>
    <row r="64" spans="2:2" x14ac:dyDescent="0.35">
      <c r="B64" s="14"/>
    </row>
    <row r="65" spans="2:2" x14ac:dyDescent="0.35">
      <c r="B65" s="14"/>
    </row>
    <row r="66" spans="2:2" x14ac:dyDescent="0.35">
      <c r="B66" s="14"/>
    </row>
    <row r="67" spans="2:2" x14ac:dyDescent="0.35">
      <c r="B67" s="14"/>
    </row>
    <row r="68" spans="2:2" x14ac:dyDescent="0.35">
      <c r="B68" s="14"/>
    </row>
    <row r="69" spans="2:2" x14ac:dyDescent="0.35">
      <c r="B69" s="14"/>
    </row>
    <row r="70" spans="2:2" x14ac:dyDescent="0.35">
      <c r="B70" s="14"/>
    </row>
    <row r="71" spans="2:2" x14ac:dyDescent="0.35">
      <c r="B71" s="14"/>
    </row>
    <row r="72" spans="2:2" x14ac:dyDescent="0.35">
      <c r="B72" s="14"/>
    </row>
    <row r="73" spans="2:2" x14ac:dyDescent="0.35">
      <c r="B73" s="14"/>
    </row>
    <row r="74" spans="2:2" x14ac:dyDescent="0.35">
      <c r="B74" s="14"/>
    </row>
    <row r="75" spans="2:2" x14ac:dyDescent="0.35">
      <c r="B75" s="14"/>
    </row>
    <row r="76" spans="2:2" x14ac:dyDescent="0.35">
      <c r="B76" s="14"/>
    </row>
    <row r="77" spans="2:2" x14ac:dyDescent="0.35">
      <c r="B77" s="14"/>
    </row>
    <row r="78" spans="2:2" x14ac:dyDescent="0.35">
      <c r="B78" s="14"/>
    </row>
    <row r="79" spans="2:2" x14ac:dyDescent="0.35">
      <c r="B79" s="14"/>
    </row>
    <row r="80" spans="2:2" x14ac:dyDescent="0.35">
      <c r="B80" s="14"/>
    </row>
    <row r="81" spans="2:2" x14ac:dyDescent="0.35">
      <c r="B81" s="14"/>
    </row>
    <row r="82" spans="2:2" x14ac:dyDescent="0.35">
      <c r="B82" s="14"/>
    </row>
    <row r="83" spans="2:2" x14ac:dyDescent="0.35">
      <c r="B83" s="14"/>
    </row>
    <row r="84" spans="2:2" x14ac:dyDescent="0.35">
      <c r="B84" s="14"/>
    </row>
    <row r="85" spans="2:2" x14ac:dyDescent="0.35">
      <c r="B85" s="14"/>
    </row>
    <row r="86" spans="2:2" x14ac:dyDescent="0.35">
      <c r="B86" s="14"/>
    </row>
    <row r="87" spans="2:2" x14ac:dyDescent="0.35">
      <c r="B87" s="14"/>
    </row>
    <row r="88" spans="2:2" x14ac:dyDescent="0.35">
      <c r="B88" s="14"/>
    </row>
    <row r="89" spans="2:2" x14ac:dyDescent="0.35">
      <c r="B89" s="14"/>
    </row>
    <row r="90" spans="2:2" x14ac:dyDescent="0.35">
      <c r="B90" s="14"/>
    </row>
    <row r="91" spans="2:2" x14ac:dyDescent="0.35">
      <c r="B91" s="14"/>
    </row>
    <row r="92" spans="2:2" x14ac:dyDescent="0.35">
      <c r="B92" s="14"/>
    </row>
    <row r="93" spans="2:2" x14ac:dyDescent="0.35">
      <c r="B93" s="14"/>
    </row>
    <row r="94" spans="2:2" x14ac:dyDescent="0.35">
      <c r="B94" s="14"/>
    </row>
    <row r="95" spans="2:2" x14ac:dyDescent="0.35">
      <c r="B95" s="14"/>
    </row>
    <row r="96" spans="2:2" x14ac:dyDescent="0.35">
      <c r="B96" s="14"/>
    </row>
    <row r="97" spans="2:2" x14ac:dyDescent="0.35">
      <c r="B97" s="14"/>
    </row>
    <row r="98" spans="2:2" x14ac:dyDescent="0.35">
      <c r="B98" s="14"/>
    </row>
    <row r="99" spans="2:2" x14ac:dyDescent="0.35">
      <c r="B99" s="14"/>
    </row>
    <row r="100" spans="2:2" x14ac:dyDescent="0.35">
      <c r="B100" s="14"/>
    </row>
    <row r="101" spans="2:2" x14ac:dyDescent="0.35">
      <c r="B101" s="14"/>
    </row>
    <row r="102" spans="2:2" x14ac:dyDescent="0.35">
      <c r="B102" s="14"/>
    </row>
    <row r="103" spans="2:2" x14ac:dyDescent="0.35">
      <c r="B103" s="14"/>
    </row>
    <row r="104" spans="2:2" x14ac:dyDescent="0.35">
      <c r="B104" s="14"/>
    </row>
    <row r="105" spans="2:2" x14ac:dyDescent="0.35">
      <c r="B105" s="14"/>
    </row>
    <row r="106" spans="2:2" x14ac:dyDescent="0.35">
      <c r="B106" s="14"/>
    </row>
    <row r="107" spans="2:2" x14ac:dyDescent="0.35">
      <c r="B107" s="14"/>
    </row>
    <row r="108" spans="2:2" x14ac:dyDescent="0.35">
      <c r="B108" s="14"/>
    </row>
    <row r="109" spans="2:2" x14ac:dyDescent="0.35">
      <c r="B109" s="14"/>
    </row>
    <row r="110" spans="2:2" x14ac:dyDescent="0.35">
      <c r="B110" s="14"/>
    </row>
    <row r="111" spans="2:2" x14ac:dyDescent="0.35">
      <c r="B111" s="14"/>
    </row>
    <row r="112" spans="2:2" x14ac:dyDescent="0.35">
      <c r="B112" s="14"/>
    </row>
    <row r="113" spans="2:2" x14ac:dyDescent="0.35">
      <c r="B113" s="14"/>
    </row>
    <row r="114" spans="2:2" x14ac:dyDescent="0.35">
      <c r="B114" s="14"/>
    </row>
    <row r="115" spans="2:2" x14ac:dyDescent="0.35">
      <c r="B115" s="14"/>
    </row>
    <row r="116" spans="2:2" x14ac:dyDescent="0.35">
      <c r="B116" s="14"/>
    </row>
    <row r="117" spans="2:2" x14ac:dyDescent="0.35">
      <c r="B117" s="14"/>
    </row>
    <row r="118" spans="2:2" x14ac:dyDescent="0.35">
      <c r="B118" s="14"/>
    </row>
    <row r="119" spans="2:2" x14ac:dyDescent="0.35">
      <c r="B119" s="14"/>
    </row>
    <row r="120" spans="2:2" x14ac:dyDescent="0.35">
      <c r="B120" s="14"/>
    </row>
    <row r="121" spans="2:2" x14ac:dyDescent="0.35">
      <c r="B121" s="14"/>
    </row>
    <row r="122" spans="2:2" x14ac:dyDescent="0.35">
      <c r="B122" s="14"/>
    </row>
    <row r="123" spans="2:2" x14ac:dyDescent="0.35">
      <c r="B123" s="14"/>
    </row>
    <row r="124" spans="2:2" x14ac:dyDescent="0.35">
      <c r="B124" s="14"/>
    </row>
    <row r="125" spans="2:2" x14ac:dyDescent="0.35">
      <c r="B125" s="14"/>
    </row>
    <row r="126" spans="2:2" x14ac:dyDescent="0.35">
      <c r="B126" s="14"/>
    </row>
    <row r="127" spans="2:2" x14ac:dyDescent="0.35">
      <c r="B127" s="14"/>
    </row>
    <row r="128" spans="2:2" x14ac:dyDescent="0.35">
      <c r="B128" s="14"/>
    </row>
    <row r="129" spans="2:2" x14ac:dyDescent="0.35">
      <c r="B129" s="14"/>
    </row>
    <row r="130" spans="2:2" x14ac:dyDescent="0.35">
      <c r="B130" s="14"/>
    </row>
    <row r="131" spans="2:2" x14ac:dyDescent="0.35">
      <c r="B131" s="14"/>
    </row>
    <row r="132" spans="2:2" x14ac:dyDescent="0.35">
      <c r="B132" s="14"/>
    </row>
    <row r="133" spans="2:2" x14ac:dyDescent="0.35">
      <c r="B133" s="14"/>
    </row>
    <row r="134" spans="2:2" x14ac:dyDescent="0.35">
      <c r="B134" s="14"/>
    </row>
    <row r="135" spans="2:2" x14ac:dyDescent="0.35">
      <c r="B135" s="14"/>
    </row>
    <row r="136" spans="2:2" x14ac:dyDescent="0.35">
      <c r="B136" s="14"/>
    </row>
    <row r="137" spans="2:2" x14ac:dyDescent="0.35">
      <c r="B137" s="14"/>
    </row>
    <row r="138" spans="2:2" x14ac:dyDescent="0.35">
      <c r="B138" s="14"/>
    </row>
    <row r="139" spans="2:2" x14ac:dyDescent="0.35">
      <c r="B139" s="14"/>
    </row>
    <row r="140" spans="2:2" x14ac:dyDescent="0.35">
      <c r="B140" s="14"/>
    </row>
    <row r="141" spans="2:2" x14ac:dyDescent="0.35">
      <c r="B141" s="14"/>
    </row>
    <row r="142" spans="2:2" x14ac:dyDescent="0.35">
      <c r="B142" s="14"/>
    </row>
    <row r="143" spans="2:2" x14ac:dyDescent="0.35">
      <c r="B143" s="14"/>
    </row>
    <row r="144" spans="2:2" x14ac:dyDescent="0.35">
      <c r="B144" s="14"/>
    </row>
    <row r="145" spans="2:2" x14ac:dyDescent="0.35">
      <c r="B145" s="14"/>
    </row>
    <row r="146" spans="2:2" x14ac:dyDescent="0.35">
      <c r="B146" s="14"/>
    </row>
    <row r="147" spans="2:2" x14ac:dyDescent="0.35">
      <c r="B147" s="14"/>
    </row>
    <row r="148" spans="2:2" x14ac:dyDescent="0.35">
      <c r="B148" s="14"/>
    </row>
    <row r="149" spans="2:2" x14ac:dyDescent="0.35">
      <c r="B149" s="14"/>
    </row>
    <row r="150" spans="2:2" x14ac:dyDescent="0.35">
      <c r="B150" s="14"/>
    </row>
    <row r="151" spans="2:2" x14ac:dyDescent="0.35">
      <c r="B151" s="14"/>
    </row>
    <row r="152" spans="2:2" x14ac:dyDescent="0.35">
      <c r="B152" s="14"/>
    </row>
    <row r="153" spans="2:2" x14ac:dyDescent="0.35">
      <c r="B153" s="14"/>
    </row>
    <row r="154" spans="2:2" x14ac:dyDescent="0.35">
      <c r="B154" s="14"/>
    </row>
    <row r="155" spans="2:2" x14ac:dyDescent="0.35">
      <c r="B155" s="14"/>
    </row>
    <row r="156" spans="2:2" x14ac:dyDescent="0.35">
      <c r="B156" s="14"/>
    </row>
    <row r="157" spans="2:2" x14ac:dyDescent="0.35">
      <c r="B157" s="14"/>
    </row>
    <row r="158" spans="2:2" x14ac:dyDescent="0.35">
      <c r="B158" s="14"/>
    </row>
    <row r="159" spans="2:2" x14ac:dyDescent="0.35">
      <c r="B159" s="14"/>
    </row>
    <row r="160" spans="2:2" x14ac:dyDescent="0.35">
      <c r="B160" s="14"/>
    </row>
    <row r="161" spans="2:2" x14ac:dyDescent="0.35">
      <c r="B161" s="14"/>
    </row>
    <row r="162" spans="2:2" x14ac:dyDescent="0.35">
      <c r="B162" s="14"/>
    </row>
    <row r="163" spans="2:2" x14ac:dyDescent="0.35">
      <c r="B163" s="14"/>
    </row>
    <row r="164" spans="2:2" x14ac:dyDescent="0.35">
      <c r="B164" s="14"/>
    </row>
    <row r="165" spans="2:2" x14ac:dyDescent="0.35">
      <c r="B165" s="14"/>
    </row>
    <row r="166" spans="2:2" x14ac:dyDescent="0.35">
      <c r="B166" s="14"/>
    </row>
    <row r="167" spans="2:2" x14ac:dyDescent="0.35">
      <c r="B167" s="14"/>
    </row>
    <row r="168" spans="2:2" x14ac:dyDescent="0.35">
      <c r="B168" s="14"/>
    </row>
    <row r="169" spans="2:2" x14ac:dyDescent="0.35">
      <c r="B169" s="14"/>
    </row>
    <row r="170" spans="2:2" x14ac:dyDescent="0.35">
      <c r="B170" s="14"/>
    </row>
    <row r="171" spans="2:2" x14ac:dyDescent="0.35">
      <c r="B171" s="14"/>
    </row>
    <row r="172" spans="2:2" x14ac:dyDescent="0.35">
      <c r="B172" s="14"/>
    </row>
    <row r="173" spans="2:2" x14ac:dyDescent="0.35">
      <c r="B173" s="14"/>
    </row>
    <row r="174" spans="2:2" x14ac:dyDescent="0.35">
      <c r="B174" s="14"/>
    </row>
    <row r="175" spans="2:2" x14ac:dyDescent="0.35">
      <c r="B175" s="14"/>
    </row>
    <row r="176" spans="2:2" x14ac:dyDescent="0.35">
      <c r="B176" s="14"/>
    </row>
    <row r="177" spans="2:2" x14ac:dyDescent="0.35">
      <c r="B177" s="14"/>
    </row>
    <row r="178" spans="2:2" x14ac:dyDescent="0.35">
      <c r="B178" s="14"/>
    </row>
    <row r="179" spans="2:2" x14ac:dyDescent="0.35">
      <c r="B179" s="14"/>
    </row>
    <row r="180" spans="2:2" x14ac:dyDescent="0.35">
      <c r="B180" s="14"/>
    </row>
    <row r="181" spans="2:2" x14ac:dyDescent="0.35">
      <c r="B181" s="14"/>
    </row>
    <row r="182" spans="2:2" x14ac:dyDescent="0.35">
      <c r="B182" s="14"/>
    </row>
    <row r="183" spans="2:2" x14ac:dyDescent="0.35">
      <c r="B183" s="14"/>
    </row>
    <row r="184" spans="2:2" x14ac:dyDescent="0.35">
      <c r="B184" s="14"/>
    </row>
    <row r="185" spans="2:2" x14ac:dyDescent="0.35">
      <c r="B185" s="14"/>
    </row>
    <row r="186" spans="2:2" x14ac:dyDescent="0.35">
      <c r="B186" s="14"/>
    </row>
    <row r="187" spans="2:2" x14ac:dyDescent="0.35">
      <c r="B187" s="14"/>
    </row>
    <row r="188" spans="2:2" x14ac:dyDescent="0.35">
      <c r="B188" s="14"/>
    </row>
    <row r="189" spans="2:2" x14ac:dyDescent="0.35">
      <c r="B189" s="14"/>
    </row>
    <row r="190" spans="2:2" x14ac:dyDescent="0.35">
      <c r="B190" s="14"/>
    </row>
    <row r="191" spans="2:2" x14ac:dyDescent="0.35">
      <c r="B191" s="14"/>
    </row>
    <row r="192" spans="2:2" x14ac:dyDescent="0.35">
      <c r="B192" s="14"/>
    </row>
    <row r="193" spans="2:2" x14ac:dyDescent="0.35">
      <c r="B193" s="14"/>
    </row>
    <row r="194" spans="2:2" x14ac:dyDescent="0.35">
      <c r="B194" s="14"/>
    </row>
    <row r="195" spans="2:2" x14ac:dyDescent="0.35">
      <c r="B195" s="14"/>
    </row>
    <row r="196" spans="2:2" x14ac:dyDescent="0.35">
      <c r="B196" s="14"/>
    </row>
    <row r="197" spans="2:2" x14ac:dyDescent="0.35">
      <c r="B197" s="14"/>
    </row>
    <row r="198" spans="2:2" x14ac:dyDescent="0.35">
      <c r="B198" s="14"/>
    </row>
    <row r="199" spans="2:2" x14ac:dyDescent="0.35">
      <c r="B199" s="14"/>
    </row>
    <row r="200" spans="2:2" x14ac:dyDescent="0.35">
      <c r="B200" s="14"/>
    </row>
    <row r="201" spans="2:2" x14ac:dyDescent="0.35">
      <c r="B201" s="14"/>
    </row>
    <row r="202" spans="2:2" x14ac:dyDescent="0.35">
      <c r="B202" s="14"/>
    </row>
    <row r="203" spans="2:2" x14ac:dyDescent="0.35">
      <c r="B203" s="14"/>
    </row>
    <row r="204" spans="2:2" x14ac:dyDescent="0.35">
      <c r="B204" s="14"/>
    </row>
    <row r="205" spans="2:2" x14ac:dyDescent="0.35">
      <c r="B205" s="14"/>
    </row>
    <row r="206" spans="2:2" x14ac:dyDescent="0.35">
      <c r="B206" s="14"/>
    </row>
    <row r="207" spans="2:2" x14ac:dyDescent="0.35">
      <c r="B207" s="14"/>
    </row>
    <row r="208" spans="2:2" x14ac:dyDescent="0.35">
      <c r="B208" s="14"/>
    </row>
    <row r="209" spans="2:2" x14ac:dyDescent="0.35">
      <c r="B209" s="14"/>
    </row>
    <row r="210" spans="2:2" x14ac:dyDescent="0.35">
      <c r="B210" s="14"/>
    </row>
    <row r="211" spans="2:2" x14ac:dyDescent="0.35">
      <c r="B211" s="14"/>
    </row>
    <row r="212" spans="2:2" x14ac:dyDescent="0.35">
      <c r="B212" s="14"/>
    </row>
    <row r="213" spans="2:2" x14ac:dyDescent="0.35">
      <c r="B213" s="14"/>
    </row>
    <row r="214" spans="2:2" x14ac:dyDescent="0.35">
      <c r="B214" s="14"/>
    </row>
    <row r="215" spans="2:2" x14ac:dyDescent="0.35">
      <c r="B215" s="14"/>
    </row>
    <row r="216" spans="2:2" x14ac:dyDescent="0.35">
      <c r="B216" s="14"/>
    </row>
    <row r="217" spans="2:2" x14ac:dyDescent="0.35">
      <c r="B217" s="14"/>
    </row>
    <row r="218" spans="2:2" x14ac:dyDescent="0.35">
      <c r="B218" s="14"/>
    </row>
    <row r="219" spans="2:2" x14ac:dyDescent="0.35">
      <c r="B219" s="14"/>
    </row>
    <row r="220" spans="2:2" x14ac:dyDescent="0.35">
      <c r="B220" s="14"/>
    </row>
    <row r="221" spans="2:2" x14ac:dyDescent="0.35">
      <c r="B221" s="14"/>
    </row>
    <row r="222" spans="2:2" x14ac:dyDescent="0.35">
      <c r="B222" s="14"/>
    </row>
    <row r="223" spans="2:2" x14ac:dyDescent="0.35">
      <c r="B223" s="14"/>
    </row>
    <row r="224" spans="2:2" x14ac:dyDescent="0.35">
      <c r="B224" s="14"/>
    </row>
    <row r="225" spans="2:2" x14ac:dyDescent="0.35">
      <c r="B225" s="14"/>
    </row>
    <row r="226" spans="2:2" x14ac:dyDescent="0.35">
      <c r="B226" s="14"/>
    </row>
    <row r="227" spans="2:2" x14ac:dyDescent="0.35">
      <c r="B227" s="14"/>
    </row>
    <row r="228" spans="2:2" x14ac:dyDescent="0.35">
      <c r="B228" s="14"/>
    </row>
    <row r="229" spans="2:2" x14ac:dyDescent="0.35">
      <c r="B229" s="14"/>
    </row>
    <row r="230" spans="2:2" x14ac:dyDescent="0.35">
      <c r="B230" s="14"/>
    </row>
    <row r="231" spans="2:2" x14ac:dyDescent="0.35">
      <c r="B231" s="14"/>
    </row>
    <row r="232" spans="2:2" x14ac:dyDescent="0.35">
      <c r="B232" s="14"/>
    </row>
    <row r="233" spans="2:2" x14ac:dyDescent="0.35">
      <c r="B233" s="14"/>
    </row>
    <row r="234" spans="2:2" x14ac:dyDescent="0.35">
      <c r="B234" s="14"/>
    </row>
    <row r="235" spans="2:2" x14ac:dyDescent="0.35">
      <c r="B235" s="14"/>
    </row>
    <row r="236" spans="2:2" x14ac:dyDescent="0.35">
      <c r="B236" s="14"/>
    </row>
    <row r="237" spans="2:2" x14ac:dyDescent="0.35">
      <c r="B237" s="14"/>
    </row>
    <row r="238" spans="2:2" x14ac:dyDescent="0.35">
      <c r="B238" s="14"/>
    </row>
    <row r="239" spans="2:2" x14ac:dyDescent="0.35">
      <c r="B239" s="14"/>
    </row>
    <row r="240" spans="2:2" x14ac:dyDescent="0.35">
      <c r="B240" s="14"/>
    </row>
    <row r="241" spans="2:2" x14ac:dyDescent="0.35">
      <c r="B241" s="14"/>
    </row>
    <row r="242" spans="2:2" x14ac:dyDescent="0.35">
      <c r="B242" s="14"/>
    </row>
    <row r="243" spans="2:2" x14ac:dyDescent="0.35">
      <c r="B243" s="14"/>
    </row>
    <row r="244" spans="2:2" x14ac:dyDescent="0.35">
      <c r="B244" s="14"/>
    </row>
    <row r="245" spans="2:2" x14ac:dyDescent="0.35">
      <c r="B245" s="14"/>
    </row>
    <row r="246" spans="2:2" x14ac:dyDescent="0.35">
      <c r="B246" s="14"/>
    </row>
    <row r="247" spans="2:2" x14ac:dyDescent="0.35">
      <c r="B247" s="14"/>
    </row>
    <row r="248" spans="2:2" x14ac:dyDescent="0.35">
      <c r="B248" s="14"/>
    </row>
    <row r="249" spans="2:2" x14ac:dyDescent="0.35">
      <c r="B249" s="14"/>
    </row>
    <row r="250" spans="2:2" x14ac:dyDescent="0.35">
      <c r="B250" s="14"/>
    </row>
    <row r="251" spans="2:2" x14ac:dyDescent="0.35">
      <c r="B251" s="14"/>
    </row>
    <row r="252" spans="2:2" x14ac:dyDescent="0.35">
      <c r="B252" s="14"/>
    </row>
    <row r="253" spans="2:2" x14ac:dyDescent="0.35">
      <c r="B253" s="14"/>
    </row>
    <row r="254" spans="2:2" x14ac:dyDescent="0.35">
      <c r="B254" s="14"/>
    </row>
    <row r="255" spans="2:2" x14ac:dyDescent="0.35">
      <c r="B255" s="14"/>
    </row>
    <row r="256" spans="2:2" x14ac:dyDescent="0.35">
      <c r="B256" s="14"/>
    </row>
    <row r="257" spans="2:2" x14ac:dyDescent="0.35">
      <c r="B257" s="14"/>
    </row>
    <row r="258" spans="2:2" x14ac:dyDescent="0.35">
      <c r="B258" s="14"/>
    </row>
    <row r="259" spans="2:2" x14ac:dyDescent="0.35">
      <c r="B259" s="14"/>
    </row>
    <row r="260" spans="2:2" x14ac:dyDescent="0.35">
      <c r="B260" s="14"/>
    </row>
    <row r="261" spans="2:2" x14ac:dyDescent="0.35">
      <c r="B261" s="14"/>
    </row>
    <row r="262" spans="2:2" x14ac:dyDescent="0.35">
      <c r="B262" s="14"/>
    </row>
    <row r="263" spans="2:2" x14ac:dyDescent="0.35">
      <c r="B263" s="14"/>
    </row>
    <row r="264" spans="2:2" x14ac:dyDescent="0.35">
      <c r="B264" s="14"/>
    </row>
    <row r="265" spans="2:2" x14ac:dyDescent="0.35">
      <c r="B265" s="14"/>
    </row>
    <row r="266" spans="2:2" x14ac:dyDescent="0.35">
      <c r="B266" s="14"/>
    </row>
    <row r="267" spans="2:2" x14ac:dyDescent="0.35">
      <c r="B267" s="14"/>
    </row>
    <row r="268" spans="2:2" x14ac:dyDescent="0.35">
      <c r="B268" s="14"/>
    </row>
    <row r="269" spans="2:2" x14ac:dyDescent="0.35">
      <c r="B269" s="14"/>
    </row>
    <row r="270" spans="2:2" x14ac:dyDescent="0.35">
      <c r="B270" s="14"/>
    </row>
    <row r="271" spans="2:2" x14ac:dyDescent="0.35">
      <c r="B271" s="14"/>
    </row>
    <row r="272" spans="2:2" x14ac:dyDescent="0.35">
      <c r="B272" s="14"/>
    </row>
    <row r="273" spans="2:2" x14ac:dyDescent="0.35">
      <c r="B273" s="14"/>
    </row>
    <row r="274" spans="2:2" x14ac:dyDescent="0.35">
      <c r="B274" s="14"/>
    </row>
    <row r="275" spans="2:2" x14ac:dyDescent="0.35">
      <c r="B275" s="14"/>
    </row>
    <row r="276" spans="2:2" x14ac:dyDescent="0.35">
      <c r="B276" s="14"/>
    </row>
    <row r="277" spans="2:2" x14ac:dyDescent="0.35">
      <c r="B277" s="14"/>
    </row>
    <row r="278" spans="2:2" x14ac:dyDescent="0.35">
      <c r="B278" s="14"/>
    </row>
    <row r="279" spans="2:2" x14ac:dyDescent="0.35">
      <c r="B279" s="14"/>
    </row>
    <row r="280" spans="2:2" x14ac:dyDescent="0.35">
      <c r="B280" s="14"/>
    </row>
    <row r="281" spans="2:2" x14ac:dyDescent="0.35">
      <c r="B281" s="14"/>
    </row>
    <row r="282" spans="2:2" x14ac:dyDescent="0.35">
      <c r="B282" s="14"/>
    </row>
    <row r="283" spans="2:2" x14ac:dyDescent="0.35">
      <c r="B283" s="14"/>
    </row>
    <row r="284" spans="2:2" x14ac:dyDescent="0.35">
      <c r="B284" s="14"/>
    </row>
    <row r="285" spans="2:2" x14ac:dyDescent="0.35">
      <c r="B285" s="14"/>
    </row>
    <row r="286" spans="2:2" x14ac:dyDescent="0.35">
      <c r="B286" s="14"/>
    </row>
    <row r="287" spans="2:2" x14ac:dyDescent="0.35">
      <c r="B287" s="14"/>
    </row>
    <row r="288" spans="2:2" x14ac:dyDescent="0.35">
      <c r="B288" s="14"/>
    </row>
    <row r="289" spans="2:2" x14ac:dyDescent="0.35">
      <c r="B289" s="14"/>
    </row>
    <row r="290" spans="2:2" x14ac:dyDescent="0.35">
      <c r="B290" s="14"/>
    </row>
    <row r="291" spans="2:2" x14ac:dyDescent="0.35">
      <c r="B291" s="14"/>
    </row>
    <row r="292" spans="2:2" x14ac:dyDescent="0.35">
      <c r="B292" s="14"/>
    </row>
    <row r="293" spans="2:2" x14ac:dyDescent="0.35">
      <c r="B293" s="14"/>
    </row>
    <row r="294" spans="2:2" x14ac:dyDescent="0.35">
      <c r="B294" s="14"/>
    </row>
    <row r="295" spans="2:2" x14ac:dyDescent="0.35">
      <c r="B295" s="14"/>
    </row>
    <row r="296" spans="2:2" x14ac:dyDescent="0.35">
      <c r="B296" s="14"/>
    </row>
    <row r="297" spans="2:2" x14ac:dyDescent="0.35">
      <c r="B297" s="14"/>
    </row>
    <row r="298" spans="2:2" x14ac:dyDescent="0.35">
      <c r="B298" s="14"/>
    </row>
    <row r="299" spans="2:2" x14ac:dyDescent="0.35">
      <c r="B299" s="14"/>
    </row>
    <row r="300" spans="2:2" x14ac:dyDescent="0.35">
      <c r="B300" s="14"/>
    </row>
    <row r="301" spans="2:2" x14ac:dyDescent="0.35">
      <c r="B301" s="14"/>
    </row>
    <row r="302" spans="2:2" x14ac:dyDescent="0.35">
      <c r="B302" s="14"/>
    </row>
    <row r="303" spans="2:2" x14ac:dyDescent="0.35">
      <c r="B303" s="14"/>
    </row>
    <row r="304" spans="2:2" x14ac:dyDescent="0.35">
      <c r="B304" s="14"/>
    </row>
    <row r="305" spans="2:2" x14ac:dyDescent="0.35">
      <c r="B305" s="14"/>
    </row>
    <row r="306" spans="2:2" x14ac:dyDescent="0.35">
      <c r="B306" s="14"/>
    </row>
    <row r="307" spans="2:2" x14ac:dyDescent="0.35">
      <c r="B307" s="14"/>
    </row>
    <row r="308" spans="2:2" x14ac:dyDescent="0.35">
      <c r="B308" s="14"/>
    </row>
    <row r="309" spans="2:2" x14ac:dyDescent="0.35">
      <c r="B309" s="14"/>
    </row>
    <row r="310" spans="2:2" x14ac:dyDescent="0.35">
      <c r="B310" s="14"/>
    </row>
    <row r="311" spans="2:2" x14ac:dyDescent="0.35">
      <c r="B311" s="14"/>
    </row>
    <row r="312" spans="2:2" x14ac:dyDescent="0.35">
      <c r="B312" s="14"/>
    </row>
    <row r="313" spans="2:2" x14ac:dyDescent="0.35">
      <c r="B313" s="14"/>
    </row>
    <row r="314" spans="2:2" x14ac:dyDescent="0.35">
      <c r="B314" s="14"/>
    </row>
    <row r="315" spans="2:2" x14ac:dyDescent="0.35">
      <c r="B315" s="14"/>
    </row>
    <row r="316" spans="2:2" x14ac:dyDescent="0.35">
      <c r="B316" s="14"/>
    </row>
    <row r="317" spans="2:2" x14ac:dyDescent="0.35">
      <c r="B317" s="14"/>
    </row>
    <row r="318" spans="2:2" x14ac:dyDescent="0.35">
      <c r="B318" s="14"/>
    </row>
    <row r="319" spans="2:2" x14ac:dyDescent="0.35">
      <c r="B319" s="14"/>
    </row>
    <row r="320" spans="2:2" x14ac:dyDescent="0.35">
      <c r="B320" s="14"/>
    </row>
    <row r="321" spans="2:2" x14ac:dyDescent="0.35">
      <c r="B321" s="14"/>
    </row>
    <row r="322" spans="2:2" x14ac:dyDescent="0.35">
      <c r="B322" s="14"/>
    </row>
    <row r="323" spans="2:2" x14ac:dyDescent="0.35">
      <c r="B323" s="14"/>
    </row>
    <row r="324" spans="2:2" x14ac:dyDescent="0.35">
      <c r="B324" s="14"/>
    </row>
    <row r="325" spans="2:2" x14ac:dyDescent="0.35">
      <c r="B325" s="14"/>
    </row>
    <row r="326" spans="2:2" x14ac:dyDescent="0.35">
      <c r="B326" s="14"/>
    </row>
    <row r="327" spans="2:2" x14ac:dyDescent="0.35">
      <c r="B327" s="14"/>
    </row>
    <row r="328" spans="2:2" x14ac:dyDescent="0.35">
      <c r="B328" s="14"/>
    </row>
    <row r="329" spans="2:2" x14ac:dyDescent="0.35">
      <c r="B329" s="14"/>
    </row>
    <row r="330" spans="2:2" x14ac:dyDescent="0.35">
      <c r="B330" s="14"/>
    </row>
    <row r="331" spans="2:2" x14ac:dyDescent="0.35">
      <c r="B331" s="14"/>
    </row>
    <row r="332" spans="2:2" x14ac:dyDescent="0.35">
      <c r="B332" s="14"/>
    </row>
    <row r="333" spans="2:2" x14ac:dyDescent="0.35">
      <c r="B333" s="14"/>
    </row>
    <row r="334" spans="2:2" x14ac:dyDescent="0.35">
      <c r="B334" s="14"/>
    </row>
    <row r="335" spans="2:2" x14ac:dyDescent="0.35">
      <c r="B335" s="14"/>
    </row>
    <row r="336" spans="2:2" x14ac:dyDescent="0.35">
      <c r="B336" s="14"/>
    </row>
    <row r="337" spans="2:2" x14ac:dyDescent="0.35">
      <c r="B337" s="14"/>
    </row>
    <row r="338" spans="2:2" x14ac:dyDescent="0.35">
      <c r="B338" s="14"/>
    </row>
    <row r="339" spans="2:2" x14ac:dyDescent="0.35">
      <c r="B339" s="14"/>
    </row>
    <row r="340" spans="2:2" x14ac:dyDescent="0.35">
      <c r="B340" s="14"/>
    </row>
    <row r="341" spans="2:2" x14ac:dyDescent="0.35">
      <c r="B341" s="14"/>
    </row>
    <row r="342" spans="2:2" x14ac:dyDescent="0.35">
      <c r="B342" s="14"/>
    </row>
    <row r="343" spans="2:2" x14ac:dyDescent="0.35">
      <c r="B343" s="14"/>
    </row>
    <row r="344" spans="2:2" x14ac:dyDescent="0.35">
      <c r="B344" s="14"/>
    </row>
    <row r="345" spans="2:2" x14ac:dyDescent="0.35">
      <c r="B345" s="14"/>
    </row>
    <row r="346" spans="2:2" x14ac:dyDescent="0.35">
      <c r="B346" s="14"/>
    </row>
    <row r="347" spans="2:2" x14ac:dyDescent="0.35">
      <c r="B347" s="14"/>
    </row>
    <row r="348" spans="2:2" x14ac:dyDescent="0.35">
      <c r="B348" s="14"/>
    </row>
    <row r="349" spans="2:2" x14ac:dyDescent="0.35">
      <c r="B349" s="14"/>
    </row>
    <row r="350" spans="2:2" x14ac:dyDescent="0.35">
      <c r="B350" s="14"/>
    </row>
    <row r="351" spans="2:2" x14ac:dyDescent="0.35">
      <c r="B351" s="14"/>
    </row>
    <row r="352" spans="2:2" x14ac:dyDescent="0.35">
      <c r="B352" s="14"/>
    </row>
    <row r="353" spans="2:2" x14ac:dyDescent="0.35">
      <c r="B353" s="14"/>
    </row>
    <row r="354" spans="2:2" x14ac:dyDescent="0.35">
      <c r="B354" s="14"/>
    </row>
    <row r="355" spans="2:2" x14ac:dyDescent="0.35">
      <c r="B355" s="14"/>
    </row>
    <row r="356" spans="2:2" x14ac:dyDescent="0.35">
      <c r="B356" s="14"/>
    </row>
    <row r="357" spans="2:2" x14ac:dyDescent="0.35">
      <c r="B357" s="14"/>
    </row>
    <row r="358" spans="2:2" x14ac:dyDescent="0.35">
      <c r="B358" s="14"/>
    </row>
    <row r="359" spans="2:2" x14ac:dyDescent="0.35">
      <c r="B359" s="14"/>
    </row>
    <row r="360" spans="2:2" x14ac:dyDescent="0.35">
      <c r="B360" s="14"/>
    </row>
    <row r="361" spans="2:2" x14ac:dyDescent="0.35">
      <c r="B361" s="14"/>
    </row>
    <row r="362" spans="2:2" x14ac:dyDescent="0.35">
      <c r="B362" s="14"/>
    </row>
    <row r="363" spans="2:2" x14ac:dyDescent="0.35">
      <c r="B363" s="14"/>
    </row>
    <row r="364" spans="2:2" x14ac:dyDescent="0.35">
      <c r="B364" s="14"/>
    </row>
    <row r="365" spans="2:2" x14ac:dyDescent="0.35">
      <c r="B365" s="14"/>
    </row>
    <row r="366" spans="2:2" x14ac:dyDescent="0.35">
      <c r="B366" s="14"/>
    </row>
    <row r="367" spans="2:2" x14ac:dyDescent="0.35">
      <c r="B367" s="14"/>
    </row>
    <row r="368" spans="2:2" x14ac:dyDescent="0.35">
      <c r="B368" s="14"/>
    </row>
    <row r="369" spans="2:2" x14ac:dyDescent="0.35">
      <c r="B369" s="14"/>
    </row>
    <row r="370" spans="2:2" x14ac:dyDescent="0.35">
      <c r="B370" s="14"/>
    </row>
    <row r="371" spans="2:2" x14ac:dyDescent="0.35">
      <c r="B371" s="14"/>
    </row>
    <row r="372" spans="2:2" x14ac:dyDescent="0.35">
      <c r="B372" s="14"/>
    </row>
    <row r="373" spans="2:2" x14ac:dyDescent="0.35">
      <c r="B373" s="14"/>
    </row>
    <row r="374" spans="2:2" x14ac:dyDescent="0.35">
      <c r="B374" s="14"/>
    </row>
    <row r="375" spans="2:2" x14ac:dyDescent="0.35">
      <c r="B375" s="14"/>
    </row>
    <row r="376" spans="2:2" x14ac:dyDescent="0.35">
      <c r="B376" s="14"/>
    </row>
    <row r="377" spans="2:2" x14ac:dyDescent="0.35">
      <c r="B377" s="14"/>
    </row>
    <row r="378" spans="2:2" x14ac:dyDescent="0.35">
      <c r="B378" s="14"/>
    </row>
    <row r="379" spans="2:2" x14ac:dyDescent="0.35">
      <c r="B379" s="14"/>
    </row>
    <row r="380" spans="2:2" x14ac:dyDescent="0.35">
      <c r="B380" s="14"/>
    </row>
    <row r="381" spans="2:2" x14ac:dyDescent="0.35">
      <c r="B381" s="14"/>
    </row>
    <row r="382" spans="2:2" x14ac:dyDescent="0.35">
      <c r="B382" s="14"/>
    </row>
    <row r="383" spans="2:2" x14ac:dyDescent="0.35">
      <c r="B383" s="14"/>
    </row>
    <row r="384" spans="2:2" x14ac:dyDescent="0.35">
      <c r="B384" s="14"/>
    </row>
    <row r="385" spans="2:2" x14ac:dyDescent="0.35">
      <c r="B385" s="14"/>
    </row>
    <row r="386" spans="2:2" x14ac:dyDescent="0.35">
      <c r="B386" s="14"/>
    </row>
    <row r="387" spans="2:2" x14ac:dyDescent="0.35">
      <c r="B387" s="14"/>
    </row>
    <row r="388" spans="2:2" x14ac:dyDescent="0.35">
      <c r="B388" s="14"/>
    </row>
    <row r="389" spans="2:2" x14ac:dyDescent="0.35">
      <c r="B389" s="14"/>
    </row>
    <row r="390" spans="2:2" x14ac:dyDescent="0.35">
      <c r="B390" s="14"/>
    </row>
    <row r="391" spans="2:2" x14ac:dyDescent="0.35">
      <c r="B391" s="14"/>
    </row>
    <row r="392" spans="2:2" x14ac:dyDescent="0.35">
      <c r="B392" s="14"/>
    </row>
    <row r="393" spans="2:2" x14ac:dyDescent="0.35">
      <c r="B393" s="14"/>
    </row>
    <row r="394" spans="2:2" x14ac:dyDescent="0.35">
      <c r="B394" s="14"/>
    </row>
    <row r="395" spans="2:2" x14ac:dyDescent="0.35">
      <c r="B395" s="14"/>
    </row>
    <row r="396" spans="2:2" x14ac:dyDescent="0.35">
      <c r="B396" s="14"/>
    </row>
    <row r="397" spans="2:2" x14ac:dyDescent="0.35">
      <c r="B397" s="14"/>
    </row>
    <row r="398" spans="2:2" x14ac:dyDescent="0.35">
      <c r="B398" s="14"/>
    </row>
    <row r="399" spans="2:2" x14ac:dyDescent="0.35">
      <c r="B399" s="14"/>
    </row>
    <row r="400" spans="2:2" x14ac:dyDescent="0.35">
      <c r="B400" s="14"/>
    </row>
    <row r="401" spans="2:2" x14ac:dyDescent="0.35">
      <c r="B401" s="14"/>
    </row>
    <row r="402" spans="2:2" x14ac:dyDescent="0.35">
      <c r="B402" s="14"/>
    </row>
    <row r="403" spans="2:2" x14ac:dyDescent="0.35">
      <c r="B403" s="14"/>
    </row>
    <row r="404" spans="2:2" x14ac:dyDescent="0.35">
      <c r="B404" s="14"/>
    </row>
    <row r="405" spans="2:2" x14ac:dyDescent="0.35">
      <c r="B405" s="14"/>
    </row>
    <row r="406" spans="2:2" x14ac:dyDescent="0.35">
      <c r="B406" s="14"/>
    </row>
    <row r="407" spans="2:2" x14ac:dyDescent="0.35">
      <c r="B407" s="14"/>
    </row>
    <row r="408" spans="2:2" x14ac:dyDescent="0.35">
      <c r="B408" s="14"/>
    </row>
    <row r="409" spans="2:2" x14ac:dyDescent="0.35">
      <c r="B409" s="14"/>
    </row>
    <row r="410" spans="2:2" x14ac:dyDescent="0.35">
      <c r="B410" s="14"/>
    </row>
    <row r="411" spans="2:2" x14ac:dyDescent="0.35">
      <c r="B411" s="14"/>
    </row>
    <row r="412" spans="2:2" x14ac:dyDescent="0.35">
      <c r="B412" s="14"/>
    </row>
    <row r="413" spans="2:2" x14ac:dyDescent="0.35">
      <c r="B413" s="14"/>
    </row>
    <row r="414" spans="2:2" x14ac:dyDescent="0.35">
      <c r="B414" s="14"/>
    </row>
    <row r="415" spans="2:2" x14ac:dyDescent="0.35">
      <c r="B415" s="14"/>
    </row>
    <row r="416" spans="2:2" x14ac:dyDescent="0.35">
      <c r="B416" s="14"/>
    </row>
    <row r="417" spans="2:2" x14ac:dyDescent="0.35">
      <c r="B417" s="14"/>
    </row>
    <row r="418" spans="2:2" x14ac:dyDescent="0.35">
      <c r="B418" s="14"/>
    </row>
    <row r="419" spans="2:2" x14ac:dyDescent="0.35">
      <c r="B419" s="14"/>
    </row>
    <row r="420" spans="2:2" x14ac:dyDescent="0.35">
      <c r="B420" s="14"/>
    </row>
    <row r="421" spans="2:2" x14ac:dyDescent="0.35">
      <c r="B421" s="14"/>
    </row>
    <row r="422" spans="2:2" x14ac:dyDescent="0.35">
      <c r="B422" s="14"/>
    </row>
    <row r="423" spans="2:2" x14ac:dyDescent="0.35">
      <c r="B423" s="14"/>
    </row>
    <row r="424" spans="2:2" x14ac:dyDescent="0.35">
      <c r="B424" s="14"/>
    </row>
    <row r="425" spans="2:2" x14ac:dyDescent="0.35">
      <c r="B425" s="14"/>
    </row>
    <row r="426" spans="2:2" x14ac:dyDescent="0.35">
      <c r="B426" s="14"/>
    </row>
    <row r="427" spans="2:2" x14ac:dyDescent="0.35">
      <c r="B427" s="14"/>
    </row>
    <row r="428" spans="2:2" x14ac:dyDescent="0.35">
      <c r="B428" s="14"/>
    </row>
    <row r="429" spans="2:2" x14ac:dyDescent="0.35">
      <c r="B429" s="14"/>
    </row>
    <row r="430" spans="2:2" x14ac:dyDescent="0.35">
      <c r="B430" s="14"/>
    </row>
    <row r="431" spans="2:2" x14ac:dyDescent="0.35">
      <c r="B431" s="14"/>
    </row>
    <row r="432" spans="2:2" x14ac:dyDescent="0.35">
      <c r="B432" s="14"/>
    </row>
    <row r="433" spans="2:2" x14ac:dyDescent="0.35">
      <c r="B433" s="14"/>
    </row>
    <row r="434" spans="2:2" x14ac:dyDescent="0.35">
      <c r="B434" s="14"/>
    </row>
    <row r="435" spans="2:2" x14ac:dyDescent="0.35">
      <c r="B435" s="14"/>
    </row>
    <row r="436" spans="2:2" x14ac:dyDescent="0.35">
      <c r="B436" s="14"/>
    </row>
    <row r="437" spans="2:2" x14ac:dyDescent="0.35">
      <c r="B437" s="14"/>
    </row>
    <row r="438" spans="2:2" x14ac:dyDescent="0.35">
      <c r="B438" s="14"/>
    </row>
    <row r="439" spans="2:2" x14ac:dyDescent="0.35">
      <c r="B439" s="14"/>
    </row>
    <row r="440" spans="2:2" x14ac:dyDescent="0.35">
      <c r="B440" s="14"/>
    </row>
    <row r="441" spans="2:2" x14ac:dyDescent="0.35">
      <c r="B441" s="14"/>
    </row>
    <row r="442" spans="2:2" x14ac:dyDescent="0.35">
      <c r="B442" s="14"/>
    </row>
    <row r="443" spans="2:2" x14ac:dyDescent="0.35">
      <c r="B443" s="14"/>
    </row>
    <row r="444" spans="2:2" x14ac:dyDescent="0.35">
      <c r="B444" s="14"/>
    </row>
    <row r="445" spans="2:2" x14ac:dyDescent="0.35">
      <c r="B445" s="14"/>
    </row>
    <row r="446" spans="2:2" x14ac:dyDescent="0.35">
      <c r="B446" s="14"/>
    </row>
    <row r="447" spans="2:2" x14ac:dyDescent="0.35">
      <c r="B447" s="14"/>
    </row>
    <row r="448" spans="2:2" x14ac:dyDescent="0.35">
      <c r="B448" s="14"/>
    </row>
    <row r="449" spans="2:2" x14ac:dyDescent="0.35">
      <c r="B449" s="14"/>
    </row>
    <row r="450" spans="2:2" x14ac:dyDescent="0.35">
      <c r="B450" s="14"/>
    </row>
    <row r="451" spans="2:2" x14ac:dyDescent="0.35">
      <c r="B451" s="14"/>
    </row>
    <row r="452" spans="2:2" x14ac:dyDescent="0.35">
      <c r="B452" s="14"/>
    </row>
    <row r="453" spans="2:2" x14ac:dyDescent="0.35">
      <c r="B453" s="14"/>
    </row>
    <row r="454" spans="2:2" x14ac:dyDescent="0.35">
      <c r="B454" s="14"/>
    </row>
    <row r="455" spans="2:2" x14ac:dyDescent="0.35">
      <c r="B455" s="14"/>
    </row>
    <row r="456" spans="2:2" x14ac:dyDescent="0.35">
      <c r="B456" s="14"/>
    </row>
    <row r="457" spans="2:2" x14ac:dyDescent="0.35">
      <c r="B457" s="14"/>
    </row>
    <row r="458" spans="2:2" x14ac:dyDescent="0.35">
      <c r="B458" s="14"/>
    </row>
    <row r="459" spans="2:2" x14ac:dyDescent="0.35">
      <c r="B459" s="14"/>
    </row>
    <row r="460" spans="2:2" x14ac:dyDescent="0.35">
      <c r="B460" s="14"/>
    </row>
    <row r="461" spans="2:2" x14ac:dyDescent="0.35">
      <c r="B461" s="14"/>
    </row>
    <row r="462" spans="2:2" x14ac:dyDescent="0.35">
      <c r="B462" s="14"/>
    </row>
    <row r="463" spans="2:2" x14ac:dyDescent="0.35">
      <c r="B463" s="14"/>
    </row>
    <row r="464" spans="2:2" x14ac:dyDescent="0.35">
      <c r="B464" s="14"/>
    </row>
    <row r="465" spans="2:2" x14ac:dyDescent="0.35">
      <c r="B465" s="14"/>
    </row>
    <row r="466" spans="2:2" x14ac:dyDescent="0.35">
      <c r="B466" s="14"/>
    </row>
    <row r="467" spans="2:2" x14ac:dyDescent="0.35">
      <c r="B467" s="14"/>
    </row>
    <row r="468" spans="2:2" x14ac:dyDescent="0.35">
      <c r="B468" s="14"/>
    </row>
    <row r="469" spans="2:2" x14ac:dyDescent="0.35">
      <c r="B469" s="14"/>
    </row>
    <row r="470" spans="2:2" x14ac:dyDescent="0.35">
      <c r="B470" s="14"/>
    </row>
    <row r="471" spans="2:2" x14ac:dyDescent="0.35">
      <c r="B471" s="14"/>
    </row>
    <row r="472" spans="2:2" x14ac:dyDescent="0.35">
      <c r="B472" s="14"/>
    </row>
    <row r="473" spans="2:2" x14ac:dyDescent="0.35">
      <c r="B473" s="14"/>
    </row>
    <row r="474" spans="2:2" x14ac:dyDescent="0.35">
      <c r="B474" s="14"/>
    </row>
    <row r="475" spans="2:2" x14ac:dyDescent="0.35">
      <c r="B475" s="14"/>
    </row>
    <row r="476" spans="2:2" x14ac:dyDescent="0.35">
      <c r="B476" s="14"/>
    </row>
    <row r="477" spans="2:2" x14ac:dyDescent="0.35">
      <c r="B477" s="14"/>
    </row>
    <row r="478" spans="2:2" x14ac:dyDescent="0.35">
      <c r="B478" s="14"/>
    </row>
    <row r="479" spans="2:2" x14ac:dyDescent="0.35">
      <c r="B479" s="14"/>
    </row>
    <row r="480" spans="2:2" x14ac:dyDescent="0.35">
      <c r="B480" s="14"/>
    </row>
    <row r="481" spans="2:2" x14ac:dyDescent="0.35">
      <c r="B481" s="14"/>
    </row>
    <row r="482" spans="2:2" x14ac:dyDescent="0.35">
      <c r="B482" s="14"/>
    </row>
    <row r="483" spans="2:2" x14ac:dyDescent="0.35">
      <c r="B483" s="14"/>
    </row>
    <row r="484" spans="2:2" x14ac:dyDescent="0.35">
      <c r="B484" s="14"/>
    </row>
    <row r="485" spans="2:2" x14ac:dyDescent="0.35">
      <c r="B485" s="14"/>
    </row>
    <row r="486" spans="2:2" x14ac:dyDescent="0.35">
      <c r="B486" s="14"/>
    </row>
    <row r="487" spans="2:2" x14ac:dyDescent="0.35">
      <c r="B487" s="14"/>
    </row>
    <row r="488" spans="2:2" x14ac:dyDescent="0.35">
      <c r="B488" s="14"/>
    </row>
    <row r="489" spans="2:2" x14ac:dyDescent="0.35">
      <c r="B489" s="14"/>
    </row>
    <row r="490" spans="2:2" x14ac:dyDescent="0.35">
      <c r="B490" s="14"/>
    </row>
    <row r="491" spans="2:2" x14ac:dyDescent="0.35">
      <c r="B491" s="14"/>
    </row>
    <row r="492" spans="2:2" x14ac:dyDescent="0.35">
      <c r="B492" s="14"/>
    </row>
    <row r="493" spans="2:2" x14ac:dyDescent="0.35">
      <c r="B493" s="14"/>
    </row>
    <row r="494" spans="2:2" x14ac:dyDescent="0.35">
      <c r="B494" s="14"/>
    </row>
    <row r="495" spans="2:2" x14ac:dyDescent="0.35">
      <c r="B495" s="14"/>
    </row>
    <row r="496" spans="2:2" x14ac:dyDescent="0.35">
      <c r="B496" s="14"/>
    </row>
    <row r="497" spans="2:2" x14ac:dyDescent="0.35">
      <c r="B497" s="14"/>
    </row>
    <row r="498" spans="2:2" x14ac:dyDescent="0.35">
      <c r="B498" s="14"/>
    </row>
    <row r="499" spans="2:2" x14ac:dyDescent="0.35">
      <c r="B499" s="14"/>
    </row>
    <row r="500" spans="2:2" x14ac:dyDescent="0.35">
      <c r="B500" s="14"/>
    </row>
    <row r="501" spans="2:2" x14ac:dyDescent="0.35">
      <c r="B501" s="14"/>
    </row>
    <row r="502" spans="2:2" x14ac:dyDescent="0.35">
      <c r="B502" s="14"/>
    </row>
  </sheetData>
  <sheetProtection sheet="1" objects="1" scenarios="1"/>
  <mergeCells count="1">
    <mergeCell ref="A2:M2"/>
  </mergeCells>
  <pageMargins left="0.70866141732283472" right="0.70866141732283472" top="0.74803149606299213" bottom="0.74803149606299213" header="0.31496062992125984" footer="0.31496062992125984"/>
  <pageSetup paperSize="9" scale="54" orientation="landscape" r:id="rId1"/>
  <ignoredErrors>
    <ignoredError sqref="C10:K10 A9 D8"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0243" r:id="rId4" name="Drop Down 3">
              <controlPr defaultSize="0" autoLine="0" autoPict="0">
                <anchor moveWithCells="1">
                  <from>
                    <xdr:col>0</xdr:col>
                    <xdr:colOff>50800</xdr:colOff>
                    <xdr:row>7</xdr:row>
                    <xdr:rowOff>82550</xdr:rowOff>
                  </from>
                  <to>
                    <xdr:col>2</xdr:col>
                    <xdr:colOff>38100</xdr:colOff>
                    <xdr:row>8</xdr:row>
                    <xdr:rowOff>107950</xdr:rowOff>
                  </to>
                </anchor>
              </controlPr>
            </control>
          </mc:Choice>
        </mc:AlternateContent>
        <mc:AlternateContent xmlns:mc="http://schemas.openxmlformats.org/markup-compatibility/2006">
          <mc:Choice Requires="x14">
            <control shapeId="10244" r:id="rId5" name="Drop Down 4">
              <controlPr defaultSize="0" autoLine="0" autoPict="0">
                <anchor moveWithCells="1">
                  <from>
                    <xdr:col>2</xdr:col>
                    <xdr:colOff>241300</xdr:colOff>
                    <xdr:row>7</xdr:row>
                    <xdr:rowOff>82550</xdr:rowOff>
                  </from>
                  <to>
                    <xdr:col>5</xdr:col>
                    <xdr:colOff>838200</xdr:colOff>
                    <xdr:row>8</xdr:row>
                    <xdr:rowOff>107950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9bc3ef82587e3207b8e79d842d2b24e9">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c442e0afae4c340e6767fcd4e04345c1"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934BD84-7BC9-4842-99FC-5528E837B1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111197-C4BA-491E-B42F-C8D5970CB2AE}">
  <ds:schemaRefs>
    <ds:schemaRef ds:uri="http://schemas.microsoft.com/sharepoint/v3/contenttype/forms"/>
  </ds:schemaRefs>
</ds:datastoreItem>
</file>

<file path=customXml/itemProps3.xml><?xml version="1.0" encoding="utf-8"?>
<ds:datastoreItem xmlns:ds="http://schemas.openxmlformats.org/officeDocument/2006/customXml" ds:itemID="{AEE34D26-C99C-45F1-ABDD-DC4214FC0822}">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724c4985-e433-4d2c-9697-e180992b402a"/>
    <ds:schemaRef ds:uri="http://purl.org/dc/elements/1.1/"/>
    <ds:schemaRef ds:uri="8be3414b-2ef9-485f-84d6-269f1d6f703b"/>
    <ds:schemaRef ds:uri="http://www.w3.org/XML/1998/namespace"/>
    <ds:schemaRef ds:uri="http://purl.org/dc/dcmitype/"/>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4</vt:i4>
      </vt:variant>
    </vt:vector>
  </HeadingPairs>
  <TitlesOfParts>
    <vt:vector size="15" baseType="lpstr">
      <vt:lpstr>PORTADA</vt:lpstr>
      <vt:lpstr>VARIABLES</vt:lpstr>
      <vt:lpstr>Conclusiones </vt:lpstr>
      <vt:lpstr>METODOLOGÍA </vt:lpstr>
      <vt:lpstr>Desplegables</vt:lpstr>
      <vt:lpstr>KPI_DATOS</vt:lpstr>
      <vt:lpstr>KPI</vt:lpstr>
      <vt:lpstr>PERFIL_DATOS</vt:lpstr>
      <vt:lpstr>PERFIL</vt:lpstr>
      <vt:lpstr>MOTIVOS_DATOS</vt:lpstr>
      <vt:lpstr>MOTIVOS</vt:lpstr>
      <vt:lpstr>MOTIVOS!_GoBack</vt:lpstr>
      <vt:lpstr>'Conclusiones '!Área_de_impresión</vt:lpstr>
      <vt:lpstr>'METODOLOGÍA '!Área_de_impresión</vt:lpstr>
      <vt:lpstr>VARIABLES!Área_de_impresión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Garcia, Fernando (KWSTC)</dc:creator>
  <cp:lastModifiedBy>Tamara Sanchez</cp:lastModifiedBy>
  <cp:lastPrinted>2026-05-11T12:16:10Z</cp:lastPrinted>
  <dcterms:created xsi:type="dcterms:W3CDTF">2019-04-04T11:02:49Z</dcterms:created>
  <dcterms:modified xsi:type="dcterms:W3CDTF">2026-05-11T12:17:42Z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2023-02-16T09:55:13Z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c45a2994-0ff3-445e-9b14-ecfac3315585</vt:lpwstr>
  </property>
  <property fmtid="{D5CDD505-2E9C-101B-9397-08002B2CF9AE}" pid="10" name="MSIP_Label_3741da7a-79c1-417c-b408-16c0bfe99fca_ContentBits">
    <vt:lpwstr>0</vt:lpwstr>
  </property>
</Properties>
</file>