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1 - INFORMES/2026/Trimestre 1/"/>
    </mc:Choice>
  </mc:AlternateContent>
  <xr:revisionPtr revIDLastSave="42" documentId="8_{8B56B732-6D28-4036-9EFB-45F24CCD414B}" xr6:coauthVersionLast="47" xr6:coauthVersionMax="47" xr10:uidLastSave="{B81A8327-9760-4B81-B3EA-4CA729288850}"/>
  <bookViews>
    <workbookView showSheetTabs="0" xWindow="33720" yWindow="-120" windowWidth="29040" windowHeight="15720" tabRatio="887" xr2:uid="{00000000-000D-0000-FFFF-FFFF00000000}"/>
  </bookViews>
  <sheets>
    <sheet name="PORTADA" sheetId="20" r:id="rId1"/>
    <sheet name="VARIABLES" sheetId="21" r:id="rId2"/>
    <sheet name="Conclusiones " sheetId="22" r:id="rId3"/>
    <sheet name="METODOLOGÍA " sheetId="23" r:id="rId4"/>
    <sheet name="DESPLEGABLES" sheetId="18" state="hidden" r:id="rId5"/>
    <sheet name="KPI_DATOS" sheetId="3" state="hidden" r:id="rId6"/>
    <sheet name="KPI" sheetId="5" r:id="rId7"/>
    <sheet name="PERFIL_DATOS" sheetId="7" state="hidden" r:id="rId8"/>
    <sheet name="PERFIL" sheetId="8" r:id="rId9"/>
    <sheet name="MOTIVOS_DATOS" sheetId="10" state="hidden" r:id="rId10"/>
    <sheet name="MOTIVOS" sheetId="9" r:id="rId11"/>
  </sheets>
  <definedNames>
    <definedName name="_xlnm.Print_Area" localSheetId="2">'Conclusiones '!$A$1:$A$8</definedName>
    <definedName name="_xlnm.Print_Area" localSheetId="6">KPI!$A$1:$N$24</definedName>
    <definedName name="_xlnm.Print_Area" localSheetId="3">'METODOLOGÍA '!$A$1:$J$42</definedName>
    <definedName name="_xlnm.Print_Area" localSheetId="10">MOTIVOS!$A$1:$L$56</definedName>
    <definedName name="_xlnm.Print_Area" localSheetId="8">PERFIL!$A$1:$N$44</definedName>
    <definedName name="_xlnm.Print_Area" localSheetId="1">VARIABLES!$A$1:$A$55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8" l="1"/>
  <c r="A566" i="7" l="1"/>
  <c r="A564" i="7"/>
  <c r="A801" i="7"/>
  <c r="A779" i="7"/>
  <c r="A774" i="7"/>
  <c r="A558" i="7"/>
  <c r="A761" i="7"/>
  <c r="A806" i="7"/>
  <c r="A737" i="7"/>
  <c r="A668" i="7"/>
  <c r="A802" i="7"/>
  <c r="A713" i="7"/>
  <c r="A628" i="7"/>
  <c r="A681" i="7"/>
  <c r="A623" i="7"/>
  <c r="A736" i="7"/>
  <c r="A590" i="7"/>
  <c r="A665" i="7"/>
  <c r="A700" i="7"/>
  <c r="A589" i="7"/>
  <c r="A631" i="7"/>
  <c r="A747" i="7"/>
  <c r="A778" i="7"/>
  <c r="A790" i="7"/>
  <c r="A667" i="7"/>
  <c r="A633" i="7"/>
  <c r="A549" i="7"/>
  <c r="A662" i="7"/>
  <c r="A787" i="7"/>
  <c r="A783" i="7"/>
  <c r="A645" i="7"/>
  <c r="A610" i="7"/>
  <c r="A643" i="7"/>
  <c r="A640" i="7"/>
  <c r="A678" i="7"/>
  <c r="A677" i="7"/>
  <c r="A812" i="7"/>
  <c r="A259" i="7"/>
  <c r="A241" i="7"/>
  <c r="A223" i="7"/>
  <c r="A187" i="7"/>
  <c r="A169" i="7"/>
  <c r="A25" i="7"/>
  <c r="A272" i="7"/>
  <c r="A254" i="7"/>
  <c r="A182" i="7"/>
  <c r="A146" i="7"/>
  <c r="A128" i="7"/>
  <c r="A110" i="7"/>
  <c r="A206" i="7"/>
  <c r="A185" i="7"/>
  <c r="A165" i="7"/>
  <c r="A124" i="7"/>
  <c r="A104" i="7"/>
  <c r="A84" i="7"/>
  <c r="A64" i="7"/>
  <c r="A44" i="7"/>
  <c r="A142" i="7"/>
  <c r="A221" i="7"/>
  <c r="A174" i="7"/>
  <c r="A150" i="7"/>
  <c r="A101" i="7"/>
  <c r="A76" i="7"/>
  <c r="A51" i="7"/>
  <c r="A4" i="7"/>
  <c r="A268" i="7"/>
  <c r="A217" i="7"/>
  <c r="A171" i="7"/>
  <c r="A121" i="7"/>
  <c r="A123" i="7"/>
  <c r="A27" i="7"/>
  <c r="A243" i="7"/>
  <c r="A147" i="7"/>
  <c r="A96" i="7"/>
  <c r="A49" i="7"/>
  <c r="A240" i="7"/>
  <c r="A24" i="7"/>
  <c r="A175" i="7"/>
  <c r="A69" i="7"/>
  <c r="A199" i="7"/>
  <c r="A91" i="7"/>
  <c r="A258" i="7"/>
  <c r="A256" i="7"/>
  <c r="A189" i="7"/>
  <c r="A88" i="7"/>
  <c r="A225" i="7"/>
  <c r="A188" i="7"/>
  <c r="A35" i="7"/>
  <c r="A6" i="7"/>
  <c r="A265" i="7"/>
  <c r="A103" i="7"/>
  <c r="A33" i="7"/>
  <c r="A232" i="7"/>
  <c r="A163" i="7"/>
  <c r="A94" i="7"/>
  <c r="A117" i="7"/>
  <c r="A204" i="7"/>
  <c r="A167" i="7"/>
  <c r="A231" i="7"/>
  <c r="A198" i="7"/>
  <c r="A63" i="7"/>
  <c r="A31" i="7"/>
  <c r="A260" i="7"/>
  <c r="A159" i="7"/>
  <c r="A60" i="7"/>
  <c r="A229" i="7"/>
  <c r="A239" i="7"/>
  <c r="A177" i="7"/>
  <c r="A53" i="7"/>
  <c r="A139" i="7"/>
  <c r="A138" i="7"/>
  <c r="A186" i="7"/>
  <c r="A109" i="7"/>
  <c r="A179" i="7"/>
  <c r="A252" i="7"/>
  <c r="A81" i="7"/>
  <c r="A211" i="7"/>
  <c r="A111" i="7"/>
  <c r="A13" i="7"/>
  <c r="A181" i="7"/>
  <c r="A530" i="7"/>
  <c r="A512" i="7"/>
  <c r="A422" i="7"/>
  <c r="A404" i="7"/>
  <c r="A386" i="7"/>
  <c r="A314" i="7"/>
  <c r="A438" i="7"/>
  <c r="A420" i="7"/>
  <c r="A384" i="7"/>
  <c r="A366" i="7"/>
  <c r="A330" i="7"/>
  <c r="A341" i="7"/>
  <c r="A538" i="7"/>
  <c r="A396" i="7"/>
  <c r="A376" i="7"/>
  <c r="A316" i="7"/>
  <c r="A274" i="7"/>
  <c r="A508" i="7"/>
  <c r="A464" i="7"/>
  <c r="A441" i="7"/>
  <c r="A417" i="7"/>
  <c r="A484" i="7"/>
  <c r="A392" i="7"/>
  <c r="A370" i="7"/>
  <c r="A346" i="7"/>
  <c r="A324" i="7"/>
  <c r="A344" i="7"/>
  <c r="A299" i="7"/>
  <c r="A511" i="7"/>
  <c r="A453" i="7"/>
  <c r="A428" i="7"/>
  <c r="A400" i="7"/>
  <c r="A427" i="7"/>
  <c r="A373" i="7"/>
  <c r="A343" i="7"/>
  <c r="A289" i="7"/>
  <c r="A477" i="7"/>
  <c r="A369" i="7"/>
  <c r="A371" i="7"/>
  <c r="A315" i="7"/>
  <c r="A450" i="7"/>
  <c r="A340" i="7"/>
  <c r="A287" i="7"/>
  <c r="A533" i="7"/>
  <c r="A395" i="7"/>
  <c r="A297" i="7"/>
  <c r="A442" i="7"/>
  <c r="A362" i="7"/>
  <c r="A466" i="7"/>
  <c r="A520" i="7"/>
  <c r="A487" i="7"/>
  <c r="A331" i="7"/>
  <c r="A500" i="7"/>
  <c r="A353" i="7"/>
  <c r="A519" i="7"/>
  <c r="A485" i="7"/>
  <c r="A516" i="7"/>
  <c r="A327" i="7"/>
  <c r="A515" i="7"/>
  <c r="A403" i="7"/>
  <c r="A359" i="7"/>
  <c r="A542" i="7"/>
  <c r="A447" i="7"/>
  <c r="A338" i="7"/>
  <c r="A306" i="7"/>
  <c r="A491" i="7"/>
  <c r="A300" i="7"/>
  <c r="A298" i="7"/>
  <c r="A462" i="7"/>
  <c r="A377" i="7"/>
  <c r="A418" i="7"/>
  <c r="A308" i="7"/>
  <c r="A410" i="7"/>
  <c r="A383" i="7"/>
  <c r="A490" i="7"/>
  <c r="A351" i="7"/>
  <c r="A293" i="7" l="1"/>
  <c r="A279" i="7"/>
  <c r="A518" i="7"/>
  <c r="A249" i="7"/>
  <c r="A36" i="7"/>
  <c r="A201" i="7"/>
  <c r="A23" i="7"/>
  <c r="A151" i="7"/>
  <c r="A725" i="7"/>
  <c r="A721" i="7"/>
  <c r="A698" i="7"/>
  <c r="A788" i="7"/>
  <c r="A777" i="7"/>
  <c r="A680" i="7"/>
  <c r="A565" i="7"/>
  <c r="A578" i="7"/>
  <c r="A738" i="7"/>
  <c r="A592" i="7"/>
  <c r="A679" i="7"/>
  <c r="A744" i="7"/>
  <c r="A800" i="7"/>
  <c r="A608" i="7"/>
  <c r="A581" i="7"/>
  <c r="A706" i="7"/>
  <c r="A184" i="7"/>
  <c r="A234" i="7"/>
  <c r="A561" i="7"/>
  <c r="A727" i="7"/>
  <c r="A811" i="7"/>
  <c r="A616" i="7"/>
  <c r="A547" i="7"/>
  <c r="A583" i="7"/>
  <c r="A745" i="7"/>
  <c r="A632" i="7"/>
  <c r="A780" i="7"/>
  <c r="A305" i="7"/>
  <c r="A408" i="7"/>
  <c r="A16" i="7"/>
  <c r="A137" i="7"/>
  <c r="A262" i="7"/>
  <c r="A164" i="7"/>
  <c r="A562" i="7"/>
  <c r="A641" i="7"/>
  <c r="A723" i="7"/>
  <c r="A588" i="7"/>
  <c r="A587" i="7"/>
  <c r="A768" i="7"/>
  <c r="A741" i="7"/>
  <c r="A772" i="7"/>
  <c r="A646" i="7"/>
  <c r="A759" i="7"/>
  <c r="A537" i="7"/>
  <c r="A37" i="7"/>
  <c r="A19" i="7"/>
  <c r="A767" i="7"/>
  <c r="A554" i="7"/>
  <c r="A593" i="7"/>
  <c r="A580" i="7"/>
  <c r="A70" i="7"/>
  <c r="A55" i="7"/>
  <c r="A237" i="7"/>
  <c r="A651" i="7"/>
  <c r="A766" i="7"/>
  <c r="A683" i="7"/>
  <c r="A68" i="7"/>
  <c r="A574" i="7"/>
  <c r="A752" i="7"/>
  <c r="A273" i="7"/>
  <c r="A467" i="7"/>
  <c r="A731" i="7"/>
  <c r="A799" i="7"/>
  <c r="A352" i="7"/>
  <c r="A601" i="7"/>
  <c r="A762" i="7"/>
  <c r="A435" i="7"/>
  <c r="A473" i="7"/>
  <c r="A380" i="7"/>
  <c r="A541" i="7"/>
  <c r="A482" i="7"/>
  <c r="A486" i="7"/>
  <c r="A440" i="7"/>
  <c r="A701" i="7"/>
  <c r="A798" i="7"/>
  <c r="A310" i="7"/>
  <c r="A397" i="7"/>
  <c r="A321" i="7"/>
  <c r="A458" i="7"/>
  <c r="A112" i="7"/>
  <c r="A795" i="7"/>
  <c r="A673" i="7"/>
  <c r="A411" i="7"/>
  <c r="A285" i="7"/>
  <c r="A375" i="7"/>
  <c r="A178" i="7"/>
  <c r="A197" i="7"/>
  <c r="A200" i="7"/>
  <c r="A704" i="7"/>
  <c r="A553" i="7"/>
  <c r="A694" i="7"/>
  <c r="A684" i="7"/>
  <c r="A425" i="7"/>
  <c r="A302" i="7"/>
  <c r="A612" i="7"/>
  <c r="A364" i="7"/>
  <c r="A281" i="7"/>
  <c r="A785" i="7"/>
  <c r="A719" i="7"/>
  <c r="A471" i="7"/>
  <c r="A534" i="7"/>
  <c r="A301" i="7"/>
  <c r="A9" i="7"/>
  <c r="A194" i="7"/>
  <c r="A652" i="7"/>
  <c r="A333" i="7"/>
  <c r="A402" i="7"/>
  <c r="A21" i="7"/>
  <c r="A750" i="7"/>
  <c r="A354" i="7"/>
  <c r="A317" i="7"/>
  <c r="A166" i="7"/>
  <c r="A208" i="7"/>
  <c r="A637" i="7"/>
  <c r="A691" i="7"/>
  <c r="A50" i="7"/>
  <c r="A585" i="7"/>
  <c r="A789" i="7"/>
  <c r="A595" i="7"/>
  <c r="A715" i="7"/>
  <c r="A714" i="7"/>
  <c r="A584" i="7"/>
  <c r="A303" i="7"/>
  <c r="A437" i="7"/>
  <c r="A152" i="7"/>
  <c r="A118" i="7"/>
  <c r="A129" i="7"/>
  <c r="A756" i="7"/>
  <c r="A619" i="7"/>
  <c r="A634" i="7"/>
  <c r="A707" i="7"/>
  <c r="A546" i="7"/>
  <c r="A405" i="7"/>
  <c r="A429" i="7"/>
  <c r="A322" i="7"/>
  <c r="A461" i="7"/>
  <c r="A401" i="7"/>
  <c r="A474" i="7"/>
  <c r="A154" i="7"/>
  <c r="A116" i="7"/>
  <c r="A227" i="7"/>
  <c r="A98" i="7"/>
  <c r="A271" i="7"/>
  <c r="A793" i="7"/>
  <c r="A559" i="7"/>
  <c r="A671" i="7"/>
  <c r="A769" i="7"/>
  <c r="A622" i="7"/>
  <c r="A760" i="7"/>
  <c r="A754" i="7"/>
  <c r="A620" i="7"/>
  <c r="A522" i="7"/>
  <c r="A280" i="7"/>
  <c r="A521" i="7"/>
  <c r="A492" i="7"/>
  <c r="A45" i="7"/>
  <c r="A18" i="7"/>
  <c r="A702" i="7"/>
  <c r="A718" i="7"/>
  <c r="A567" i="7"/>
  <c r="A644" i="7"/>
  <c r="A582" i="7"/>
  <c r="A454" i="7"/>
  <c r="A496" i="7"/>
  <c r="A357" i="7"/>
  <c r="A367" i="7"/>
  <c r="A356" i="7"/>
  <c r="A510" i="7"/>
  <c r="A17" i="7"/>
  <c r="A127" i="7"/>
  <c r="A192" i="7"/>
  <c r="A7" i="7"/>
  <c r="A605" i="7"/>
  <c r="A758" i="7"/>
  <c r="A748" i="7"/>
  <c r="A594" i="7"/>
  <c r="A600" i="7"/>
  <c r="A540" i="7"/>
  <c r="A307" i="7"/>
  <c r="A388" i="7"/>
  <c r="A398" i="7"/>
  <c r="A390" i="7"/>
  <c r="A529" i="7"/>
  <c r="A528" i="7"/>
  <c r="A83" i="7"/>
  <c r="A15" i="7"/>
  <c r="A261" i="7"/>
  <c r="A106" i="7"/>
  <c r="A119" i="7"/>
  <c r="A173" i="7"/>
  <c r="A59" i="7"/>
  <c r="A162" i="7"/>
  <c r="A246" i="7"/>
  <c r="A720" i="7"/>
  <c r="A717" i="7"/>
  <c r="A618" i="7"/>
  <c r="A455" i="7"/>
  <c r="A415" i="7"/>
  <c r="A469" i="7"/>
  <c r="A426" i="7"/>
  <c r="A412" i="7"/>
  <c r="A282" i="7"/>
  <c r="A278" i="7"/>
  <c r="A214" i="7"/>
  <c r="A89" i="7"/>
  <c r="A22" i="7"/>
  <c r="A132" i="7"/>
  <c r="A195" i="7"/>
  <c r="A80" i="7"/>
  <c r="A266" i="7"/>
  <c r="A689" i="7"/>
  <c r="A545" i="7"/>
  <c r="A573" i="7"/>
  <c r="A771" i="7"/>
  <c r="A579" i="7"/>
  <c r="A557" i="7"/>
  <c r="A692" i="7"/>
  <c r="A460" i="7"/>
  <c r="A524" i="7"/>
  <c r="A292" i="7"/>
  <c r="A355" i="7"/>
  <c r="A365" i="7"/>
  <c r="A536" i="7"/>
  <c r="A304" i="7"/>
  <c r="A503" i="7"/>
  <c r="A85" i="7"/>
  <c r="A113" i="7"/>
  <c r="A5" i="7"/>
  <c r="A168" i="7"/>
  <c r="A170" i="7"/>
  <c r="A220" i="7"/>
  <c r="A203" i="7"/>
  <c r="A61" i="7"/>
  <c r="A607" i="7"/>
  <c r="A765" i="7"/>
  <c r="A586" i="7"/>
  <c r="A603" i="7"/>
  <c r="A577" i="7"/>
  <c r="A710" i="7"/>
  <c r="A378" i="7"/>
  <c r="A337" i="7"/>
  <c r="A329" i="7"/>
  <c r="A433" i="7"/>
  <c r="A391" i="7"/>
  <c r="A290" i="7"/>
  <c r="A141" i="7"/>
  <c r="A257" i="7"/>
  <c r="A30" i="7"/>
  <c r="A193" i="7"/>
  <c r="A247" i="7"/>
  <c r="A224" i="7"/>
  <c r="A810" i="7"/>
  <c r="A630" i="7"/>
  <c r="A649" i="7"/>
  <c r="A709" i="7"/>
  <c r="A757" i="7"/>
  <c r="A786" i="7"/>
  <c r="A672" i="7"/>
  <c r="A379" i="7"/>
  <c r="A421" i="7"/>
  <c r="A363" i="7"/>
  <c r="A358" i="7"/>
  <c r="A507" i="7"/>
  <c r="A481" i="7"/>
  <c r="A457" i="7"/>
  <c r="A332" i="7"/>
  <c r="A215" i="7"/>
  <c r="A67" i="7"/>
  <c r="A134" i="7"/>
  <c r="A269" i="7"/>
  <c r="A140" i="7"/>
  <c r="A56" i="7"/>
  <c r="A687" i="7"/>
  <c r="A664" i="7"/>
  <c r="A775" i="7"/>
  <c r="A742" i="7"/>
  <c r="A669" i="7"/>
  <c r="A617" i="7"/>
  <c r="A746" i="7"/>
  <c r="A489" i="7"/>
  <c r="A448" i="7"/>
  <c r="A527" i="7"/>
  <c r="A284" i="7"/>
  <c r="A407" i="7"/>
  <c r="A406" i="7"/>
  <c r="A291" i="7"/>
  <c r="A449" i="7"/>
  <c r="A535" i="7"/>
  <c r="A345" i="7"/>
  <c r="A504" i="7"/>
  <c r="A372" i="7"/>
  <c r="A478" i="7"/>
  <c r="A294" i="7"/>
  <c r="A350" i="7"/>
  <c r="A86" i="7"/>
  <c r="A77" i="7"/>
  <c r="A42" i="7"/>
  <c r="A90" i="7"/>
  <c r="A105" i="7"/>
  <c r="A230" i="7"/>
  <c r="A54" i="7"/>
  <c r="A202" i="7"/>
  <c r="A26" i="7"/>
  <c r="A29" i="7"/>
  <c r="A160" i="7"/>
  <c r="A264" i="7"/>
  <c r="A74" i="7"/>
  <c r="A115" i="7"/>
  <c r="A609" i="7"/>
  <c r="A606" i="7"/>
  <c r="A614" i="7"/>
  <c r="A703" i="7"/>
  <c r="A661" i="7"/>
  <c r="A658" i="7"/>
  <c r="A621" i="7"/>
  <c r="A770" i="7"/>
  <c r="A629" i="7"/>
  <c r="A804" i="7"/>
  <c r="A693" i="7"/>
  <c r="A552" i="7"/>
  <c r="A639" i="7"/>
  <c r="A708" i="7"/>
  <c r="A764" i="7"/>
  <c r="A502" i="7"/>
  <c r="A348" i="7"/>
  <c r="A699" i="7"/>
  <c r="A385" i="7"/>
  <c r="A251" i="7"/>
  <c r="A107" i="7"/>
  <c r="A126" i="7"/>
  <c r="A242" i="7"/>
  <c r="A624" i="7"/>
  <c r="A531" i="7"/>
  <c r="A143" i="7"/>
  <c r="A205" i="7"/>
  <c r="A807" i="7"/>
  <c r="A739" i="7"/>
  <c r="A309" i="7"/>
  <c r="A445" i="7"/>
  <c r="A238" i="7"/>
  <c r="A755" i="7"/>
  <c r="A796" i="7"/>
  <c r="A548" i="7"/>
  <c r="A532" i="7"/>
  <c r="A476" i="7"/>
  <c r="A255" i="7"/>
  <c r="A28" i="7"/>
  <c r="A41" i="7"/>
  <c r="A544" i="7"/>
  <c r="A550" i="7"/>
  <c r="A568" i="7"/>
  <c r="A413" i="7"/>
  <c r="A277" i="7"/>
  <c r="A430" i="7"/>
  <c r="A409" i="7"/>
  <c r="A505" i="7"/>
  <c r="A275" i="7"/>
  <c r="A414" i="7"/>
  <c r="A361" i="7"/>
  <c r="A494" i="7"/>
  <c r="A210" i="7"/>
  <c r="A93" i="7"/>
  <c r="A233" i="7"/>
  <c r="A190" i="7"/>
  <c r="A222" i="7"/>
  <c r="A62" i="7"/>
  <c r="A144" i="7"/>
  <c r="A218" i="7"/>
  <c r="A729" i="7"/>
  <c r="A705" i="7"/>
  <c r="A575" i="7"/>
  <c r="A604" i="7"/>
  <c r="A497" i="7"/>
  <c r="A389" i="7"/>
  <c r="A360" i="7"/>
  <c r="A387" i="7"/>
  <c r="A446" i="7"/>
  <c r="A288" i="7"/>
  <c r="A295" i="7"/>
  <c r="A381" i="7"/>
  <c r="A456" i="7"/>
  <c r="A78" i="7"/>
  <c r="A108" i="7"/>
  <c r="A131" i="7"/>
  <c r="A73" i="7"/>
  <c r="A75" i="7"/>
  <c r="A248" i="7"/>
  <c r="A82" i="7"/>
  <c r="A236" i="7"/>
  <c r="A571" i="7"/>
  <c r="A642" i="7"/>
  <c r="A751" i="7"/>
  <c r="A551" i="7"/>
  <c r="A598" i="7"/>
  <c r="A626" i="7"/>
  <c r="A734" i="7"/>
  <c r="A602" i="7"/>
  <c r="A493" i="7"/>
  <c r="A431" i="7"/>
  <c r="A319" i="7"/>
  <c r="A488" i="7"/>
  <c r="A399" i="7"/>
  <c r="A161" i="7"/>
  <c r="A48" i="7"/>
  <c r="A99" i="7"/>
  <c r="A102" i="7"/>
  <c r="A676" i="7"/>
  <c r="A663" i="7"/>
  <c r="A655" i="7"/>
  <c r="A648" i="7"/>
  <c r="A495" i="7"/>
  <c r="A468" i="7"/>
  <c r="A439" i="7"/>
  <c r="A342" i="7"/>
  <c r="A336" i="7"/>
  <c r="A423" i="7"/>
  <c r="A250" i="7"/>
  <c r="A14" i="7"/>
  <c r="A87" i="7"/>
  <c r="A57" i="7"/>
  <c r="A71" i="7"/>
  <c r="A125" i="7"/>
  <c r="A122" i="7"/>
  <c r="A686" i="7"/>
  <c r="A696" i="7"/>
  <c r="A635" i="7"/>
  <c r="A784" i="7"/>
  <c r="A670" i="7"/>
  <c r="A638" i="7"/>
  <c r="A334" i="7"/>
  <c r="A501" i="7"/>
  <c r="A472" i="7"/>
  <c r="A499" i="7"/>
  <c r="A286" i="7"/>
  <c r="A452" i="7"/>
  <c r="A506" i="7"/>
  <c r="A443" i="7"/>
  <c r="A176" i="7"/>
  <c r="A213" i="7"/>
  <c r="A95" i="7"/>
  <c r="A148" i="7"/>
  <c r="A149" i="7"/>
  <c r="A39" i="7"/>
  <c r="A226" i="7"/>
  <c r="A570" i="7"/>
  <c r="A675" i="7"/>
  <c r="A711" i="7"/>
  <c r="A666" i="7"/>
  <c r="A695" i="7"/>
  <c r="A794" i="7"/>
  <c r="A656" i="7"/>
  <c r="A320" i="7"/>
  <c r="A432" i="7"/>
  <c r="A311" i="7"/>
  <c r="A480" i="7"/>
  <c r="A463" i="7"/>
  <c r="A46" i="7"/>
  <c r="A156" i="7"/>
  <c r="A228" i="7"/>
  <c r="A65" i="7"/>
  <c r="A172" i="7"/>
  <c r="A805" i="7"/>
  <c r="A773" i="7"/>
  <c r="A560" i="7"/>
  <c r="A613" i="7"/>
  <c r="A791" i="7"/>
  <c r="A627" i="7"/>
  <c r="A743" i="7"/>
  <c r="A688" i="7"/>
  <c r="A556" i="7"/>
  <c r="A543" i="7"/>
  <c r="A674" i="7"/>
  <c r="A335" i="7"/>
  <c r="A513" i="7"/>
  <c r="A339" i="7"/>
  <c r="A509" i="7"/>
  <c r="A483" i="7"/>
  <c r="A10" i="7"/>
  <c r="A209" i="7"/>
  <c r="A263" i="7"/>
  <c r="A136" i="7"/>
  <c r="A145" i="7"/>
  <c r="A196" i="7"/>
  <c r="A183" i="7"/>
  <c r="A43" i="7"/>
  <c r="A685" i="7"/>
  <c r="A647" i="7"/>
  <c r="A697" i="7"/>
  <c r="A753" i="7"/>
  <c r="A653" i="7"/>
  <c r="A712" i="7"/>
  <c r="A740" i="7"/>
  <c r="A636" i="7"/>
  <c r="A419" i="7"/>
  <c r="A283" i="7"/>
  <c r="A323" i="7"/>
  <c r="A451" i="7"/>
  <c r="A434" i="7"/>
  <c r="A416" i="7"/>
  <c r="A296" i="7"/>
  <c r="A47" i="7"/>
  <c r="A157" i="7"/>
  <c r="A191" i="7"/>
  <c r="A219" i="7"/>
  <c r="A100" i="7"/>
  <c r="A20" i="7"/>
  <c r="A599" i="7"/>
  <c r="A611" i="7"/>
  <c r="A792" i="7"/>
  <c r="A682" i="7"/>
  <c r="A735" i="7"/>
  <c r="A763" i="7"/>
  <c r="A654" i="7"/>
  <c r="A525" i="7"/>
  <c r="A393" i="7"/>
  <c r="A479" i="7"/>
  <c r="A459" i="7"/>
  <c r="A326" i="7"/>
  <c r="A436" i="7"/>
  <c r="A523" i="7"/>
  <c r="A253" i="7"/>
  <c r="A40" i="7"/>
  <c r="A34" i="7"/>
  <c r="A207" i="7"/>
  <c r="A66" i="7"/>
  <c r="A245" i="7"/>
  <c r="A120" i="7"/>
  <c r="A38" i="7"/>
  <c r="A79" i="7"/>
  <c r="A803" i="7"/>
  <c r="A730" i="7"/>
  <c r="A732" i="7"/>
  <c r="A563" i="7"/>
  <c r="A569" i="7"/>
  <c r="A625" i="7"/>
  <c r="A597" i="7"/>
  <c r="A728" i="7"/>
  <c r="A347" i="7"/>
  <c r="A470" i="7"/>
  <c r="A514" i="7"/>
  <c r="A424" i="7"/>
  <c r="A318" i="7"/>
  <c r="A349" i="7"/>
  <c r="A276" i="7"/>
  <c r="A11" i="7"/>
  <c r="A114" i="7"/>
  <c r="A58" i="7"/>
  <c r="A130" i="7"/>
  <c r="A235" i="7"/>
  <c r="A216" i="7"/>
  <c r="A270" i="7"/>
  <c r="A244" i="7"/>
  <c r="A97" i="7"/>
  <c r="A722" i="7"/>
  <c r="A576" i="7"/>
  <c r="A615" i="7"/>
  <c r="A591" i="7"/>
  <c r="A596" i="7"/>
  <c r="A781" i="7"/>
  <c r="A808" i="7"/>
  <c r="A690" i="7"/>
  <c r="A382" i="7"/>
  <c r="A539" i="7"/>
  <c r="A465" i="7"/>
  <c r="A325" i="7"/>
  <c r="A444" i="7"/>
  <c r="A517" i="7"/>
  <c r="A328" i="7"/>
  <c r="A475" i="7"/>
  <c r="A313" i="7"/>
  <c r="A374" i="7"/>
  <c r="A526" i="7"/>
  <c r="A394" i="7"/>
  <c r="A498" i="7"/>
  <c r="A312" i="7"/>
  <c r="A368" i="7"/>
  <c r="A12" i="7"/>
  <c r="A153" i="7"/>
  <c r="A212" i="7"/>
  <c r="A158" i="7"/>
  <c r="A135" i="7"/>
  <c r="A32" i="7"/>
  <c r="A155" i="7"/>
  <c r="A8" i="7"/>
  <c r="A267" i="7"/>
  <c r="A72" i="7"/>
  <c r="A52" i="7"/>
  <c r="A180" i="7"/>
  <c r="A92" i="7"/>
  <c r="A133" i="7"/>
  <c r="A724" i="7"/>
  <c r="A809" i="7"/>
  <c r="A660" i="7"/>
  <c r="A749" i="7"/>
  <c r="A733" i="7"/>
  <c r="A776" i="7"/>
  <c r="A650" i="7"/>
  <c r="A797" i="7"/>
  <c r="A657" i="7"/>
  <c r="A555" i="7"/>
  <c r="A716" i="7"/>
  <c r="A572" i="7"/>
  <c r="A659" i="7"/>
  <c r="A726" i="7"/>
  <c r="A782" i="7"/>
  <c r="N34" i="8"/>
  <c r="N35" i="8"/>
  <c r="A8" i="5"/>
  <c r="A8" i="9" l="1"/>
  <c r="D8" i="8" l="1"/>
  <c r="H8" i="5" l="1"/>
  <c r="J8" i="5"/>
  <c r="G8" i="5"/>
  <c r="I8" i="5"/>
  <c r="F8" i="5"/>
  <c r="E8" i="5"/>
  <c r="C8" i="5"/>
  <c r="D8" i="5"/>
  <c r="A97" i="3"/>
  <c r="N30" i="8"/>
  <c r="N38" i="8"/>
  <c r="K8" i="5"/>
  <c r="A64" i="3"/>
  <c r="N32" i="8"/>
  <c r="N33" i="8"/>
  <c r="N16" i="8"/>
  <c r="N24" i="8"/>
  <c r="N11" i="8"/>
  <c r="N14" i="8"/>
  <c r="N15" i="8"/>
  <c r="N31" i="8"/>
  <c r="N28" i="8"/>
  <c r="N39" i="8"/>
  <c r="N23" i="8"/>
  <c r="N18" i="8"/>
  <c r="N12" i="8"/>
  <c r="N27" i="8"/>
  <c r="A55" i="10"/>
  <c r="N22" i="8"/>
  <c r="N25" i="8"/>
  <c r="N26" i="8"/>
  <c r="N20" i="8"/>
  <c r="N29" i="8"/>
  <c r="N37" i="8"/>
  <c r="N19" i="8"/>
  <c r="N21" i="8"/>
  <c r="N17" i="8"/>
  <c r="N40" i="8"/>
  <c r="N13" i="8"/>
  <c r="N36" i="8"/>
  <c r="M8" i="5" l="1"/>
  <c r="A65" i="10"/>
  <c r="A21" i="3"/>
  <c r="A50" i="3"/>
  <c r="A78" i="10"/>
  <c r="A69" i="10"/>
  <c r="A93" i="10"/>
  <c r="A61" i="10"/>
  <c r="A47" i="3"/>
  <c r="A89" i="10"/>
  <c r="A70" i="3"/>
  <c r="A63" i="10"/>
  <c r="A73" i="10"/>
  <c r="A60" i="10"/>
  <c r="A25" i="10"/>
  <c r="A4" i="10"/>
  <c r="A32" i="10"/>
  <c r="A28" i="10"/>
  <c r="A34" i="10"/>
  <c r="A101" i="10"/>
  <c r="A119" i="10"/>
  <c r="A99" i="10"/>
  <c r="A102" i="10"/>
  <c r="A118" i="10"/>
  <c r="A51" i="10"/>
  <c r="A70" i="10"/>
  <c r="A7" i="10"/>
  <c r="A90" i="10"/>
  <c r="A82" i="10"/>
  <c r="A49" i="10"/>
  <c r="A37" i="10"/>
  <c r="A3" i="10"/>
  <c r="A45" i="10"/>
  <c r="A20" i="10"/>
  <c r="A10" i="10"/>
  <c r="A31" i="10"/>
  <c r="A98" i="10"/>
  <c r="A132" i="10"/>
  <c r="A117" i="10"/>
  <c r="A124" i="10"/>
  <c r="A135" i="10"/>
  <c r="A23" i="3"/>
  <c r="A28" i="3"/>
  <c r="H8" i="9"/>
  <c r="H10" i="8"/>
  <c r="A83" i="10"/>
  <c r="A76" i="10"/>
  <c r="A67" i="10"/>
  <c r="A92" i="10"/>
  <c r="A80" i="10"/>
  <c r="A68" i="10"/>
  <c r="A38" i="10"/>
  <c r="A29" i="10"/>
  <c r="A35" i="10"/>
  <c r="A41" i="10"/>
  <c r="A15" i="10"/>
  <c r="A21" i="10"/>
  <c r="A100" i="10"/>
  <c r="A95" i="10"/>
  <c r="A112" i="10"/>
  <c r="A122" i="10"/>
  <c r="A108" i="10"/>
  <c r="A115" i="10"/>
  <c r="F8" i="9"/>
  <c r="F10" i="8"/>
  <c r="A80" i="3"/>
  <c r="A76" i="3"/>
  <c r="A82" i="3"/>
  <c r="A75" i="3"/>
  <c r="A78" i="3"/>
  <c r="A81" i="3"/>
  <c r="A77" i="3"/>
  <c r="A79" i="3"/>
  <c r="A83" i="3"/>
  <c r="A101" i="3"/>
  <c r="A95" i="3"/>
  <c r="A93" i="3"/>
  <c r="A96" i="3"/>
  <c r="A100" i="3"/>
  <c r="A98" i="3"/>
  <c r="A94" i="3"/>
  <c r="A99" i="3"/>
  <c r="A57" i="10"/>
  <c r="A50" i="10"/>
  <c r="A66" i="10"/>
  <c r="A94" i="10"/>
  <c r="A58" i="10"/>
  <c r="A13" i="10"/>
  <c r="A16" i="10"/>
  <c r="A22" i="10"/>
  <c r="A12" i="10"/>
  <c r="A18" i="10"/>
  <c r="A8" i="10"/>
  <c r="A136" i="10"/>
  <c r="A128" i="10"/>
  <c r="A110" i="10"/>
  <c r="A106" i="10"/>
  <c r="A137" i="10"/>
  <c r="A109" i="10"/>
  <c r="A90" i="3"/>
  <c r="A89" i="3"/>
  <c r="A86" i="3"/>
  <c r="A84" i="3"/>
  <c r="A91" i="3"/>
  <c r="A85" i="3"/>
  <c r="A92" i="3"/>
  <c r="A87" i="3"/>
  <c r="A88" i="3"/>
  <c r="C8" i="9"/>
  <c r="C10" i="8"/>
  <c r="A84" i="10"/>
  <c r="A56" i="10"/>
  <c r="A87" i="10"/>
  <c r="A77" i="10"/>
  <c r="A24" i="10"/>
  <c r="A19" i="10"/>
  <c r="A9" i="10"/>
  <c r="A46" i="10"/>
  <c r="A5" i="10"/>
  <c r="A42" i="10"/>
  <c r="A138" i="10"/>
  <c r="A131" i="10"/>
  <c r="A105" i="10"/>
  <c r="A130" i="10"/>
  <c r="A125" i="10"/>
  <c r="A113" i="10"/>
  <c r="A11" i="3"/>
  <c r="A7" i="3"/>
  <c r="A4" i="3"/>
  <c r="A3" i="3"/>
  <c r="A10" i="3"/>
  <c r="A5" i="3"/>
  <c r="A9" i="3"/>
  <c r="A8" i="3"/>
  <c r="A6" i="3"/>
  <c r="A41" i="3"/>
  <c r="A43" i="3"/>
  <c r="A42" i="3"/>
  <c r="A39" i="3"/>
  <c r="A40" i="3"/>
  <c r="A44" i="3"/>
  <c r="A45" i="3"/>
  <c r="A72" i="10"/>
  <c r="A91" i="10"/>
  <c r="A75" i="10"/>
  <c r="A52" i="10"/>
  <c r="A86" i="10"/>
  <c r="A62" i="10"/>
  <c r="A47" i="10"/>
  <c r="A6" i="10"/>
  <c r="A43" i="10"/>
  <c r="A33" i="10"/>
  <c r="A39" i="10"/>
  <c r="A97" i="10"/>
  <c r="A96" i="10"/>
  <c r="A111" i="10"/>
  <c r="A133" i="10"/>
  <c r="A127" i="10"/>
  <c r="A134" i="10"/>
  <c r="K10" i="8"/>
  <c r="K8" i="9"/>
  <c r="A38" i="3"/>
  <c r="A35" i="3"/>
  <c r="A32" i="3"/>
  <c r="A30" i="3"/>
  <c r="A37" i="3"/>
  <c r="A36" i="3"/>
  <c r="A33" i="3"/>
  <c r="A31" i="3"/>
  <c r="A34" i="3"/>
  <c r="I10" i="8"/>
  <c r="I8" i="9"/>
  <c r="G10" i="8"/>
  <c r="G8" i="9"/>
  <c r="J10" i="8"/>
  <c r="J8" i="9"/>
  <c r="A68" i="3"/>
  <c r="A85" i="10"/>
  <c r="A88" i="10"/>
  <c r="A74" i="10"/>
  <c r="A71" i="10"/>
  <c r="A59" i="10"/>
  <c r="A11" i="10"/>
  <c r="A40" i="10"/>
  <c r="A30" i="10"/>
  <c r="A36" i="10"/>
  <c r="A26" i="10"/>
  <c r="A126" i="10"/>
  <c r="A116" i="10"/>
  <c r="A140" i="10"/>
  <c r="A121" i="10"/>
  <c r="A107" i="10"/>
  <c r="A103" i="10"/>
  <c r="A3" i="7"/>
  <c r="A66" i="3"/>
  <c r="A74" i="3"/>
  <c r="A71" i="3"/>
  <c r="A73" i="3"/>
  <c r="A69" i="3"/>
  <c r="A72" i="3"/>
  <c r="E10" i="8"/>
  <c r="E8" i="9"/>
  <c r="A46" i="3"/>
  <c r="A53" i="10"/>
  <c r="A54" i="10"/>
  <c r="A64" i="10"/>
  <c r="A79" i="10"/>
  <c r="A81" i="10"/>
  <c r="A14" i="10"/>
  <c r="A48" i="10"/>
  <c r="A27" i="10"/>
  <c r="A17" i="10"/>
  <c r="A23" i="10"/>
  <c r="A44" i="10"/>
  <c r="A139" i="10"/>
  <c r="A104" i="10"/>
  <c r="A129" i="10"/>
  <c r="A120" i="10"/>
  <c r="A114" i="10"/>
  <c r="A123" i="10"/>
  <c r="A27" i="3"/>
  <c r="A26" i="3"/>
  <c r="A24" i="3"/>
  <c r="A22" i="3"/>
  <c r="A29" i="3"/>
  <c r="A25" i="3"/>
  <c r="A55" i="3"/>
  <c r="A48" i="3"/>
  <c r="A54" i="3"/>
  <c r="A56" i="3"/>
  <c r="A53" i="3"/>
  <c r="A52" i="3"/>
  <c r="A49" i="3"/>
  <c r="A51" i="3"/>
  <c r="A67" i="3"/>
  <c r="D8" i="9"/>
  <c r="D10" i="8"/>
  <c r="A19" i="3"/>
  <c r="A20" i="3"/>
  <c r="A17" i="3"/>
  <c r="A12" i="3"/>
  <c r="A14" i="3"/>
  <c r="A15" i="3"/>
  <c r="A13" i="3"/>
  <c r="A16" i="3"/>
  <c r="A18" i="3"/>
  <c r="A62" i="3"/>
  <c r="A61" i="3"/>
  <c r="A65" i="3"/>
  <c r="A60" i="3"/>
  <c r="A58" i="3"/>
  <c r="A57" i="3"/>
  <c r="A59" i="3"/>
  <c r="A63" i="3"/>
  <c r="C13" i="8" l="1"/>
  <c r="C11" i="8"/>
  <c r="C34" i="8"/>
  <c r="H24" i="8"/>
  <c r="D32" i="8"/>
  <c r="F24" i="8"/>
  <c r="G40" i="8"/>
  <c r="I26" i="8"/>
  <c r="K18" i="8"/>
  <c r="J34" i="8"/>
  <c r="D37" i="8"/>
  <c r="J13" i="8"/>
  <c r="C23" i="8"/>
  <c r="D31" i="8"/>
  <c r="H27" i="8"/>
  <c r="I31" i="8"/>
  <c r="E18" i="8"/>
  <c r="J20" i="8"/>
  <c r="F25" i="8"/>
  <c r="D19" i="8"/>
  <c r="F35" i="8"/>
  <c r="C26" i="8"/>
  <c r="G16" i="8"/>
  <c r="F22" i="8"/>
  <c r="K13" i="8"/>
  <c r="H15" i="8"/>
  <c r="D14" i="8"/>
  <c r="H32" i="8"/>
  <c r="F26" i="8"/>
  <c r="K17" i="8"/>
  <c r="D35" i="8"/>
  <c r="H19" i="8"/>
  <c r="D16" i="8"/>
  <c r="H34" i="8"/>
  <c r="K21" i="8"/>
  <c r="G35" i="8"/>
  <c r="C32" i="8"/>
  <c r="G26" i="8"/>
  <c r="K34" i="8"/>
  <c r="C36" i="8"/>
  <c r="J29" i="8"/>
  <c r="F39" i="8"/>
  <c r="C38" i="8"/>
  <c r="J36" i="8"/>
  <c r="I11" i="8"/>
  <c r="C12" i="8"/>
  <c r="H40" i="8"/>
  <c r="D34" i="8"/>
  <c r="F28" i="8"/>
  <c r="H12" i="8"/>
  <c r="I30" i="8"/>
  <c r="K20" i="8"/>
  <c r="K22" i="8"/>
  <c r="K40" i="8"/>
  <c r="J17" i="8"/>
  <c r="K26" i="8"/>
  <c r="C35" i="8"/>
  <c r="J23" i="8"/>
  <c r="J35" i="8"/>
  <c r="E21" i="8"/>
  <c r="C14" i="8"/>
  <c r="I18" i="8"/>
  <c r="D36" i="8"/>
  <c r="F30" i="8"/>
  <c r="H16" i="8"/>
  <c r="I34" i="8"/>
  <c r="K24" i="8"/>
  <c r="K30" i="8"/>
  <c r="H13" i="8"/>
  <c r="J21" i="8"/>
  <c r="K29" i="8"/>
  <c r="K37" i="8"/>
  <c r="D33" i="8"/>
  <c r="D17" i="8"/>
  <c r="I39" i="8"/>
  <c r="E14" i="8"/>
  <c r="J18" i="8"/>
  <c r="G29" i="8"/>
  <c r="D15" i="8"/>
  <c r="C25" i="8"/>
  <c r="C24" i="8"/>
  <c r="G12" i="8"/>
  <c r="F20" i="8"/>
  <c r="F11" i="8"/>
  <c r="K27" i="8"/>
  <c r="D12" i="8"/>
  <c r="H30" i="8"/>
  <c r="E29" i="8"/>
  <c r="D23" i="8"/>
  <c r="C39" i="8"/>
  <c r="E22" i="8"/>
  <c r="J24" i="8"/>
  <c r="D11" i="8"/>
  <c r="D25" i="8"/>
  <c r="C30" i="8"/>
  <c r="J26" i="8"/>
  <c r="C31" i="8"/>
  <c r="C29" i="8"/>
  <c r="G22" i="8"/>
  <c r="K25" i="8"/>
  <c r="J19" i="8"/>
  <c r="I12" i="8"/>
  <c r="I21" i="8"/>
  <c r="E25" i="8"/>
  <c r="D22" i="8"/>
  <c r="J33" i="8"/>
  <c r="H31" i="8"/>
  <c r="C16" i="8"/>
  <c r="I32" i="8"/>
  <c r="D38" i="8"/>
  <c r="F34" i="8"/>
  <c r="H18" i="8"/>
  <c r="I38" i="8"/>
  <c r="F12" i="8"/>
  <c r="K32" i="8"/>
  <c r="H17" i="8"/>
  <c r="J25" i="8"/>
  <c r="K33" i="8"/>
  <c r="J11" i="8"/>
  <c r="D13" i="8"/>
  <c r="I27" i="8"/>
  <c r="K31" i="8"/>
  <c r="C18" i="8"/>
  <c r="J16" i="8"/>
  <c r="D40" i="8"/>
  <c r="F36" i="8"/>
  <c r="H20" i="8"/>
  <c r="I40" i="8"/>
  <c r="F14" i="8"/>
  <c r="F13" i="8"/>
  <c r="H21" i="8"/>
  <c r="I29" i="8"/>
  <c r="I37" i="8"/>
  <c r="F15" i="8"/>
  <c r="E35" i="8"/>
  <c r="E17" i="8"/>
  <c r="J39" i="8"/>
  <c r="C20" i="8"/>
  <c r="J30" i="8"/>
  <c r="E12" i="8"/>
  <c r="F38" i="8"/>
  <c r="H22" i="8"/>
  <c r="J12" i="8"/>
  <c r="F16" i="8"/>
  <c r="F17" i="8"/>
  <c r="H25" i="8"/>
  <c r="I33" i="8"/>
  <c r="H11" i="8"/>
  <c r="F19" i="8"/>
  <c r="E13" i="8"/>
  <c r="J27" i="8"/>
  <c r="I23" i="8"/>
  <c r="C22" i="8"/>
  <c r="K16" i="8"/>
  <c r="F40" i="8"/>
  <c r="H26" i="8"/>
  <c r="F18" i="8"/>
  <c r="F21" i="8"/>
  <c r="G37" i="8"/>
  <c r="F23" i="8"/>
  <c r="K36" i="8"/>
  <c r="K28" i="8"/>
  <c r="H28" i="8"/>
  <c r="G33" i="8"/>
  <c r="E27" i="8"/>
  <c r="K23" i="8"/>
  <c r="E20" i="8"/>
  <c r="J22" i="8"/>
  <c r="E37" i="8"/>
  <c r="E31" i="8"/>
  <c r="K35" i="8"/>
  <c r="G18" i="8"/>
  <c r="E33" i="8"/>
  <c r="C27" i="8"/>
  <c r="I19" i="8"/>
  <c r="E24" i="8"/>
  <c r="G20" i="8"/>
  <c r="I13" i="8"/>
  <c r="K38" i="8"/>
  <c r="D18" i="8"/>
  <c r="J28" i="8"/>
  <c r="K11" i="8"/>
  <c r="D20" i="8"/>
  <c r="G13" i="8"/>
  <c r="E39" i="8"/>
  <c r="G28" i="8"/>
  <c r="I25" i="8"/>
  <c r="K19" i="8"/>
  <c r="C28" i="8"/>
  <c r="F32" i="8"/>
  <c r="E26" i="8"/>
  <c r="K39" i="8"/>
  <c r="J15" i="8"/>
  <c r="G24" i="8"/>
  <c r="J32" i="8"/>
  <c r="J37" i="8"/>
  <c r="I14" i="8"/>
  <c r="H14" i="8"/>
  <c r="G19" i="8"/>
  <c r="C40" i="8"/>
  <c r="D24" i="8"/>
  <c r="E32" i="8"/>
  <c r="G30" i="8"/>
  <c r="I16" i="8"/>
  <c r="J38" i="8"/>
  <c r="H36" i="8"/>
  <c r="G21" i="8"/>
  <c r="H29" i="8"/>
  <c r="H37" i="8"/>
  <c r="E15" i="8"/>
  <c r="G23" i="8"/>
  <c r="K15" i="8"/>
  <c r="G31" i="8"/>
  <c r="H39" i="8"/>
  <c r="E16" i="8"/>
  <c r="D26" i="8"/>
  <c r="E34" i="8"/>
  <c r="G32" i="8"/>
  <c r="I20" i="8"/>
  <c r="J40" i="8"/>
  <c r="I28" i="8"/>
  <c r="G25" i="8"/>
  <c r="H33" i="8"/>
  <c r="G11" i="8"/>
  <c r="E19" i="8"/>
  <c r="F27" i="8"/>
  <c r="G27" i="8"/>
  <c r="C21" i="8"/>
  <c r="J31" i="8"/>
  <c r="E40" i="8"/>
  <c r="D28" i="8"/>
  <c r="E36" i="8"/>
  <c r="G34" i="8"/>
  <c r="I22" i="8"/>
  <c r="K12" i="8"/>
  <c r="I36" i="8"/>
  <c r="F29" i="8"/>
  <c r="F37" i="8"/>
  <c r="C15" i="8"/>
  <c r="E23" i="8"/>
  <c r="F31" i="8"/>
  <c r="I35" i="8"/>
  <c r="G39" i="8"/>
  <c r="H23" i="8"/>
  <c r="G14" i="8"/>
  <c r="D30" i="8"/>
  <c r="E38" i="8"/>
  <c r="G36" i="8"/>
  <c r="I24" i="8"/>
  <c r="K14" i="8"/>
  <c r="J14" i="8"/>
  <c r="F33" i="8"/>
  <c r="E11" i="8"/>
  <c r="C19" i="8"/>
  <c r="D27" i="8"/>
  <c r="I15" i="8"/>
  <c r="C17" i="8"/>
  <c r="D21" i="8"/>
  <c r="C33" i="8"/>
  <c r="C37" i="8"/>
  <c r="D39" i="8"/>
  <c r="H38" i="8"/>
  <c r="I17" i="8"/>
  <c r="D29" i="8"/>
  <c r="E28" i="8"/>
  <c r="G38" i="8"/>
  <c r="G15" i="8"/>
  <c r="E30" i="8"/>
  <c r="G17" i="8"/>
  <c r="H35" i="8"/>
  <c r="K11" i="9"/>
  <c r="H41" i="9"/>
  <c r="D14" i="9"/>
  <c r="F46" i="9"/>
  <c r="I11" i="9"/>
  <c r="K31" i="9"/>
  <c r="J52" i="9"/>
  <c r="F51" i="9"/>
  <c r="I37" i="9"/>
  <c r="F23" i="9"/>
  <c r="H13" i="9"/>
  <c r="F43" i="9"/>
  <c r="G21" i="9"/>
  <c r="J15" i="9"/>
  <c r="K29" i="9"/>
  <c r="C9" i="9"/>
  <c r="D26" i="9"/>
  <c r="K48" i="9"/>
  <c r="K54" i="9"/>
  <c r="J35" i="9"/>
  <c r="C17" i="9"/>
  <c r="I47" i="9"/>
  <c r="J41" i="9"/>
  <c r="E37" i="9"/>
  <c r="I49" i="9"/>
  <c r="F20" i="9"/>
  <c r="I54" i="9"/>
  <c r="I44" i="9"/>
  <c r="G33" i="9"/>
  <c r="H47" i="9"/>
  <c r="K19" i="9"/>
  <c r="F34" i="9"/>
  <c r="C23" i="9"/>
  <c r="D28" i="9"/>
  <c r="E12" i="9"/>
  <c r="G54" i="9"/>
  <c r="J40" i="9"/>
  <c r="G26" i="9"/>
  <c r="D54" i="9"/>
  <c r="H11" i="9"/>
  <c r="E35" i="9"/>
  <c r="I27" i="9"/>
  <c r="E47" i="9"/>
  <c r="D41" i="9"/>
  <c r="C25" i="9"/>
  <c r="C16" i="9"/>
  <c r="H27" i="9"/>
  <c r="I36" i="9"/>
  <c r="K28" i="9"/>
  <c r="D16" i="9"/>
  <c r="K44" i="9"/>
  <c r="K46" i="9"/>
  <c r="G15" i="9"/>
  <c r="G17" i="9"/>
  <c r="H32" i="9"/>
  <c r="D25" i="9"/>
  <c r="C29" i="9"/>
  <c r="E17" i="9"/>
  <c r="I14" i="9"/>
  <c r="F25" i="9"/>
  <c r="E15" i="9"/>
  <c r="J49" i="9"/>
  <c r="K33" i="9"/>
  <c r="C27" i="9"/>
  <c r="J38" i="9"/>
  <c r="K47" i="9"/>
  <c r="F12" i="9"/>
  <c r="G24" i="9"/>
  <c r="G29" i="9"/>
  <c r="F29" i="9"/>
  <c r="H25" i="9"/>
  <c r="C34" i="9"/>
  <c r="K10" i="9"/>
  <c r="H29" i="9"/>
  <c r="K34" i="9"/>
  <c r="H49" i="9"/>
  <c r="G38" i="9"/>
  <c r="F10" i="9"/>
  <c r="D38" i="9"/>
  <c r="D22" i="9"/>
  <c r="F32" i="9"/>
  <c r="I17" i="9"/>
  <c r="D15" i="9"/>
  <c r="K26" i="9"/>
  <c r="C24" i="9"/>
  <c r="C32" i="9"/>
  <c r="J45" i="9"/>
  <c r="I13" i="9"/>
  <c r="F16" i="9"/>
  <c r="I31" i="9"/>
  <c r="I10" i="9"/>
  <c r="I26" i="9"/>
  <c r="E20" i="9"/>
  <c r="D9" i="9"/>
  <c r="J17" i="9"/>
  <c r="D34" i="9"/>
  <c r="D48" i="9"/>
  <c r="C51" i="9"/>
  <c r="I35" i="9"/>
  <c r="E30" i="9"/>
  <c r="E46" i="9"/>
  <c r="G50" i="9"/>
  <c r="I50" i="9"/>
  <c r="D50" i="9"/>
  <c r="J13" i="9"/>
  <c r="C40" i="9"/>
  <c r="C38" i="9"/>
  <c r="K15" i="9"/>
  <c r="F48" i="9"/>
  <c r="H34" i="9"/>
  <c r="C12" i="9"/>
  <c r="J39" i="9"/>
  <c r="G35" i="9"/>
  <c r="G25" i="9"/>
  <c r="G10" i="9"/>
  <c r="K24" i="9"/>
  <c r="J24" i="9"/>
  <c r="F27" i="9"/>
  <c r="F11" i="9"/>
  <c r="C52" i="9"/>
  <c r="J26" i="9"/>
  <c r="E48" i="9"/>
  <c r="G13" i="9"/>
  <c r="H54" i="9"/>
  <c r="I40" i="9"/>
  <c r="E53" i="9"/>
  <c r="F49" i="9"/>
  <c r="D52" i="9"/>
  <c r="E22" i="9"/>
  <c r="K27" i="9"/>
  <c r="J53" i="9"/>
  <c r="H31" i="9"/>
  <c r="E44" i="9"/>
  <c r="H43" i="9"/>
  <c r="J11" i="9"/>
  <c r="H38" i="9"/>
  <c r="G30" i="9"/>
  <c r="E25" i="9"/>
  <c r="C36" i="9"/>
  <c r="D37" i="9"/>
  <c r="E54" i="9"/>
  <c r="G46" i="9"/>
  <c r="I39" i="9"/>
  <c r="J18" i="9"/>
  <c r="C19" i="9"/>
  <c r="J48" i="9"/>
  <c r="K51" i="9"/>
  <c r="C10" i="9"/>
  <c r="F24" i="9"/>
  <c r="D36" i="9"/>
  <c r="K45" i="9"/>
  <c r="C31" i="9"/>
  <c r="E26" i="9"/>
  <c r="H33" i="9"/>
  <c r="D11" i="9"/>
  <c r="H51" i="9"/>
  <c r="G32" i="9"/>
  <c r="C43" i="9"/>
  <c r="G51" i="9"/>
  <c r="H44" i="9"/>
  <c r="F9" i="9"/>
  <c r="G49" i="9"/>
  <c r="H37" i="9"/>
  <c r="D43" i="9"/>
  <c r="I24" i="9"/>
  <c r="J10" i="9"/>
  <c r="I46" i="9"/>
  <c r="C14" i="9"/>
  <c r="H20" i="9"/>
  <c r="I45" i="9"/>
  <c r="E39" i="9"/>
  <c r="C50" i="9"/>
  <c r="J21" i="9"/>
  <c r="H24" i="9"/>
  <c r="C30" i="9"/>
  <c r="F38" i="9"/>
  <c r="I25" i="9"/>
  <c r="G12" i="9"/>
  <c r="J22" i="9"/>
  <c r="E19" i="9"/>
  <c r="H26" i="9"/>
  <c r="I9" i="9"/>
  <c r="C13" i="9"/>
  <c r="D20" i="9"/>
  <c r="D44" i="9"/>
  <c r="G18" i="9"/>
  <c r="F21" i="9"/>
  <c r="F42" i="9"/>
  <c r="G44" i="9"/>
  <c r="K22" i="9"/>
  <c r="E34" i="9"/>
  <c r="F15" i="9"/>
  <c r="H50" i="9"/>
  <c r="F36" i="9"/>
  <c r="H28" i="9"/>
  <c r="K13" i="9"/>
  <c r="E27" i="9"/>
  <c r="D40" i="9"/>
  <c r="K38" i="9"/>
  <c r="E16" i="9"/>
  <c r="D51" i="9"/>
  <c r="G22" i="9"/>
  <c r="F53" i="9"/>
  <c r="C28" i="9"/>
  <c r="J9" i="9"/>
  <c r="K43" i="9"/>
  <c r="I42" i="9"/>
  <c r="I18" i="9"/>
  <c r="E24" i="9"/>
  <c r="H17" i="9"/>
  <c r="K30" i="9"/>
  <c r="G31" i="9"/>
  <c r="H35" i="9"/>
  <c r="J46" i="9"/>
  <c r="D47" i="9"/>
  <c r="D42" i="9"/>
  <c r="C48" i="9"/>
  <c r="G43" i="9"/>
  <c r="K9" i="9"/>
  <c r="D49" i="9"/>
  <c r="G42" i="9"/>
  <c r="F37" i="9"/>
  <c r="E38" i="9"/>
  <c r="C47" i="9"/>
  <c r="G28" i="9"/>
  <c r="F31" i="9"/>
  <c r="F22" i="9"/>
  <c r="F33" i="9"/>
  <c r="H45" i="9"/>
  <c r="J33" i="9"/>
  <c r="K50" i="9"/>
  <c r="J37" i="9"/>
  <c r="I48" i="9"/>
  <c r="H19" i="9"/>
  <c r="E28" i="9"/>
  <c r="H48" i="9"/>
  <c r="H21" i="9"/>
  <c r="I53" i="9"/>
  <c r="C53" i="9"/>
  <c r="F45" i="9"/>
  <c r="I12" i="9"/>
  <c r="K39" i="9"/>
  <c r="G53" i="9"/>
  <c r="F52" i="9"/>
  <c r="H53" i="9"/>
  <c r="F17" i="9"/>
  <c r="I22" i="9"/>
  <c r="F35" i="9"/>
  <c r="K32" i="9"/>
  <c r="C44" i="9"/>
  <c r="G41" i="9"/>
  <c r="G16" i="9"/>
  <c r="K25" i="9"/>
  <c r="E10" i="9"/>
  <c r="J25" i="9"/>
  <c r="C41" i="9"/>
  <c r="G20" i="9"/>
  <c r="G23" i="9"/>
  <c r="H22" i="9"/>
  <c r="G45" i="9"/>
  <c r="E11" i="9"/>
  <c r="C22" i="9"/>
  <c r="I52" i="9"/>
  <c r="F19" i="9"/>
  <c r="J34" i="9"/>
  <c r="I19" i="9"/>
  <c r="K35" i="9"/>
  <c r="G37" i="9"/>
  <c r="F44" i="9"/>
  <c r="D19" i="9"/>
  <c r="E21" i="9"/>
  <c r="K23" i="9"/>
  <c r="E29" i="9"/>
  <c r="H12" i="9"/>
  <c r="I29" i="9"/>
  <c r="E49" i="9"/>
  <c r="E43" i="9"/>
  <c r="H30" i="9"/>
  <c r="G11" i="9"/>
  <c r="K12" i="9"/>
  <c r="D33" i="9"/>
  <c r="K17" i="9"/>
  <c r="H16" i="9"/>
  <c r="D39" i="9"/>
  <c r="E31" i="9"/>
  <c r="K40" i="9"/>
  <c r="D24" i="9"/>
  <c r="C18" i="9"/>
  <c r="H39" i="9"/>
  <c r="I41" i="9"/>
  <c r="H40" i="9"/>
  <c r="F26" i="9"/>
  <c r="F13" i="9"/>
  <c r="C37" i="9"/>
  <c r="C45" i="9"/>
  <c r="K21" i="9"/>
  <c r="G47" i="9"/>
  <c r="I34" i="9"/>
  <c r="F14" i="9"/>
  <c r="J54" i="9"/>
  <c r="J27" i="9"/>
  <c r="E23" i="9"/>
  <c r="G19" i="9"/>
  <c r="D18" i="9"/>
  <c r="J28" i="9"/>
  <c r="I38" i="9"/>
  <c r="K42" i="9"/>
  <c r="D30" i="9"/>
  <c r="D35" i="9"/>
  <c r="E52" i="9"/>
  <c r="F47" i="9"/>
  <c r="H36" i="9"/>
  <c r="I28" i="9"/>
  <c r="I15" i="9"/>
  <c r="G9" i="9"/>
  <c r="K36" i="9"/>
  <c r="H42" i="9"/>
  <c r="H9" i="9"/>
  <c r="J51" i="9"/>
  <c r="E45" i="9"/>
  <c r="H23" i="9"/>
  <c r="C35" i="9"/>
  <c r="J12" i="9"/>
  <c r="D29" i="9"/>
  <c r="J36" i="9"/>
  <c r="G40" i="9"/>
  <c r="J20" i="9"/>
  <c r="G39" i="9"/>
  <c r="D27" i="9"/>
  <c r="J42" i="9"/>
  <c r="E9" i="9"/>
  <c r="J16" i="9"/>
  <c r="D12" i="9"/>
  <c r="H10" i="9"/>
  <c r="K14" i="9"/>
  <c r="E41" i="9"/>
  <c r="K53" i="9"/>
  <c r="E42" i="9"/>
  <c r="F28" i="9"/>
  <c r="F39" i="9"/>
  <c r="J14" i="9"/>
  <c r="C20" i="9"/>
  <c r="G34" i="9"/>
  <c r="J23" i="9"/>
  <c r="F40" i="9"/>
  <c r="C54" i="9"/>
  <c r="J29" i="9"/>
  <c r="C46" i="9"/>
  <c r="J50" i="9"/>
  <c r="G48" i="9"/>
  <c r="C42" i="9"/>
  <c r="J31" i="9"/>
  <c r="J43" i="9"/>
  <c r="D10" i="9"/>
  <c r="D53" i="9"/>
  <c r="J30" i="9"/>
  <c r="I23" i="9"/>
  <c r="H15" i="9"/>
  <c r="I21" i="9"/>
  <c r="F54" i="9"/>
  <c r="I43" i="9"/>
  <c r="E32" i="9"/>
  <c r="E18" i="9"/>
  <c r="C49" i="9"/>
  <c r="J44" i="9"/>
  <c r="D46" i="9"/>
  <c r="F50" i="9"/>
  <c r="D13" i="9"/>
  <c r="H52" i="9"/>
  <c r="I16" i="9"/>
  <c r="K16" i="9"/>
  <c r="G36" i="9"/>
  <c r="J47" i="9"/>
  <c r="I33" i="9"/>
  <c r="I32" i="9"/>
  <c r="F41" i="9"/>
  <c r="I51" i="9"/>
  <c r="K20" i="9"/>
  <c r="I30" i="9"/>
  <c r="H14" i="9"/>
  <c r="D17" i="9"/>
  <c r="K37" i="9"/>
  <c r="E14" i="9"/>
  <c r="F18" i="9"/>
  <c r="K52" i="9"/>
  <c r="H46" i="9"/>
  <c r="E40" i="9"/>
  <c r="K49" i="9"/>
  <c r="C15" i="9"/>
  <c r="E33" i="9"/>
  <c r="G52" i="9"/>
  <c r="C33" i="9"/>
  <c r="D45" i="9"/>
  <c r="E51" i="9"/>
  <c r="C26" i="9"/>
  <c r="D23" i="9"/>
  <c r="I20" i="9"/>
  <c r="K41" i="9"/>
  <c r="D21" i="9"/>
  <c r="G27" i="9"/>
  <c r="C11" i="9"/>
  <c r="J32" i="9"/>
  <c r="K18" i="9"/>
  <c r="C21" i="9"/>
  <c r="J19" i="9"/>
  <c r="E50" i="9"/>
  <c r="D31" i="9"/>
  <c r="H18" i="9"/>
  <c r="C39" i="9"/>
  <c r="G14" i="9"/>
  <c r="E13" i="9"/>
  <c r="E36" i="9"/>
  <c r="F30" i="9"/>
  <c r="D32" i="9"/>
  <c r="G10" i="5"/>
  <c r="I9" i="5"/>
  <c r="G11" i="5"/>
  <c r="E10" i="5"/>
  <c r="J17" i="5"/>
  <c r="E16" i="5"/>
  <c r="D10" i="5"/>
  <c r="J16" i="5"/>
  <c r="D15" i="5"/>
  <c r="C13" i="5"/>
  <c r="C11" i="5"/>
  <c r="G12" i="5"/>
  <c r="G16" i="5"/>
  <c r="G13" i="5"/>
  <c r="I11" i="5"/>
  <c r="C12" i="5"/>
  <c r="I16" i="5"/>
  <c r="K17" i="5"/>
  <c r="F14" i="5"/>
  <c r="D11" i="5"/>
  <c r="K16" i="5"/>
  <c r="K15" i="5"/>
  <c r="F17" i="5"/>
  <c r="C14" i="5"/>
  <c r="J15" i="5"/>
  <c r="E13" i="5"/>
  <c r="F12" i="5"/>
  <c r="F9" i="5"/>
  <c r="E17" i="5"/>
  <c r="C17" i="5"/>
  <c r="D13" i="5"/>
  <c r="G9" i="5"/>
  <c r="F11" i="5"/>
  <c r="C9" i="5"/>
  <c r="H13" i="5"/>
  <c r="H11" i="5"/>
  <c r="K14" i="5"/>
  <c r="H10" i="5"/>
  <c r="K13" i="5"/>
  <c r="I14" i="5"/>
  <c r="E15" i="5"/>
  <c r="I15" i="5"/>
  <c r="G17" i="5"/>
  <c r="D12" i="5"/>
  <c r="J10" i="5"/>
  <c r="G15" i="5"/>
  <c r="D14" i="5"/>
  <c r="I13" i="5"/>
  <c r="J13" i="5"/>
  <c r="K11" i="5"/>
  <c r="F13" i="5"/>
  <c r="I10" i="5"/>
  <c r="F10" i="5"/>
  <c r="J12" i="5"/>
  <c r="H14" i="5"/>
  <c r="D9" i="5"/>
  <c r="J9" i="5"/>
  <c r="G14" i="5"/>
  <c r="J11" i="5"/>
  <c r="K9" i="5"/>
  <c r="H16" i="5"/>
  <c r="H17" i="5"/>
  <c r="E12" i="5"/>
  <c r="C10" i="5"/>
  <c r="F16" i="5"/>
  <c r="K12" i="5"/>
  <c r="J14" i="5"/>
  <c r="I17" i="5"/>
  <c r="C16" i="5"/>
  <c r="F15" i="5"/>
  <c r="E9" i="5"/>
  <c r="H15" i="5"/>
  <c r="D17" i="5"/>
  <c r="H9" i="5"/>
  <c r="K10" i="5"/>
  <c r="D16" i="5"/>
  <c r="E14" i="5"/>
  <c r="H12" i="5"/>
  <c r="I12" i="5"/>
  <c r="C15" i="5"/>
  <c r="E11" i="5"/>
  <c r="M11" i="5" l="1"/>
  <c r="M9" i="5"/>
  <c r="M16" i="5"/>
  <c r="M13" i="5"/>
  <c r="M12" i="5"/>
  <c r="M17" i="5"/>
  <c r="M15" i="5"/>
  <c r="M14" i="5"/>
  <c r="M1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tc={FEB69596-88EA-4D55-A9CF-558EAE56A09D}</author>
  </authors>
  <commentList>
    <comment ref="M8" authorId="0" shapeId="0" xr:uid="{FEB69596-88EA-4D55-A9CF-558EAE56A09D}">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sharedStrings.xml><?xml version="1.0" encoding="utf-8"?>
<sst xmlns="http://schemas.openxmlformats.org/spreadsheetml/2006/main" count="3281" uniqueCount="217">
  <si>
    <t>Informe consumo de aperitivos fuera del hogar</t>
  </si>
  <si>
    <t>Principales variables</t>
  </si>
  <si>
    <t>Lugares y motivos de consumo</t>
  </si>
  <si>
    <t>Metodología</t>
  </si>
  <si>
    <t>Conclusiones</t>
  </si>
  <si>
    <t>Periodicidad</t>
  </si>
  <si>
    <t>Variables</t>
  </si>
  <si>
    <r>
      <rPr>
        <b/>
        <sz val="11"/>
        <color theme="1"/>
        <rFont val="Calibri"/>
        <family val="2"/>
        <scheme val="minor"/>
      </rPr>
      <t xml:space="preserve">Volumen (millones de consumiciones): </t>
    </r>
    <r>
      <rPr>
        <sz val="11"/>
        <color theme="1"/>
        <rFont val="Calibri"/>
        <family val="2"/>
        <scheme val="minor"/>
      </rPr>
      <t>Volumen total en consumiciones realizado por los individuos residentes en España.</t>
    </r>
  </si>
  <si>
    <r>
      <rPr>
        <b/>
        <sz val="11"/>
        <color theme="1"/>
        <rFont val="Calibri"/>
        <family val="2"/>
        <scheme val="minor"/>
      </rPr>
      <t>Valor (euros):</t>
    </r>
    <r>
      <rPr>
        <sz val="11"/>
        <color theme="1"/>
        <rFont val="Calibri"/>
        <family val="2"/>
        <scheme val="minor"/>
      </rPr>
      <t xml:space="preserve"> Gasto total realizado por los individuos residentes en España.</t>
    </r>
  </si>
  <si>
    <r>
      <rPr>
        <b/>
        <sz val="11"/>
        <color theme="1"/>
        <rFont val="Calibri"/>
        <family val="2"/>
        <scheme val="minor"/>
      </rPr>
      <t>Frecuencia:</t>
    </r>
    <r>
      <rPr>
        <sz val="11"/>
        <color theme="1"/>
        <rFont val="Calibri"/>
        <family val="2"/>
        <scheme val="minor"/>
      </rPr>
      <t xml:space="preserve"> Actos de consumo.</t>
    </r>
  </si>
  <si>
    <r>
      <rPr>
        <b/>
        <sz val="11"/>
        <color theme="1"/>
        <rFont val="Calibri"/>
        <family val="2"/>
        <scheme val="minor"/>
      </rPr>
      <t>Consumo por acto (consumiciones):</t>
    </r>
    <r>
      <rPr>
        <sz val="11"/>
        <color theme="1"/>
        <rFont val="Calibri"/>
        <family val="2"/>
        <scheme val="minor"/>
      </rPr>
      <t xml:space="preserve"> Número de consumiciones por acto de consumo de fuera de casa</t>
    </r>
  </si>
  <si>
    <r>
      <rPr>
        <b/>
        <sz val="11"/>
        <color theme="1"/>
        <rFont val="Calibri"/>
        <family val="2"/>
        <scheme val="minor"/>
      </rPr>
      <t xml:space="preserve">Gasto per cápita (euros por individuo): </t>
    </r>
    <r>
      <rPr>
        <sz val="11"/>
        <color theme="1"/>
        <rFont val="Calibri"/>
        <family val="2"/>
        <scheme val="minor"/>
      </rPr>
      <t>Ratio entre gasto total y total individuos.</t>
    </r>
  </si>
  <si>
    <t>Regiones</t>
  </si>
  <si>
    <r>
      <rPr>
        <b/>
        <sz val="11"/>
        <color theme="1"/>
        <rFont val="Calibri"/>
        <family val="2"/>
        <scheme val="minor"/>
      </rPr>
      <t>AMB:</t>
    </r>
    <r>
      <rPr>
        <sz val="11"/>
        <color theme="1"/>
        <rFont val="Calibri"/>
        <family val="2"/>
        <scheme val="minor"/>
      </rPr>
      <t xml:space="preserve"> Área metropolitana de Barcelona.</t>
    </r>
  </si>
  <si>
    <r>
      <rPr>
        <b/>
        <sz val="11"/>
        <color theme="1"/>
        <rFont val="Calibri"/>
        <family val="2"/>
        <scheme val="minor"/>
      </rPr>
      <t>Levante:</t>
    </r>
    <r>
      <rPr>
        <sz val="11"/>
        <color theme="1"/>
        <rFont val="Calibri"/>
        <family val="2"/>
        <scheme val="minor"/>
      </rPr>
      <t xml:space="preserve"> Castellón, Valencia, Alicante, Murcia y Albacete.</t>
    </r>
  </si>
  <si>
    <r>
      <rPr>
        <b/>
        <sz val="11"/>
        <color theme="1"/>
        <rFont val="Calibri"/>
        <family val="2"/>
        <scheme val="minor"/>
      </rPr>
      <t xml:space="preserve">Andalucia: </t>
    </r>
    <r>
      <rPr>
        <sz val="11"/>
        <color theme="1"/>
        <rFont val="Calibri"/>
        <family val="2"/>
        <scheme val="minor"/>
      </rPr>
      <t>Cádiz, Málaga, Granada, Almería, Jaén, Córdoba, Sevilla, Huelva y Badajoz.</t>
    </r>
  </si>
  <si>
    <r>
      <rPr>
        <b/>
        <sz val="11"/>
        <color theme="1"/>
        <rFont val="Calibri"/>
        <family val="2"/>
        <scheme val="minor"/>
      </rPr>
      <t>AMM:</t>
    </r>
    <r>
      <rPr>
        <sz val="11"/>
        <color theme="1"/>
        <rFont val="Calibri"/>
        <family val="2"/>
        <scheme val="minor"/>
      </rPr>
      <t xml:space="preserve"> Área metropolitana de Madrid.</t>
    </r>
  </si>
  <si>
    <t>* No se incluye Canarias</t>
  </si>
  <si>
    <t>KPI</t>
  </si>
  <si>
    <t>PERFIL - NOMECLATURA</t>
  </si>
  <si>
    <t>Motivos</t>
  </si>
  <si>
    <t>Total Aperitivos</t>
  </si>
  <si>
    <t>Patatas Fritas + Otros Aperitivos Salados</t>
  </si>
  <si>
    <t>Patatas Fritas</t>
  </si>
  <si>
    <t>CONSUMO PER CAPITA (kg ó litros por individuo)</t>
  </si>
  <si>
    <t>% Penetración (población 15-75 años)</t>
  </si>
  <si>
    <t>PENETRACION (%)</t>
  </si>
  <si>
    <t>Otros Snacks Salados</t>
  </si>
  <si>
    <t>Frecuencia (actos de consumo)</t>
  </si>
  <si>
    <t>Frutos Secos</t>
  </si>
  <si>
    <t>Consumo medio (consumiciones por consumidor)</t>
  </si>
  <si>
    <t>Chocolatinas/Chocolate/Bombones</t>
  </si>
  <si>
    <t>CONSUMO MEDIO (kg ó litros por consumidor)</t>
  </si>
  <si>
    <t>Chicles</t>
  </si>
  <si>
    <t>Consumo por acto (consumiciones)</t>
  </si>
  <si>
    <t>VOLUMEN POR ACTO (consumiciones)</t>
  </si>
  <si>
    <t>Caramelos</t>
  </si>
  <si>
    <t>Golosinas</t>
  </si>
  <si>
    <t>Gasto per cápita (euros por individuo)</t>
  </si>
  <si>
    <t>GASTO PER CAPITA (€ por individuo)</t>
  </si>
  <si>
    <t>PRECIO MEDIO (kg ó litros)</t>
  </si>
  <si>
    <t>Dimensión</t>
  </si>
  <si>
    <r>
      <t xml:space="preserve">Datos en color </t>
    </r>
    <r>
      <rPr>
        <sz val="11"/>
        <color theme="2" tint="-0.499984740745262"/>
        <rFont val="Calibri"/>
        <family val="2"/>
        <scheme val="minor"/>
      </rPr>
      <t>gris</t>
    </r>
    <r>
      <rPr>
        <sz val="11"/>
        <rFont val="Calibri"/>
        <family val="2"/>
        <scheme val="minor"/>
      </rPr>
      <t xml:space="preserve"> no tienen suficiente base muestral</t>
    </r>
  </si>
  <si>
    <t>Perfil de la categoría</t>
  </si>
  <si>
    <t>T.ESPAÑA</t>
  </si>
  <si>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</si>
  <si>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</si>
  <si>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</si>
  <si>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</si>
  <si>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</si>
  <si>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</si>
  <si>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</si>
  <si>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</si>
  <si>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</si>
  <si>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</si>
  <si>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</si>
  <si>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</si>
  <si>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</si>
  <si>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</si>
  <si>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</si>
  <si>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</si>
  <si>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</si>
  <si>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DE 15 A 19 AÑOS</t>
  </si>
  <si>
    <t>DE 20 A 24 AÑOS</t>
  </si>
  <si>
    <t>DE 25 A 34 AÑOS</t>
  </si>
  <si>
    <t>DE 35 A 49 AÑOS</t>
  </si>
  <si>
    <t>DE 50 A 59 AÑOS</t>
  </si>
  <si>
    <t>DE 60 A 75 AÑOS</t>
  </si>
  <si>
    <t>ALTA Y MEDIA ALTA</t>
  </si>
  <si>
    <t>MEDIA</t>
  </si>
  <si>
    <t>MEDIA BAJA</t>
  </si>
  <si>
    <t>BAJA</t>
  </si>
  <si>
    <t>HOMBRE</t>
  </si>
  <si>
    <t>MUJER</t>
  </si>
  <si>
    <t>Hiper+Super+Discount+G.A</t>
  </si>
  <si>
    <t>Restaurantes</t>
  </si>
  <si>
    <t>Restaurantes Fast Food</t>
  </si>
  <si>
    <t>Bares/Cafeterias/Cervecerias</t>
  </si>
  <si>
    <t>Panaderias/Pastelerias</t>
  </si>
  <si>
    <t>Tda.Alimentacion/Delicatesen</t>
  </si>
  <si>
    <t>Tda.Alimentacion/24 horas</t>
  </si>
  <si>
    <t>Canal Conveniencia/24h</t>
  </si>
  <si>
    <t>Hoteles</t>
  </si>
  <si>
    <t>Estaciones de servicio</t>
  </si>
  <si>
    <t>Maquinas dispensadoras</t>
  </si>
  <si>
    <t>Servicio en la empresa</t>
  </si>
  <si>
    <t>Resto de canales</t>
  </si>
  <si>
    <t>En la calle</t>
  </si>
  <si>
    <t>En casa de otros</t>
  </si>
  <si>
    <t>En el establecimiento</t>
  </si>
  <si>
    <t>En el trabajo</t>
  </si>
  <si>
    <t>En colegio/instituto/univ.</t>
  </si>
  <si>
    <t>En mi casa</t>
  </si>
  <si>
    <t>En otro lugar</t>
  </si>
  <si>
    <t>En m.transp.(avion,tren,autoc,e</t>
  </si>
  <si>
    <t>Desayuno</t>
  </si>
  <si>
    <t>Aperitivo/Antes de comer</t>
  </si>
  <si>
    <t>Comida</t>
  </si>
  <si>
    <t>Aperitivo/antes de comer</t>
  </si>
  <si>
    <t>Tarde/Merienda</t>
  </si>
  <si>
    <t>Antes de cenar</t>
  </si>
  <si>
    <t>Tarde/merienda</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</si>
  <si>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</si>
  <si>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</si>
  <si>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</si>
  <si>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</si>
  <si>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</si>
  <si>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</si>
  <si>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</si>
  <si>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</si>
  <si>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</si>
  <si>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</si>
  <si>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</si>
  <si>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</si>
  <si>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</si>
  <si>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</si>
  <si>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</si>
  <si>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</si>
  <si>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</si>
  <si>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</si>
  <si>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</si>
  <si>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</si>
  <si>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NIVEL ALTO</t>
  </si>
  <si>
    <t>NIVEL MEDIO ALTO</t>
  </si>
  <si>
    <t>NIVEL MEDIO</t>
  </si>
  <si>
    <t>NIVEL MEDIO BAJO</t>
  </si>
  <si>
    <r>
      <rPr>
        <b/>
        <sz val="11"/>
        <color theme="1"/>
        <rFont val="Calibri"/>
        <family val="2"/>
        <scheme val="minor"/>
      </rPr>
      <t xml:space="preserve">Rto Cat Aragón: </t>
    </r>
    <r>
      <rPr>
        <sz val="11"/>
        <color theme="1"/>
        <rFont val="Calibri"/>
        <family val="2"/>
        <scheme val="minor"/>
      </rPr>
      <t>Zaragoza, Huesca, Islas Baleares, Tarragona, Lleida y Girona.</t>
    </r>
  </si>
  <si>
    <t>Perfil sociodemográfico</t>
  </si>
  <si>
    <r>
      <rPr>
        <b/>
        <sz val="11"/>
        <color theme="1"/>
        <rFont val="Calibri"/>
        <family val="2"/>
        <scheme val="minor"/>
      </rPr>
      <t>Consumo per cápita (kilos o litros por individuo):</t>
    </r>
    <r>
      <rPr>
        <sz val="11"/>
        <color theme="1"/>
        <rFont val="Calibri"/>
        <family val="2"/>
        <scheme val="minor"/>
      </rPr>
      <t xml:space="preserve"> Ratio entre volumen total y total individuos.</t>
    </r>
  </si>
  <si>
    <r>
      <rPr>
        <b/>
        <sz val="11"/>
        <color theme="1"/>
        <rFont val="Calibri"/>
        <family val="2"/>
        <scheme val="minor"/>
      </rPr>
      <t xml:space="preserve">Consumo medio (consumiciones medias por consumidor): </t>
    </r>
    <r>
      <rPr>
        <sz val="11"/>
        <color theme="1"/>
        <rFont val="Calibri"/>
        <family val="2"/>
        <scheme val="minor"/>
      </rPr>
      <t>Promedio de consumiciones por consumidor en el periodo de estudio.</t>
    </r>
  </si>
  <si>
    <t>TAM : Últimos 12 meses</t>
  </si>
  <si>
    <t>Volumen (millones de consumiciones)</t>
  </si>
  <si>
    <t>Valor (millones de euros)</t>
  </si>
  <si>
    <t>VOLUMEN (miles consumiciones)</t>
  </si>
  <si>
    <t>VOLUMEN (miles kg ó litros)</t>
  </si>
  <si>
    <t>VALOR (miles Euros)</t>
  </si>
  <si>
    <t>FRECUENCIA COMPRA (actos)</t>
  </si>
  <si>
    <t>COMPRA MEDIA (consumiciones)</t>
  </si>
  <si>
    <t xml:space="preserve">% Población </t>
  </si>
  <si>
    <t>Trim 1: de enero a marzo</t>
  </si>
  <si>
    <t>Trim 2: de abril a junio</t>
  </si>
  <si>
    <t>Trim 3: de julio a septiembre</t>
  </si>
  <si>
    <t>Trim 4: de octubre a diciembre</t>
  </si>
  <si>
    <r>
      <rPr>
        <b/>
        <sz val="11"/>
        <color theme="1"/>
        <rFont val="Calibri"/>
        <family val="2"/>
        <scheme val="minor"/>
      </rPr>
      <t>Penetración (%):</t>
    </r>
    <r>
      <rPr>
        <sz val="11"/>
        <color theme="1"/>
        <rFont val="Calibri"/>
        <family val="2"/>
        <scheme val="minor"/>
      </rPr>
      <t xml:space="preserve"> Porcentaje de individuos que han consumido el producto/categoría a lo largo del periodo de estudio.</t>
    </r>
  </si>
  <si>
    <t>NIVEL BAJO</t>
  </si>
  <si>
    <t xml:space="preserve">(-) o celda en blanco, dato no disponible </t>
  </si>
  <si>
    <r>
      <t>(-) o celda en blanco, dato no disponible</t>
    </r>
    <r>
      <rPr>
        <sz val="11"/>
        <color rgb="FF000000"/>
        <rFont val="Aptos"/>
        <family val="2"/>
      </rPr>
      <t xml:space="preserve"> </t>
    </r>
  </si>
  <si>
    <t>Motivos y lugares de consumo</t>
  </si>
  <si>
    <t>Perfil sociodemografico</t>
  </si>
  <si>
    <t>Glosario variables</t>
  </si>
  <si>
    <r>
      <rPr>
        <b/>
        <sz val="11"/>
        <color theme="1"/>
        <rFont val="Calibri"/>
        <family val="2"/>
        <scheme val="minor"/>
      </rPr>
      <t xml:space="preserve">Noroeste: </t>
    </r>
    <r>
      <rPr>
        <sz val="11"/>
        <color theme="1"/>
        <rFont val="Calibri"/>
        <family val="2"/>
        <scheme val="minor"/>
      </rPr>
      <t>La Coruña, Pontevedra, Orense, Lugo, Asturias y León.</t>
    </r>
  </si>
  <si>
    <r>
      <t xml:space="preserve">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alimentación en el sector extradoméstico.
Para ello se aplica la siguiente metodología:
</t>
    </r>
    <r>
      <rPr>
        <b/>
        <sz val="12"/>
        <rFont val="Arial"/>
        <family val="2"/>
      </rPr>
      <t>Universo:</t>
    </r>
    <r>
      <rPr>
        <sz val="12"/>
        <rFont val="Arial"/>
        <family val="2"/>
      </rPr>
      <t xml:space="preserve">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t>
    </r>
    <r>
      <rPr>
        <b/>
        <sz val="12"/>
        <rFont val="Arial"/>
        <family val="2"/>
      </rPr>
      <t xml:space="preserve">Muestra*: </t>
    </r>
    <r>
      <rPr>
        <sz val="12"/>
        <rFont val="Arial"/>
        <family val="2"/>
      </rPr>
      <t>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
**Los informes desde T1 2024 están elaborados con el panel ya adaptado al nuevo censo de población publicado por el INE (censo 2021). Por ello, los datos pueden sufrir alguna ligera variación respecto a informes de meses anteriores. En todo caso, la tendencia en el consumo alimentario fuera del hogar no se ha visto afectada. Para más información consultar el apartado de metodología de la web.</t>
    </r>
  </si>
  <si>
    <t>Metodología del panel de consumo alimentario fuera de hogares: aperitivos</t>
  </si>
  <si>
    <t>Total aperitivos</t>
  </si>
  <si>
    <r>
      <rPr>
        <b/>
        <sz val="11"/>
        <color theme="1"/>
        <rFont val="Calibri"/>
        <family val="2"/>
        <scheme val="minor"/>
      </rPr>
      <t>Volumen (millones de kilos o litros consumidos):</t>
    </r>
    <r>
      <rPr>
        <sz val="11"/>
        <color theme="1"/>
        <rFont val="Calibri"/>
        <family val="2"/>
        <scheme val="minor"/>
      </rPr>
      <t xml:space="preserve"> Volumen total de kilos o litros consumidos por los individuos residentes en España.</t>
    </r>
  </si>
  <si>
    <r>
      <rPr>
        <b/>
        <sz val="11"/>
        <color theme="1"/>
        <rFont val="Calibri"/>
        <family val="2"/>
        <scheme val="minor"/>
      </rPr>
      <t>Consumo medio (kilos o litros por consumidor):</t>
    </r>
    <r>
      <rPr>
        <sz val="11"/>
        <color theme="1"/>
        <rFont val="Calibri"/>
        <family val="2"/>
        <scheme val="minor"/>
      </rPr>
      <t xml:space="preserve"> Promedio de kilos o litros consumidos por consumidor en el periodo de estudio.</t>
    </r>
  </si>
  <si>
    <r>
      <rPr>
        <b/>
        <sz val="11"/>
        <color theme="1"/>
        <rFont val="Calibri"/>
        <family val="2"/>
        <scheme val="minor"/>
      </rPr>
      <t>Precio medio (€/kg o L):</t>
    </r>
    <r>
      <rPr>
        <sz val="11"/>
        <color theme="1"/>
        <rFont val="Calibri"/>
        <family val="2"/>
        <scheme val="minor"/>
      </rPr>
      <t xml:space="preserve"> Precio medio pagado por kilo o litro.</t>
    </r>
  </si>
  <si>
    <r>
      <rPr>
        <b/>
        <sz val="11"/>
        <color theme="1"/>
        <rFont val="Calibri"/>
        <family val="2"/>
        <scheme val="minor"/>
      </rPr>
      <t xml:space="preserve">Resto centro: </t>
    </r>
    <r>
      <rPr>
        <sz val="11"/>
        <color theme="1"/>
        <rFont val="Calibri"/>
        <family val="2"/>
        <scheme val="minor"/>
      </rPr>
      <t>Zamora, Valladolid, Soria, Segovia, Salamanca, Ávila, Guadalajara, Teruel, Cuenca, Ciudad Real, Toledo y Cáceres.</t>
    </r>
  </si>
  <si>
    <r>
      <rPr>
        <b/>
        <sz val="11"/>
        <color theme="1"/>
        <rFont val="Calibri"/>
        <family val="2"/>
        <scheme val="minor"/>
      </rPr>
      <t xml:space="preserve">Norte centro: </t>
    </r>
    <r>
      <rPr>
        <sz val="11"/>
        <color theme="1"/>
        <rFont val="Calibri"/>
        <family val="2"/>
        <scheme val="minor"/>
      </rPr>
      <t>Cantabria, Palencia, Burgos, La Rioja, Álava, Navarra, Vizcaya y Guipúzcoa.</t>
    </r>
  </si>
  <si>
    <t>Volumen (millones de kilos o litros)</t>
  </si>
  <si>
    <t>Consumo medio (kilos o litros por consumidor)</t>
  </si>
  <si>
    <t>Consumo per cápita (kilos o litros por individuo)</t>
  </si>
  <si>
    <t>Precio medio (€/kg o L)</t>
  </si>
  <si>
    <t>DISTRIBUCION VOLUMEN POR CRITERIO (Consumiciones)</t>
  </si>
  <si>
    <t>CONSUMO PER CAPITA (kg o litros por individuo)</t>
  </si>
  <si>
    <t>DISTRIBUCION VOLUMEN POR CRITERIO (kg o litros)</t>
  </si>
  <si>
    <t>TRIM 1 26</t>
  </si>
  <si>
    <t>%POBLACION</t>
  </si>
  <si>
    <t>TRIM 1 24</t>
  </si>
  <si>
    <t>TRIM 2 24</t>
  </si>
  <si>
    <t>TRIM 3 24</t>
  </si>
  <si>
    <t>TRIM 4 24</t>
  </si>
  <si>
    <t>TRIM 1 25</t>
  </si>
  <si>
    <t>TRIM 2 25</t>
  </si>
  <si>
    <t>TRIM 3 25</t>
  </si>
  <si>
    <t>TRIM 4 25</t>
  </si>
  <si>
    <t>VOLUMEN (miles Consumiciones)</t>
  </si>
  <si>
    <t>VOLUMEN (Miles kg ó litros)</t>
  </si>
  <si>
    <t>VALOR (Miles Euros)</t>
  </si>
  <si>
    <t>FRECUENCIA COMPRA (Actos)</t>
  </si>
  <si>
    <t>COMPRA MEDIA (Consumiciones)</t>
  </si>
  <si>
    <t/>
  </si>
  <si>
    <t>EN LA CALLE</t>
  </si>
  <si>
    <t>EN CASA DE OTROS</t>
  </si>
  <si>
    <t>EN EL ESTABLECIMIENTO</t>
  </si>
  <si>
    <t>EN EL TRABAJO</t>
  </si>
  <si>
    <t>EN COLEGIO/INSTITUTO/UNIV.</t>
  </si>
  <si>
    <t>EN MI CASA</t>
  </si>
  <si>
    <t>EN M.TRANSP.(AVION,TREN,AUTOC,E</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</si>
  <si>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</si>
  <si>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</si>
  <si>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</si>
  <si>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</si>
  <si>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</si>
  <si>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</si>
  <si>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</si>
  <si>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</si>
  <si>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</si>
  <si>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</si>
  <si>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</si>
  <si>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</si>
  <si>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</si>
  <si>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</si>
  <si>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</si>
  <si>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</si>
  <si>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</si>
  <si>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</si>
  <si>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</si>
  <si>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</si>
  <si>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</si>
  <si>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</si>
  <si>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</si>
  <si>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</si>
  <si>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</si>
  <si>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</si>
  <si>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 xml:space="preserve">Frente a la participación del mercado total de alimentación fuera de casa en establecimientos como bares, cafeterías, cervecerías, restaurantes y restaurantes de comida rápida, más de 6 de cada 10 kilos de aperitivos se compran en hipermercados y supermercados (60,4 %) con un deterioro de volumen del 2,2 %. De igual modo, y frente al conjunto total de alimentación, el establecimiento no es el sitio favorito para consumir estos productos, con una cuota del 11,3 % y retroceso del 16,0 %. En este caso se opta por entornos como la calle con una participación del 31,8 % o la casa de otras personas con un 21,9 % de acumulación de ocasiones. El momento favorito para la compra y consumo de aperitivos es la merienda, debido a que acumula un 31,4 % del volumen total, pese a cae un 6,5 % frente al primer trimestre del año 2025. A pesar de que aumenta la ingesta de aperitivos en otros momentos como el previo o posterior a la cena, o la misma cena no es suficientemente relevante para frenar la de otros momentos más importantes. </t>
  </si>
  <si>
    <r>
      <rPr>
        <b/>
        <sz val="11"/>
        <color theme="1"/>
        <rFont val="Calibri"/>
        <family val="2"/>
        <scheme val="minor"/>
      </rPr>
      <t xml:space="preserve">Se reduce la compra de aperitivos fuera de casa en el primer trimestre del año 2025. </t>
    </r>
    <r>
      <rPr>
        <sz val="11"/>
        <color theme="1"/>
        <rFont val="Calibri"/>
        <family val="2"/>
        <scheme val="minor"/>
      </rPr>
      <t xml:space="preserve">
En España durante el primer trimestre del año 2026 se consumieron 11,08 millones de aperitivos fuera de casa. Supone un 7,4 % menos que en el mismo periodo un año antes. El valor del mercado alcanza los 96,65 millones de euros un 3,8 % más bajo.
Algo más de 3 de cada 10 españoles ha consumido aperitivos fuera de casa (30,1 %), cifra ligeramente superior al 29,5 % del trimestre 1 del año 2025. En promedio se consumen aperitivos en torno a 4,76 veces, un 7,4 % inferior al mismo periodo del año anterior. También en negativo encontramos la compra media y el gasto medio, con retrocesos del 9,4 % y 7,0 % respectivamente. 
Una gran parte del consumo de aperitivo fuera de casa se concentra en patatas fritas con un 28,4 % del mercado total, su retroceso es el conductor de la caída de la compra de la categoría, debido a que se consumen del orden de un 13,1 % menos de kilos. Los caramelos, concentran una cuota de 2,5 % vs el 4,2 % del Trim 1 2025, cayendo un 44,5 % en volumen, mientras que los frutos secos disminuyen un 6,7 %, manteniendo una participación sobre el mercado del 24,6 %. En positivo encontramos productos como golosinas (15,3 %) y chocolatinas, chocolates y bombones que crecen un 7,1 % en estos tres meses. 
Si analizamos el consumo de aperitivos por áreas geográficas, se produce una fuerte caída en la región resto catalano aragonesa, Levante y Noroeste. Mientras que si consideramos la edad, el deterioro de ocasiones se concentra en españoles de entre 35 a 49 años cuyo volumen de compras cae un 5,6 % y adultos de 60 a 75 años, con variación negativa del 17,7 % respectivamente. 
A pesar de que los españoles consumimos aperitivos fuera de casa en familia (3 de cada 10 kilos) y con amigos (con un  23,6 % de cuota), son estos los entornos que más sufren, con retrocesos en volumen del 20,4 % y 16,8 % respectivamente. El motivo de consumo se asocia en mayor medida a ocasiones sin planificar y tener hambre (40,7 % de cuota) y por cuestión de placer y relax con un 19,8 % de peso sobre el total del mercado. Mientras en el primer caso, somos más cautos y reducimos un 12,6 % el consumo, no renunciamos al placer y relax y las ocasiones asociadas a estos motivos aumentan un 4,9 %.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</si>
</sst>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0\ _€_-;\-* #,##0.0\ _€_-;_-* &quot;-&quot;?\ _€_-;_-@_-"/>
    <numFmt numFmtId="167" formatCode="0.0"/>
  </numFmts>
  <fonts count="38" x14ac:knownFonts="1">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sz val="10"/>
      <color theme="0"/>
      <name val="Calibri"/>
      <family val="2"/>
      <scheme val="minor"/>
    </font>
    <font>
      <b/>
      <sz val="10"/>
      <color theme="1"/>
      <name val="Calibri"/>
      <family val="2"/>
      <scheme val="minor"/>
    </font>
    <font>
      <sz val="10"/>
      <color theme="1"/>
      <name val="Calibri"/>
      <family val="2"/>
      <scheme val="minor"/>
    </font>
    <font>
      <b/>
      <sz val="18"/>
      <color theme="0"/>
      <name val="Calibri"/>
      <family val="2"/>
      <scheme val="minor"/>
    </font>
    <font>
      <b/>
      <sz val="10"/>
      <color theme="0"/>
      <name val="Calibri"/>
      <family val="2"/>
      <scheme val="minor"/>
    </font>
    <font>
      <vertAlign val="superscript"/>
      <sz val="8"/>
      <color theme="1" tint="0.34998626667073579"/>
      <name val="Calibri"/>
      <family val="2"/>
      <scheme val="minor"/>
    </font>
    <font>
      <sz val="12"/>
      <color theme="1"/>
      <name val="Calibri"/>
      <family val="2"/>
      <scheme val="minor"/>
    </font>
    <font>
      <sz val="8"/>
      <color theme="0" tint="-0.249977111117893"/>
      <name val="Calibri"/>
      <family val="2"/>
      <scheme val="minor"/>
    </font>
    <font>
      <b/>
      <sz val="20"/>
      <color theme="1"/>
      <name val="Calibri"/>
      <family val="2"/>
      <scheme val="minor"/>
    </font>
    <font>
      <b/>
      <sz val="11"/>
      <color theme="1"/>
      <name val="Calibri"/>
      <family val="2"/>
      <scheme val="minor"/>
    </font>
    <font>
      <sz val="11"/>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b/>
      <sz val="11"/>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sz val="11"/>
      <color theme="2" tint="-0.499984740745262"/>
      <name val="Calibri"/>
      <family val="2"/>
      <scheme val="minor"/>
    </font>
    <font>
      <b/>
      <sz val="9"/>
      <color theme="0"/>
      <name val="Calibri"/>
      <family val="2"/>
      <scheme val="minor"/>
    </font>
    <font>
      <sz val="9"/>
      <color theme="0"/>
      <name val="Calibri"/>
      <family val="2"/>
      <scheme val="minor"/>
    </font>
    <font>
      <b/>
      <sz val="20"/>
      <color theme="2" tint="-0.749992370372631"/>
      <name val="Calibri"/>
      <family val="2"/>
      <scheme val="minor"/>
    </font>
    <font>
      <sz val="20"/>
      <color theme="2" tint="-0.749992370372631"/>
      <name val="Calibri"/>
      <family val="2"/>
      <scheme val="minor"/>
    </font>
    <font>
      <b/>
      <sz val="12"/>
      <name val="Arial"/>
      <family val="2"/>
    </font>
    <font>
      <sz val="11"/>
      <color rgb="FF000000"/>
      <name val="Aptos"/>
      <family val="2"/>
    </font>
    <font>
      <b/>
      <sz val="20"/>
      <name val="Calibri"/>
      <family val="2"/>
      <scheme val="minor"/>
    </font>
    <font>
      <sz val="20"/>
      <name val="Calibri"/>
      <family val="2"/>
      <scheme val="minor"/>
    </font>
    <font>
      <sz val="18"/>
      <color theme="2" tint="-0.74999237037263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right/>
      <top/>
      <bottom style="thin">
        <color theme="0" tint="-0.24994659260841701"/>
      </bottom>
      <diagonal/>
    </border>
    <border>
      <left/>
      <right/>
      <top style="thick">
        <color theme="2" tint="-0.499984740745262"/>
      </top>
      <bottom style="thick">
        <color theme="2" tint="-0.499984740745262"/>
      </bottom>
      <diagonal/>
    </border>
    <border>
      <left/>
      <right/>
      <top/>
      <bottom style="double">
        <color theme="2" tint="-0.749961851863155"/>
      </bottom>
      <diagonal/>
    </border>
    <border>
      <left/>
      <right/>
      <top/>
      <bottom style="double">
        <color theme="1" tint="0.499984740745262"/>
      </bottom>
      <diagonal/>
    </border>
    <border>
      <left style="hair">
        <color theme="0" tint="-0.249977111117893"/>
      </left>
      <right style="hair">
        <color theme="0" tint="-0.249977111117893"/>
      </right>
      <top style="hair">
        <color theme="0" tint="-0.249977111117893"/>
      </top>
      <bottom style="hair">
        <color theme="0" tint="-0.249977111117893"/>
      </bottom>
      <diagonal/>
    </border>
    <border>
      <left style="thin">
        <color indexed="64"/>
      </left>
      <right style="hair">
        <color theme="0" tint="-0.249977111117893"/>
      </right>
      <top style="thin">
        <color indexed="64"/>
      </top>
      <bottom style="thin">
        <color indexed="64"/>
      </bottom>
      <diagonal/>
    </border>
    <border>
      <left style="hair">
        <color theme="0" tint="-0.249977111117893"/>
      </left>
      <right style="hair">
        <color theme="0" tint="-0.249977111117893"/>
      </right>
      <top style="thin">
        <color indexed="64"/>
      </top>
      <bottom style="thin">
        <color indexed="64"/>
      </bottom>
      <diagonal/>
    </border>
    <border>
      <left style="hair">
        <color theme="0" tint="-0.249977111117893"/>
      </left>
      <right style="thin">
        <color indexed="64"/>
      </right>
      <top style="thin">
        <color indexed="64"/>
      </top>
      <bottom style="thin">
        <color indexed="64"/>
      </bottom>
      <diagonal/>
    </border>
    <border>
      <left style="thin">
        <color indexed="64"/>
      </left>
      <right style="hair">
        <color theme="0" tint="-0.249977111117893"/>
      </right>
      <top style="thin">
        <color indexed="64"/>
      </top>
      <bottom style="hair">
        <color theme="0" tint="-0.249977111117893"/>
      </bottom>
      <diagonal/>
    </border>
    <border>
      <left style="hair">
        <color theme="0" tint="-0.249977111117893"/>
      </left>
      <right style="hair">
        <color theme="0" tint="-0.249977111117893"/>
      </right>
      <top style="thin">
        <color indexed="64"/>
      </top>
      <bottom style="hair">
        <color theme="0" tint="-0.249977111117893"/>
      </bottom>
      <diagonal/>
    </border>
    <border>
      <left style="hair">
        <color theme="0" tint="-0.249977111117893"/>
      </left>
      <right style="thin">
        <color indexed="64"/>
      </right>
      <top style="thin">
        <color indexed="64"/>
      </top>
      <bottom style="hair">
        <color theme="0" tint="-0.249977111117893"/>
      </bottom>
      <diagonal/>
    </border>
    <border>
      <left style="thin">
        <color indexed="64"/>
      </left>
      <right style="hair">
        <color theme="0" tint="-0.249977111117893"/>
      </right>
      <top style="hair">
        <color theme="0" tint="-0.249977111117893"/>
      </top>
      <bottom style="hair">
        <color theme="0" tint="-0.249977111117893"/>
      </bottom>
      <diagonal/>
    </border>
    <border>
      <left style="hair">
        <color theme="0" tint="-0.249977111117893"/>
      </left>
      <right style="thin">
        <color indexed="64"/>
      </right>
      <top style="hair">
        <color theme="0" tint="-0.249977111117893"/>
      </top>
      <bottom style="hair">
        <color theme="0" tint="-0.249977111117893"/>
      </bottom>
      <diagonal/>
    </border>
    <border>
      <left style="thin">
        <color indexed="64"/>
      </left>
      <right style="hair">
        <color theme="0" tint="-0.249977111117893"/>
      </right>
      <top style="hair">
        <color theme="0" tint="-0.249977111117893"/>
      </top>
      <bottom style="thin">
        <color indexed="64"/>
      </bottom>
      <diagonal/>
    </border>
    <border>
      <left style="hair">
        <color theme="0" tint="-0.249977111117893"/>
      </left>
      <right style="hair">
        <color theme="0" tint="-0.249977111117893"/>
      </right>
      <top style="hair">
        <color theme="0" tint="-0.249977111117893"/>
      </top>
      <bottom style="thin">
        <color indexed="64"/>
      </bottom>
      <diagonal/>
    </border>
    <border>
      <left style="hair">
        <color theme="0" tint="-0.249977111117893"/>
      </left>
      <right style="thin">
        <color indexed="64"/>
      </right>
      <top style="hair">
        <color theme="0" tint="-0.249977111117893"/>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0" fontId="23" fillId="0" borderId="0" applyNumberFormat="0" applyFill="0" applyBorder="0" applyAlignment="0" applyProtection="0"/>
    <xf numFmtId="0" fontId="26" fillId="0" borderId="0"/>
    <xf numFmtId="164" fontId="1"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cellStyleXfs>
  <cellXfs count="114">
    <xf numFmtId="0" fontId="0" fillId="0" borderId="0" xfId="0"/>
    <xf numFmtId="164" fontId="0" fillId="0" borderId="0" xfId="1" applyFont="1" applyFill="1"/>
    <xf numFmtId="164" fontId="0" fillId="0" borderId="0" xfId="1" applyFont="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4" fillId="0" borderId="0" xfId="0" applyFont="1"/>
    <xf numFmtId="0" fontId="12" fillId="0" borderId="0" xfId="0" applyFont="1" applyAlignment="1" applyProtection="1">
      <alignment horizontal="center" vertical="center"/>
      <protection locked="0"/>
    </xf>
    <xf numFmtId="165" fontId="14" fillId="0" borderId="0" xfId="1" applyNumberFormat="1" applyFont="1" applyBorder="1" applyAlignment="1">
      <alignment horizontal="right"/>
    </xf>
    <xf numFmtId="0" fontId="15" fillId="0" borderId="0" xfId="0" applyFont="1" applyAlignment="1">
      <alignment horizontal="right"/>
    </xf>
    <xf numFmtId="49" fontId="13" fillId="0" borderId="0" xfId="0" applyNumberFormat="1" applyFont="1" applyAlignment="1">
      <alignment horizontal="left"/>
    </xf>
    <xf numFmtId="0" fontId="0" fillId="0" borderId="0" xfId="0" applyAlignment="1">
      <alignment horizontal="center"/>
    </xf>
    <xf numFmtId="166" fontId="0" fillId="0" borderId="0" xfId="0" applyNumberFormat="1"/>
    <xf numFmtId="164" fontId="4" fillId="0" borderId="0" xfId="1" applyFont="1"/>
    <xf numFmtId="0" fontId="5" fillId="0" borderId="0" xfId="0" applyFont="1"/>
    <xf numFmtId="0" fontId="10" fillId="0" borderId="3" xfId="0" applyFont="1" applyBorder="1" applyAlignment="1" applyProtection="1">
      <alignment horizontal="left" vertical="center" indent="2"/>
      <protection hidden="1"/>
    </xf>
    <xf numFmtId="0" fontId="10" fillId="0" borderId="6" xfId="0" applyFont="1" applyBorder="1" applyAlignment="1" applyProtection="1">
      <alignment horizontal="left" vertical="center" indent="2"/>
      <protection hidden="1"/>
    </xf>
    <xf numFmtId="0" fontId="10" fillId="0" borderId="7" xfId="0" applyFont="1" applyBorder="1" applyAlignment="1" applyProtection="1">
      <alignment horizontal="left" vertical="center" indent="2"/>
      <protection hidden="1"/>
    </xf>
    <xf numFmtId="0" fontId="9" fillId="0" borderId="11" xfId="0" applyFont="1" applyBorder="1" applyAlignment="1" applyProtection="1">
      <alignment vertical="center"/>
      <protection hidden="1"/>
    </xf>
    <xf numFmtId="0" fontId="18" fillId="0" borderId="0" xfId="0" applyFont="1"/>
    <xf numFmtId="164" fontId="18" fillId="0" borderId="0" xfId="1" applyFont="1" applyFill="1" applyBorder="1"/>
    <xf numFmtId="0" fontId="6" fillId="0" borderId="0" xfId="0" applyFont="1" applyAlignment="1">
      <alignment vertical="center" wrapText="1"/>
    </xf>
    <xf numFmtId="0" fontId="24" fillId="0" borderId="0" xfId="0" applyFont="1" applyAlignment="1">
      <alignment vertical="center" wrapText="1"/>
    </xf>
    <xf numFmtId="0" fontId="24" fillId="0" borderId="0" xfId="0" applyFont="1" applyAlignment="1">
      <alignment vertical="center"/>
    </xf>
    <xf numFmtId="0" fontId="25" fillId="0" borderId="0" xfId="0" applyFont="1" applyAlignment="1">
      <alignment horizontal="center" vertical="center"/>
    </xf>
    <xf numFmtId="0" fontId="0" fillId="0" borderId="0" xfId="0" applyAlignment="1">
      <alignment wrapText="1"/>
    </xf>
    <xf numFmtId="0" fontId="0" fillId="0" borderId="0" xfId="0" applyAlignment="1">
      <alignment vertical="center" wrapText="1"/>
    </xf>
    <xf numFmtId="0" fontId="0" fillId="0" borderId="0" xfId="0" applyAlignment="1">
      <alignment horizontal="left" wrapText="1"/>
    </xf>
    <xf numFmtId="0" fontId="10" fillId="0" borderId="0" xfId="0" applyFont="1"/>
    <xf numFmtId="0" fontId="3" fillId="0" borderId="0" xfId="0" applyFont="1" applyAlignment="1" applyProtection="1">
      <alignment vertical="top"/>
      <protection locked="0"/>
    </xf>
    <xf numFmtId="0" fontId="5" fillId="0" borderId="12" xfId="0" applyFont="1" applyBorder="1"/>
    <xf numFmtId="0" fontId="5" fillId="0" borderId="4" xfId="0" applyFont="1" applyBorder="1"/>
    <xf numFmtId="0" fontId="5" fillId="0" borderId="8" xfId="0" applyFont="1" applyBorder="1"/>
    <xf numFmtId="0" fontId="5" fillId="0" borderId="0" xfId="0" applyFont="1" applyAlignment="1" applyProtection="1">
      <alignment horizontal="left" indent="2"/>
      <protection locked="0"/>
    </xf>
    <xf numFmtId="0" fontId="5" fillId="0" borderId="0" xfId="0" applyFont="1" applyProtection="1">
      <protection locked="0"/>
    </xf>
    <xf numFmtId="0" fontId="21" fillId="0" borderId="0" xfId="0" applyFont="1" applyAlignment="1">
      <alignment horizontal="left"/>
    </xf>
    <xf numFmtId="49" fontId="21" fillId="0" borderId="0" xfId="0" applyNumberFormat="1" applyFont="1" applyAlignment="1">
      <alignment horizontal="left"/>
    </xf>
    <xf numFmtId="0" fontId="18" fillId="0" borderId="0" xfId="0" applyFont="1" applyAlignment="1">
      <alignment horizontal="left" indent="3"/>
    </xf>
    <xf numFmtId="164" fontId="0" fillId="0" borderId="0" xfId="1" applyFont="1" applyBorder="1"/>
    <xf numFmtId="0" fontId="18" fillId="0" borderId="0" xfId="0" applyFont="1" applyProtection="1">
      <protection locked="0"/>
    </xf>
    <xf numFmtId="0" fontId="29" fillId="0" borderId="0" xfId="0" applyFont="1" applyProtection="1">
      <protection locked="0"/>
    </xf>
    <xf numFmtId="0" fontId="30" fillId="0" borderId="0" xfId="0" applyFont="1" applyProtection="1">
      <protection locked="0"/>
    </xf>
    <xf numFmtId="0" fontId="17" fillId="0" borderId="0" xfId="0" applyFont="1" applyAlignment="1">
      <alignment horizontal="left"/>
    </xf>
    <xf numFmtId="0" fontId="7" fillId="0" borderId="20" xfId="0" applyFont="1" applyBorder="1" applyAlignment="1">
      <alignment vertical="center" wrapText="1"/>
    </xf>
    <xf numFmtId="0" fontId="0" fillId="0" borderId="0" xfId="0" applyAlignment="1">
      <alignment horizontal="left" vertical="center" wrapText="1"/>
    </xf>
    <xf numFmtId="0" fontId="5" fillId="0" borderId="0" xfId="0" applyFont="1" applyAlignment="1" applyProtection="1">
      <alignment horizontal="left"/>
      <protection locked="0"/>
    </xf>
    <xf numFmtId="0" fontId="7" fillId="0" borderId="21"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1" fillId="0" borderId="0" xfId="0" applyFont="1" applyProtection="1">
      <protection locked="0"/>
    </xf>
    <xf numFmtId="0" fontId="0" fillId="0" borderId="0" xfId="0" applyProtection="1">
      <protection locked="0" hidden="1"/>
    </xf>
    <xf numFmtId="164" fontId="18" fillId="0" borderId="2" xfId="1" applyFont="1" applyFill="1" applyBorder="1" applyProtection="1">
      <protection locked="0" hidden="1"/>
    </xf>
    <xf numFmtId="164" fontId="9" fillId="3" borderId="10" xfId="0" applyNumberFormat="1" applyFont="1" applyFill="1" applyBorder="1" applyAlignment="1" applyProtection="1">
      <alignment horizontal="center" vertical="center" wrapText="1"/>
      <protection locked="0" hidden="1"/>
    </xf>
    <xf numFmtId="0" fontId="20" fillId="4" borderId="1" xfId="0" applyFont="1" applyFill="1" applyBorder="1" applyAlignment="1" applyProtection="1">
      <alignment horizontal="center" vertical="center" wrapText="1"/>
      <protection locked="0" hidden="1"/>
    </xf>
    <xf numFmtId="165" fontId="18" fillId="0" borderId="14" xfId="1" applyNumberFormat="1" applyFont="1" applyFill="1" applyBorder="1" applyProtection="1">
      <protection locked="0" hidden="1"/>
    </xf>
    <xf numFmtId="165" fontId="18" fillId="0" borderId="15" xfId="1" applyNumberFormat="1" applyFont="1" applyFill="1" applyBorder="1" applyProtection="1">
      <protection locked="0" hidden="1"/>
    </xf>
    <xf numFmtId="165" fontId="18" fillId="0" borderId="16" xfId="1" applyNumberFormat="1" applyFont="1" applyFill="1" applyBorder="1" applyProtection="1">
      <protection locked="0" hidden="1"/>
    </xf>
    <xf numFmtId="165" fontId="18" fillId="0" borderId="17" xfId="1" applyNumberFormat="1" applyFont="1" applyFill="1" applyBorder="1" applyProtection="1">
      <protection locked="0" hidden="1"/>
    </xf>
    <xf numFmtId="164" fontId="0" fillId="0" borderId="0" xfId="0" applyNumberFormat="1" applyProtection="1">
      <protection locked="0" hidden="1"/>
    </xf>
    <xf numFmtId="164" fontId="18" fillId="0" borderId="13" xfId="1" applyFont="1" applyFill="1" applyBorder="1" applyProtection="1">
      <protection locked="0" hidden="1"/>
    </xf>
    <xf numFmtId="164" fontId="18" fillId="0" borderId="5" xfId="1" applyFont="1" applyFill="1" applyBorder="1" applyProtection="1">
      <protection locked="0" hidden="1"/>
    </xf>
    <xf numFmtId="164" fontId="18" fillId="0" borderId="9" xfId="1" applyFont="1" applyFill="1" applyBorder="1" applyProtection="1">
      <protection locked="0" hidden="1"/>
    </xf>
    <xf numFmtId="164" fontId="18" fillId="0" borderId="2" xfId="1" applyFont="1" applyFill="1" applyBorder="1" applyProtection="1">
      <protection locked="0"/>
    </xf>
    <xf numFmtId="0" fontId="18"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8" fillId="0" borderId="0" xfId="0" applyFont="1" applyAlignment="1" applyProtection="1">
      <alignment horizontal="center" vertical="center"/>
      <protection locked="0"/>
    </xf>
    <xf numFmtId="164" fontId="20" fillId="3" borderId="10" xfId="0" applyNumberFormat="1" applyFont="1" applyFill="1" applyBorder="1" applyAlignment="1" applyProtection="1">
      <alignment horizontal="center" vertical="center" wrapText="1"/>
      <protection locked="0"/>
    </xf>
    <xf numFmtId="164" fontId="20" fillId="3"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22" fillId="0" borderId="0" xfId="0" applyFont="1" applyAlignment="1" applyProtection="1">
      <alignment horizontal="left" indent="4"/>
      <protection locked="0"/>
    </xf>
    <xf numFmtId="167" fontId="18" fillId="0" borderId="2" xfId="1" applyNumberFormat="1" applyFont="1" applyFill="1" applyBorder="1" applyAlignment="1" applyProtection="1">
      <alignment horizontal="center"/>
      <protection locked="0"/>
    </xf>
    <xf numFmtId="0" fontId="18" fillId="0" borderId="0" xfId="0" applyFont="1" applyAlignment="1" applyProtection="1">
      <alignment horizontal="left" indent="8"/>
      <protection locked="0"/>
    </xf>
    <xf numFmtId="0" fontId="18" fillId="0" borderId="0" xfId="0" applyFont="1" applyAlignment="1" applyProtection="1">
      <alignment horizontal="left" indent="10"/>
      <protection locked="0"/>
    </xf>
    <xf numFmtId="0" fontId="18" fillId="0" borderId="0" xfId="0" applyFont="1" applyAlignment="1" applyProtection="1">
      <alignment horizontal="left" indent="3"/>
      <protection locked="0"/>
    </xf>
    <xf numFmtId="0" fontId="18" fillId="0" borderId="0" xfId="0" quotePrefix="1" applyFont="1" applyAlignment="1" applyProtection="1">
      <alignment horizontal="left" indent="3"/>
      <protection locked="0"/>
    </xf>
    <xf numFmtId="0" fontId="16" fillId="0" borderId="0" xfId="0" applyFont="1" applyAlignment="1" applyProtection="1">
      <alignment vertical="center"/>
      <protection locked="0"/>
    </xf>
    <xf numFmtId="0" fontId="18" fillId="0" borderId="11" xfId="0" applyFont="1" applyBorder="1" applyAlignment="1" applyProtection="1">
      <alignment horizontal="left" indent="3"/>
      <protection locked="0"/>
    </xf>
    <xf numFmtId="0" fontId="5" fillId="0" borderId="12" xfId="0" applyFont="1" applyBorder="1" applyProtection="1">
      <protection locked="0"/>
    </xf>
    <xf numFmtId="0" fontId="18" fillId="0" borderId="3" xfId="0" applyFont="1" applyBorder="1" applyAlignment="1" applyProtection="1">
      <alignment horizontal="left" indent="5"/>
      <protection locked="0"/>
    </xf>
    <xf numFmtId="0" fontId="5" fillId="0" borderId="4" xfId="0" applyFont="1" applyBorder="1" applyProtection="1">
      <protection locked="0"/>
    </xf>
    <xf numFmtId="0" fontId="18" fillId="0" borderId="6" xfId="0" applyFont="1" applyBorder="1" applyAlignment="1" applyProtection="1">
      <alignment horizontal="left" indent="5"/>
      <protection locked="0"/>
    </xf>
    <xf numFmtId="0" fontId="18" fillId="0" borderId="7" xfId="0" applyFont="1" applyBorder="1" applyAlignment="1" applyProtection="1">
      <alignment horizontal="left" indent="5"/>
      <protection locked="0"/>
    </xf>
    <xf numFmtId="0" fontId="5" fillId="0" borderId="8" xfId="0" applyFont="1" applyBorder="1" applyProtection="1">
      <protection locked="0"/>
    </xf>
    <xf numFmtId="164" fontId="32" fillId="0" borderId="0" xfId="4" applyFont="1" applyFill="1" applyAlignment="1">
      <alignment horizontal="center" vertical="center" wrapText="1"/>
    </xf>
    <xf numFmtId="0" fontId="24" fillId="0" borderId="19" xfId="0" applyFont="1" applyBorder="1" applyAlignment="1">
      <alignment horizontal="center" vertical="center"/>
    </xf>
    <xf numFmtId="0" fontId="17" fillId="0" borderId="0" xfId="0" applyFont="1" applyAlignment="1" applyProtection="1">
      <alignment vertical="top"/>
      <protection locked="0"/>
    </xf>
    <xf numFmtId="165" fontId="18" fillId="0" borderId="22" xfId="1" applyNumberFormat="1" applyFont="1" applyFill="1" applyBorder="1" applyProtection="1">
      <protection locked="0" hidden="1"/>
    </xf>
    <xf numFmtId="165" fontId="18" fillId="0" borderId="23" xfId="1" applyNumberFormat="1" applyFont="1" applyFill="1" applyBorder="1" applyProtection="1">
      <protection locked="0" hidden="1"/>
    </xf>
    <xf numFmtId="165" fontId="18" fillId="0" borderId="24" xfId="1" applyNumberFormat="1" applyFont="1" applyFill="1" applyBorder="1" applyProtection="1">
      <protection locked="0" hidden="1"/>
    </xf>
    <xf numFmtId="165" fontId="18" fillId="0" borderId="25" xfId="1" applyNumberFormat="1" applyFont="1" applyFill="1" applyBorder="1" applyProtection="1">
      <protection locked="0" hidden="1"/>
    </xf>
    <xf numFmtId="165" fontId="18" fillId="0" borderId="26" xfId="1" applyNumberFormat="1" applyFont="1" applyFill="1" applyBorder="1" applyProtection="1">
      <protection locked="0" hidden="1"/>
    </xf>
    <xf numFmtId="165" fontId="18" fillId="0" borderId="27" xfId="1" applyNumberFormat="1" applyFont="1" applyFill="1" applyBorder="1" applyProtection="1">
      <protection locked="0" hidden="1"/>
    </xf>
    <xf numFmtId="165" fontId="18" fillId="0" borderId="28" xfId="1" applyNumberFormat="1" applyFont="1" applyFill="1" applyBorder="1" applyProtection="1">
      <protection locked="0" hidden="1"/>
    </xf>
    <xf numFmtId="165" fontId="18" fillId="0" borderId="29" xfId="1" applyNumberFormat="1" applyFont="1" applyFill="1" applyBorder="1" applyProtection="1">
      <protection locked="0" hidden="1"/>
    </xf>
    <xf numFmtId="165" fontId="18" fillId="0" borderId="30" xfId="1" applyNumberFormat="1" applyFont="1" applyFill="1" applyBorder="1" applyProtection="1">
      <protection locked="0" hidden="1"/>
    </xf>
    <xf numFmtId="165" fontId="18" fillId="0" borderId="31" xfId="1" applyNumberFormat="1" applyFont="1" applyFill="1" applyBorder="1" applyProtection="1">
      <protection locked="0" hidden="1"/>
    </xf>
    <xf numFmtId="165" fontId="18" fillId="0" borderId="32" xfId="1" applyNumberFormat="1" applyFont="1" applyFill="1" applyBorder="1" applyProtection="1">
      <protection locked="0" hidden="1"/>
    </xf>
    <xf numFmtId="165" fontId="18" fillId="0" borderId="33" xfId="1" applyNumberFormat="1" applyFont="1" applyFill="1" applyBorder="1" applyProtection="1">
      <protection locked="0" hidden="1"/>
    </xf>
    <xf numFmtId="0" fontId="35" fillId="0" borderId="0" xfId="0" applyFont="1" applyAlignment="1">
      <alignment vertical="center" wrapText="1"/>
    </xf>
    <xf numFmtId="0" fontId="36" fillId="0" borderId="0" xfId="2" applyFont="1" applyAlignment="1">
      <alignment horizontal="left" vertical="center"/>
    </xf>
    <xf numFmtId="164" fontId="37" fillId="0" borderId="0" xfId="4" applyFont="1" applyFill="1" applyAlignment="1">
      <alignment horizontal="center" vertical="center" wrapText="1"/>
    </xf>
    <xf numFmtId="0" fontId="17" fillId="0" borderId="0" xfId="0" applyFont="1" applyAlignment="1">
      <alignment horizontal="left" vertical="top" wrapText="1"/>
    </xf>
    <xf numFmtId="0" fontId="35" fillId="0" borderId="0" xfId="0" applyFont="1" applyAlignment="1">
      <alignment horizontal="center" vertical="center" wrapText="1"/>
    </xf>
    <xf numFmtId="164" fontId="35" fillId="0" borderId="0" xfId="4" applyFont="1" applyFill="1" applyAlignment="1">
      <alignment horizont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34" xfId="0" applyFont="1" applyBorder="1" applyAlignment="1">
      <alignment horizontal="center" vertical="center"/>
    </xf>
    <xf numFmtId="0" fontId="27" fillId="0" borderId="0" xfId="3" applyFont="1" applyAlignment="1">
      <alignment horizontal="left" vertical="top" wrapText="1"/>
    </xf>
    <xf numFmtId="0" fontId="0" fillId="2" borderId="0" xfId="0" applyFill="1" applyAlignment="1">
      <alignment horizontal="center"/>
    </xf>
    <xf numFmtId="0" fontId="31" fillId="0" borderId="0" xfId="0" applyFont="1" applyAlignment="1" applyProtection="1">
      <alignment horizontal="center" vertical="center" wrapText="1"/>
      <protection locked="0"/>
    </xf>
    <xf numFmtId="0" fontId="31" fillId="0" borderId="0" xfId="0" applyFont="1" applyAlignment="1" applyProtection="1">
      <alignment horizontal="center" vertical="center"/>
      <protection locked="0"/>
    </xf>
    <xf numFmtId="0" fontId="16" fillId="0" borderId="18" xfId="0" applyFont="1" applyBorder="1" applyAlignment="1" applyProtection="1">
      <alignment horizontal="center" vertical="center"/>
      <protection locked="0"/>
    </xf>
    <xf numFmtId="0" fontId="0" fillId="0" borderId="0" xfId="0" applyAlignment="1">
      <alignment horizontal="left" vertical="top" wrapText="1"/>
    </xf>
    <xf numFmtId="0" fontId="0" fillId="0" borderId="0" xfId="0" applyFont="1" applyAlignment="1">
      <alignment horizontal="left" vertical="top" wrapText="1"/>
    </xf>
  </cellXfs>
  <cellStyles count="11">
    <cellStyle name="Hipervínculo" xfId="2" builtinId="8"/>
    <cellStyle name="Millares" xfId="1" builtinId="3"/>
    <cellStyle name="Millares 2" xfId="4" xr:uid="{00000000-0005-0000-0000-000032000000}"/>
    <cellStyle name="Millares 2 2" xfId="6" xr:uid="{00000000-0005-0000-0000-000001000000}"/>
    <cellStyle name="Millares 2 2 2" xfId="10" xr:uid="{00000000-0005-0000-0000-000003000000}"/>
    <cellStyle name="Millares 2 3" xfId="8" xr:uid="{00000000-0005-0000-0000-000002000000}"/>
    <cellStyle name="Millares 3" xfId="5" xr:uid="{00000000-0005-0000-0000-000002000000}"/>
    <cellStyle name="Millares 3 2" xfId="9" xr:uid="{00000000-0005-0000-0000-000004000000}"/>
    <cellStyle name="Millares 4" xfId="7" xr:uid="{00000000-0005-0000-0000-000035000000}"/>
    <cellStyle name="Normal" xfId="0" builtinId="0"/>
    <cellStyle name="Normal 2 2" xfId="3" xr:uid="{2053DB67-3F42-4BA4-ACD8-764ED0D7768D}"/>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11" dropStyle="combo" dx="22" fmlaLink="A7" fmlaRange="DESPLEGABLES!$D$3:$D$13" noThreeD="1" sel="4" val="0"/>
</file>

<file path=xl/ctrlProps/ctrlProp2.xml><?xml version="1.0" encoding="utf-8"?>
<formControlPr xmlns="http://schemas.microsoft.com/office/spreadsheetml/2009/9/main" objectType="Drop" dropStyle="combo" dx="22" fmlaLink="A8" fmlaRange="DESPLEGABLES!$M$3:$M$5" noThreeD="1" sel="1" val="0"/>
</file>

<file path=xl/ctrlProps/ctrlProp3.xml><?xml version="1.0" encoding="utf-8"?>
<formControlPr xmlns="http://schemas.microsoft.com/office/spreadsheetml/2009/9/main" objectType="Drop" dropStyle="combo" dx="22" fmlaLink="C8" fmlaRange="DESPLEGABLES!$H$3:$H$11" noThreeD="1" sel="2" val="0"/>
</file>

<file path=xl/ctrlProps/ctrlProp4.xml><?xml version="1.0" encoding="utf-8"?>
<formControlPr xmlns="http://schemas.microsoft.com/office/spreadsheetml/2009/9/main" objectType="Drop" dropStyle="combo" dx="22" fmlaLink="$A$7" fmlaRange="DESPLEGABLES!$M$3:$M$5"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408216</xdr:colOff>
      <xdr:row>0</xdr:row>
      <xdr:rowOff>68037</xdr:rowOff>
    </xdr:from>
    <xdr:to>
      <xdr:col>3</xdr:col>
      <xdr:colOff>282577</xdr:colOff>
      <xdr:row>2</xdr:row>
      <xdr:rowOff>16783</xdr:rowOff>
    </xdr:to>
    <xdr:sp macro="" textlink="">
      <xdr:nvSpPr>
        <xdr:cNvPr id="2" name="Freeform 2">
          <a:extLst>
            <a:ext uri="{FF2B5EF4-FFF2-40B4-BE49-F238E27FC236}">
              <a16:creationId xmlns:a16="http://schemas.microsoft.com/office/drawing/2014/main" id="{A76BB98F-23CD-4ECF-906C-D66ABB8B5178}"/>
            </a:ext>
          </a:extLst>
        </xdr:cNvPr>
        <xdr:cNvSpPr/>
      </xdr:nvSpPr>
      <xdr:spPr>
        <a:xfrm>
          <a:off x="411391" y="64862"/>
          <a:ext cx="2271486" cy="1056821"/>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476198</xdr:colOff>
      <xdr:row>12</xdr:row>
      <xdr:rowOff>103621</xdr:rowOff>
    </xdr:from>
    <xdr:to>
      <xdr:col>3</xdr:col>
      <xdr:colOff>775607</xdr:colOff>
      <xdr:row>17</xdr:row>
      <xdr:rowOff>3176</xdr:rowOff>
    </xdr:to>
    <xdr:sp macro="" textlink="">
      <xdr:nvSpPr>
        <xdr:cNvPr id="3" name="Freeform 11">
          <a:extLst>
            <a:ext uri="{FF2B5EF4-FFF2-40B4-BE49-F238E27FC236}">
              <a16:creationId xmlns:a16="http://schemas.microsoft.com/office/drawing/2014/main" id="{84FCD515-39DE-41C3-8E3E-0D44DC275343}"/>
            </a:ext>
          </a:extLst>
        </xdr:cNvPr>
        <xdr:cNvSpPr/>
      </xdr:nvSpPr>
      <xdr:spPr>
        <a:xfrm>
          <a:off x="476198" y="5536046"/>
          <a:ext cx="2696534" cy="804430"/>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694764</xdr:colOff>
      <xdr:row>3</xdr:row>
      <xdr:rowOff>80935</xdr:rowOff>
    </xdr:from>
    <xdr:to>
      <xdr:col>7</xdr:col>
      <xdr:colOff>680942</xdr:colOff>
      <xdr:row>10</xdr:row>
      <xdr:rowOff>6723</xdr:rowOff>
    </xdr:to>
    <xdr:pic>
      <xdr:nvPicPr>
        <xdr:cNvPr id="4" name="Imagen 3">
          <a:extLst>
            <a:ext uri="{FF2B5EF4-FFF2-40B4-BE49-F238E27FC236}">
              <a16:creationId xmlns:a16="http://schemas.microsoft.com/office/drawing/2014/main" id="{B23B372B-D00C-7D6C-27FC-A30D73BD6B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4764" y="1380817"/>
          <a:ext cx="5581649" cy="3743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1504950</xdr:colOff>
      <xdr:row>37</xdr:row>
      <xdr:rowOff>123603</xdr:rowOff>
    </xdr:from>
    <xdr:to>
      <xdr:col>0</xdr:col>
      <xdr:colOff>5743575</xdr:colOff>
      <xdr:row>54</xdr:row>
      <xdr:rowOff>57150</xdr:rowOff>
    </xdr:to>
    <xdr:grpSp>
      <xdr:nvGrpSpPr>
        <xdr:cNvPr id="2" name="5 Grupo">
          <a:extLst>
            <a:ext uri="{FF2B5EF4-FFF2-40B4-BE49-F238E27FC236}">
              <a16:creationId xmlns:a16="http://schemas.microsoft.com/office/drawing/2014/main" id="{B5A0A156-B25B-4D67-B7BC-54C24957D078}"/>
            </a:ext>
          </a:extLst>
        </xdr:cNvPr>
        <xdr:cNvGrpSpPr/>
      </xdr:nvGrpSpPr>
      <xdr:grpSpPr>
        <a:xfrm>
          <a:off x="1504950" y="10969403"/>
          <a:ext cx="4235450" cy="2898997"/>
          <a:chOff x="2450483" y="941737"/>
          <a:chExt cx="6608172" cy="4643216"/>
        </a:xfrm>
        <a:noFill/>
      </xdr:grpSpPr>
      <xdr:grpSp>
        <xdr:nvGrpSpPr>
          <xdr:cNvPr id="3" name="Group 248">
            <a:extLst>
              <a:ext uri="{FF2B5EF4-FFF2-40B4-BE49-F238E27FC236}">
                <a16:creationId xmlns:a16="http://schemas.microsoft.com/office/drawing/2014/main" id="{4B1626DD-F23F-ABF7-344D-A1FC04BFED53}"/>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B2F1E299-950C-CE48-8CF3-A01742FB6D61}"/>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62CF26A2-55E5-B39E-20B9-A5F9B789C59E}"/>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FD60AD32-EF72-72A9-9A39-BAE522A4245B}"/>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51C9EBFC-B08A-BDEE-F63E-770D56C99340}"/>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8B33206A-74F2-E087-E517-712DC450990B}"/>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F6BB68CA-A1AF-F4DA-745E-C701273ED049}"/>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42757FAC-75A5-1AF1-5C9D-6A83F61A643C}"/>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3625ABB5-4134-1A88-7CAC-8CB4B7AB03FB}"/>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888DBDD0-2DD2-4818-C398-17611E140335}"/>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D49A173C-D4BB-D32A-2727-90EA6821467A}"/>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66DB587F-4220-EFE0-743C-A4E04AB450CC}"/>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37E37DD1-64E9-FA8F-6230-932FCC68164E}"/>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9E6DA3C3-DC70-9624-E485-562C0EB49351}"/>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3D704C6E-0DD7-2A58-00A4-D7079EF637CC}"/>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78A0A88A-F129-8A89-E985-A9D0DC7DA31B}"/>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2844A744-5EE7-753E-6016-7DDCFA178695}"/>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54C3E147-7813-9424-5C81-4BB274E075CA}"/>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B4791E99-0646-8146-316C-56EEA174CA85}"/>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EC900109-0A55-E6A4-CFE9-999ADB7E88C7}"/>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CB15597A-7B94-D15F-8D34-6459866BCD3C}"/>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08A15E93-0A1C-1AD5-C779-6BAA52954D79}"/>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D7D59D5A-D83F-209A-E620-754003E73818}"/>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931638A9-8070-C534-4CFF-06EAD2A369A7}"/>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4F99BEB2-39D9-F092-6477-D4E074D27330}"/>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28D20C53-EE87-0B39-14A3-10C4B0879D6F}"/>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84E11CB1-2FC9-A114-709B-99295B4025D2}"/>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1A112AC3-2E31-53B6-4172-7703358B5C6D}"/>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36FD7B14-19BE-7892-1D2F-1BF6EA44EFE2}"/>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EEF379E9-4729-2110-4193-94DF9FD43E18}"/>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1C02EA46-17A3-716D-0A20-F45FA843E7A8}"/>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21928C34-E84D-3A31-3DC7-B698240D06BC}"/>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959DE3A6-2877-0619-0B04-D6AC052CC90C}"/>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9774CB1B-8A50-0B7E-72A5-9F9E54F06B35}"/>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FDD455C8-FC95-1D53-B5DE-2246E229BE37}"/>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3231C28C-CA41-2116-7AA5-28872DB6CB48}"/>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5A225394-1CDD-1E08-B11D-E25C265C841B}"/>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DF10CC48-70A6-C1F8-7DD6-967BA1BD3516}"/>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3D7D9A06-806F-29D1-EA7A-4588E77738F9}"/>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ABCBB678-7ADD-7531-A3F1-E487EA6B96E9}"/>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D3F706A8-9911-1544-FFF0-3363B53F814B}"/>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7B5083FD-6707-7131-2D9C-4B08530A17B9}"/>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8FFCCA9F-3F31-8EDB-1C4C-CCF6648EE433}"/>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F1F36388-FA9E-A852-8471-EC6E076FF957}"/>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BB3E7506-2EB7-F9A6-3802-15156615019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B6D31BD8-1C0A-0E17-326A-20F5E985AACA}"/>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03297853-E357-79F6-9A8C-F1A152227749}"/>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F994A160-20B9-EC66-1509-1C58FF866355}"/>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B1AEAEF0-0D00-32A0-E17C-F588E784E923}"/>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96AC76DC-C904-F17A-9E04-0E7FCDFB680D}"/>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7F759A71-85BC-2E7C-3698-46DD2C65BABB}"/>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2DAEF7B1-38AF-FFE3-B58C-C9BB9990409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B88EE826-6895-03FD-7BA0-4F3A29C21DF4}"/>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11783253-2427-8736-28FA-2BC91DF3368F}"/>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E2939EA9-73A6-D42B-1B0F-099079151337}"/>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A2477FF7-ABB9-0EF7-D309-913DB5749501}"/>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5B298D28-51A0-D1EE-0008-76FC33194293}"/>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6F476498-2545-AB3D-15DC-B3C5600A16AF}"/>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70F9FBA4-633C-160B-A808-5CDE7FF25330}"/>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FC4EFDFD-BC96-BBAD-E29C-8E0C4A4AB791}"/>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4B5E39FB-3807-6327-189E-A620EAC2DE86}"/>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605C0FEA-BA62-5028-8A27-C3A2E800AC34}"/>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80C57709-67BE-8169-2867-1614216129B3}"/>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CE2712A1-571B-95CB-073E-190A1863BC7C}"/>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5DDCF2DF-9014-619F-66DA-9B3964D82F3B}"/>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6B453C97-2EBB-D1B2-01E4-4C42CF96E6AA}"/>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984923F6-6572-3D39-C17A-E081969F0AF5}"/>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7CA61962-D953-7F12-3980-173AA9D54C1F}"/>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A2D59168-5D9F-5400-878A-AF17CBC25CD1}"/>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194DA55B-7848-7E95-1FEE-3A17C1B02533}"/>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0ED6524D-D42F-7DED-1C30-76682E388B6E}"/>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07F5FAA6-F59C-AFDC-7C96-1CB628106746}"/>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3A0C91ED-83A9-7411-80D7-EAE0AF25BE5D}"/>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69977841-B044-3E68-8621-DBF260F27E82}"/>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084983DC-2317-FD24-9103-27E5539BA198}"/>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75628E22-2F78-9F70-5DDB-1CC3F929CD93}"/>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2F8D8100-22BF-8B20-ACE7-EB2D27E75C05}"/>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099DE4E2-A84B-1060-6519-757767D58DAB}"/>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88140CF6-5C1F-7BE9-54E3-E89BCDD01744}"/>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0</xdr:col>
      <xdr:colOff>0</xdr:colOff>
      <xdr:row>1</xdr:row>
      <xdr:rowOff>74990</xdr:rowOff>
    </xdr:from>
    <xdr:to>
      <xdr:col>0</xdr:col>
      <xdr:colOff>836083</xdr:colOff>
      <xdr:row>1</xdr:row>
      <xdr:rowOff>969709</xdr:rowOff>
    </xdr:to>
    <xdr:pic>
      <xdr:nvPicPr>
        <xdr:cNvPr id="82" name="Imagen 81">
          <a:hlinkClick xmlns:r="http://schemas.openxmlformats.org/officeDocument/2006/relationships" r:id="rId1"/>
          <a:extLst>
            <a:ext uri="{FF2B5EF4-FFF2-40B4-BE49-F238E27FC236}">
              <a16:creationId xmlns:a16="http://schemas.microsoft.com/office/drawing/2014/main" id="{0102F2A2-1006-4ABC-9CDA-DF504E00C860}"/>
            </a:ext>
          </a:extLst>
        </xdr:cNvPr>
        <xdr:cNvPicPr>
          <a:picLocks noChangeAspect="1"/>
        </xdr:cNvPicPr>
      </xdr:nvPicPr>
      <xdr:blipFill>
        <a:blip xmlns:r="http://schemas.openxmlformats.org/officeDocument/2006/relationships" r:embed="rId2"/>
        <a:stretch>
          <a:fillRect/>
        </a:stretch>
      </xdr:blipFill>
      <xdr:spPr>
        <a:xfrm>
          <a:off x="0" y="255965"/>
          <a:ext cx="836083" cy="894719"/>
        </a:xfrm>
        <a:prstGeom prst="rect">
          <a:avLst/>
        </a:prstGeom>
      </xdr:spPr>
    </xdr:pic>
    <xdr:clientData/>
  </xdr:twoCellAnchor>
  <xdr:twoCellAnchor>
    <xdr:from>
      <xdr:col>0</xdr:col>
      <xdr:colOff>1303466</xdr:colOff>
      <xdr:row>1</xdr:row>
      <xdr:rowOff>0</xdr:rowOff>
    </xdr:from>
    <xdr:to>
      <xdr:col>0</xdr:col>
      <xdr:colOff>3592641</xdr:colOff>
      <xdr:row>1</xdr:row>
      <xdr:rowOff>1054101</xdr:rowOff>
    </xdr:to>
    <xdr:sp macro="" textlink="">
      <xdr:nvSpPr>
        <xdr:cNvPr id="83" name="Freeform 2">
          <a:extLst>
            <a:ext uri="{FF2B5EF4-FFF2-40B4-BE49-F238E27FC236}">
              <a16:creationId xmlns:a16="http://schemas.microsoft.com/office/drawing/2014/main" id="{F917A261-CD74-4412-A6F6-4C542578626A}"/>
            </a:ext>
          </a:extLst>
        </xdr:cNvPr>
        <xdr:cNvSpPr/>
      </xdr:nvSpPr>
      <xdr:spPr>
        <a:xfrm>
          <a:off x="1306641" y="180975"/>
          <a:ext cx="2282825" cy="1057276"/>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8093528</xdr:colOff>
      <xdr:row>1</xdr:row>
      <xdr:rowOff>57809</xdr:rowOff>
    </xdr:from>
    <xdr:to>
      <xdr:col>0</xdr:col>
      <xdr:colOff>10791876</xdr:colOff>
      <xdr:row>1</xdr:row>
      <xdr:rowOff>838654</xdr:rowOff>
    </xdr:to>
    <xdr:sp macro="" textlink="">
      <xdr:nvSpPr>
        <xdr:cNvPr id="84" name="Freeform 11">
          <a:extLst>
            <a:ext uri="{FF2B5EF4-FFF2-40B4-BE49-F238E27FC236}">
              <a16:creationId xmlns:a16="http://schemas.microsoft.com/office/drawing/2014/main" id="{F982576B-A4E7-4E20-B9E4-13822965B03C}"/>
            </a:ext>
          </a:extLst>
        </xdr:cNvPr>
        <xdr:cNvSpPr/>
      </xdr:nvSpPr>
      <xdr:spPr>
        <a:xfrm>
          <a:off x="8093528" y="238784"/>
          <a:ext cx="2695173"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1212903</xdr:colOff>
      <xdr:row>0</xdr:row>
      <xdr:rowOff>137584</xdr:rowOff>
    </xdr:from>
    <xdr:to>
      <xdr:col>0</xdr:col>
      <xdr:colOff>3489378</xdr:colOff>
      <xdr:row>1</xdr:row>
      <xdr:rowOff>570442</xdr:rowOff>
    </xdr:to>
    <xdr:sp macro="" textlink="">
      <xdr:nvSpPr>
        <xdr:cNvPr id="2" name="Freeform 2">
          <a:extLst>
            <a:ext uri="{FF2B5EF4-FFF2-40B4-BE49-F238E27FC236}">
              <a16:creationId xmlns:a16="http://schemas.microsoft.com/office/drawing/2014/main" id="{834CA1AC-62F4-479C-942D-92094939CF3F}"/>
            </a:ext>
          </a:extLst>
        </xdr:cNvPr>
        <xdr:cNvSpPr/>
      </xdr:nvSpPr>
      <xdr:spPr>
        <a:xfrm>
          <a:off x="1209728" y="140759"/>
          <a:ext cx="2282825" cy="1048808"/>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5408083</xdr:colOff>
      <xdr:row>0</xdr:row>
      <xdr:rowOff>208093</xdr:rowOff>
    </xdr:from>
    <xdr:to>
      <xdr:col>0</xdr:col>
      <xdr:colOff>8115956</xdr:colOff>
      <xdr:row>1</xdr:row>
      <xdr:rowOff>367695</xdr:rowOff>
    </xdr:to>
    <xdr:sp macro="" textlink="">
      <xdr:nvSpPr>
        <xdr:cNvPr id="3" name="Freeform 11">
          <a:extLst>
            <a:ext uri="{FF2B5EF4-FFF2-40B4-BE49-F238E27FC236}">
              <a16:creationId xmlns:a16="http://schemas.microsoft.com/office/drawing/2014/main" id="{BFD1D6E7-37AC-405E-912E-613DF8FAE964}"/>
            </a:ext>
          </a:extLst>
        </xdr:cNvPr>
        <xdr:cNvSpPr/>
      </xdr:nvSpPr>
      <xdr:spPr>
        <a:xfrm>
          <a:off x="5408083" y="208093"/>
          <a:ext cx="2707873" cy="781902"/>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0</xdr:col>
      <xdr:colOff>201083</xdr:colOff>
      <xdr:row>0</xdr:row>
      <xdr:rowOff>127000</xdr:rowOff>
    </xdr:from>
    <xdr:to>
      <xdr:col>0</xdr:col>
      <xdr:colOff>1027641</xdr:colOff>
      <xdr:row>1</xdr:row>
      <xdr:rowOff>387777</xdr:rowOff>
    </xdr:to>
    <xdr:pic>
      <xdr:nvPicPr>
        <xdr:cNvPr id="4" name="Imagen 3">
          <a:hlinkClick xmlns:r="http://schemas.openxmlformats.org/officeDocument/2006/relationships" r:id="rId3"/>
          <a:extLst>
            <a:ext uri="{FF2B5EF4-FFF2-40B4-BE49-F238E27FC236}">
              <a16:creationId xmlns:a16="http://schemas.microsoft.com/office/drawing/2014/main" id="{F5C925A4-3F23-4DCA-957F-5D78A2E6EADF}"/>
            </a:ext>
          </a:extLst>
        </xdr:cNvPr>
        <xdr:cNvPicPr>
          <a:picLocks noChangeAspect="1"/>
        </xdr:cNvPicPr>
      </xdr:nvPicPr>
      <xdr:blipFill>
        <a:blip xmlns:r="http://schemas.openxmlformats.org/officeDocument/2006/relationships" r:embed="rId4"/>
        <a:stretch>
          <a:fillRect/>
        </a:stretch>
      </xdr:blipFill>
      <xdr:spPr>
        <a:xfrm>
          <a:off x="197908" y="123825"/>
          <a:ext cx="829733" cy="8830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82906</xdr:colOff>
      <xdr:row>0</xdr:row>
      <xdr:rowOff>54428</xdr:rowOff>
    </xdr:from>
    <xdr:to>
      <xdr:col>4</xdr:col>
      <xdr:colOff>766438</xdr:colOff>
      <xdr:row>1</xdr:row>
      <xdr:rowOff>101600</xdr:rowOff>
    </xdr:to>
    <xdr:sp macro="" textlink="">
      <xdr:nvSpPr>
        <xdr:cNvPr id="2" name="Freeform 2">
          <a:extLst>
            <a:ext uri="{FF2B5EF4-FFF2-40B4-BE49-F238E27FC236}">
              <a16:creationId xmlns:a16="http://schemas.microsoft.com/office/drawing/2014/main" id="{E0922694-4D94-47D5-80A4-72F61B213B9D}"/>
            </a:ext>
          </a:extLst>
        </xdr:cNvPr>
        <xdr:cNvSpPr/>
      </xdr:nvSpPr>
      <xdr:spPr>
        <a:xfrm>
          <a:off x="1314806" y="54428"/>
          <a:ext cx="2283732" cy="1050472"/>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8</xdr:col>
      <xdr:colOff>861785</xdr:colOff>
      <xdr:row>0</xdr:row>
      <xdr:rowOff>162583</xdr:rowOff>
    </xdr:from>
    <xdr:to>
      <xdr:col>9</xdr:col>
      <xdr:colOff>752980</xdr:colOff>
      <xdr:row>0</xdr:row>
      <xdr:rowOff>943428</xdr:rowOff>
    </xdr:to>
    <xdr:sp macro="" textlink="">
      <xdr:nvSpPr>
        <xdr:cNvPr id="3" name="Freeform 11">
          <a:extLst>
            <a:ext uri="{FF2B5EF4-FFF2-40B4-BE49-F238E27FC236}">
              <a16:creationId xmlns:a16="http://schemas.microsoft.com/office/drawing/2014/main" id="{0AFDA0F7-FE40-4A97-802F-1211F1939139}"/>
            </a:ext>
          </a:extLst>
        </xdr:cNvPr>
        <xdr:cNvSpPr/>
      </xdr:nvSpPr>
      <xdr:spPr>
        <a:xfrm>
          <a:off x="6894285" y="159408"/>
          <a:ext cx="2694720"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1</xdr:col>
      <xdr:colOff>0</xdr:colOff>
      <xdr:row>0</xdr:row>
      <xdr:rowOff>0</xdr:rowOff>
    </xdr:from>
    <xdr:to>
      <xdr:col>2</xdr:col>
      <xdr:colOff>30087</xdr:colOff>
      <xdr:row>0</xdr:row>
      <xdr:rowOff>894719</xdr:rowOff>
    </xdr:to>
    <xdr:pic>
      <xdr:nvPicPr>
        <xdr:cNvPr id="4" name="Imagen 3">
          <a:hlinkClick xmlns:r="http://schemas.openxmlformats.org/officeDocument/2006/relationships" r:id="rId3"/>
          <a:extLst>
            <a:ext uri="{FF2B5EF4-FFF2-40B4-BE49-F238E27FC236}">
              <a16:creationId xmlns:a16="http://schemas.microsoft.com/office/drawing/2014/main" id="{CC456EA5-62DE-44B6-B271-2AB324BDDB6B}"/>
            </a:ext>
          </a:extLst>
        </xdr:cNvPr>
        <xdr:cNvPicPr>
          <a:picLocks noChangeAspect="1"/>
        </xdr:cNvPicPr>
      </xdr:nvPicPr>
      <xdr:blipFill>
        <a:blip xmlns:r="http://schemas.openxmlformats.org/officeDocument/2006/relationships" r:embed="rId4"/>
        <a:stretch>
          <a:fillRect/>
        </a:stretch>
      </xdr:blipFill>
      <xdr:spPr>
        <a:xfrm>
          <a:off x="428625" y="0"/>
          <a:ext cx="830187" cy="8947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184150</xdr:colOff>
          <xdr:row>5</xdr:row>
          <xdr:rowOff>152400</xdr:rowOff>
        </xdr:from>
        <xdr:to>
          <xdr:col>1</xdr:col>
          <xdr:colOff>393700</xdr:colOff>
          <xdr:row>7</xdr:row>
          <xdr:rowOff>190500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87690</xdr:rowOff>
    </xdr:from>
    <xdr:to>
      <xdr:col>0</xdr:col>
      <xdr:colOff>829733</xdr:colOff>
      <xdr:row>1</xdr:row>
      <xdr:rowOff>247105</xdr:rowOff>
    </xdr:to>
    <xdr:pic>
      <xdr:nvPicPr>
        <xdr:cNvPr id="2" name="Imagen 1">
          <a:hlinkClick xmlns:r="http://schemas.openxmlformats.org/officeDocument/2006/relationships" r:id="rId1"/>
          <a:extLst>
            <a:ext uri="{FF2B5EF4-FFF2-40B4-BE49-F238E27FC236}">
              <a16:creationId xmlns:a16="http://schemas.microsoft.com/office/drawing/2014/main" id="{AB645F98-5FF8-4566-87DF-1CC10269BA51}"/>
            </a:ext>
          </a:extLst>
        </xdr:cNvPr>
        <xdr:cNvPicPr>
          <a:picLocks noChangeAspect="1"/>
        </xdr:cNvPicPr>
      </xdr:nvPicPr>
      <xdr:blipFill>
        <a:blip xmlns:r="http://schemas.openxmlformats.org/officeDocument/2006/relationships" r:embed="rId2"/>
        <a:stretch>
          <a:fillRect/>
        </a:stretch>
      </xdr:blipFill>
      <xdr:spPr>
        <a:xfrm>
          <a:off x="0" y="87690"/>
          <a:ext cx="832908" cy="891544"/>
        </a:xfrm>
        <a:prstGeom prst="rect">
          <a:avLst/>
        </a:prstGeom>
      </xdr:spPr>
    </xdr:pic>
    <xdr:clientData/>
  </xdr:twoCellAnchor>
  <xdr:twoCellAnchor>
    <xdr:from>
      <xdr:col>0</xdr:col>
      <xdr:colOff>1303466</xdr:colOff>
      <xdr:row>0</xdr:row>
      <xdr:rowOff>0</xdr:rowOff>
    </xdr:from>
    <xdr:to>
      <xdr:col>0</xdr:col>
      <xdr:colOff>3600352</xdr:colOff>
      <xdr:row>1</xdr:row>
      <xdr:rowOff>326508</xdr:rowOff>
    </xdr:to>
    <xdr:sp macro="" textlink="">
      <xdr:nvSpPr>
        <xdr:cNvPr id="3" name="Freeform 2">
          <a:extLst>
            <a:ext uri="{FF2B5EF4-FFF2-40B4-BE49-F238E27FC236}">
              <a16:creationId xmlns:a16="http://schemas.microsoft.com/office/drawing/2014/main" id="{8B712259-0E0B-4FB1-8F73-911D9FB96C53}"/>
            </a:ext>
          </a:extLst>
        </xdr:cNvPr>
        <xdr:cNvSpPr/>
      </xdr:nvSpPr>
      <xdr:spPr>
        <a:xfrm>
          <a:off x="1303466" y="0"/>
          <a:ext cx="2296886" cy="1055462"/>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9</xdr:col>
      <xdr:colOff>763814</xdr:colOff>
      <xdr:row>0</xdr:row>
      <xdr:rowOff>162584</xdr:rowOff>
    </xdr:from>
    <xdr:to>
      <xdr:col>12</xdr:col>
      <xdr:colOff>612373</xdr:colOff>
      <xdr:row>1</xdr:row>
      <xdr:rowOff>208125</xdr:rowOff>
    </xdr:to>
    <xdr:sp macro="" textlink="">
      <xdr:nvSpPr>
        <xdr:cNvPr id="4" name="Freeform 11">
          <a:extLst>
            <a:ext uri="{FF2B5EF4-FFF2-40B4-BE49-F238E27FC236}">
              <a16:creationId xmlns:a16="http://schemas.microsoft.com/office/drawing/2014/main" id="{882A002A-42B4-4B8E-B32E-567597B9843C}"/>
            </a:ext>
          </a:extLst>
        </xdr:cNvPr>
        <xdr:cNvSpPr/>
      </xdr:nvSpPr>
      <xdr:spPr>
        <a:xfrm>
          <a:off x="14234885" y="162584"/>
          <a:ext cx="2706059" cy="77449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158750</xdr:colOff>
          <xdr:row>7</xdr:row>
          <xdr:rowOff>101600</xdr:rowOff>
        </xdr:from>
        <xdr:to>
          <xdr:col>1</xdr:col>
          <xdr:colOff>215900</xdr:colOff>
          <xdr:row>8</xdr:row>
          <xdr:rowOff>247650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374650</xdr:colOff>
          <xdr:row>7</xdr:row>
          <xdr:rowOff>82550</xdr:rowOff>
        </xdr:from>
        <xdr:to>
          <xdr:col>5</xdr:col>
          <xdr:colOff>127000</xdr:colOff>
          <xdr:row>8</xdr:row>
          <xdr:rowOff>279400</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84515</xdr:rowOff>
    </xdr:from>
    <xdr:to>
      <xdr:col>0</xdr:col>
      <xdr:colOff>829733</xdr:colOff>
      <xdr:row>1</xdr:row>
      <xdr:rowOff>257980</xdr:rowOff>
    </xdr:to>
    <xdr:pic>
      <xdr:nvPicPr>
        <xdr:cNvPr id="2" name="Imagen 1">
          <a:hlinkClick xmlns:r="http://schemas.openxmlformats.org/officeDocument/2006/relationships" r:id="rId1"/>
          <a:extLst>
            <a:ext uri="{FF2B5EF4-FFF2-40B4-BE49-F238E27FC236}">
              <a16:creationId xmlns:a16="http://schemas.microsoft.com/office/drawing/2014/main" id="{D231A4EF-25BA-45A6-96DB-C681084C4F38}"/>
            </a:ext>
          </a:extLst>
        </xdr:cNvPr>
        <xdr:cNvPicPr>
          <a:picLocks noChangeAspect="1"/>
        </xdr:cNvPicPr>
      </xdr:nvPicPr>
      <xdr:blipFill>
        <a:blip xmlns:r="http://schemas.openxmlformats.org/officeDocument/2006/relationships" r:embed="rId2"/>
        <a:stretch>
          <a:fillRect/>
        </a:stretch>
      </xdr:blipFill>
      <xdr:spPr>
        <a:xfrm>
          <a:off x="0" y="84515"/>
          <a:ext cx="829733" cy="891544"/>
        </a:xfrm>
        <a:prstGeom prst="rect">
          <a:avLst/>
        </a:prstGeom>
      </xdr:spPr>
    </xdr:pic>
    <xdr:clientData/>
  </xdr:twoCellAnchor>
  <xdr:twoCellAnchor>
    <xdr:from>
      <xdr:col>0</xdr:col>
      <xdr:colOff>1306641</xdr:colOff>
      <xdr:row>0</xdr:row>
      <xdr:rowOff>0</xdr:rowOff>
    </xdr:from>
    <xdr:to>
      <xdr:col>1</xdr:col>
      <xdr:colOff>372435</xdr:colOff>
      <xdr:row>1</xdr:row>
      <xdr:rowOff>327858</xdr:rowOff>
    </xdr:to>
    <xdr:sp macro="" textlink="">
      <xdr:nvSpPr>
        <xdr:cNvPr id="3" name="Freeform 2">
          <a:extLst>
            <a:ext uri="{FF2B5EF4-FFF2-40B4-BE49-F238E27FC236}">
              <a16:creationId xmlns:a16="http://schemas.microsoft.com/office/drawing/2014/main" id="{409AA22D-7A00-4A42-9FF3-E3BDBBC4893D}"/>
            </a:ext>
          </a:extLst>
        </xdr:cNvPr>
        <xdr:cNvSpPr/>
      </xdr:nvSpPr>
      <xdr:spPr>
        <a:xfrm>
          <a:off x="1306641" y="0"/>
          <a:ext cx="2293711" cy="1055462"/>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9</xdr:col>
      <xdr:colOff>360664</xdr:colOff>
      <xdr:row>0</xdr:row>
      <xdr:rowOff>136126</xdr:rowOff>
    </xdr:from>
    <xdr:to>
      <xdr:col>13</xdr:col>
      <xdr:colOff>735215</xdr:colOff>
      <xdr:row>1</xdr:row>
      <xdr:rowOff>183017</xdr:rowOff>
    </xdr:to>
    <xdr:sp macro="" textlink="">
      <xdr:nvSpPr>
        <xdr:cNvPr id="4" name="Freeform 11">
          <a:extLst>
            <a:ext uri="{FF2B5EF4-FFF2-40B4-BE49-F238E27FC236}">
              <a16:creationId xmlns:a16="http://schemas.microsoft.com/office/drawing/2014/main" id="{3E6D2367-4EA5-417A-998D-2F1636E7685E}"/>
            </a:ext>
          </a:extLst>
        </xdr:cNvPr>
        <xdr:cNvSpPr/>
      </xdr:nvSpPr>
      <xdr:spPr>
        <a:xfrm>
          <a:off x="11711289" y="136126"/>
          <a:ext cx="2702884" cy="77449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88900</xdr:colOff>
          <xdr:row>6</xdr:row>
          <xdr:rowOff>336550</xdr:rowOff>
        </xdr:from>
        <xdr:to>
          <xdr:col>1</xdr:col>
          <xdr:colOff>400050</xdr:colOff>
          <xdr:row>7</xdr:row>
          <xdr:rowOff>57150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84515</xdr:rowOff>
    </xdr:from>
    <xdr:to>
      <xdr:col>0</xdr:col>
      <xdr:colOff>829733</xdr:colOff>
      <xdr:row>1</xdr:row>
      <xdr:rowOff>248984</xdr:rowOff>
    </xdr:to>
    <xdr:pic>
      <xdr:nvPicPr>
        <xdr:cNvPr id="2" name="Imagen 1">
          <a:hlinkClick xmlns:r="http://schemas.openxmlformats.org/officeDocument/2006/relationships" r:id="rId1"/>
          <a:extLst>
            <a:ext uri="{FF2B5EF4-FFF2-40B4-BE49-F238E27FC236}">
              <a16:creationId xmlns:a16="http://schemas.microsoft.com/office/drawing/2014/main" id="{A90FBDAC-0FFF-47DC-A85C-1566A1F88A03}"/>
            </a:ext>
          </a:extLst>
        </xdr:cNvPr>
        <xdr:cNvPicPr>
          <a:picLocks noChangeAspect="1"/>
        </xdr:cNvPicPr>
      </xdr:nvPicPr>
      <xdr:blipFill>
        <a:blip xmlns:r="http://schemas.openxmlformats.org/officeDocument/2006/relationships" r:embed="rId2"/>
        <a:stretch>
          <a:fillRect/>
        </a:stretch>
      </xdr:blipFill>
      <xdr:spPr>
        <a:xfrm>
          <a:off x="0" y="84515"/>
          <a:ext cx="829733" cy="891544"/>
        </a:xfrm>
        <a:prstGeom prst="rect">
          <a:avLst/>
        </a:prstGeom>
      </xdr:spPr>
    </xdr:pic>
    <xdr:clientData/>
  </xdr:twoCellAnchor>
  <xdr:twoCellAnchor>
    <xdr:from>
      <xdr:col>0</xdr:col>
      <xdr:colOff>1306641</xdr:colOff>
      <xdr:row>0</xdr:row>
      <xdr:rowOff>0</xdr:rowOff>
    </xdr:from>
    <xdr:to>
      <xdr:col>1</xdr:col>
      <xdr:colOff>91977</xdr:colOff>
      <xdr:row>1</xdr:row>
      <xdr:rowOff>325212</xdr:rowOff>
    </xdr:to>
    <xdr:sp macro="" textlink="">
      <xdr:nvSpPr>
        <xdr:cNvPr id="3" name="Freeform 2">
          <a:extLst>
            <a:ext uri="{FF2B5EF4-FFF2-40B4-BE49-F238E27FC236}">
              <a16:creationId xmlns:a16="http://schemas.microsoft.com/office/drawing/2014/main" id="{1A82FAC0-1D26-4EE2-B679-D1CD07386E99}"/>
            </a:ext>
          </a:extLst>
        </xdr:cNvPr>
        <xdr:cNvSpPr/>
      </xdr:nvSpPr>
      <xdr:spPr>
        <a:xfrm>
          <a:off x="1306641" y="0"/>
          <a:ext cx="2293711" cy="1055462"/>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8</xdr:col>
      <xdr:colOff>483960</xdr:colOff>
      <xdr:row>0</xdr:row>
      <xdr:rowOff>162584</xdr:rowOff>
    </xdr:from>
    <xdr:to>
      <xdr:col>10</xdr:col>
      <xdr:colOff>970694</xdr:colOff>
      <xdr:row>1</xdr:row>
      <xdr:rowOff>206829</xdr:rowOff>
    </xdr:to>
    <xdr:sp macro="" textlink="">
      <xdr:nvSpPr>
        <xdr:cNvPr id="4" name="Freeform 11">
          <a:extLst>
            <a:ext uri="{FF2B5EF4-FFF2-40B4-BE49-F238E27FC236}">
              <a16:creationId xmlns:a16="http://schemas.microsoft.com/office/drawing/2014/main" id="{50D40FD3-7CA3-4807-B54B-A70DE6048612}"/>
            </a:ext>
          </a:extLst>
        </xdr:cNvPr>
        <xdr:cNvSpPr/>
      </xdr:nvSpPr>
      <xdr:spPr>
        <a:xfrm>
          <a:off x="11183710" y="162584"/>
          <a:ext cx="2709234" cy="77449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persons/person.xml><?xml version="1.0" encoding="utf-8"?>
<personList xmlns="http://schemas.microsoft.com/office/spreadsheetml/2018/threadedcomments" xmlns:x="http://schemas.openxmlformats.org/spreadsheetml/2006/main">
  <person displayName="Cubillo, Gema (KWMAT)" id="{C1216DA8-2471-4576-864B-324779A37D8C}" userId="S::gema.cubillo@kantar.com::6c6a77e2-7c38-4a87-a090-0e5d01c4fde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8" dT="2020-11-12T13:39:13.04" personId="{C1216DA8-2471-4576-864B-324779A37D8C}" id="{FEB69596-88EA-4D55-A9CF-558EAE56A09D}">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8516-81B8-4093-AEC1-F55060B26189}">
  <sheetPr>
    <pageSetUpPr fitToPage="1"/>
  </sheetPr>
  <dimension ref="B1:P33"/>
  <sheetViews>
    <sheetView showGridLines="0" showRowColHeaders="0" tabSelected="1" zoomScale="70" zoomScaleNormal="70" zoomScaleSheetLayoutView="85" workbookViewId="0">
      <selection activeCell="I28" sqref="I28"/>
    </sheetView>
  </sheetViews>
  <sheetFormatPr baseColWidth="10" defaultColWidth="11.453125" defaultRowHeight="14.5" x14ac:dyDescent="0.35"/>
  <cols>
    <col min="13" max="13" width="14.36328125" customWidth="1"/>
  </cols>
  <sheetData>
    <row r="1" spans="2:16" ht="73" customHeight="1" x14ac:dyDescent="0.35">
      <c r="B1" s="98"/>
      <c r="C1" s="98"/>
      <c r="D1" s="98"/>
      <c r="E1" s="102" t="s">
        <v>0</v>
      </c>
      <c r="F1" s="102"/>
      <c r="G1" s="102"/>
      <c r="H1" s="102"/>
      <c r="I1" s="102"/>
      <c r="J1" s="102"/>
      <c r="K1" s="102"/>
      <c r="L1" s="102"/>
      <c r="M1" s="102"/>
      <c r="N1" s="98"/>
      <c r="O1" s="98"/>
      <c r="P1" s="98"/>
    </row>
    <row r="4" spans="2:16" x14ac:dyDescent="0.35">
      <c r="B4" s="20"/>
    </row>
    <row r="5" spans="2:16" ht="47.5" customHeight="1" x14ac:dyDescent="0.35">
      <c r="J5" s="99" t="s">
        <v>1</v>
      </c>
    </row>
    <row r="6" spans="2:16" ht="47.5" customHeight="1" x14ac:dyDescent="0.35">
      <c r="J6" s="99" t="s">
        <v>127</v>
      </c>
    </row>
    <row r="7" spans="2:16" ht="47.5" customHeight="1" x14ac:dyDescent="0.35">
      <c r="J7" s="99" t="s">
        <v>2</v>
      </c>
    </row>
    <row r="8" spans="2:16" ht="47.5" customHeight="1" x14ac:dyDescent="0.35">
      <c r="J8" s="99" t="s">
        <v>3</v>
      </c>
    </row>
    <row r="9" spans="2:16" ht="47.5" customHeight="1" x14ac:dyDescent="0.35">
      <c r="J9" s="99" t="s">
        <v>149</v>
      </c>
    </row>
    <row r="10" spans="2:16" ht="47.5" customHeight="1" x14ac:dyDescent="0.35">
      <c r="J10" s="99" t="s">
        <v>4</v>
      </c>
    </row>
    <row r="33" ht="57" customHeight="1" x14ac:dyDescent="0.35"/>
  </sheetData>
  <mergeCells count="1">
    <mergeCell ref="E1:M1"/>
  </mergeCells>
  <hyperlinks>
    <hyperlink ref="J5" location="KPI!A1" display="Principales variables" xr:uid="{B63D5C12-736E-4088-90C4-75C639D78F58}"/>
    <hyperlink ref="J6" location="PERFIL!A1" display="Perfil sociodemografico" xr:uid="{9EA716D2-2822-4ABF-A725-79E182D20A5B}"/>
    <hyperlink ref="J7" location="MOTIVOS!A1" display="Lugares y motivos de consumo" xr:uid="{ED388785-70D7-4D61-8088-25A4715302F9}"/>
    <hyperlink ref="J8" location="METODOLOGÍA!A1" display="Metodología" xr:uid="{73535BA6-DE58-4BCA-9356-55607212F778}"/>
    <hyperlink ref="J9" location="VARIABLES!A1" display="Glosario Variables" xr:uid="{FA744156-B710-4ACE-BEB5-FCD9542009AB}"/>
    <hyperlink ref="J10" location="Conclusiones!A1" display="Conclusiones" xr:uid="{EAFB0893-2FCC-432A-892F-C175C86D2064}"/>
  </hyperlinks>
  <pageMargins left="0.23622047244094491" right="0.23622047244094491" top="0.74803149606299213" bottom="0.74803149606299213" header="0.31496062992125984" footer="0.31496062992125984"/>
  <pageSetup paperSize="9" scale="9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FFFF00"/>
  </sheetPr>
  <dimension ref="A2:O140"/>
  <sheetViews>
    <sheetView topLeftCell="A82" zoomScale="60" zoomScaleNormal="60" workbookViewId="0">
      <selection activeCell="B133" sqref="B133"/>
    </sheetView>
  </sheetViews>
  <sheetFormatPr baseColWidth="10" defaultColWidth="11.453125" defaultRowHeight="14.5" x14ac:dyDescent="0.35"/>
  <cols>
    <col min="1" max="1" width="45.54296875" style="20" customWidth="1"/>
    <col min="2" max="2" width="68.453125" style="20" customWidth="1"/>
    <col min="3" max="3" width="24.81640625" style="20" customWidth="1"/>
    <col min="4" max="4" width="37.26953125" style="20" customWidth="1"/>
    <col min="5" max="5" width="12" style="20" bestFit="1" customWidth="1"/>
    <col min="6" max="6" width="11.453125" style="20"/>
    <col min="7" max="9" width="12" style="20" bestFit="1" customWidth="1"/>
    <col min="10" max="13" width="11.453125" style="20"/>
    <col min="14" max="14" width="12" style="20" bestFit="1" customWidth="1"/>
    <col min="15" max="16384" width="11.453125" style="20"/>
  </cols>
  <sheetData>
    <row r="2" spans="1:15" x14ac:dyDescent="0.35">
      <c r="E2" t="s">
        <v>168</v>
      </c>
      <c r="F2" t="s">
        <v>169</v>
      </c>
      <c r="G2" t="s">
        <v>170</v>
      </c>
      <c r="H2" t="s">
        <v>171</v>
      </c>
      <c r="I2" t="s">
        <v>172</v>
      </c>
      <c r="J2" t="s">
        <v>173</v>
      </c>
      <c r="K2" t="s">
        <v>174</v>
      </c>
      <c r="L2" t="s">
        <v>175</v>
      </c>
      <c r="M2" t="s">
        <v>166</v>
      </c>
    </row>
    <row r="3" spans="1:15" x14ac:dyDescent="0.35">
      <c r="A3" s="20" t="str">
        <f>B3&amp;C3&amp;D3</f>
        <v>DISTRIBUCION VOLUMEN POR CRITERIO (Consumiciones)Total AperitivosT.ESPAÑA</v>
      </c>
      <c r="B3" s="20" t="s">
        <v>163</v>
      </c>
      <c r="C3" s="20" t="s">
        <v>21</v>
      </c>
      <c r="D3" s="20" t="s">
        <v>44</v>
      </c>
      <c r="E3" s="21">
        <v>100</v>
      </c>
      <c r="F3" s="21">
        <v>100</v>
      </c>
      <c r="G3" s="21">
        <v>100</v>
      </c>
      <c r="H3" s="21">
        <v>100</v>
      </c>
      <c r="I3" s="21">
        <v>100</v>
      </c>
      <c r="J3" s="21">
        <v>100</v>
      </c>
      <c r="K3" s="21">
        <v>100</v>
      </c>
      <c r="L3" s="21">
        <v>100</v>
      </c>
      <c r="M3" s="21">
        <v>100</v>
      </c>
      <c r="N3" s="21"/>
      <c r="O3" s="21"/>
    </row>
    <row r="4" spans="1:15" x14ac:dyDescent="0.35">
      <c r="A4" s="20" t="str">
        <f t="shared" ref="A4:A67" si="0">B4&amp;C4&amp;D4</f>
        <v>DISTRIBUCION VOLUMEN POR CRITERIO (Consumiciones)Total AperitivosHiper+Super+Discount+G.A</v>
      </c>
      <c r="B4" s="20" t="s">
        <v>163</v>
      </c>
      <c r="C4" s="20" t="s">
        <v>21</v>
      </c>
      <c r="D4" s="20" t="s">
        <v>74</v>
      </c>
      <c r="E4" s="21">
        <v>41.507512932096233</v>
      </c>
      <c r="F4" s="21">
        <v>39.688081978813933</v>
      </c>
      <c r="G4" s="21">
        <v>39.657110553358741</v>
      </c>
      <c r="H4" s="21">
        <v>42.62762866165761</v>
      </c>
      <c r="I4" s="21">
        <v>42.677383310259152</v>
      </c>
      <c r="J4" s="21">
        <v>44.630439213646618</v>
      </c>
      <c r="K4" s="21">
        <v>39.728600681217259</v>
      </c>
      <c r="L4" s="21">
        <v>38.423093237421178</v>
      </c>
      <c r="M4" s="21">
        <v>44.063466908851581</v>
      </c>
      <c r="N4" s="21"/>
      <c r="O4" s="21"/>
    </row>
    <row r="5" spans="1:15" x14ac:dyDescent="0.35">
      <c r="A5" s="20" t="str">
        <f t="shared" si="0"/>
        <v>DISTRIBUCION VOLUMEN POR CRITERIO (Consumiciones)Total AperitivosRestaurantes</v>
      </c>
      <c r="B5" s="20" t="s">
        <v>163</v>
      </c>
      <c r="C5" s="20" t="s">
        <v>21</v>
      </c>
      <c r="D5" s="20" t="s">
        <v>75</v>
      </c>
      <c r="E5" s="21">
        <v>2.1317371677717492</v>
      </c>
      <c r="F5" s="21">
        <v>3.5624623325665614</v>
      </c>
      <c r="G5" s="21">
        <v>2.5723086804157886</v>
      </c>
      <c r="H5" s="21">
        <v>1.7308710168168162</v>
      </c>
      <c r="I5" s="21">
        <v>2.8351193927369311</v>
      </c>
      <c r="J5" s="21">
        <v>2.1436555100262167</v>
      </c>
      <c r="K5" s="21">
        <v>1.6291140070167249</v>
      </c>
      <c r="L5" s="21">
        <v>2.0900350906713503</v>
      </c>
      <c r="M5" s="21">
        <v>3.2091703634795943</v>
      </c>
      <c r="N5" s="21"/>
      <c r="O5" s="21"/>
    </row>
    <row r="6" spans="1:15" x14ac:dyDescent="0.35">
      <c r="A6" s="20" t="str">
        <f t="shared" si="0"/>
        <v>DISTRIBUCION VOLUMEN POR CRITERIO (Consumiciones)Total AperitivosRestaurantes Fast Food</v>
      </c>
      <c r="B6" s="20" t="s">
        <v>163</v>
      </c>
      <c r="C6" s="20" t="s">
        <v>21</v>
      </c>
      <c r="D6" s="20" t="s">
        <v>76</v>
      </c>
      <c r="E6" s="21">
        <v>1.424772425551073</v>
      </c>
      <c r="F6" s="21">
        <v>1.929504663069898</v>
      </c>
      <c r="G6" s="21">
        <v>2.0465475753557643</v>
      </c>
      <c r="H6" s="21">
        <v>1.9587052044214015</v>
      </c>
      <c r="I6" s="21">
        <v>1.9962196822913483</v>
      </c>
      <c r="J6" s="21">
        <v>1.7187695481349758</v>
      </c>
      <c r="K6" s="21">
        <v>2.0341328885037924</v>
      </c>
      <c r="L6" s="21">
        <v>1.4740220359600507</v>
      </c>
      <c r="M6" s="21">
        <v>1.5402013468471534</v>
      </c>
      <c r="N6" s="21"/>
      <c r="O6" s="21"/>
    </row>
    <row r="7" spans="1:15" x14ac:dyDescent="0.35">
      <c r="A7" s="20" t="str">
        <f t="shared" si="0"/>
        <v>DISTRIBUCION VOLUMEN POR CRITERIO (Consumiciones)Total AperitivosBares/Cafeterias/Cervecerias</v>
      </c>
      <c r="B7" s="20" t="s">
        <v>163</v>
      </c>
      <c r="C7" s="20" t="s">
        <v>21</v>
      </c>
      <c r="D7" s="20" t="s">
        <v>77</v>
      </c>
      <c r="E7" s="21">
        <v>10.004677419503638</v>
      </c>
      <c r="F7" s="21">
        <v>9.7464857302640748</v>
      </c>
      <c r="G7" s="21">
        <v>12.853914592853929</v>
      </c>
      <c r="H7" s="21">
        <v>7.0254930878708395</v>
      </c>
      <c r="I7" s="21">
        <v>7.8772085954844666</v>
      </c>
      <c r="J7" s="21">
        <v>10.647996513842713</v>
      </c>
      <c r="K7" s="21">
        <v>12.117254646905748</v>
      </c>
      <c r="L7" s="21">
        <v>9.6409954392643922</v>
      </c>
      <c r="M7" s="21">
        <v>9.1357960572639847</v>
      </c>
      <c r="N7" s="21"/>
      <c r="O7" s="21"/>
    </row>
    <row r="8" spans="1:15" x14ac:dyDescent="0.35">
      <c r="A8" s="20" t="str">
        <f t="shared" si="0"/>
        <v>DISTRIBUCION VOLUMEN POR CRITERIO (Consumiciones)Total AperitivosPanaderias/Pastelerias</v>
      </c>
      <c r="B8" s="20" t="s">
        <v>163</v>
      </c>
      <c r="C8" s="20" t="s">
        <v>21</v>
      </c>
      <c r="D8" s="20" t="s">
        <v>78</v>
      </c>
      <c r="E8" s="21">
        <v>1.5289377275859808</v>
      </c>
      <c r="F8" s="21">
        <v>1.6098794099175977</v>
      </c>
      <c r="G8" s="21">
        <v>0.69519111240025566</v>
      </c>
      <c r="H8" s="21">
        <v>0.85205047459679606</v>
      </c>
      <c r="I8" s="21">
        <v>0.93626270623537056</v>
      </c>
      <c r="J8" s="21">
        <v>1.2288678071648966</v>
      </c>
      <c r="K8" s="21">
        <v>0.70077722726280733</v>
      </c>
      <c r="L8" s="21">
        <v>1.1989555179291946</v>
      </c>
      <c r="M8" s="21">
        <v>0.95226377319432221</v>
      </c>
      <c r="N8" s="21"/>
      <c r="O8" s="21"/>
    </row>
    <row r="9" spans="1:15" x14ac:dyDescent="0.35">
      <c r="A9" s="20" t="str">
        <f t="shared" si="0"/>
        <v>DISTRIBUCION VOLUMEN POR CRITERIO (Consumiciones)Total AperitivosTda.Alimentacion/Delicatesen</v>
      </c>
      <c r="B9" s="20" t="s">
        <v>163</v>
      </c>
      <c r="C9" s="20" t="s">
        <v>21</v>
      </c>
      <c r="D9" s="20" t="s">
        <v>79</v>
      </c>
      <c r="E9" s="21">
        <v>7.1713706868795146</v>
      </c>
      <c r="F9" s="21">
        <v>7.9141562585402143</v>
      </c>
      <c r="G9" s="21">
        <v>8.0281267018682065</v>
      </c>
      <c r="H9" s="21">
        <v>6.5523755776504391</v>
      </c>
      <c r="I9" s="21">
        <v>7.2730297420027945</v>
      </c>
      <c r="J9" s="21">
        <v>6.3855744428122598</v>
      </c>
      <c r="K9" s="21">
        <v>5.2361658805082412</v>
      </c>
      <c r="L9" s="21">
        <v>6.7572556360666196</v>
      </c>
      <c r="M9" s="21">
        <v>6.3427942941921582</v>
      </c>
      <c r="N9" s="21"/>
      <c r="O9" s="21"/>
    </row>
    <row r="10" spans="1:15" x14ac:dyDescent="0.35">
      <c r="A10" s="20" t="str">
        <f t="shared" si="0"/>
        <v>DISTRIBUCION VOLUMEN POR CRITERIO (Consumiciones)Total AperitivosCanal Conveniencia/24h</v>
      </c>
      <c r="B10" s="20" t="s">
        <v>163</v>
      </c>
      <c r="C10" s="20" t="s">
        <v>21</v>
      </c>
      <c r="D10" s="20" t="s">
        <v>81</v>
      </c>
      <c r="E10" s="21">
        <v>20.954627185678792</v>
      </c>
      <c r="F10" s="21">
        <v>21.773278700095737</v>
      </c>
      <c r="G10" s="21">
        <v>15.121039826675819</v>
      </c>
      <c r="H10" s="21">
        <v>18.601242993738527</v>
      </c>
      <c r="I10" s="21">
        <v>17.718679921326661</v>
      </c>
      <c r="J10" s="21">
        <v>16.429104844774628</v>
      </c>
      <c r="K10" s="21">
        <v>14.31435677259458</v>
      </c>
      <c r="L10" s="21">
        <v>20.314361234097898</v>
      </c>
      <c r="M10" s="21">
        <v>17.260611063413595</v>
      </c>
      <c r="N10" s="21"/>
      <c r="O10" s="21"/>
    </row>
    <row r="11" spans="1:15" x14ac:dyDescent="0.35">
      <c r="A11" s="20" t="str">
        <f t="shared" si="0"/>
        <v>DISTRIBUCION VOLUMEN POR CRITERIO (Consumiciones)Total AperitivosHoteles</v>
      </c>
      <c r="B11" s="20" t="s">
        <v>163</v>
      </c>
      <c r="C11" s="20" t="s">
        <v>21</v>
      </c>
      <c r="D11" s="20" t="s">
        <v>82</v>
      </c>
      <c r="E11" s="21">
        <v>7.3235279736440784E-2</v>
      </c>
      <c r="F11" s="21">
        <v>5.1917261050471189E-2</v>
      </c>
      <c r="G11" s="21">
        <v>6.5505950619184058E-2</v>
      </c>
      <c r="H11" s="21">
        <v>1.5003921807125793</v>
      </c>
      <c r="I11" s="21">
        <v>7.3307571232023458E-2</v>
      </c>
      <c r="J11" s="21">
        <v>7.441500558769161E-2</v>
      </c>
      <c r="K11" s="21">
        <v>0.27478610224597139</v>
      </c>
      <c r="L11" s="21">
        <v>6.2517387585404247E-2</v>
      </c>
      <c r="M11" s="21">
        <v>4.7339765450778309E-2</v>
      </c>
      <c r="N11" s="21"/>
      <c r="O11" s="21"/>
    </row>
    <row r="12" spans="1:15" x14ac:dyDescent="0.35">
      <c r="A12" s="20" t="str">
        <f t="shared" si="0"/>
        <v>DISTRIBUCION VOLUMEN POR CRITERIO (Consumiciones)Total AperitivosEstaciones de servicio</v>
      </c>
      <c r="B12" s="20" t="s">
        <v>163</v>
      </c>
      <c r="C12" s="20" t="s">
        <v>21</v>
      </c>
      <c r="D12" s="20" t="s">
        <v>83</v>
      </c>
      <c r="E12" s="21">
        <v>2.5647296737522955</v>
      </c>
      <c r="F12" s="21">
        <v>2.4016864151100474</v>
      </c>
      <c r="G12" s="21">
        <v>3.8215176816707315</v>
      </c>
      <c r="H12" s="21">
        <v>2.8033971703960359</v>
      </c>
      <c r="I12" s="21">
        <v>1.5124768576152123</v>
      </c>
      <c r="J12" s="21">
        <v>2.0746194044012736</v>
      </c>
      <c r="K12" s="21">
        <v>2.1031297244232015</v>
      </c>
      <c r="L12" s="21">
        <v>1.8578556129299133</v>
      </c>
      <c r="M12" s="21">
        <v>1.5786828254007357</v>
      </c>
      <c r="N12" s="21"/>
      <c r="O12" s="21"/>
    </row>
    <row r="13" spans="1:15" x14ac:dyDescent="0.35">
      <c r="A13" s="20" t="str">
        <f t="shared" si="0"/>
        <v>DISTRIBUCION VOLUMEN POR CRITERIO (Consumiciones)Total AperitivosMaquinas dispensadoras</v>
      </c>
      <c r="B13" s="20" t="s">
        <v>163</v>
      </c>
      <c r="C13" s="20" t="s">
        <v>21</v>
      </c>
      <c r="D13" s="20" t="s">
        <v>84</v>
      </c>
      <c r="E13" s="21">
        <v>6.8143064457054923</v>
      </c>
      <c r="F13" s="21">
        <v>6.277692011155894</v>
      </c>
      <c r="G13" s="21">
        <v>6.7377598678758313</v>
      </c>
      <c r="H13" s="21">
        <v>4.7738642187196758</v>
      </c>
      <c r="I13" s="21">
        <v>4.919234046292523</v>
      </c>
      <c r="J13" s="21">
        <v>5.3162290812991557</v>
      </c>
      <c r="K13" s="21">
        <v>6.0066954912751891</v>
      </c>
      <c r="L13" s="21">
        <v>5.8244668917237199</v>
      </c>
      <c r="M13" s="21">
        <v>5.3100147627390681</v>
      </c>
      <c r="N13" s="21"/>
      <c r="O13" s="21"/>
    </row>
    <row r="14" spans="1:15" x14ac:dyDescent="0.35">
      <c r="A14" s="20" t="str">
        <f t="shared" si="0"/>
        <v>DISTRIBUCION VOLUMEN POR CRITERIO (Consumiciones)Total AperitivosServicio en la empresa</v>
      </c>
      <c r="B14" s="20" t="s">
        <v>163</v>
      </c>
      <c r="C14" s="20" t="s">
        <v>21</v>
      </c>
      <c r="D14" s="20" t="s">
        <v>85</v>
      </c>
      <c r="E14" s="21">
        <v>0.3896119771461467</v>
      </c>
      <c r="F14" s="21">
        <v>0.74486600800314184</v>
      </c>
      <c r="G14" s="21">
        <v>0.35519432375156867</v>
      </c>
      <c r="H14" s="21">
        <v>0.75945862068657111</v>
      </c>
      <c r="I14" s="21">
        <v>0.42472162371020783</v>
      </c>
      <c r="J14" s="21">
        <v>0.75534090190262648</v>
      </c>
      <c r="K14" s="21">
        <v>0.64124058176443766</v>
      </c>
      <c r="L14" s="21">
        <v>0.55573229428488302</v>
      </c>
      <c r="M14" s="21">
        <v>0.82800471378119167</v>
      </c>
      <c r="N14" s="21"/>
      <c r="O14" s="21"/>
    </row>
    <row r="15" spans="1:15" x14ac:dyDescent="0.35">
      <c r="A15" s="20" t="str">
        <f t="shared" si="0"/>
        <v>DISTRIBUCION VOLUMEN POR CRITERIO (Consumiciones)Total AperitivosResto de canales</v>
      </c>
      <c r="B15" s="20" t="s">
        <v>163</v>
      </c>
      <c r="C15" s="20" t="s">
        <v>21</v>
      </c>
      <c r="D15" s="20" t="s">
        <v>86</v>
      </c>
      <c r="E15" s="21">
        <v>5.4344704598355431</v>
      </c>
      <c r="F15" s="21">
        <v>4.2999585545116767</v>
      </c>
      <c r="G15" s="21">
        <v>8.0457595363815031</v>
      </c>
      <c r="H15" s="21">
        <v>10.81451059692856</v>
      </c>
      <c r="I15" s="21">
        <v>11.756357317559612</v>
      </c>
      <c r="J15" s="21">
        <v>8.5949582504550985</v>
      </c>
      <c r="K15" s="21">
        <v>15.213724892808035</v>
      </c>
      <c r="L15" s="21">
        <v>11.800736869042737</v>
      </c>
      <c r="M15" s="21">
        <v>9.7316509081014893</v>
      </c>
      <c r="N15" s="21"/>
      <c r="O15" s="21"/>
    </row>
    <row r="16" spans="1:15" x14ac:dyDescent="0.35">
      <c r="A16" s="20" t="str">
        <f t="shared" si="0"/>
        <v>DISTRIBUCION VOLUMEN POR CRITERIO (Consumiciones)Total AperitivosEN LA CALLE</v>
      </c>
      <c r="B16" s="20" t="s">
        <v>163</v>
      </c>
      <c r="C16" s="20" t="s">
        <v>21</v>
      </c>
      <c r="D16" s="20" t="s">
        <v>182</v>
      </c>
      <c r="E16" s="21">
        <v>35.176039803271607</v>
      </c>
      <c r="F16" s="21">
        <v>35.314804726595519</v>
      </c>
      <c r="G16" s="21">
        <v>36.080101756919944</v>
      </c>
      <c r="H16" s="21">
        <v>32.053756930240127</v>
      </c>
      <c r="I16" s="21">
        <v>34.497854402631404</v>
      </c>
      <c r="J16" s="21">
        <v>36.715386183290342</v>
      </c>
      <c r="K16" s="21">
        <v>36.608477258305797</v>
      </c>
      <c r="L16" s="21">
        <v>35.876031073297789</v>
      </c>
      <c r="M16" s="21">
        <v>33.435453002829377</v>
      </c>
      <c r="N16" s="21"/>
      <c r="O16" s="21"/>
    </row>
    <row r="17" spans="1:15" x14ac:dyDescent="0.35">
      <c r="A17" s="20" t="str">
        <f t="shared" si="0"/>
        <v>DISTRIBUCION VOLUMEN POR CRITERIO (Consumiciones)Total AperitivosEN CASA DE OTROS</v>
      </c>
      <c r="B17" s="20" t="s">
        <v>163</v>
      </c>
      <c r="C17" s="20" t="s">
        <v>21</v>
      </c>
      <c r="D17" s="20" t="s">
        <v>183</v>
      </c>
      <c r="E17" s="21">
        <v>17.790781885562826</v>
      </c>
      <c r="F17" s="21">
        <v>17.683088611901912</v>
      </c>
      <c r="G17" s="21">
        <v>14.301264710060851</v>
      </c>
      <c r="H17" s="21">
        <v>17.415193715807163</v>
      </c>
      <c r="I17" s="21">
        <v>15.991502038769795</v>
      </c>
      <c r="J17" s="21">
        <v>16.853909978422372</v>
      </c>
      <c r="K17" s="21">
        <v>11.076169136061226</v>
      </c>
      <c r="L17" s="21">
        <v>15.627775966570963</v>
      </c>
      <c r="M17" s="21">
        <v>17.495914048869629</v>
      </c>
      <c r="N17" s="21"/>
      <c r="O17" s="21"/>
    </row>
    <row r="18" spans="1:15" x14ac:dyDescent="0.35">
      <c r="A18" s="20" t="str">
        <f t="shared" si="0"/>
        <v>DISTRIBUCION VOLUMEN POR CRITERIO (Consumiciones)Total AperitivosEN EL ESTABLECIMIENTO</v>
      </c>
      <c r="B18" s="20" t="s">
        <v>163</v>
      </c>
      <c r="C18" s="20" t="s">
        <v>21</v>
      </c>
      <c r="D18" s="20" t="s">
        <v>184</v>
      </c>
      <c r="E18" s="21">
        <v>16.224538277805504</v>
      </c>
      <c r="F18" s="21">
        <v>16.725697831622728</v>
      </c>
      <c r="G18" s="21">
        <v>19.392743825918117</v>
      </c>
      <c r="H18" s="21">
        <v>13.607445441268142</v>
      </c>
      <c r="I18" s="21">
        <v>13.960873539412914</v>
      </c>
      <c r="J18" s="21">
        <v>16.499662629940186</v>
      </c>
      <c r="K18" s="21">
        <v>20.067235812235261</v>
      </c>
      <c r="L18" s="21">
        <v>14.464779622871687</v>
      </c>
      <c r="M18" s="21">
        <v>13.210711902297509</v>
      </c>
      <c r="N18" s="21"/>
      <c r="O18" s="21"/>
    </row>
    <row r="19" spans="1:15" x14ac:dyDescent="0.35">
      <c r="A19" s="20" t="str">
        <f t="shared" si="0"/>
        <v>DISTRIBUCION VOLUMEN POR CRITERIO (Consumiciones)Total AperitivosEN EL TRABAJO</v>
      </c>
      <c r="B19" s="20" t="s">
        <v>163</v>
      </c>
      <c r="C19" s="20" t="s">
        <v>21</v>
      </c>
      <c r="D19" s="20" t="s">
        <v>185</v>
      </c>
      <c r="E19" s="21">
        <v>10.547267307605374</v>
      </c>
      <c r="F19" s="21">
        <v>12.493796750601319</v>
      </c>
      <c r="G19" s="21">
        <v>9.1670021073568062</v>
      </c>
      <c r="H19" s="21">
        <v>10.332034411733403</v>
      </c>
      <c r="I19" s="21">
        <v>8.7041039880284199</v>
      </c>
      <c r="J19" s="21">
        <v>7.5596213723932877</v>
      </c>
      <c r="K19" s="21">
        <v>7.6795613934631097</v>
      </c>
      <c r="L19" s="21">
        <v>7.6664204009661328</v>
      </c>
      <c r="M19" s="21">
        <v>8.1709416715538747</v>
      </c>
      <c r="N19" s="21"/>
      <c r="O19" s="21"/>
    </row>
    <row r="20" spans="1:15" x14ac:dyDescent="0.35">
      <c r="A20" s="20" t="str">
        <f t="shared" si="0"/>
        <v>DISTRIBUCION VOLUMEN POR CRITERIO (Consumiciones)Total AperitivosEN COLEGIO/INSTITUTO/UNIV.</v>
      </c>
      <c r="B20" s="20" t="s">
        <v>163</v>
      </c>
      <c r="C20" s="20" t="s">
        <v>21</v>
      </c>
      <c r="D20" s="20" t="s">
        <v>186</v>
      </c>
      <c r="E20" s="21">
        <v>1.7561016337755815</v>
      </c>
      <c r="F20" s="21">
        <v>1.3929602394789089</v>
      </c>
      <c r="G20" s="21">
        <v>0.90720600596689782</v>
      </c>
      <c r="H20" s="21">
        <v>2.2075499035423265</v>
      </c>
      <c r="I20" s="21">
        <v>0.56492669819228802</v>
      </c>
      <c r="J20" s="21">
        <v>1.0690958482397015</v>
      </c>
      <c r="K20" s="21">
        <v>0.46233951816375285</v>
      </c>
      <c r="L20" s="21">
        <v>1.7205068340922873</v>
      </c>
      <c r="M20" s="21">
        <v>0.96171431617999881</v>
      </c>
      <c r="N20" s="21"/>
      <c r="O20" s="21"/>
    </row>
    <row r="21" spans="1:15" x14ac:dyDescent="0.35">
      <c r="A21" s="20" t="str">
        <f t="shared" si="0"/>
        <v>DISTRIBUCION VOLUMEN POR CRITERIO (Consumiciones)Total AperitivosEN MI CASA</v>
      </c>
      <c r="B21" s="20" t="s">
        <v>163</v>
      </c>
      <c r="C21" s="20" t="s">
        <v>21</v>
      </c>
      <c r="D21" s="20" t="s">
        <v>187</v>
      </c>
      <c r="E21" s="21">
        <v>4.2098703699774243</v>
      </c>
      <c r="F21" s="21">
        <v>3.6553635710446253</v>
      </c>
      <c r="G21" s="21">
        <v>6.2472844102952667</v>
      </c>
      <c r="H21" s="21">
        <v>6.1023113172531795</v>
      </c>
      <c r="I21" s="21">
        <v>7.0367529931104826</v>
      </c>
      <c r="J21" s="21">
        <v>6.867285295585372</v>
      </c>
      <c r="K21" s="21">
        <v>7.5452410225605506</v>
      </c>
      <c r="L21" s="21">
        <v>7.6198691724420797</v>
      </c>
      <c r="M21" s="21">
        <v>8.7229044907774256</v>
      </c>
      <c r="N21" s="21"/>
      <c r="O21" s="21"/>
    </row>
    <row r="22" spans="1:15" x14ac:dyDescent="0.35">
      <c r="A22" s="20" t="str">
        <f t="shared" si="0"/>
        <v>DISTRIBUCION VOLUMEN POR CRITERIO (Consumiciones)Total AperitivosEN M.TRANSP.(AVION,TREN,AUTOC,E</v>
      </c>
      <c r="B22" s="20" t="s">
        <v>163</v>
      </c>
      <c r="C22" s="20" t="s">
        <v>21</v>
      </c>
      <c r="D22" s="20" t="s">
        <v>188</v>
      </c>
      <c r="E22" s="21">
        <v>0.47511935722845816</v>
      </c>
      <c r="F22" s="21">
        <v>0.24364155625093883</v>
      </c>
      <c r="G22" s="21">
        <v>0.55246985473444932</v>
      </c>
      <c r="H22" s="21">
        <v>0.81112755755933919</v>
      </c>
      <c r="I22" s="21">
        <v>0.69857617796784655</v>
      </c>
      <c r="J22" s="21">
        <v>0.31396457262944821</v>
      </c>
      <c r="K22" s="21">
        <v>0.71184502703477448</v>
      </c>
      <c r="L22" s="21">
        <v>0.66623662190064548</v>
      </c>
      <c r="M22" s="21">
        <v>1.080558961791531</v>
      </c>
      <c r="N22" s="21"/>
      <c r="O22" s="21"/>
    </row>
    <row r="23" spans="1:15" x14ac:dyDescent="0.35">
      <c r="A23" s="20" t="str">
        <f t="shared" si="0"/>
        <v>DISTRIBUCION VOLUMEN POR CRITERIO (Consumiciones)Total AperitivosEN OTRO LUGAR</v>
      </c>
      <c r="B23" s="20" t="s">
        <v>163</v>
      </c>
      <c r="C23" s="20" t="s">
        <v>21</v>
      </c>
      <c r="D23" s="20" t="s">
        <v>189</v>
      </c>
      <c r="E23" s="21">
        <v>13.820280073178088</v>
      </c>
      <c r="F23" s="21">
        <v>12.490620469727599</v>
      </c>
      <c r="G23" s="21">
        <v>13.351903428598488</v>
      </c>
      <c r="H23" s="21">
        <v>17.47057303102476</v>
      </c>
      <c r="I23" s="21">
        <v>18.545421964610785</v>
      </c>
      <c r="J23" s="21">
        <v>14.121036780365062</v>
      </c>
      <c r="K23" s="21">
        <v>15.84911952417068</v>
      </c>
      <c r="L23" s="21">
        <v>16.358405109706549</v>
      </c>
      <c r="M23" s="21">
        <v>16.921785059666838</v>
      </c>
      <c r="N23" s="21"/>
      <c r="O23" s="21"/>
    </row>
    <row r="24" spans="1:15" x14ac:dyDescent="0.35">
      <c r="A24" s="20" t="str">
        <f t="shared" si="0"/>
        <v>DISTRIBUCION VOLUMEN POR CRITERIO (Consumiciones)Total AperitivosDESAYUNO</v>
      </c>
      <c r="B24" s="20" t="s">
        <v>163</v>
      </c>
      <c r="C24" s="20" t="s">
        <v>21</v>
      </c>
      <c r="D24" s="20" t="s">
        <v>190</v>
      </c>
      <c r="E24" s="21">
        <v>5.0158072792456343</v>
      </c>
      <c r="F24" s="21">
        <v>4.0738697960121844</v>
      </c>
      <c r="G24" s="21">
        <v>4.0050649077735416</v>
      </c>
      <c r="H24" s="21">
        <v>3.9657993376304774</v>
      </c>
      <c r="I24" s="21">
        <v>2.8683358762316402</v>
      </c>
      <c r="J24" s="21">
        <v>3.5235921828545722</v>
      </c>
      <c r="K24" s="21">
        <v>3.4812910140255267</v>
      </c>
      <c r="L24" s="21">
        <v>4.8262757614956131</v>
      </c>
      <c r="M24" s="21">
        <v>2.5785918222147051</v>
      </c>
      <c r="N24" s="21"/>
      <c r="O24" s="21"/>
    </row>
    <row r="25" spans="1:15" x14ac:dyDescent="0.35">
      <c r="A25" s="20" t="str">
        <f t="shared" si="0"/>
        <v>DISTRIBUCION VOLUMEN POR CRITERIO (Consumiciones)Total AperitivosAPERITIVO/ANTES DE COMER</v>
      </c>
      <c r="B25" s="20" t="s">
        <v>163</v>
      </c>
      <c r="C25" s="20" t="s">
        <v>21</v>
      </c>
      <c r="D25" s="20" t="s">
        <v>191</v>
      </c>
      <c r="E25" s="21">
        <v>19.350816611020445</v>
      </c>
      <c r="F25" s="21">
        <v>18.665156651276934</v>
      </c>
      <c r="G25" s="21">
        <v>21.898485781261098</v>
      </c>
      <c r="H25" s="21">
        <v>21.620927156345502</v>
      </c>
      <c r="I25" s="21">
        <v>21.18862045110528</v>
      </c>
      <c r="J25" s="21">
        <v>25.293055096747892</v>
      </c>
      <c r="K25" s="21">
        <v>26.681136591335186</v>
      </c>
      <c r="L25" s="21">
        <v>23.221865239201993</v>
      </c>
      <c r="M25" s="21">
        <v>22.024462391784343</v>
      </c>
      <c r="N25" s="21"/>
      <c r="O25" s="21"/>
    </row>
    <row r="26" spans="1:15" x14ac:dyDescent="0.35">
      <c r="A26" s="20" t="str">
        <f t="shared" si="0"/>
        <v>DISTRIBUCION VOLUMEN POR CRITERIO (Consumiciones)Total AperitivosCOMIDA</v>
      </c>
      <c r="B26" s="20" t="s">
        <v>163</v>
      </c>
      <c r="C26" s="20" t="s">
        <v>21</v>
      </c>
      <c r="D26" s="20" t="s">
        <v>192</v>
      </c>
      <c r="E26" s="21">
        <v>7.3608061767769346</v>
      </c>
      <c r="F26" s="21">
        <v>7.9473425116689853</v>
      </c>
      <c r="G26" s="21">
        <v>9.4081642317618908</v>
      </c>
      <c r="H26" s="21">
        <v>9.8948580055397208</v>
      </c>
      <c r="I26" s="21">
        <v>10.012362707183035</v>
      </c>
      <c r="J26" s="21">
        <v>8.1907265404808935</v>
      </c>
      <c r="K26" s="21">
        <v>7.9264144189306078</v>
      </c>
      <c r="L26" s="21">
        <v>7.8573937551926125</v>
      </c>
      <c r="M26" s="21">
        <v>10.153593155089652</v>
      </c>
      <c r="N26" s="21"/>
      <c r="O26" s="21"/>
    </row>
    <row r="27" spans="1:15" x14ac:dyDescent="0.35">
      <c r="A27" s="20" t="str">
        <f t="shared" si="0"/>
        <v>DISTRIBUCION VOLUMEN POR CRITERIO (Consumiciones)Total AperitivosTARDE/MERIENDA</v>
      </c>
      <c r="B27" s="20" t="s">
        <v>163</v>
      </c>
      <c r="C27" s="20" t="s">
        <v>21</v>
      </c>
      <c r="D27" s="20" t="s">
        <v>193</v>
      </c>
      <c r="E27" s="21">
        <v>34.738788723636468</v>
      </c>
      <c r="F27" s="21">
        <v>37.338149938555709</v>
      </c>
      <c r="G27" s="21">
        <v>30.634071697487741</v>
      </c>
      <c r="H27" s="21">
        <v>31.033765104770833</v>
      </c>
      <c r="I27" s="21">
        <v>30.19538246425369</v>
      </c>
      <c r="J27" s="21">
        <v>28.28836530148935</v>
      </c>
      <c r="K27" s="21">
        <v>24.705066346297205</v>
      </c>
      <c r="L27" s="21">
        <v>28.526919207322422</v>
      </c>
      <c r="M27" s="21">
        <v>28.428577206551498</v>
      </c>
      <c r="N27" s="21"/>
      <c r="O27" s="21"/>
    </row>
    <row r="28" spans="1:15" x14ac:dyDescent="0.35">
      <c r="A28" s="20" t="str">
        <f t="shared" si="0"/>
        <v>DISTRIBUCION VOLUMEN POR CRITERIO (Consumiciones)Total AperitivosANTES DE CENAR</v>
      </c>
      <c r="B28" s="20" t="s">
        <v>163</v>
      </c>
      <c r="C28" s="20" t="s">
        <v>21</v>
      </c>
      <c r="D28" s="20" t="s">
        <v>194</v>
      </c>
      <c r="E28" s="21">
        <v>9.2797973302728671</v>
      </c>
      <c r="F28" s="21">
        <v>6.6349068743405377</v>
      </c>
      <c r="G28" s="21">
        <v>8.2118174768545931</v>
      </c>
      <c r="H28" s="21">
        <v>6.5591996114861999</v>
      </c>
      <c r="I28" s="21">
        <v>5.8267032752128154</v>
      </c>
      <c r="J28" s="21">
        <v>7.7655093585048878</v>
      </c>
      <c r="K28" s="21">
        <v>9.0547660359392879</v>
      </c>
      <c r="L28" s="21">
        <v>5.7477757211816547</v>
      </c>
      <c r="M28" s="21">
        <v>8.9565124269906278</v>
      </c>
      <c r="N28" s="21"/>
      <c r="O28" s="21"/>
    </row>
    <row r="29" spans="1:15" x14ac:dyDescent="0.35">
      <c r="A29" s="20" t="str">
        <f t="shared" si="0"/>
        <v>DISTRIBUCION VOLUMEN POR CRITERIO (Consumiciones)Total AperitivosCENA</v>
      </c>
      <c r="B29" s="20" t="s">
        <v>163</v>
      </c>
      <c r="C29" s="20" t="s">
        <v>21</v>
      </c>
      <c r="D29" s="20" t="s">
        <v>195</v>
      </c>
      <c r="E29" s="21">
        <v>4.6866036675766258</v>
      </c>
      <c r="F29" s="21">
        <v>5.2681830768478983</v>
      </c>
      <c r="G29" s="21">
        <v>5.1077223379821461</v>
      </c>
      <c r="H29" s="21">
        <v>3.6555758974767172</v>
      </c>
      <c r="I29" s="21">
        <v>4.6746152699679264</v>
      </c>
      <c r="J29" s="21">
        <v>5.1911122317732312</v>
      </c>
      <c r="K29" s="21">
        <v>4.7920688391000557</v>
      </c>
      <c r="L29" s="21">
        <v>5.6031520256887557</v>
      </c>
      <c r="M29" s="21">
        <v>5.8344698007305995</v>
      </c>
      <c r="N29" s="21"/>
      <c r="O29" s="21"/>
    </row>
    <row r="30" spans="1:15" x14ac:dyDescent="0.35">
      <c r="A30" s="20" t="str">
        <f t="shared" si="0"/>
        <v>DISTRIBUCION VOLUMEN POR CRITERIO (Consumiciones)Total AperitivosDESPUES DE LA CENA</v>
      </c>
      <c r="B30" s="20" t="s">
        <v>163</v>
      </c>
      <c r="C30" s="20" t="s">
        <v>21</v>
      </c>
      <c r="D30" s="20" t="s">
        <v>196</v>
      </c>
      <c r="E30" s="21">
        <v>2.6927608860711612</v>
      </c>
      <c r="F30" s="21">
        <v>2.9424034401565153</v>
      </c>
      <c r="G30" s="21">
        <v>4.2906309935358609</v>
      </c>
      <c r="H30" s="21">
        <v>3.514906891737553</v>
      </c>
      <c r="I30" s="21">
        <v>3.2889858186395164</v>
      </c>
      <c r="J30" s="21">
        <v>2.0164792974268502</v>
      </c>
      <c r="K30" s="21">
        <v>3.339793301195551</v>
      </c>
      <c r="L30" s="21">
        <v>2.0599345862210399</v>
      </c>
      <c r="M30" s="21">
        <v>2.409329573093943</v>
      </c>
      <c r="N30" s="21"/>
      <c r="O30" s="21"/>
    </row>
    <row r="31" spans="1:15" x14ac:dyDescent="0.35">
      <c r="A31" s="20" t="str">
        <f t="shared" si="0"/>
        <v>DISTRIBUCION VOLUMEN POR CRITERIO (Consumiciones)Total AperitivosDURANTE EL DIA</v>
      </c>
      <c r="B31" s="20" t="s">
        <v>163</v>
      </c>
      <c r="C31" s="20" t="s">
        <v>21</v>
      </c>
      <c r="D31" s="20" t="s">
        <v>197</v>
      </c>
      <c r="E31" s="21">
        <v>16.87460733201652</v>
      </c>
      <c r="F31" s="21">
        <v>17.129954228978178</v>
      </c>
      <c r="G31" s="21">
        <v>16.444012975635168</v>
      </c>
      <c r="H31" s="21">
        <v>19.754960840062711</v>
      </c>
      <c r="I31" s="21">
        <v>21.945011367660022</v>
      </c>
      <c r="J31" s="21">
        <v>19.731131876550673</v>
      </c>
      <c r="K31" s="21">
        <v>20.019439684758751</v>
      </c>
      <c r="L31" s="21">
        <v>22.156717882921257</v>
      </c>
      <c r="M31" s="21">
        <v>19.614459027424132</v>
      </c>
      <c r="N31" s="21"/>
      <c r="O31" s="21"/>
    </row>
    <row r="32" spans="1:15" x14ac:dyDescent="0.35">
      <c r="A32" s="20" t="str">
        <f t="shared" si="0"/>
        <v>DISTRIBUCION VOLUMEN POR CRITERIO (Consumiciones)Total AperitivosCON AMIGOS</v>
      </c>
      <c r="B32" s="20" t="s">
        <v>163</v>
      </c>
      <c r="C32" s="20" t="s">
        <v>21</v>
      </c>
      <c r="D32" s="20" t="s">
        <v>198</v>
      </c>
      <c r="E32" s="21">
        <v>18.23080989472577</v>
      </c>
      <c r="F32" s="21">
        <v>16.428149992851104</v>
      </c>
      <c r="G32" s="21">
        <v>19.924910614921977</v>
      </c>
      <c r="H32" s="21">
        <v>18.68253217268115</v>
      </c>
      <c r="I32" s="21">
        <v>19.153736079031731</v>
      </c>
      <c r="J32" s="21">
        <v>21.488777174104033</v>
      </c>
      <c r="K32" s="21">
        <v>23.339131386771935</v>
      </c>
      <c r="L32" s="21">
        <v>19.139814065014146</v>
      </c>
      <c r="M32" s="21">
        <v>19.250041824696609</v>
      </c>
      <c r="N32" s="21"/>
      <c r="O32" s="21"/>
    </row>
    <row r="33" spans="1:15" x14ac:dyDescent="0.35">
      <c r="A33" s="20" t="str">
        <f t="shared" si="0"/>
        <v>DISTRIBUCION VOLUMEN POR CRITERIO (Consumiciones)Total AperitivosCON CLIENTES</v>
      </c>
      <c r="B33" s="20" t="s">
        <v>163</v>
      </c>
      <c r="C33" s="20" t="s">
        <v>21</v>
      </c>
      <c r="D33" s="20" t="s">
        <v>199</v>
      </c>
      <c r="E33" s="21">
        <v>0.245025744258629</v>
      </c>
      <c r="F33" s="21">
        <v>0.32025942341905367</v>
      </c>
      <c r="G33" s="21">
        <v>0.14378951294011794</v>
      </c>
      <c r="H33" s="21">
        <v>0.17472800009301434</v>
      </c>
      <c r="I33" s="21">
        <v>0.25013435290489161</v>
      </c>
      <c r="J33" s="21">
        <v>0.24037212620451656</v>
      </c>
      <c r="K33" s="21">
        <v>7.0199121720948693E-2</v>
      </c>
      <c r="L33" s="21">
        <v>1.1449873975061435</v>
      </c>
      <c r="M33" s="21">
        <v>0.63661407479174992</v>
      </c>
      <c r="N33" s="21"/>
      <c r="O33" s="21"/>
    </row>
    <row r="34" spans="1:15" x14ac:dyDescent="0.35">
      <c r="A34" s="20" t="str">
        <f t="shared" si="0"/>
        <v>DISTRIBUCION VOLUMEN POR CRITERIO (Consumiciones)Total AperitivosCON COMPAÑEROS DE TRABAJO</v>
      </c>
      <c r="B34" s="20" t="s">
        <v>163</v>
      </c>
      <c r="C34" s="20" t="s">
        <v>21</v>
      </c>
      <c r="D34" s="20" t="s">
        <v>200</v>
      </c>
      <c r="E34" s="21">
        <v>4.3804393453088801</v>
      </c>
      <c r="F34" s="21">
        <v>5.372946955204486</v>
      </c>
      <c r="G34" s="21">
        <v>3.7612419494234368</v>
      </c>
      <c r="H34" s="21">
        <v>4.2504017951770274</v>
      </c>
      <c r="I34" s="21">
        <v>2.879546740940548</v>
      </c>
      <c r="J34" s="21">
        <v>2.8898908467285649</v>
      </c>
      <c r="K34" s="21">
        <v>2.8414624923562926</v>
      </c>
      <c r="L34" s="21">
        <v>3.6245841527583518</v>
      </c>
      <c r="M34" s="21">
        <v>3.4772326574584929</v>
      </c>
      <c r="N34" s="21"/>
      <c r="O34" s="21"/>
    </row>
    <row r="35" spans="1:15" x14ac:dyDescent="0.35">
      <c r="A35" s="20" t="str">
        <f t="shared" si="0"/>
        <v>DISTRIBUCION VOLUMEN POR CRITERIO (Consumiciones)Total AperitivosCON COMPAÑEROS DE CLASE</v>
      </c>
      <c r="B35" s="20" t="s">
        <v>163</v>
      </c>
      <c r="C35" s="20" t="s">
        <v>21</v>
      </c>
      <c r="D35" s="20" t="s">
        <v>201</v>
      </c>
      <c r="E35" s="21">
        <v>1.5613789069599446</v>
      </c>
      <c r="F35" s="21">
        <v>0.92224627307328244</v>
      </c>
      <c r="G35" s="21">
        <v>1.0086314315819385</v>
      </c>
      <c r="H35" s="21">
        <v>1.19872963857663</v>
      </c>
      <c r="I35" s="21">
        <v>0.59531388784310824</v>
      </c>
      <c r="J35" s="21">
        <v>0.73777894529685051</v>
      </c>
      <c r="K35" s="21">
        <v>0.39457763161401244</v>
      </c>
      <c r="L35" s="21">
        <v>0.41961992701420808</v>
      </c>
      <c r="M35" s="21">
        <v>0.49570566076586081</v>
      </c>
      <c r="N35" s="21"/>
      <c r="O35" s="21"/>
    </row>
    <row r="36" spans="1:15" x14ac:dyDescent="0.35">
      <c r="A36" s="20" t="str">
        <f t="shared" si="0"/>
        <v>DISTRIBUCION VOLUMEN POR CRITERIO (Consumiciones)Total AperitivosCON FAMILIA</v>
      </c>
      <c r="B36" s="20" t="s">
        <v>163</v>
      </c>
      <c r="C36" s="20" t="s">
        <v>21</v>
      </c>
      <c r="D36" s="20" t="s">
        <v>202</v>
      </c>
      <c r="E36" s="21">
        <v>32.480130192789026</v>
      </c>
      <c r="F36" s="21">
        <v>35.329012022811305</v>
      </c>
      <c r="G36" s="21">
        <v>35.02962730566145</v>
      </c>
      <c r="H36" s="21">
        <v>33.169437272103657</v>
      </c>
      <c r="I36" s="21">
        <v>30.447340467232799</v>
      </c>
      <c r="J36" s="21">
        <v>29.737439993814878</v>
      </c>
      <c r="K36" s="21">
        <v>28.132378563191939</v>
      </c>
      <c r="L36" s="21">
        <v>26.75782879538388</v>
      </c>
      <c r="M36" s="21">
        <v>28.245146037132979</v>
      </c>
      <c r="N36" s="21"/>
      <c r="O36" s="21"/>
    </row>
    <row r="37" spans="1:15" x14ac:dyDescent="0.35">
      <c r="A37" s="20" t="str">
        <f t="shared" si="0"/>
        <v>DISTRIBUCION VOLUMEN POR CRITERIO (Consumiciones)Total AperitivosCON LA PAREJA</v>
      </c>
      <c r="B37" s="20" t="s">
        <v>163</v>
      </c>
      <c r="C37" s="20" t="s">
        <v>21</v>
      </c>
      <c r="D37" s="20" t="s">
        <v>203</v>
      </c>
      <c r="E37" s="21">
        <v>8.3233203958554558</v>
      </c>
      <c r="F37" s="21">
        <v>8.9137508528902352</v>
      </c>
      <c r="G37" s="21">
        <v>10.049036002651954</v>
      </c>
      <c r="H37" s="21">
        <v>8.6984394159056322</v>
      </c>
      <c r="I37" s="21">
        <v>10.436976469503742</v>
      </c>
      <c r="J37" s="21">
        <v>9.837623087357759</v>
      </c>
      <c r="K37" s="21">
        <v>12.423291032752157</v>
      </c>
      <c r="L37" s="21">
        <v>9.2116956050774572</v>
      </c>
      <c r="M37" s="21">
        <v>11.320594112921166</v>
      </c>
      <c r="N37" s="21"/>
      <c r="O37" s="21"/>
    </row>
    <row r="38" spans="1:15" x14ac:dyDescent="0.35">
      <c r="A38" s="20" t="str">
        <f t="shared" si="0"/>
        <v>DISTRIBUCION VOLUMEN POR CRITERIO (Consumiciones)Total AperitivosESTABA SOLO/A</v>
      </c>
      <c r="B38" s="20" t="s">
        <v>163</v>
      </c>
      <c r="C38" s="20" t="s">
        <v>21</v>
      </c>
      <c r="D38" s="20" t="s">
        <v>204</v>
      </c>
      <c r="E38" s="21">
        <v>33.566398599172828</v>
      </c>
      <c r="F38" s="21">
        <v>30.912922848047081</v>
      </c>
      <c r="G38" s="21">
        <v>28.642745305803519</v>
      </c>
      <c r="H38" s="21">
        <v>32.294306358872632</v>
      </c>
      <c r="I38" s="21">
        <v>34.755274396101143</v>
      </c>
      <c r="J38" s="21">
        <v>32.001992591915766</v>
      </c>
      <c r="K38" s="21">
        <v>30.108852151077826</v>
      </c>
      <c r="L38" s="21">
        <v>37.692753303115389</v>
      </c>
      <c r="M38" s="21">
        <v>34.331953884365284</v>
      </c>
      <c r="N38" s="21"/>
      <c r="O38" s="21"/>
    </row>
    <row r="39" spans="1:15" x14ac:dyDescent="0.35">
      <c r="A39" s="20" t="str">
        <f t="shared" si="0"/>
        <v>DISTRIBUCION VOLUMEN POR CRITERIO (Consumiciones)Total AperitivosOTROS</v>
      </c>
      <c r="B39" s="20" t="s">
        <v>163</v>
      </c>
      <c r="C39" s="20" t="s">
        <v>21</v>
      </c>
      <c r="D39" s="20" t="s">
        <v>205</v>
      </c>
      <c r="E39" s="21">
        <v>1.2124812372743283</v>
      </c>
      <c r="F39" s="21">
        <v>1.8006815882490277</v>
      </c>
      <c r="G39" s="21">
        <v>1.4399906471242867</v>
      </c>
      <c r="H39" s="21">
        <v>1.5314187282612488</v>
      </c>
      <c r="I39" s="21">
        <v>1.4816820863080651</v>
      </c>
      <c r="J39" s="21">
        <v>3.0660964175516772</v>
      </c>
      <c r="K39" s="21">
        <v>2.6900836000077786</v>
      </c>
      <c r="L39" s="21">
        <v>2.0087384886121837</v>
      </c>
      <c r="M39" s="21">
        <v>2.242709174040376</v>
      </c>
      <c r="N39" s="21"/>
      <c r="O39" s="21"/>
    </row>
    <row r="40" spans="1:15" x14ac:dyDescent="0.35">
      <c r="A40" s="20" t="str">
        <f t="shared" si="0"/>
        <v>DISTRIBUCION VOLUMEN POR CRITERIO (Consumiciones)Total AperitivosESTAR TRABAJANDO</v>
      </c>
      <c r="B40" s="20" t="s">
        <v>163</v>
      </c>
      <c r="C40" s="20" t="s">
        <v>21</v>
      </c>
      <c r="D40" s="20" t="s">
        <v>206</v>
      </c>
      <c r="E40" s="21">
        <v>8.7396024285678688</v>
      </c>
      <c r="F40" s="21">
        <v>9.4711266114422106</v>
      </c>
      <c r="G40" s="21">
        <v>6.8688377572040826</v>
      </c>
      <c r="H40" s="21">
        <v>7.177601964749349</v>
      </c>
      <c r="I40" s="21">
        <v>6.2588337358033481</v>
      </c>
      <c r="J40" s="21">
        <v>5.2117506694687119</v>
      </c>
      <c r="K40" s="21">
        <v>6.0317149921816311</v>
      </c>
      <c r="L40" s="21">
        <v>5.4369901598886639</v>
      </c>
      <c r="M40" s="21">
        <v>6.5506271866043315</v>
      </c>
      <c r="N40" s="21"/>
      <c r="O40" s="21"/>
    </row>
    <row r="41" spans="1:15" x14ac:dyDescent="0.35">
      <c r="A41" s="20" t="str">
        <f t="shared" si="0"/>
        <v>DISTRIBUCION VOLUMEN POR CRITERIO (Consumiciones)Total AperitivosCOMIDA DE NEGOCIOS</v>
      </c>
      <c r="B41" s="20" t="s">
        <v>163</v>
      </c>
      <c r="C41" s="20" t="s">
        <v>21</v>
      </c>
      <c r="D41" s="20" t="s">
        <v>207</v>
      </c>
      <c r="E41" s="21">
        <v>0.39536889340742165</v>
      </c>
      <c r="F41" s="21" t="s">
        <v>181</v>
      </c>
      <c r="G41" s="21">
        <v>0.37613403618023816</v>
      </c>
      <c r="H41" s="21">
        <v>0.301958757077811</v>
      </c>
      <c r="I41" s="21">
        <v>0.11068809880516804</v>
      </c>
      <c r="J41" s="21">
        <v>1.5801412034271173E-2</v>
      </c>
      <c r="K41" s="21">
        <v>2.3581360374590264E-2</v>
      </c>
      <c r="L41" s="21">
        <v>0.17938966420225688</v>
      </c>
      <c r="M41" s="21">
        <v>0.18655552021649566</v>
      </c>
      <c r="N41" s="21"/>
      <c r="O41" s="21"/>
    </row>
    <row r="42" spans="1:15" x14ac:dyDescent="0.35">
      <c r="A42" s="20" t="str">
        <f t="shared" si="0"/>
        <v>DISTRIBUCION VOLUMEN POR CRITERIO (Consumiciones)Total AperitivosPOR PLACER/RELAX</v>
      </c>
      <c r="B42" s="20" t="s">
        <v>163</v>
      </c>
      <c r="C42" s="20" t="s">
        <v>21</v>
      </c>
      <c r="D42" s="20" t="s">
        <v>208</v>
      </c>
      <c r="E42" s="21">
        <v>19.135544605699071</v>
      </c>
      <c r="F42" s="21">
        <v>15.691985818041637</v>
      </c>
      <c r="G42" s="21">
        <v>22.890578753581323</v>
      </c>
      <c r="H42" s="21">
        <v>19.82330850267461</v>
      </c>
      <c r="I42" s="21">
        <v>20.019004970066742</v>
      </c>
      <c r="J42" s="21">
        <v>20.834384686210701</v>
      </c>
      <c r="K42" s="21">
        <v>20.807917332002301</v>
      </c>
      <c r="L42" s="21">
        <v>22.204516214975062</v>
      </c>
      <c r="M42" s="21">
        <v>19.924789084029953</v>
      </c>
      <c r="N42" s="21"/>
      <c r="O42" s="21"/>
    </row>
    <row r="43" spans="1:15" x14ac:dyDescent="0.35">
      <c r="A43" s="20" t="str">
        <f t="shared" si="0"/>
        <v>DISTRIBUCION VOLUMEN POR CRITERIO (Consumiciones)Total AperitivosTENER HAMBRE/SIN PLANIFICAR</v>
      </c>
      <c r="B43" s="20" t="s">
        <v>163</v>
      </c>
      <c r="C43" s="20" t="s">
        <v>21</v>
      </c>
      <c r="D43" s="20" t="s">
        <v>209</v>
      </c>
      <c r="E43" s="21">
        <v>40.314291223334322</v>
      </c>
      <c r="F43" s="21">
        <v>41.845772107729303</v>
      </c>
      <c r="G43" s="21">
        <v>37.313053477138723</v>
      </c>
      <c r="H43" s="21">
        <v>43.024406429796073</v>
      </c>
      <c r="I43" s="21">
        <v>42.837409293482061</v>
      </c>
      <c r="J43" s="21">
        <v>41.694880409342339</v>
      </c>
      <c r="K43" s="21">
        <v>43.497911620379469</v>
      </c>
      <c r="L43" s="21">
        <v>41.716445641009464</v>
      </c>
      <c r="M43" s="21">
        <v>42.526230059731184</v>
      </c>
      <c r="N43" s="21"/>
      <c r="O43" s="21"/>
    </row>
    <row r="44" spans="1:15" x14ac:dyDescent="0.35">
      <c r="A44" s="20" t="str">
        <f t="shared" si="0"/>
        <v>DISTRIBUCION VOLUMEN POR CRITERIO (Consumiciones)Total AperitivosESTAR DE COMPRAS</v>
      </c>
      <c r="B44" s="20" t="s">
        <v>163</v>
      </c>
      <c r="C44" s="20" t="s">
        <v>21</v>
      </c>
      <c r="D44" s="20" t="s">
        <v>210</v>
      </c>
      <c r="E44" s="21">
        <v>1.8002483552919879</v>
      </c>
      <c r="F44" s="21">
        <v>1.9994597607744695</v>
      </c>
      <c r="G44" s="21">
        <v>2.8060854367437784</v>
      </c>
      <c r="H44" s="21">
        <v>2.353249733701694</v>
      </c>
      <c r="I44" s="21">
        <v>1.8004374761468676</v>
      </c>
      <c r="J44" s="21">
        <v>1.7837905986209996</v>
      </c>
      <c r="K44" s="21">
        <v>2.0772156667005182</v>
      </c>
      <c r="L44" s="21">
        <v>2.6264526170769931</v>
      </c>
      <c r="M44" s="21">
        <v>2.5800083465548402</v>
      </c>
      <c r="N44" s="21"/>
      <c r="O44" s="21"/>
    </row>
    <row r="45" spans="1:15" x14ac:dyDescent="0.35">
      <c r="A45" s="20" t="str">
        <f t="shared" si="0"/>
        <v>DISTRIBUCION VOLUMEN POR CRITERIO (Consumiciones)Total AperitivosNO COCINAR EN CASA</v>
      </c>
      <c r="B45" s="20" t="s">
        <v>163</v>
      </c>
      <c r="C45" s="20" t="s">
        <v>21</v>
      </c>
      <c r="D45" s="20" t="s">
        <v>211</v>
      </c>
      <c r="E45" s="21">
        <v>2.3259700110062353</v>
      </c>
      <c r="F45" s="21">
        <v>2.4251619360291601</v>
      </c>
      <c r="G45" s="21">
        <v>2.7297832855823643</v>
      </c>
      <c r="H45" s="21">
        <v>2.161429988364262</v>
      </c>
      <c r="I45" s="21">
        <v>3.5007258244461119</v>
      </c>
      <c r="J45" s="21">
        <v>2.5296885652635348</v>
      </c>
      <c r="K45" s="21">
        <v>2.3120339499437121</v>
      </c>
      <c r="L45" s="21">
        <v>2.0678413803499254</v>
      </c>
      <c r="M45" s="21">
        <v>1.6887663461025819</v>
      </c>
      <c r="N45" s="21"/>
      <c r="O45" s="21"/>
    </row>
    <row r="46" spans="1:15" x14ac:dyDescent="0.35">
      <c r="A46" s="20" t="str">
        <f t="shared" si="0"/>
        <v>DISTRIBUCION VOLUMEN POR CRITERIO (Consumiciones)Total AperitivosCELEBRACION/FIESTA/SALIR TOMAR</v>
      </c>
      <c r="B46" s="20" t="s">
        <v>163</v>
      </c>
      <c r="C46" s="20" t="s">
        <v>21</v>
      </c>
      <c r="D46" s="20" t="s">
        <v>212</v>
      </c>
      <c r="E46" s="21">
        <v>17.622496265906225</v>
      </c>
      <c r="F46" s="21">
        <v>17.408715859505222</v>
      </c>
      <c r="G46" s="21">
        <v>16.506145964056543</v>
      </c>
      <c r="H46" s="21">
        <v>15.166079811681707</v>
      </c>
      <c r="I46" s="21">
        <v>16.450472927394294</v>
      </c>
      <c r="J46" s="21">
        <v>16.601787358462712</v>
      </c>
      <c r="K46" s="21">
        <v>16.365225508266008</v>
      </c>
      <c r="L46" s="21">
        <v>17.411782543004477</v>
      </c>
      <c r="M46" s="21">
        <v>17.034629010344947</v>
      </c>
      <c r="N46" s="21"/>
      <c r="O46" s="21"/>
    </row>
    <row r="47" spans="1:15" x14ac:dyDescent="0.35">
      <c r="A47" s="20" t="str">
        <f t="shared" si="0"/>
        <v>DISTRIBUCION VOLUMEN POR CRITERIO (Consumiciones)Total AperitivosVIENDO DEPORTES</v>
      </c>
      <c r="B47" s="20" t="s">
        <v>163</v>
      </c>
      <c r="C47" s="20" t="s">
        <v>21</v>
      </c>
      <c r="D47" s="20" t="s">
        <v>213</v>
      </c>
      <c r="E47" s="21">
        <v>2.1739594125456323</v>
      </c>
      <c r="F47" s="21">
        <v>1.7886144356988634</v>
      </c>
      <c r="G47" s="21">
        <v>2.4887328925248027</v>
      </c>
      <c r="H47" s="21">
        <v>1.6832172591710812</v>
      </c>
      <c r="I47" s="21">
        <v>1.6524614709984675</v>
      </c>
      <c r="J47" s="21">
        <v>3.0758256780786777</v>
      </c>
      <c r="K47" s="21">
        <v>1.779852592594193</v>
      </c>
      <c r="L47" s="21">
        <v>1.3453775665092669</v>
      </c>
      <c r="M47" s="21">
        <v>1.6350643548793335</v>
      </c>
      <c r="N47" s="21"/>
      <c r="O47" s="21"/>
    </row>
    <row r="48" spans="1:15" x14ac:dyDescent="0.35">
      <c r="A48" s="20" t="str">
        <f t="shared" si="0"/>
        <v>DISTRIBUCION VOLUMEN POR CRITERIO (Consumiciones)Total AperitivosOTROS MOTIVOS</v>
      </c>
      <c r="B48" s="20" t="s">
        <v>163</v>
      </c>
      <c r="C48" s="20" t="s">
        <v>21</v>
      </c>
      <c r="D48" s="20" t="s">
        <v>214</v>
      </c>
      <c r="E48" s="21">
        <v>7.4925110546704534</v>
      </c>
      <c r="F48" s="21">
        <v>9.369141752619301</v>
      </c>
      <c r="G48" s="21">
        <v>8.0206236829019968</v>
      </c>
      <c r="H48" s="21">
        <v>8.3087334217565942</v>
      </c>
      <c r="I48" s="21">
        <v>7.3699697350590014</v>
      </c>
      <c r="J48" s="21">
        <v>8.2520716630235373</v>
      </c>
      <c r="K48" s="21">
        <v>7.1045277395442366</v>
      </c>
      <c r="L48" s="21">
        <v>7.0112300665005041</v>
      </c>
      <c r="M48" s="21">
        <v>7.8733290803898255</v>
      </c>
      <c r="N48" s="21"/>
      <c r="O48" s="21"/>
    </row>
    <row r="49" spans="1:15" x14ac:dyDescent="0.35">
      <c r="A49" s="20" t="str">
        <f t="shared" si="0"/>
        <v>DISTRIBUCION VOLUMEN POR CRITERIO (kg o litros)Total AperitivosT.ESPAÑA</v>
      </c>
      <c r="B49" s="20" t="s">
        <v>165</v>
      </c>
      <c r="C49" s="20" t="s">
        <v>21</v>
      </c>
      <c r="D49" s="20" t="s">
        <v>44</v>
      </c>
      <c r="E49" s="21">
        <v>100</v>
      </c>
      <c r="F49" s="21">
        <v>100</v>
      </c>
      <c r="G49" s="21">
        <v>100</v>
      </c>
      <c r="H49" s="21">
        <v>100</v>
      </c>
      <c r="I49" s="21">
        <v>100</v>
      </c>
      <c r="J49" s="21">
        <v>100</v>
      </c>
      <c r="K49" s="21">
        <v>100</v>
      </c>
      <c r="L49" s="21">
        <v>100</v>
      </c>
      <c r="M49" s="21">
        <v>100</v>
      </c>
      <c r="N49" s="21"/>
      <c r="O49" s="21"/>
    </row>
    <row r="50" spans="1:15" x14ac:dyDescent="0.35">
      <c r="A50" s="20" t="str">
        <f t="shared" si="0"/>
        <v>DISTRIBUCION VOLUMEN POR CRITERIO (kg o litros)Total AperitivosHiper+Super+Discount+G.A</v>
      </c>
      <c r="B50" s="20" t="s">
        <v>165</v>
      </c>
      <c r="C50" s="20" t="s">
        <v>21</v>
      </c>
      <c r="D50" s="20" t="s">
        <v>74</v>
      </c>
      <c r="E50" s="21">
        <v>52.316770835945206</v>
      </c>
      <c r="F50" s="21">
        <v>53.208339529577842</v>
      </c>
      <c r="G50" s="21">
        <v>50.537208856599634</v>
      </c>
      <c r="H50" s="21">
        <v>54.485387751797532</v>
      </c>
      <c r="I50" s="21">
        <v>57.157895717723925</v>
      </c>
      <c r="J50" s="21">
        <v>57.206015051353553</v>
      </c>
      <c r="K50" s="21">
        <v>55.132632968342165</v>
      </c>
      <c r="L50" s="21">
        <v>53.41909858286742</v>
      </c>
      <c r="M50" s="21">
        <v>60.38229655927919</v>
      </c>
      <c r="N50" s="21"/>
      <c r="O50" s="21"/>
    </row>
    <row r="51" spans="1:15" x14ac:dyDescent="0.35">
      <c r="A51" s="20" t="str">
        <f t="shared" si="0"/>
        <v>DISTRIBUCION VOLUMEN POR CRITERIO (kg o litros)Total AperitivosRestaurantes</v>
      </c>
      <c r="B51" s="20" t="s">
        <v>165</v>
      </c>
      <c r="C51" s="20" t="s">
        <v>21</v>
      </c>
      <c r="D51" s="20" t="s">
        <v>75</v>
      </c>
      <c r="E51" s="21">
        <v>1.5447616809365194</v>
      </c>
      <c r="F51" s="21">
        <v>2.7056721875726502</v>
      </c>
      <c r="G51" s="21">
        <v>2.1203615040842947</v>
      </c>
      <c r="H51" s="21">
        <v>1.8209318594719426</v>
      </c>
      <c r="I51" s="21">
        <v>1.6735588602986136</v>
      </c>
      <c r="J51" s="21">
        <v>2.1412881900601874</v>
      </c>
      <c r="K51" s="21">
        <v>1.2022940594561287</v>
      </c>
      <c r="L51" s="21">
        <v>1.4739494985849733</v>
      </c>
      <c r="M51" s="21">
        <v>0.94278980576588589</v>
      </c>
      <c r="N51" s="21"/>
      <c r="O51" s="21"/>
    </row>
    <row r="52" spans="1:15" x14ac:dyDescent="0.35">
      <c r="A52" s="20" t="str">
        <f t="shared" si="0"/>
        <v>DISTRIBUCION VOLUMEN POR CRITERIO (kg o litros)Total AperitivosRestaurantes Fast Food</v>
      </c>
      <c r="B52" s="20" t="s">
        <v>165</v>
      </c>
      <c r="C52" s="20" t="s">
        <v>21</v>
      </c>
      <c r="D52" s="20" t="s">
        <v>76</v>
      </c>
      <c r="E52" s="21">
        <v>1.9797858335033787</v>
      </c>
      <c r="F52" s="21">
        <v>1.8342279040172778</v>
      </c>
      <c r="G52" s="21">
        <v>1.6438227716418323</v>
      </c>
      <c r="H52" s="21">
        <v>1.9653161196673516</v>
      </c>
      <c r="I52" s="21">
        <v>1.9987147933742302</v>
      </c>
      <c r="J52" s="21">
        <v>2.0227490973226212</v>
      </c>
      <c r="K52" s="21">
        <v>1.8752961938117854</v>
      </c>
      <c r="L52" s="21">
        <v>1.4329408430471784</v>
      </c>
      <c r="M52" s="21">
        <v>1.6744558851533049</v>
      </c>
      <c r="N52" s="21"/>
      <c r="O52" s="21"/>
    </row>
    <row r="53" spans="1:15" x14ac:dyDescent="0.35">
      <c r="A53" s="20" t="str">
        <f t="shared" si="0"/>
        <v>DISTRIBUCION VOLUMEN POR CRITERIO (kg o litros)Total AperitivosBares/Cafeterias/Cervecerias</v>
      </c>
      <c r="B53" s="20" t="s">
        <v>165</v>
      </c>
      <c r="C53" s="20" t="s">
        <v>21</v>
      </c>
      <c r="D53" s="20" t="s">
        <v>77</v>
      </c>
      <c r="E53" s="21">
        <v>8.1601090852271483</v>
      </c>
      <c r="F53" s="21">
        <v>7.604829925092603</v>
      </c>
      <c r="G53" s="21">
        <v>9.8862938715381166</v>
      </c>
      <c r="H53" s="21">
        <v>5.6912567729261667</v>
      </c>
      <c r="I53" s="21">
        <v>6.4553362472876925</v>
      </c>
      <c r="J53" s="21">
        <v>7.8157210715667986</v>
      </c>
      <c r="K53" s="21">
        <v>9.3230226814905333</v>
      </c>
      <c r="L53" s="21">
        <v>8.171253567133121</v>
      </c>
      <c r="M53" s="21">
        <v>7.5569197879202719</v>
      </c>
      <c r="N53" s="21"/>
      <c r="O53" s="21"/>
    </row>
    <row r="54" spans="1:15" x14ac:dyDescent="0.35">
      <c r="A54" s="20" t="str">
        <f t="shared" si="0"/>
        <v>DISTRIBUCION VOLUMEN POR CRITERIO (kg o litros)Total AperitivosPanaderias/Pastelerias</v>
      </c>
      <c r="B54" s="20" t="s">
        <v>165</v>
      </c>
      <c r="C54" s="20" t="s">
        <v>21</v>
      </c>
      <c r="D54" s="20" t="s">
        <v>78</v>
      </c>
      <c r="E54" s="21">
        <v>1.4399038358249139</v>
      </c>
      <c r="F54" s="21">
        <v>1.5655934420248128</v>
      </c>
      <c r="G54" s="21">
        <v>0.90314198656218625</v>
      </c>
      <c r="H54" s="21">
        <v>0.87651561215505092</v>
      </c>
      <c r="I54" s="21">
        <v>0.8764119561516166</v>
      </c>
      <c r="J54" s="21">
        <v>1.0082382759809163</v>
      </c>
      <c r="K54" s="21">
        <v>1.0347657649405568</v>
      </c>
      <c r="L54" s="21">
        <v>1.0871899829245071</v>
      </c>
      <c r="M54" s="21">
        <v>1.4410425737860113</v>
      </c>
      <c r="N54" s="21"/>
      <c r="O54" s="21"/>
    </row>
    <row r="55" spans="1:15" x14ac:dyDescent="0.35">
      <c r="A55" s="20" t="str">
        <f t="shared" si="0"/>
        <v>DISTRIBUCION VOLUMEN POR CRITERIO (kg o litros)Total AperitivosTda.Alimentacion/Delicatesen</v>
      </c>
      <c r="B55" s="20" t="s">
        <v>165</v>
      </c>
      <c r="C55" s="20" t="s">
        <v>21</v>
      </c>
      <c r="D55" s="20" t="s">
        <v>79</v>
      </c>
      <c r="E55" s="21">
        <v>6.301363313725818</v>
      </c>
      <c r="F55" s="21">
        <v>7.1289854874305103</v>
      </c>
      <c r="G55" s="21">
        <v>6.5312035448192596</v>
      </c>
      <c r="H55" s="21">
        <v>5.9876138929162988</v>
      </c>
      <c r="I55" s="21">
        <v>6.9411607419111414</v>
      </c>
      <c r="J55" s="21">
        <v>5.9543541215721092</v>
      </c>
      <c r="K55" s="21">
        <v>4.9741774232433533</v>
      </c>
      <c r="L55" s="21">
        <v>7.2389555316158098</v>
      </c>
      <c r="M55" s="21">
        <v>7.2514083167090613</v>
      </c>
      <c r="N55" s="21"/>
      <c r="O55" s="21"/>
    </row>
    <row r="56" spans="1:15" x14ac:dyDescent="0.35">
      <c r="A56" s="20" t="str">
        <f t="shared" si="0"/>
        <v>DISTRIBUCION VOLUMEN POR CRITERIO (kg o litros)Total AperitivosCanal Conveniencia/24h</v>
      </c>
      <c r="B56" s="20" t="s">
        <v>165</v>
      </c>
      <c r="C56" s="20" t="s">
        <v>21</v>
      </c>
      <c r="D56" s="20" t="s">
        <v>81</v>
      </c>
      <c r="E56" s="21">
        <v>15.979784223037626</v>
      </c>
      <c r="F56" s="21">
        <v>14.136519466619385</v>
      </c>
      <c r="G56" s="21">
        <v>12.912269309583285</v>
      </c>
      <c r="H56" s="21">
        <v>15.224194890540725</v>
      </c>
      <c r="I56" s="21">
        <v>13.710406460723418</v>
      </c>
      <c r="J56" s="21">
        <v>12.123545418090705</v>
      </c>
      <c r="K56" s="21">
        <v>9.9075087971608973</v>
      </c>
      <c r="L56" s="21">
        <v>12.662389337494121</v>
      </c>
      <c r="M56" s="21">
        <v>10.469843598788897</v>
      </c>
      <c r="N56" s="21"/>
      <c r="O56" s="21"/>
    </row>
    <row r="57" spans="1:15" x14ac:dyDescent="0.35">
      <c r="A57" s="20" t="str">
        <f t="shared" si="0"/>
        <v>DISTRIBUCION VOLUMEN POR CRITERIO (kg o litros)Total AperitivosHoteles</v>
      </c>
      <c r="B57" s="20" t="s">
        <v>165</v>
      </c>
      <c r="C57" s="20" t="s">
        <v>21</v>
      </c>
      <c r="D57" s="20" t="s">
        <v>82</v>
      </c>
      <c r="E57" s="21">
        <v>2.2390160679258336E-2</v>
      </c>
      <c r="F57" s="21">
        <v>5.3211238473072658E-2</v>
      </c>
      <c r="G57" s="21">
        <v>5.9430565058056224E-2</v>
      </c>
      <c r="H57" s="21">
        <v>0.75511939950493512</v>
      </c>
      <c r="I57" s="21">
        <v>0.15983479459723793</v>
      </c>
      <c r="J57" s="21">
        <v>9.1041565288267096E-2</v>
      </c>
      <c r="K57" s="21">
        <v>0.21120774173049359</v>
      </c>
      <c r="L57" s="21">
        <v>5.3007014923407815E-3</v>
      </c>
      <c r="M57" s="21">
        <v>2.5227617629179171E-2</v>
      </c>
      <c r="N57" s="21"/>
      <c r="O57" s="21"/>
    </row>
    <row r="58" spans="1:15" x14ac:dyDescent="0.35">
      <c r="A58" s="20" t="str">
        <f t="shared" si="0"/>
        <v>DISTRIBUCION VOLUMEN POR CRITERIO (kg o litros)Total AperitivosEstaciones de servicio</v>
      </c>
      <c r="B58" s="20" t="s">
        <v>165</v>
      </c>
      <c r="C58" s="20" t="s">
        <v>21</v>
      </c>
      <c r="D58" s="20" t="s">
        <v>83</v>
      </c>
      <c r="E58" s="21">
        <v>2.2269118720457746</v>
      </c>
      <c r="F58" s="21">
        <v>2.900935373398366</v>
      </c>
      <c r="G58" s="21">
        <v>3.4766026628372164</v>
      </c>
      <c r="H58" s="21">
        <v>2.9440242502474767</v>
      </c>
      <c r="I58" s="21">
        <v>1.71966509220958</v>
      </c>
      <c r="J58" s="21">
        <v>2.3099531625085965</v>
      </c>
      <c r="K58" s="21">
        <v>2.383737590633026</v>
      </c>
      <c r="L58" s="21">
        <v>2.3816722369145893</v>
      </c>
      <c r="M58" s="21">
        <v>1.6316682128442763</v>
      </c>
      <c r="N58" s="21"/>
      <c r="O58" s="21"/>
    </row>
    <row r="59" spans="1:15" x14ac:dyDescent="0.35">
      <c r="A59" s="20" t="str">
        <f t="shared" si="0"/>
        <v>DISTRIBUCION VOLUMEN POR CRITERIO (kg o litros)Total AperitivosMaquinas dispensadoras</v>
      </c>
      <c r="B59" s="20" t="s">
        <v>165</v>
      </c>
      <c r="C59" s="20" t="s">
        <v>21</v>
      </c>
      <c r="D59" s="20" t="s">
        <v>84</v>
      </c>
      <c r="E59" s="21">
        <v>4.26032925639017</v>
      </c>
      <c r="F59" s="21">
        <v>4.3512728505409504</v>
      </c>
      <c r="G59" s="21">
        <v>4.0597105589124762</v>
      </c>
      <c r="H59" s="21">
        <v>2.82036981102687</v>
      </c>
      <c r="I59" s="21">
        <v>3.6142338516108778</v>
      </c>
      <c r="J59" s="21">
        <v>3.2022222744378803</v>
      </c>
      <c r="K59" s="21">
        <v>3.6824073881238437</v>
      </c>
      <c r="L59" s="21">
        <v>4.1075936196161784</v>
      </c>
      <c r="M59" s="21">
        <v>3.393264177223513</v>
      </c>
      <c r="N59" s="21"/>
      <c r="O59" s="21"/>
    </row>
    <row r="60" spans="1:15" x14ac:dyDescent="0.35">
      <c r="A60" s="20" t="str">
        <f t="shared" si="0"/>
        <v>DISTRIBUCION VOLUMEN POR CRITERIO (kg o litros)Total AperitivosServicio en la empresa</v>
      </c>
      <c r="B60" s="20" t="s">
        <v>165</v>
      </c>
      <c r="C60" s="20" t="s">
        <v>21</v>
      </c>
      <c r="D60" s="20" t="s">
        <v>85</v>
      </c>
      <c r="E60" s="21">
        <v>0.30243372920009443</v>
      </c>
      <c r="F60" s="21">
        <v>0.51619067961235898</v>
      </c>
      <c r="G60" s="21">
        <v>0.28478366350066003</v>
      </c>
      <c r="H60" s="21">
        <v>0.86661501912747052</v>
      </c>
      <c r="I60" s="21">
        <v>0.62089801420664448</v>
      </c>
      <c r="J60" s="21">
        <v>0.24400431278391158</v>
      </c>
      <c r="K60" s="21">
        <v>0.39303832611021783</v>
      </c>
      <c r="L60" s="21">
        <v>0.48691113627547644</v>
      </c>
      <c r="M60" s="21">
        <v>0.34948766809627524</v>
      </c>
      <c r="N60" s="21"/>
      <c r="O60" s="21"/>
    </row>
    <row r="61" spans="1:15" x14ac:dyDescent="0.35">
      <c r="A61" s="20" t="str">
        <f t="shared" si="0"/>
        <v>DISTRIBUCION VOLUMEN POR CRITERIO (kg o litros)Total AperitivosResto de canales</v>
      </c>
      <c r="B61" s="20" t="s">
        <v>165</v>
      </c>
      <c r="C61" s="20" t="s">
        <v>21</v>
      </c>
      <c r="D61" s="20" t="s">
        <v>86</v>
      </c>
      <c r="E61" s="21">
        <v>5.465455655569464</v>
      </c>
      <c r="F61" s="21">
        <v>3.9942211590187253</v>
      </c>
      <c r="G61" s="21">
        <v>7.5851752743090177</v>
      </c>
      <c r="H61" s="21">
        <v>6.5626558047462424</v>
      </c>
      <c r="I61" s="21">
        <v>5.0718747974874292</v>
      </c>
      <c r="J61" s="21">
        <v>5.8808661841080978</v>
      </c>
      <c r="K61" s="21">
        <v>9.8799136016954119</v>
      </c>
      <c r="L61" s="21">
        <v>7.5327427271310086</v>
      </c>
      <c r="M61" s="21">
        <v>4.8815907094061703</v>
      </c>
      <c r="N61" s="21"/>
      <c r="O61" s="21"/>
    </row>
    <row r="62" spans="1:15" x14ac:dyDescent="0.35">
      <c r="A62" s="20" t="str">
        <f t="shared" si="0"/>
        <v>DISTRIBUCION VOLUMEN POR CRITERIO (kg o litros)Total AperitivosEN LA CALLE</v>
      </c>
      <c r="B62" s="20" t="s">
        <v>165</v>
      </c>
      <c r="C62" s="20" t="s">
        <v>21</v>
      </c>
      <c r="D62" s="20" t="s">
        <v>182</v>
      </c>
      <c r="E62" s="21">
        <v>32.633431937848997</v>
      </c>
      <c r="F62" s="21">
        <v>33.649194800358103</v>
      </c>
      <c r="G62" s="21">
        <v>33.572460291287207</v>
      </c>
      <c r="H62" s="21">
        <v>30.727311099728709</v>
      </c>
      <c r="I62" s="21">
        <v>35.331011815905498</v>
      </c>
      <c r="J62" s="21">
        <v>36.258507574441786</v>
      </c>
      <c r="K62" s="21">
        <v>36.72650854822411</v>
      </c>
      <c r="L62" s="21">
        <v>33.436618869157556</v>
      </c>
      <c r="M62" s="21">
        <v>31.790170342222364</v>
      </c>
      <c r="N62" s="21"/>
      <c r="O62" s="21"/>
    </row>
    <row r="63" spans="1:15" x14ac:dyDescent="0.35">
      <c r="A63" s="20" t="str">
        <f t="shared" si="0"/>
        <v>DISTRIBUCION VOLUMEN POR CRITERIO (kg o litros)Total AperitivosEN CASA DE OTROS</v>
      </c>
      <c r="B63" s="20" t="s">
        <v>165</v>
      </c>
      <c r="C63" s="20" t="s">
        <v>21</v>
      </c>
      <c r="D63" s="20" t="s">
        <v>183</v>
      </c>
      <c r="E63" s="21">
        <v>22.386251498986308</v>
      </c>
      <c r="F63" s="21">
        <v>23.011531741688582</v>
      </c>
      <c r="G63" s="21">
        <v>20.433143333717762</v>
      </c>
      <c r="H63" s="21">
        <v>23.181409416007316</v>
      </c>
      <c r="I63" s="21">
        <v>21.50833165731078</v>
      </c>
      <c r="J63" s="21">
        <v>20.515675461168247</v>
      </c>
      <c r="K63" s="21">
        <v>15.013334537258194</v>
      </c>
      <c r="L63" s="21">
        <v>22.224325153033956</v>
      </c>
      <c r="M63" s="21">
        <v>21.935220006251892</v>
      </c>
      <c r="N63" s="21"/>
      <c r="O63" s="21"/>
    </row>
    <row r="64" spans="1:15" x14ac:dyDescent="0.35">
      <c r="A64" s="20" t="str">
        <f t="shared" si="0"/>
        <v>DISTRIBUCION VOLUMEN POR CRITERIO (kg o litros)Total AperitivosEN EL ESTABLECIMIENTO</v>
      </c>
      <c r="B64" s="20" t="s">
        <v>165</v>
      </c>
      <c r="C64" s="20" t="s">
        <v>21</v>
      </c>
      <c r="D64" s="20" t="s">
        <v>184</v>
      </c>
      <c r="E64" s="21">
        <v>13.932435989349335</v>
      </c>
      <c r="F64" s="21">
        <v>13.315182262533378</v>
      </c>
      <c r="G64" s="21">
        <v>16.909529025160683</v>
      </c>
      <c r="H64" s="21">
        <v>12.120259217551803</v>
      </c>
      <c r="I64" s="21">
        <v>12.448198828379144</v>
      </c>
      <c r="J64" s="21">
        <v>14.116856649296668</v>
      </c>
      <c r="K64" s="21">
        <v>15.90507777393009</v>
      </c>
      <c r="L64" s="21">
        <v>12.504165338303022</v>
      </c>
      <c r="M64" s="21">
        <v>11.294877274269773</v>
      </c>
      <c r="N64" s="21"/>
      <c r="O64" s="21"/>
    </row>
    <row r="65" spans="1:15" x14ac:dyDescent="0.35">
      <c r="A65" s="20" t="str">
        <f t="shared" si="0"/>
        <v>DISTRIBUCION VOLUMEN POR CRITERIO (kg o litros)Total AperitivosEN EL TRABAJO</v>
      </c>
      <c r="B65" s="20" t="s">
        <v>165</v>
      </c>
      <c r="C65" s="20" t="s">
        <v>21</v>
      </c>
      <c r="D65" s="20" t="s">
        <v>185</v>
      </c>
      <c r="E65" s="21">
        <v>9.1553444444977323</v>
      </c>
      <c r="F65" s="21">
        <v>11.906826387383324</v>
      </c>
      <c r="G65" s="21">
        <v>7.1193833144779495</v>
      </c>
      <c r="H65" s="21">
        <v>8.6675585918341849</v>
      </c>
      <c r="I65" s="21">
        <v>7.7414988305612304</v>
      </c>
      <c r="J65" s="21">
        <v>6.7932368909241596</v>
      </c>
      <c r="K65" s="21">
        <v>6.510594298057101</v>
      </c>
      <c r="L65" s="21">
        <v>7.8522209406249228</v>
      </c>
      <c r="M65" s="21">
        <v>7.7546654286739685</v>
      </c>
      <c r="N65" s="21"/>
      <c r="O65" s="21"/>
    </row>
    <row r="66" spans="1:15" x14ac:dyDescent="0.35">
      <c r="A66" s="20" t="str">
        <f t="shared" si="0"/>
        <v>DISTRIBUCION VOLUMEN POR CRITERIO (kg o litros)Total AperitivosEN COLEGIO/INSTITUTO/UNIV.</v>
      </c>
      <c r="B66" s="20" t="s">
        <v>165</v>
      </c>
      <c r="C66" s="20" t="s">
        <v>21</v>
      </c>
      <c r="D66" s="20" t="s">
        <v>186</v>
      </c>
      <c r="E66" s="21">
        <v>1.5052893453930951</v>
      </c>
      <c r="F66" s="21">
        <v>0.89594202386776978</v>
      </c>
      <c r="G66" s="21">
        <v>0.68215641144873251</v>
      </c>
      <c r="H66" s="21">
        <v>1.5261303421041892</v>
      </c>
      <c r="I66" s="21">
        <v>0.61057294328781253</v>
      </c>
      <c r="J66" s="21">
        <v>0.98074728676841982</v>
      </c>
      <c r="K66" s="21">
        <v>0.84387351058248694</v>
      </c>
      <c r="L66" s="21">
        <v>0.83452879589406403</v>
      </c>
      <c r="M66" s="21">
        <v>1.4884041092170437</v>
      </c>
      <c r="N66" s="21"/>
      <c r="O66" s="21"/>
    </row>
    <row r="67" spans="1:15" x14ac:dyDescent="0.35">
      <c r="A67" s="20" t="str">
        <f t="shared" si="0"/>
        <v>DISTRIBUCION VOLUMEN POR CRITERIO (kg o litros)Total AperitivosEN MI CASA</v>
      </c>
      <c r="B67" s="20" t="s">
        <v>165</v>
      </c>
      <c r="C67" s="20" t="s">
        <v>21</v>
      </c>
      <c r="D67" s="20" t="s">
        <v>187</v>
      </c>
      <c r="E67" s="21">
        <v>6.3099539400023943</v>
      </c>
      <c r="F67" s="21">
        <v>5.3611112132790861</v>
      </c>
      <c r="G67" s="21">
        <v>8.2496072476481945</v>
      </c>
      <c r="H67" s="21">
        <v>8.1404036170602438</v>
      </c>
      <c r="I67" s="21">
        <v>7.843046913921631</v>
      </c>
      <c r="J67" s="21">
        <v>8.6945173596615462</v>
      </c>
      <c r="K67" s="21">
        <v>9.5637791966198442</v>
      </c>
      <c r="L67" s="21">
        <v>8.414225322329127</v>
      </c>
      <c r="M67" s="21">
        <v>10.36884954171242</v>
      </c>
      <c r="N67" s="21"/>
      <c r="O67" s="21"/>
    </row>
    <row r="68" spans="1:15" x14ac:dyDescent="0.35">
      <c r="A68" s="20" t="str">
        <f t="shared" ref="A68:A131" si="1">B68&amp;C68&amp;D68</f>
        <v>DISTRIBUCION VOLUMEN POR CRITERIO (kg o litros)Total AperitivosEN M.TRANSP.(AVION,TREN,AUTOC,E</v>
      </c>
      <c r="B68" s="20" t="s">
        <v>165</v>
      </c>
      <c r="C68" s="20" t="s">
        <v>21</v>
      </c>
      <c r="D68" s="20" t="s">
        <v>188</v>
      </c>
      <c r="E68" s="21">
        <v>0.5485221727067997</v>
      </c>
      <c r="F68" s="21">
        <v>0.22081538787396279</v>
      </c>
      <c r="G68" s="21">
        <v>0.39342450274338514</v>
      </c>
      <c r="H68" s="21">
        <v>0.52268486787853174</v>
      </c>
      <c r="I68" s="21">
        <v>0.37158345952293709</v>
      </c>
      <c r="J68" s="21">
        <v>0.45341771808495068</v>
      </c>
      <c r="K68" s="21">
        <v>0.64910541076473749</v>
      </c>
      <c r="L68" s="21">
        <v>0.89943720911862401</v>
      </c>
      <c r="M68" s="21">
        <v>0.48686826216811768</v>
      </c>
      <c r="N68" s="21"/>
      <c r="O68" s="21"/>
    </row>
    <row r="69" spans="1:15" x14ac:dyDescent="0.35">
      <c r="A69" s="20" t="str">
        <f t="shared" si="1"/>
        <v>DISTRIBUCION VOLUMEN POR CRITERIO (kg o litros)Total AperitivosEN OTRO LUGAR</v>
      </c>
      <c r="B69" s="20" t="s">
        <v>165</v>
      </c>
      <c r="C69" s="20" t="s">
        <v>21</v>
      </c>
      <c r="D69" s="20" t="s">
        <v>189</v>
      </c>
      <c r="E69" s="21">
        <v>13.528767298161101</v>
      </c>
      <c r="F69" s="21">
        <v>11.639395366687438</v>
      </c>
      <c r="G69" s="21">
        <v>12.640300483643857</v>
      </c>
      <c r="H69" s="21">
        <v>15.114242482265341</v>
      </c>
      <c r="I69" s="21">
        <v>14.145753094147876</v>
      </c>
      <c r="J69" s="21">
        <v>12.18704007717918</v>
      </c>
      <c r="K69" s="21">
        <v>14.787729536630343</v>
      </c>
      <c r="L69" s="21">
        <v>13.834477140443102</v>
      </c>
      <c r="M69" s="21">
        <v>14.880942019581703</v>
      </c>
      <c r="N69" s="21"/>
      <c r="O69" s="21"/>
    </row>
    <row r="70" spans="1:15" x14ac:dyDescent="0.35">
      <c r="A70" s="20" t="str">
        <f t="shared" si="1"/>
        <v>DISTRIBUCION VOLUMEN POR CRITERIO (kg o litros)Total AperitivosDESAYUNO</v>
      </c>
      <c r="B70" s="20" t="s">
        <v>165</v>
      </c>
      <c r="C70" s="20" t="s">
        <v>21</v>
      </c>
      <c r="D70" s="20" t="s">
        <v>190</v>
      </c>
      <c r="E70" s="21">
        <v>5.1128624179225008</v>
      </c>
      <c r="F70" s="21">
        <v>3.6977663930789566</v>
      </c>
      <c r="G70" s="21">
        <v>3.5538365987358813</v>
      </c>
      <c r="H70" s="21">
        <v>3.0064824567697701</v>
      </c>
      <c r="I70" s="21">
        <v>2.6193215015268581</v>
      </c>
      <c r="J70" s="21">
        <v>2.9526798927181614</v>
      </c>
      <c r="K70" s="21">
        <v>2.6103368306977912</v>
      </c>
      <c r="L70" s="21">
        <v>3.1978702865674093</v>
      </c>
      <c r="M70" s="21">
        <v>2.5614675276412058</v>
      </c>
      <c r="N70" s="21"/>
      <c r="O70" s="21"/>
    </row>
    <row r="71" spans="1:15" x14ac:dyDescent="0.35">
      <c r="A71" s="20" t="str">
        <f t="shared" si="1"/>
        <v>DISTRIBUCION VOLUMEN POR CRITERIO (kg o litros)Total AperitivosAPERITIVO/ANTES DE COMER</v>
      </c>
      <c r="B71" s="20" t="s">
        <v>165</v>
      </c>
      <c r="C71" s="20" t="s">
        <v>21</v>
      </c>
      <c r="D71" s="20" t="s">
        <v>191</v>
      </c>
      <c r="E71" s="21">
        <v>17.981029083284586</v>
      </c>
      <c r="F71" s="21">
        <v>20.178640586280974</v>
      </c>
      <c r="G71" s="21">
        <v>21.023264628841478</v>
      </c>
      <c r="H71" s="21">
        <v>23.805927875164802</v>
      </c>
      <c r="I71" s="21">
        <v>23.25774747977864</v>
      </c>
      <c r="J71" s="21">
        <v>28.558452856641264</v>
      </c>
      <c r="K71" s="21">
        <v>27.843621933158641</v>
      </c>
      <c r="L71" s="21">
        <v>23.431373303679603</v>
      </c>
      <c r="M71" s="21">
        <v>23.226707441913184</v>
      </c>
      <c r="N71" s="21"/>
      <c r="O71" s="21"/>
    </row>
    <row r="72" spans="1:15" x14ac:dyDescent="0.35">
      <c r="A72" s="20" t="str">
        <f t="shared" si="1"/>
        <v>DISTRIBUCION VOLUMEN POR CRITERIO (kg o litros)Total AperitivosCOMIDA</v>
      </c>
      <c r="B72" s="20" t="s">
        <v>165</v>
      </c>
      <c r="C72" s="20" t="s">
        <v>21</v>
      </c>
      <c r="D72" s="20" t="s">
        <v>192</v>
      </c>
      <c r="E72" s="21">
        <v>8.4181119162891722</v>
      </c>
      <c r="F72" s="21">
        <v>9.4936918139179785</v>
      </c>
      <c r="G72" s="21">
        <v>10.926004868792155</v>
      </c>
      <c r="H72" s="21">
        <v>12.604004208521049</v>
      </c>
      <c r="I72" s="21">
        <v>13.853320250027693</v>
      </c>
      <c r="J72" s="21">
        <v>9.7447781378069713</v>
      </c>
      <c r="K72" s="21">
        <v>9.7213279014084559</v>
      </c>
      <c r="L72" s="21">
        <v>9.2288899370864979</v>
      </c>
      <c r="M72" s="21">
        <v>11.655811600880686</v>
      </c>
      <c r="N72" s="21"/>
      <c r="O72" s="21"/>
    </row>
    <row r="73" spans="1:15" x14ac:dyDescent="0.35">
      <c r="A73" s="20" t="str">
        <f t="shared" si="1"/>
        <v>DISTRIBUCION VOLUMEN POR CRITERIO (kg o litros)Total AperitivosTARDE/MERIENDA</v>
      </c>
      <c r="B73" s="20" t="s">
        <v>165</v>
      </c>
      <c r="C73" s="20" t="s">
        <v>21</v>
      </c>
      <c r="D73" s="20" t="s">
        <v>193</v>
      </c>
      <c r="E73" s="21">
        <v>34.780427804476489</v>
      </c>
      <c r="F73" s="21">
        <v>36.006039154169414</v>
      </c>
      <c r="G73" s="21">
        <v>30.858086812397172</v>
      </c>
      <c r="H73" s="21">
        <v>30.405292608982482</v>
      </c>
      <c r="I73" s="21">
        <v>31.042005231562598</v>
      </c>
      <c r="J73" s="21">
        <v>27.267123169296525</v>
      </c>
      <c r="K73" s="21">
        <v>26.001417819188699</v>
      </c>
      <c r="L73" s="21">
        <v>32.883898026695576</v>
      </c>
      <c r="M73" s="21">
        <v>31.366944434932385</v>
      </c>
      <c r="N73" s="21"/>
      <c r="O73" s="21"/>
    </row>
    <row r="74" spans="1:15" x14ac:dyDescent="0.35">
      <c r="A74" s="20" t="str">
        <f t="shared" si="1"/>
        <v>DISTRIBUCION VOLUMEN POR CRITERIO (kg o litros)Total AperitivosANTES DE CENAR</v>
      </c>
      <c r="B74" s="20" t="s">
        <v>165</v>
      </c>
      <c r="C74" s="20" t="s">
        <v>21</v>
      </c>
      <c r="D74" s="20" t="s">
        <v>194</v>
      </c>
      <c r="E74" s="21">
        <v>8.6296034452186046</v>
      </c>
      <c r="F74" s="21">
        <v>6.3202453309204847</v>
      </c>
      <c r="G74" s="21">
        <v>8.1934440638794079</v>
      </c>
      <c r="H74" s="21">
        <v>6.286866913469118</v>
      </c>
      <c r="I74" s="21">
        <v>6.1400038680145244</v>
      </c>
      <c r="J74" s="21">
        <v>7.0484325693814336</v>
      </c>
      <c r="K74" s="21">
        <v>9.5629582528839769</v>
      </c>
      <c r="L74" s="21">
        <v>7.0412923612354295</v>
      </c>
      <c r="M74" s="21">
        <v>7.8522609858697026</v>
      </c>
      <c r="N74" s="21"/>
      <c r="O74" s="21"/>
    </row>
    <row r="75" spans="1:15" x14ac:dyDescent="0.35">
      <c r="A75" s="20" t="str">
        <f t="shared" si="1"/>
        <v>DISTRIBUCION VOLUMEN POR CRITERIO (kg o litros)Total AperitivosCENA</v>
      </c>
      <c r="B75" s="20" t="s">
        <v>165</v>
      </c>
      <c r="C75" s="20" t="s">
        <v>21</v>
      </c>
      <c r="D75" s="20" t="s">
        <v>195</v>
      </c>
      <c r="E75" s="21">
        <v>5.5867761741398283</v>
      </c>
      <c r="F75" s="21">
        <v>4.2178486821759904</v>
      </c>
      <c r="G75" s="21">
        <v>5.9899280351338531</v>
      </c>
      <c r="H75" s="21">
        <v>4.5367924520227216</v>
      </c>
      <c r="I75" s="21">
        <v>4.4074674834116649</v>
      </c>
      <c r="J75" s="21">
        <v>4.9376366720400444</v>
      </c>
      <c r="K75" s="21">
        <v>5.9045507321690618</v>
      </c>
      <c r="L75" s="21">
        <v>5.4659583975610948</v>
      </c>
      <c r="M75" s="21">
        <v>4.9376877402003618</v>
      </c>
      <c r="N75" s="21"/>
      <c r="O75" s="21"/>
    </row>
    <row r="76" spans="1:15" x14ac:dyDescent="0.35">
      <c r="A76" s="20" t="str">
        <f t="shared" si="1"/>
        <v>DISTRIBUCION VOLUMEN POR CRITERIO (kg o litros)Total AperitivosDESPUES DE LA CENA</v>
      </c>
      <c r="B76" s="20" t="s">
        <v>165</v>
      </c>
      <c r="C76" s="20" t="s">
        <v>21</v>
      </c>
      <c r="D76" s="20" t="s">
        <v>196</v>
      </c>
      <c r="E76" s="21">
        <v>1.6547318399492073</v>
      </c>
      <c r="F76" s="21">
        <v>1.8901668598062855</v>
      </c>
      <c r="G76" s="21">
        <v>2.9435010187652804</v>
      </c>
      <c r="H76" s="21">
        <v>3.3925573094755932</v>
      </c>
      <c r="I76" s="21">
        <v>1.2305510804355071</v>
      </c>
      <c r="J76" s="21">
        <v>1.9398457255409922</v>
      </c>
      <c r="K76" s="21">
        <v>1.8289148579964358</v>
      </c>
      <c r="L76" s="21">
        <v>1.9554327631787918</v>
      </c>
      <c r="M76" s="21">
        <v>2.2264481329191748</v>
      </c>
      <c r="N76" s="21"/>
      <c r="O76" s="21"/>
    </row>
    <row r="77" spans="1:15" x14ac:dyDescent="0.35">
      <c r="A77" s="20" t="str">
        <f t="shared" si="1"/>
        <v>DISTRIBUCION VOLUMEN POR CRITERIO (kg o litros)Total AperitivosDURANTE EL DIA</v>
      </c>
      <c r="B77" s="20" t="s">
        <v>165</v>
      </c>
      <c r="C77" s="20" t="s">
        <v>21</v>
      </c>
      <c r="D77" s="20" t="s">
        <v>197</v>
      </c>
      <c r="E77" s="21">
        <v>17.836461978768423</v>
      </c>
      <c r="F77" s="21">
        <v>18.195598553733149</v>
      </c>
      <c r="G77" s="21">
        <v>16.511937592427163</v>
      </c>
      <c r="H77" s="21">
        <v>15.962078474083881</v>
      </c>
      <c r="I77" s="21">
        <v>17.449579351912952</v>
      </c>
      <c r="J77" s="21">
        <v>17.551052756578198</v>
      </c>
      <c r="K77" s="21">
        <v>16.526873405547693</v>
      </c>
      <c r="L77" s="21">
        <v>16.795285472638994</v>
      </c>
      <c r="M77" s="21">
        <v>16.172670928738967</v>
      </c>
      <c r="N77" s="21"/>
      <c r="O77" s="21"/>
    </row>
    <row r="78" spans="1:15" x14ac:dyDescent="0.35">
      <c r="A78" s="20" t="str">
        <f t="shared" si="1"/>
        <v>DISTRIBUCION VOLUMEN POR CRITERIO (kg o litros)Total AperitivosCON AMIGOS</v>
      </c>
      <c r="B78" s="20" t="s">
        <v>165</v>
      </c>
      <c r="C78" s="20" t="s">
        <v>21</v>
      </c>
      <c r="D78" s="20" t="s">
        <v>198</v>
      </c>
      <c r="E78" s="21">
        <v>18.451478144757679</v>
      </c>
      <c r="F78" s="21">
        <v>16.301943100413922</v>
      </c>
      <c r="G78" s="21">
        <v>21.991916948746933</v>
      </c>
      <c r="H78" s="21">
        <v>24.099657280031948</v>
      </c>
      <c r="I78" s="21">
        <v>26.298322991729545</v>
      </c>
      <c r="J78" s="21">
        <v>26.825656399414733</v>
      </c>
      <c r="K78" s="21">
        <v>27.457086045788653</v>
      </c>
      <c r="L78" s="21">
        <v>24.544471926525741</v>
      </c>
      <c r="M78" s="21">
        <v>23.630780484989906</v>
      </c>
      <c r="N78" s="21"/>
      <c r="O78" s="21"/>
    </row>
    <row r="79" spans="1:15" x14ac:dyDescent="0.35">
      <c r="A79" s="20" t="str">
        <f t="shared" si="1"/>
        <v>DISTRIBUCION VOLUMEN POR CRITERIO (kg o litros)Total AperitivosCON CLIENTES</v>
      </c>
      <c r="B79" s="20" t="s">
        <v>165</v>
      </c>
      <c r="C79" s="20" t="s">
        <v>21</v>
      </c>
      <c r="D79" s="20" t="s">
        <v>199</v>
      </c>
      <c r="E79" s="21">
        <v>0.32463355552423279</v>
      </c>
      <c r="F79" s="21">
        <v>0.12120914524628615</v>
      </c>
      <c r="G79" s="21">
        <v>0.10225623582093674</v>
      </c>
      <c r="H79" s="21">
        <v>0.14930123999091274</v>
      </c>
      <c r="I79" s="21">
        <v>0.376030079762113</v>
      </c>
      <c r="J79" s="21">
        <v>0.26199203095105067</v>
      </c>
      <c r="K79" s="21">
        <v>5.3363754258788997E-2</v>
      </c>
      <c r="L79" s="21">
        <v>0.12995370658084859</v>
      </c>
      <c r="M79" s="21">
        <v>0.45102165997704635</v>
      </c>
      <c r="N79" s="21"/>
      <c r="O79" s="21"/>
    </row>
    <row r="80" spans="1:15" x14ac:dyDescent="0.35">
      <c r="A80" s="20" t="str">
        <f t="shared" si="1"/>
        <v>DISTRIBUCION VOLUMEN POR CRITERIO (kg o litros)Total AperitivosCON COMPAÑEROS DE TRABAJO</v>
      </c>
      <c r="B80" s="20" t="s">
        <v>165</v>
      </c>
      <c r="C80" s="20" t="s">
        <v>21</v>
      </c>
      <c r="D80" s="20" t="s">
        <v>200</v>
      </c>
      <c r="E80" s="21">
        <v>4.9750856801627821</v>
      </c>
      <c r="F80" s="21">
        <v>5.7573857105432609</v>
      </c>
      <c r="G80" s="21">
        <v>2.8564407678821442</v>
      </c>
      <c r="H80" s="21">
        <v>4.0411057007263445</v>
      </c>
      <c r="I80" s="21">
        <v>3.1716551040973693</v>
      </c>
      <c r="J80" s="21">
        <v>2.7989202191220715</v>
      </c>
      <c r="K80" s="21">
        <v>2.256389461638995</v>
      </c>
      <c r="L80" s="21">
        <v>4.4212317150463702</v>
      </c>
      <c r="M80" s="21">
        <v>3.4621996644603401</v>
      </c>
      <c r="N80" s="21"/>
      <c r="O80" s="21"/>
    </row>
    <row r="81" spans="1:15" x14ac:dyDescent="0.35">
      <c r="A81" s="20" t="str">
        <f t="shared" si="1"/>
        <v>DISTRIBUCION VOLUMEN POR CRITERIO (kg o litros)Total AperitivosCON COMPAÑEROS DE CLASE</v>
      </c>
      <c r="B81" s="20" t="s">
        <v>165</v>
      </c>
      <c r="C81" s="20" t="s">
        <v>21</v>
      </c>
      <c r="D81" s="20" t="s">
        <v>201</v>
      </c>
      <c r="E81" s="21">
        <v>1.5672288894352262</v>
      </c>
      <c r="F81" s="21">
        <v>0.72312622477136101</v>
      </c>
      <c r="G81" s="21">
        <v>0.67077350338370267</v>
      </c>
      <c r="H81" s="21">
        <v>0.89372454502331689</v>
      </c>
      <c r="I81" s="21">
        <v>0.68148054255585733</v>
      </c>
      <c r="J81" s="21">
        <v>0.571944243786914</v>
      </c>
      <c r="K81" s="21">
        <v>0.25914626463563972</v>
      </c>
      <c r="L81" s="21">
        <v>0.39806996439730979</v>
      </c>
      <c r="M81" s="21">
        <v>0.9913355187245636</v>
      </c>
      <c r="N81" s="21"/>
      <c r="O81" s="21"/>
    </row>
    <row r="82" spans="1:15" x14ac:dyDescent="0.35">
      <c r="A82" s="20" t="str">
        <f t="shared" si="1"/>
        <v>DISTRIBUCION VOLUMEN POR CRITERIO (kg o litros)Total AperitivosCON FAMILIA</v>
      </c>
      <c r="B82" s="20" t="s">
        <v>165</v>
      </c>
      <c r="C82" s="20" t="s">
        <v>21</v>
      </c>
      <c r="D82" s="20" t="s">
        <v>202</v>
      </c>
      <c r="E82" s="21">
        <v>37.530911252412444</v>
      </c>
      <c r="F82" s="21">
        <v>39.088737112449664</v>
      </c>
      <c r="G82" s="21">
        <v>41.924547034337444</v>
      </c>
      <c r="H82" s="21">
        <v>37.070277955484265</v>
      </c>
      <c r="I82" s="21">
        <v>36.035862142202681</v>
      </c>
      <c r="J82" s="21">
        <v>31.655564286239251</v>
      </c>
      <c r="K82" s="21">
        <v>34.251119027260671</v>
      </c>
      <c r="L82" s="21">
        <v>31.226619010027996</v>
      </c>
      <c r="M82" s="21">
        <v>30.998422869694188</v>
      </c>
      <c r="N82" s="21"/>
      <c r="O82" s="21"/>
    </row>
    <row r="83" spans="1:15" x14ac:dyDescent="0.35">
      <c r="A83" s="20" t="str">
        <f t="shared" si="1"/>
        <v>DISTRIBUCION VOLUMEN POR CRITERIO (kg o litros)Total AperitivosCON LA PAREJA</v>
      </c>
      <c r="B83" s="20" t="s">
        <v>165</v>
      </c>
      <c r="C83" s="20" t="s">
        <v>21</v>
      </c>
      <c r="D83" s="20" t="s">
        <v>203</v>
      </c>
      <c r="E83" s="21">
        <v>8.8995847835783408</v>
      </c>
      <c r="F83" s="21">
        <v>10.102563035504515</v>
      </c>
      <c r="G83" s="21">
        <v>9.7841047529327341</v>
      </c>
      <c r="H83" s="21">
        <v>8.4124886056069119</v>
      </c>
      <c r="I83" s="21">
        <v>7.1335588827212844</v>
      </c>
      <c r="J83" s="21">
        <v>9.4996281933291549</v>
      </c>
      <c r="K83" s="21">
        <v>9.9381870197132649</v>
      </c>
      <c r="L83" s="21">
        <v>9.3418076662167753</v>
      </c>
      <c r="M83" s="21">
        <v>10.840263457951997</v>
      </c>
      <c r="N83" s="21"/>
      <c r="O83" s="21"/>
    </row>
    <row r="84" spans="1:15" x14ac:dyDescent="0.35">
      <c r="A84" s="20" t="str">
        <f t="shared" si="1"/>
        <v>DISTRIBUCION VOLUMEN POR CRITERIO (kg o litros)Total AperitivosESTABA SOLO/A</v>
      </c>
      <c r="B84" s="20" t="s">
        <v>165</v>
      </c>
      <c r="C84" s="20" t="s">
        <v>21</v>
      </c>
      <c r="D84" s="20" t="s">
        <v>204</v>
      </c>
      <c r="E84" s="21">
        <v>27.447242433566931</v>
      </c>
      <c r="F84" s="21">
        <v>26.409662734117379</v>
      </c>
      <c r="G84" s="21">
        <v>21.629150860603914</v>
      </c>
      <c r="H84" s="21">
        <v>23.746871525768409</v>
      </c>
      <c r="I84" s="21">
        <v>24.854545048460064</v>
      </c>
      <c r="J84" s="21">
        <v>25.741018250159982</v>
      </c>
      <c r="K84" s="21">
        <v>22.586291514091293</v>
      </c>
      <c r="L84" s="21">
        <v>27.754310296254364</v>
      </c>
      <c r="M84" s="21">
        <v>27.218721183759424</v>
      </c>
      <c r="N84" s="21"/>
      <c r="O84" s="21"/>
    </row>
    <row r="85" spans="1:15" x14ac:dyDescent="0.35">
      <c r="A85" s="20" t="str">
        <f t="shared" si="1"/>
        <v>DISTRIBUCION VOLUMEN POR CRITERIO (kg o litros)Total AperitivosOTROS</v>
      </c>
      <c r="B85" s="20" t="s">
        <v>165</v>
      </c>
      <c r="C85" s="20" t="s">
        <v>21</v>
      </c>
      <c r="D85" s="20" t="s">
        <v>205</v>
      </c>
      <c r="E85" s="21">
        <v>0.80383594063667463</v>
      </c>
      <c r="F85" s="21">
        <v>1.4953702664405635</v>
      </c>
      <c r="G85" s="21">
        <v>1.0408128536318313</v>
      </c>
      <c r="H85" s="21">
        <v>1.5865754188798671</v>
      </c>
      <c r="I85" s="21">
        <v>1.4485440033222441</v>
      </c>
      <c r="J85" s="21">
        <v>2.6452754667178313</v>
      </c>
      <c r="K85" s="21">
        <v>3.1984208019835441</v>
      </c>
      <c r="L85" s="21">
        <v>2.1835344462648667</v>
      </c>
      <c r="M85" s="21">
        <v>2.4072555853338518</v>
      </c>
      <c r="N85" s="21"/>
      <c r="O85" s="21"/>
    </row>
    <row r="86" spans="1:15" x14ac:dyDescent="0.35">
      <c r="A86" s="20" t="str">
        <f t="shared" si="1"/>
        <v>DISTRIBUCION VOLUMEN POR CRITERIO (kg o litros)Total AperitivosESTAR TRABAJANDO</v>
      </c>
      <c r="B86" s="20" t="s">
        <v>165</v>
      </c>
      <c r="C86" s="20" t="s">
        <v>21</v>
      </c>
      <c r="D86" s="20" t="s">
        <v>206</v>
      </c>
      <c r="E86" s="21">
        <v>7.4381305372976225</v>
      </c>
      <c r="F86" s="21">
        <v>9.4541503347337397</v>
      </c>
      <c r="G86" s="21">
        <v>5.2960226363922347</v>
      </c>
      <c r="H86" s="21">
        <v>6.5454156263163155</v>
      </c>
      <c r="I86" s="21">
        <v>6.3956854489134187</v>
      </c>
      <c r="J86" s="21">
        <v>4.8794302118265689</v>
      </c>
      <c r="K86" s="21">
        <v>5.1213619299410356</v>
      </c>
      <c r="L86" s="21">
        <v>4.9670831577142192</v>
      </c>
      <c r="M86" s="21">
        <v>6.3844714585619995</v>
      </c>
      <c r="N86" s="21"/>
      <c r="O86" s="21"/>
    </row>
    <row r="87" spans="1:15" x14ac:dyDescent="0.35">
      <c r="A87" s="20" t="str">
        <f t="shared" si="1"/>
        <v>DISTRIBUCION VOLUMEN POR CRITERIO (kg o litros)Total AperitivosCOMIDA DE NEGOCIOS</v>
      </c>
      <c r="B87" s="20" t="s">
        <v>165</v>
      </c>
      <c r="C87" s="20" t="s">
        <v>21</v>
      </c>
      <c r="D87" s="20" t="s">
        <v>207</v>
      </c>
      <c r="E87" s="21">
        <v>0.66862817679642739</v>
      </c>
      <c r="F87" s="21" t="s">
        <v>181</v>
      </c>
      <c r="G87" s="21">
        <v>0.24771453382603192</v>
      </c>
      <c r="H87" s="21">
        <v>0.5763032404448245</v>
      </c>
      <c r="I87" s="21">
        <v>0.16026964429612015</v>
      </c>
      <c r="J87" s="21">
        <v>8.9716754230906373E-3</v>
      </c>
      <c r="K87" s="21">
        <v>8.7098899446632263E-3</v>
      </c>
      <c r="L87" s="21">
        <v>0.27652715318159432</v>
      </c>
      <c r="M87" s="21">
        <v>0.28455509714579197</v>
      </c>
      <c r="N87" s="21"/>
      <c r="O87" s="21"/>
    </row>
    <row r="88" spans="1:15" x14ac:dyDescent="0.35">
      <c r="A88" s="20" t="str">
        <f t="shared" si="1"/>
        <v>DISTRIBUCION VOLUMEN POR CRITERIO (kg o litros)Total AperitivosPOR PLACER/RELAX</v>
      </c>
      <c r="B88" s="20" t="s">
        <v>165</v>
      </c>
      <c r="C88" s="20" t="s">
        <v>21</v>
      </c>
      <c r="D88" s="20" t="s">
        <v>208</v>
      </c>
      <c r="E88" s="21">
        <v>20.069863206438772</v>
      </c>
      <c r="F88" s="21">
        <v>19.289554488883145</v>
      </c>
      <c r="G88" s="21">
        <v>24.607768008142862</v>
      </c>
      <c r="H88" s="21">
        <v>18.46037875941845</v>
      </c>
      <c r="I88" s="21">
        <v>17.471796209325294</v>
      </c>
      <c r="J88" s="21">
        <v>21.370528468381249</v>
      </c>
      <c r="K88" s="21">
        <v>20.73610496126021</v>
      </c>
      <c r="L88" s="21">
        <v>19.830612242930876</v>
      </c>
      <c r="M88" s="21">
        <v>19.796679839920873</v>
      </c>
      <c r="N88" s="21"/>
      <c r="O88" s="21"/>
    </row>
    <row r="89" spans="1:15" x14ac:dyDescent="0.35">
      <c r="A89" s="20" t="str">
        <f t="shared" si="1"/>
        <v>DISTRIBUCION VOLUMEN POR CRITERIO (kg o litros)Total AperitivosTENER HAMBRE/SIN PLANIFICAR</v>
      </c>
      <c r="B89" s="20" t="s">
        <v>165</v>
      </c>
      <c r="C89" s="20" t="s">
        <v>21</v>
      </c>
      <c r="D89" s="20" t="s">
        <v>209</v>
      </c>
      <c r="E89" s="21">
        <v>40.416229147583316</v>
      </c>
      <c r="F89" s="21">
        <v>39.505829784821884</v>
      </c>
      <c r="G89" s="21">
        <v>34.936349803963566</v>
      </c>
      <c r="H89" s="21">
        <v>42.705947958342847</v>
      </c>
      <c r="I89" s="21">
        <v>43.065865005545831</v>
      </c>
      <c r="J89" s="21">
        <v>41.030804825397489</v>
      </c>
      <c r="K89" s="21">
        <v>41.780483593786904</v>
      </c>
      <c r="L89" s="21">
        <v>42.025246043233125</v>
      </c>
      <c r="M89" s="21">
        <v>40.672386148063872</v>
      </c>
      <c r="N89" s="21"/>
      <c r="O89" s="21"/>
    </row>
    <row r="90" spans="1:15" x14ac:dyDescent="0.35">
      <c r="A90" s="20" t="str">
        <f t="shared" si="1"/>
        <v>DISTRIBUCION VOLUMEN POR CRITERIO (kg o litros)Total AperitivosESTAR DE COMPRAS</v>
      </c>
      <c r="B90" s="20" t="s">
        <v>165</v>
      </c>
      <c r="C90" s="20" t="s">
        <v>21</v>
      </c>
      <c r="D90" s="20" t="s">
        <v>210</v>
      </c>
      <c r="E90" s="21">
        <v>2.0183750914792866</v>
      </c>
      <c r="F90" s="21">
        <v>1.6713135484977886</v>
      </c>
      <c r="G90" s="21">
        <v>2.6153852368095039</v>
      </c>
      <c r="H90" s="21">
        <v>2.3084262952391743</v>
      </c>
      <c r="I90" s="21">
        <v>1.9878907465370625</v>
      </c>
      <c r="J90" s="21">
        <v>1.5827263147115245</v>
      </c>
      <c r="K90" s="21">
        <v>2.4930068436005848</v>
      </c>
      <c r="L90" s="21">
        <v>2.497026005314793</v>
      </c>
      <c r="M90" s="21">
        <v>2.5332901370337528</v>
      </c>
      <c r="N90" s="21"/>
      <c r="O90" s="21"/>
    </row>
    <row r="91" spans="1:15" x14ac:dyDescent="0.35">
      <c r="A91" s="20" t="str">
        <f t="shared" si="1"/>
        <v>DISTRIBUCION VOLUMEN POR CRITERIO (kg o litros)Total AperitivosNO COCINAR EN CASA</v>
      </c>
      <c r="B91" s="20" t="s">
        <v>165</v>
      </c>
      <c r="C91" s="20" t="s">
        <v>21</v>
      </c>
      <c r="D91" s="20" t="s">
        <v>211</v>
      </c>
      <c r="E91" s="21">
        <v>3.5045402707850664</v>
      </c>
      <c r="F91" s="21">
        <v>3.3036050957090919</v>
      </c>
      <c r="G91" s="21">
        <v>3.7254152887619933</v>
      </c>
      <c r="H91" s="21">
        <v>2.9108155799655955</v>
      </c>
      <c r="I91" s="21">
        <v>3.2019824981471912</v>
      </c>
      <c r="J91" s="21">
        <v>2.2219323257391088</v>
      </c>
      <c r="K91" s="21">
        <v>2.2568135950835644</v>
      </c>
      <c r="L91" s="21">
        <v>2.7795620195065802</v>
      </c>
      <c r="M91" s="21">
        <v>2.2304899632409421</v>
      </c>
      <c r="N91" s="21"/>
      <c r="O91" s="21"/>
    </row>
    <row r="92" spans="1:15" x14ac:dyDescent="0.35">
      <c r="A92" s="20" t="str">
        <f t="shared" si="1"/>
        <v>DISTRIBUCION VOLUMEN POR CRITERIO (kg o litros)Total AperitivosCELEBRACION/FIESTA/SALIR TOMAR</v>
      </c>
      <c r="B92" s="20" t="s">
        <v>165</v>
      </c>
      <c r="C92" s="20" t="s">
        <v>21</v>
      </c>
      <c r="D92" s="20" t="s">
        <v>212</v>
      </c>
      <c r="E92" s="21">
        <v>16.29006483998602</v>
      </c>
      <c r="F92" s="21">
        <v>16.293767018688534</v>
      </c>
      <c r="G92" s="21">
        <v>17.467533013214116</v>
      </c>
      <c r="H92" s="21">
        <v>16.235082498628241</v>
      </c>
      <c r="I92" s="21">
        <v>17.371984794411656</v>
      </c>
      <c r="J92" s="21">
        <v>17.502996511277733</v>
      </c>
      <c r="K92" s="21">
        <v>16.422721027062376</v>
      </c>
      <c r="L92" s="21">
        <v>18.584188800685919</v>
      </c>
      <c r="M92" s="21">
        <v>17.280865062571912</v>
      </c>
      <c r="N92" s="21"/>
      <c r="O92" s="21"/>
    </row>
    <row r="93" spans="1:15" x14ac:dyDescent="0.35">
      <c r="A93" s="20" t="str">
        <f t="shared" si="1"/>
        <v>DISTRIBUCION VOLUMEN POR CRITERIO (kg o litros)Total AperitivosVIENDO DEPORTES</v>
      </c>
      <c r="B93" s="20" t="s">
        <v>165</v>
      </c>
      <c r="C93" s="20" t="s">
        <v>21</v>
      </c>
      <c r="D93" s="20" t="s">
        <v>213</v>
      </c>
      <c r="E93" s="21">
        <v>2.8101239258645259</v>
      </c>
      <c r="F93" s="21">
        <v>2.1003263635090033</v>
      </c>
      <c r="G93" s="21">
        <v>3.0849217931721009</v>
      </c>
      <c r="H93" s="21">
        <v>2.2851949848615525</v>
      </c>
      <c r="I93" s="21">
        <v>2.7147530208417985</v>
      </c>
      <c r="J93" s="21">
        <v>3.3098714802586233</v>
      </c>
      <c r="K93" s="21">
        <v>2.7362356015945073</v>
      </c>
      <c r="L93" s="21">
        <v>1.6446006258032597</v>
      </c>
      <c r="M93" s="21">
        <v>2.3748316592722274</v>
      </c>
      <c r="N93" s="21"/>
      <c r="O93" s="21"/>
    </row>
    <row r="94" spans="1:15" x14ac:dyDescent="0.35">
      <c r="A94" s="20" t="str">
        <f t="shared" si="1"/>
        <v>DISTRIBUCION VOLUMEN POR CRITERIO (kg o litros)Total AperitivosOTROS MOTIVOS</v>
      </c>
      <c r="B94" s="20" t="s">
        <v>165</v>
      </c>
      <c r="C94" s="20" t="s">
        <v>21</v>
      </c>
      <c r="D94" s="20" t="s">
        <v>214</v>
      </c>
      <c r="E94" s="21">
        <v>6.7840495726379544</v>
      </c>
      <c r="F94" s="21">
        <v>8.3814524344130916</v>
      </c>
      <c r="G94" s="21">
        <v>8.01889705366405</v>
      </c>
      <c r="H94" s="21">
        <v>7.9724355039312158</v>
      </c>
      <c r="I94" s="21">
        <v>7.6297698107493108</v>
      </c>
      <c r="J94" s="21">
        <v>8.0927369099456374</v>
      </c>
      <c r="K94" s="21">
        <v>8.4445659766538004</v>
      </c>
      <c r="L94" s="21">
        <v>7.3951559306199064</v>
      </c>
      <c r="M94" s="21">
        <v>8.4424267810735802</v>
      </c>
      <c r="N94" s="21"/>
      <c r="O94" s="21"/>
    </row>
    <row r="95" spans="1:15" x14ac:dyDescent="0.35">
      <c r="A95" s="20" t="str">
        <f t="shared" si="1"/>
        <v>CONSUMO PER CAPITA (kg o litros por individuo)Total AperitivosT.ESPAÑA</v>
      </c>
      <c r="B95" s="20" t="s">
        <v>164</v>
      </c>
      <c r="C95" s="20" t="s">
        <v>21</v>
      </c>
      <c r="D95" s="20" t="s">
        <v>44</v>
      </c>
      <c r="E95" s="21">
        <v>0.32627272606375257</v>
      </c>
      <c r="F95" s="21">
        <v>0.31785155919538582</v>
      </c>
      <c r="G95" s="21">
        <v>0.43547672367515278</v>
      </c>
      <c r="H95" s="21">
        <v>0.34437583767851077</v>
      </c>
      <c r="I95" s="21">
        <v>0.33317443338232811</v>
      </c>
      <c r="J95" s="21">
        <v>0.34906560163197875</v>
      </c>
      <c r="K95" s="21">
        <v>0.42744663576493458</v>
      </c>
      <c r="L95" s="21">
        <v>0.31692509191333312</v>
      </c>
      <c r="M95" s="21">
        <v>0.30434903068746683</v>
      </c>
      <c r="N95" s="21"/>
      <c r="O95" s="21"/>
    </row>
    <row r="96" spans="1:15" x14ac:dyDescent="0.35">
      <c r="A96" s="20" t="str">
        <f t="shared" si="1"/>
        <v>CONSUMO PER CAPITA (kg o litros por individuo)Total AperitivosHiper+Super+Discount+G.A</v>
      </c>
      <c r="B96" s="20" t="s">
        <v>164</v>
      </c>
      <c r="C96" s="20" t="s">
        <v>21</v>
      </c>
      <c r="D96" s="20" t="s">
        <v>74</v>
      </c>
      <c r="E96" s="21">
        <v>0.17069530807617261</v>
      </c>
      <c r="F96" s="21">
        <v>0.16912341072193798</v>
      </c>
      <c r="G96" s="21">
        <v>0.22007780622038697</v>
      </c>
      <c r="H96" s="21">
        <v>0.18763456968688302</v>
      </c>
      <c r="I96" s="21">
        <v>0.1904354200814464</v>
      </c>
      <c r="J96" s="21">
        <v>0.19968649437898275</v>
      </c>
      <c r="K96" s="21">
        <v>0.23566275218380925</v>
      </c>
      <c r="L96" s="21">
        <v>0.16929853642985887</v>
      </c>
      <c r="M96" s="21">
        <v>0.1837729816086982</v>
      </c>
      <c r="N96" s="21"/>
      <c r="O96" s="21"/>
    </row>
    <row r="97" spans="1:15" x14ac:dyDescent="0.35">
      <c r="A97" s="20" t="str">
        <f t="shared" si="1"/>
        <v>CONSUMO PER CAPITA (kg o litros por individuo)Total AperitivosRestaurantes</v>
      </c>
      <c r="B97" s="20" t="s">
        <v>164</v>
      </c>
      <c r="C97" s="20" t="s">
        <v>21</v>
      </c>
      <c r="D97" s="20" t="s">
        <v>75</v>
      </c>
      <c r="E97" s="21">
        <v>5.0401353172712972E-3</v>
      </c>
      <c r="F97" s="21">
        <v>8.6000170203768701E-3</v>
      </c>
      <c r="G97" s="21">
        <v>9.2336818782841942E-3</v>
      </c>
      <c r="H97" s="21">
        <v>6.2708485320806685E-3</v>
      </c>
      <c r="I97" s="21">
        <v>5.5758699705086264E-3</v>
      </c>
      <c r="J97" s="21">
        <v>7.4745027017110062E-3</v>
      </c>
      <c r="K97" s="21">
        <v>5.139167833701744E-3</v>
      </c>
      <c r="L97" s="21">
        <v>4.6713159823533008E-3</v>
      </c>
      <c r="M97" s="21">
        <v>2.8693722040158305E-3</v>
      </c>
      <c r="N97" s="21"/>
      <c r="O97" s="21"/>
    </row>
    <row r="98" spans="1:15" x14ac:dyDescent="0.35">
      <c r="A98" s="20" t="str">
        <f t="shared" si="1"/>
        <v>CONSUMO PER CAPITA (kg o litros por individuo)Total AperitivosRestaurantes Fast Food</v>
      </c>
      <c r="B98" s="20" t="s">
        <v>164</v>
      </c>
      <c r="C98" s="20" t="s">
        <v>21</v>
      </c>
      <c r="D98" s="20" t="s">
        <v>76</v>
      </c>
      <c r="E98" s="21">
        <v>6.4595002343714935E-3</v>
      </c>
      <c r="F98" s="21">
        <v>5.8301192094131907E-3</v>
      </c>
      <c r="G98" s="21">
        <v>7.1584660041556208E-3</v>
      </c>
      <c r="H98" s="21">
        <v>6.7680744770301851E-3</v>
      </c>
      <c r="I98" s="21">
        <v>6.6592063524255054E-3</v>
      </c>
      <c r="J98" s="21">
        <v>7.0607224333905398E-3</v>
      </c>
      <c r="K98" s="21">
        <v>8.0158942664493305E-3</v>
      </c>
      <c r="L98" s="21">
        <v>4.5413492142351202E-3</v>
      </c>
      <c r="M98" s="21">
        <v>5.096190479901278E-3</v>
      </c>
      <c r="N98" s="21"/>
      <c r="O98" s="21"/>
    </row>
    <row r="99" spans="1:15" x14ac:dyDescent="0.35">
      <c r="A99" s="20" t="str">
        <f t="shared" si="1"/>
        <v>CONSUMO PER CAPITA (kg o litros por individuo)Total AperitivosBares/Cafeterias/Cervecerias</v>
      </c>
      <c r="B99" s="20" t="s">
        <v>164</v>
      </c>
      <c r="C99" s="20" t="s">
        <v>21</v>
      </c>
      <c r="D99" s="20" t="s">
        <v>77</v>
      </c>
      <c r="E99" s="21">
        <v>2.6624210472763928E-2</v>
      </c>
      <c r="F99" s="21">
        <v>2.4172061075050846E-2</v>
      </c>
      <c r="G99" s="21">
        <v>4.3052497427079527E-2</v>
      </c>
      <c r="H99" s="21">
        <v>1.9599313146991804E-2</v>
      </c>
      <c r="I99" s="21">
        <v>2.1507527989965986E-2</v>
      </c>
      <c r="J99" s="21">
        <v>2.7282002406806512E-2</v>
      </c>
      <c r="K99" s="21">
        <v>3.985095843886146E-2</v>
      </c>
      <c r="L99" s="21">
        <v>2.5896750557151703E-2</v>
      </c>
      <c r="M99" s="21">
        <v>2.299941367891847E-2</v>
      </c>
      <c r="N99" s="21"/>
      <c r="O99" s="21"/>
    </row>
    <row r="100" spans="1:15" x14ac:dyDescent="0.35">
      <c r="A100" s="20" t="str">
        <f t="shared" si="1"/>
        <v>CONSUMO PER CAPITA (kg o litros por individuo)Total AperitivosPanaderias/Pastelerias</v>
      </c>
      <c r="B100" s="20" t="s">
        <v>164</v>
      </c>
      <c r="C100" s="20" t="s">
        <v>21</v>
      </c>
      <c r="D100" s="20" t="s">
        <v>78</v>
      </c>
      <c r="E100" s="21">
        <v>4.6980145546413939E-3</v>
      </c>
      <c r="F100" s="21">
        <v>4.9762626104921034E-3</v>
      </c>
      <c r="G100" s="21">
        <v>3.9329743918712174E-3</v>
      </c>
      <c r="H100" s="21">
        <v>3.0185072160677142E-3</v>
      </c>
      <c r="I100" s="21">
        <v>2.919980070047493E-3</v>
      </c>
      <c r="J100" s="21">
        <v>3.5194134036161707E-3</v>
      </c>
      <c r="K100" s="21">
        <v>4.4230739599346305E-3</v>
      </c>
      <c r="L100" s="21">
        <v>3.4455780420306493E-3</v>
      </c>
      <c r="M100" s="21">
        <v>4.3857994330661326E-3</v>
      </c>
      <c r="N100" s="21"/>
      <c r="O100" s="21"/>
    </row>
    <row r="101" spans="1:15" x14ac:dyDescent="0.35">
      <c r="A101" s="20" t="str">
        <f t="shared" si="1"/>
        <v>CONSUMO PER CAPITA (kg o litros por individuo)Total AperitivosTda.Alimentacion/Delicatesen</v>
      </c>
      <c r="B101" s="20" t="s">
        <v>164</v>
      </c>
      <c r="C101" s="20" t="s">
        <v>21</v>
      </c>
      <c r="D101" s="20" t="s">
        <v>79</v>
      </c>
      <c r="E101" s="21">
        <v>2.0559625994643296E-2</v>
      </c>
      <c r="F101" s="21">
        <v>2.2659583513165105E-2</v>
      </c>
      <c r="G101" s="21">
        <v>2.8441874789868454E-2</v>
      </c>
      <c r="H101" s="21">
        <v>2.0619901671288889E-2</v>
      </c>
      <c r="I101" s="21">
        <v>2.3126171184801654E-2</v>
      </c>
      <c r="J101" s="21">
        <v>2.0784607246288125E-2</v>
      </c>
      <c r="K101" s="21">
        <v>2.1261964144117441E-2</v>
      </c>
      <c r="L101" s="21">
        <v>2.2942064022915171E-2</v>
      </c>
      <c r="M101" s="21">
        <v>2.2069584960531241E-2</v>
      </c>
      <c r="N101" s="21"/>
      <c r="O101" s="21"/>
    </row>
    <row r="102" spans="1:15" x14ac:dyDescent="0.35">
      <c r="A102" s="20" t="str">
        <f t="shared" si="1"/>
        <v>CONSUMO PER CAPITA (kg o litros por individuo)Total AperitivosCanal Conveniencia/24h</v>
      </c>
      <c r="B102" s="20" t="s">
        <v>164</v>
      </c>
      <c r="C102" s="20" t="s">
        <v>21</v>
      </c>
      <c r="D102" s="20" t="s">
        <v>81</v>
      </c>
      <c r="E102" s="21">
        <v>5.2137676351161288E-2</v>
      </c>
      <c r="F102" s="21">
        <v>4.4933133853588311E-2</v>
      </c>
      <c r="G102" s="21">
        <v>5.6229935025021084E-2</v>
      </c>
      <c r="H102" s="21">
        <v>5.2428452314474509E-2</v>
      </c>
      <c r="I102" s="21">
        <v>4.5679555151853422E-2</v>
      </c>
      <c r="J102" s="21">
        <v>4.2319135031813379E-2</v>
      </c>
      <c r="K102" s="21">
        <v>4.234932656426886E-2</v>
      </c>
      <c r="L102" s="21">
        <v>4.0130278796933747E-2</v>
      </c>
      <c r="M102" s="21">
        <v>3.1864871704849661E-2</v>
      </c>
      <c r="N102" s="21"/>
      <c r="O102" s="21"/>
    </row>
    <row r="103" spans="1:15" x14ac:dyDescent="0.35">
      <c r="A103" s="20" t="str">
        <f t="shared" si="1"/>
        <v>CONSUMO PER CAPITA (kg o litros por individuo)Total AperitivosHoteles</v>
      </c>
      <c r="B103" s="20" t="s">
        <v>164</v>
      </c>
      <c r="C103" s="20" t="s">
        <v>21</v>
      </c>
      <c r="D103" s="20" t="s">
        <v>82</v>
      </c>
      <c r="E103" s="21">
        <v>7.3052986541543354E-5</v>
      </c>
      <c r="F103" s="21">
        <v>1.6913266784910767E-4</v>
      </c>
      <c r="G103" s="21">
        <v>2.5880633694192623E-4</v>
      </c>
      <c r="H103" s="21">
        <v>2.6004492349251491E-3</v>
      </c>
      <c r="I103" s="21">
        <v>5.3252861313854546E-4</v>
      </c>
      <c r="J103" s="21">
        <v>3.1779489171716375E-4</v>
      </c>
      <c r="K103" s="21">
        <v>9.0280072878644812E-4</v>
      </c>
      <c r="L103" s="21">
        <v>1.6799245666668624E-5</v>
      </c>
      <c r="M103" s="21">
        <v>7.6779990167226536E-5</v>
      </c>
      <c r="N103" s="21"/>
      <c r="O103" s="21"/>
    </row>
    <row r="104" spans="1:15" x14ac:dyDescent="0.35">
      <c r="A104" s="20" t="str">
        <f t="shared" si="1"/>
        <v>CONSUMO PER CAPITA (kg o litros por individuo)Total AperitivosEstaciones de servicio</v>
      </c>
      <c r="B104" s="20" t="s">
        <v>164</v>
      </c>
      <c r="C104" s="20" t="s">
        <v>21</v>
      </c>
      <c r="D104" s="20" t="s">
        <v>83</v>
      </c>
      <c r="E104" s="21">
        <v>7.265808944293589E-3</v>
      </c>
      <c r="F104" s="21">
        <v>9.2206610336835887E-3</v>
      </c>
      <c r="G104" s="21">
        <v>1.5139797125533479E-2</v>
      </c>
      <c r="H104" s="21">
        <v>1.0138507773050962E-2</v>
      </c>
      <c r="I104" s="21">
        <v>5.7294837848617603E-3</v>
      </c>
      <c r="J104" s="21">
        <v>8.0632559541329654E-3</v>
      </c>
      <c r="K104" s="21">
        <v>1.0189207854502223E-2</v>
      </c>
      <c r="L104" s="21">
        <v>7.548115674864902E-3</v>
      </c>
      <c r="M104" s="21">
        <v>4.9659671866794956E-3</v>
      </c>
      <c r="N104" s="21"/>
      <c r="O104" s="21"/>
    </row>
    <row r="105" spans="1:15" x14ac:dyDescent="0.35">
      <c r="A105" s="20" t="str">
        <f t="shared" si="1"/>
        <v>CONSUMO PER CAPITA (kg o litros por individuo)Total AperitivosMaquinas dispensadoras</v>
      </c>
      <c r="B105" s="20" t="s">
        <v>164</v>
      </c>
      <c r="C105" s="20" t="s">
        <v>21</v>
      </c>
      <c r="D105" s="20" t="s">
        <v>84</v>
      </c>
      <c r="E105" s="21">
        <v>1.3900289349247827E-2</v>
      </c>
      <c r="F105" s="21">
        <v>1.3830586623491768E-2</v>
      </c>
      <c r="G105" s="21">
        <v>1.7679092736363613E-2</v>
      </c>
      <c r="H105" s="21">
        <v>9.7126738511981291E-3</v>
      </c>
      <c r="I105" s="21">
        <v>1.2041701926376557E-2</v>
      </c>
      <c r="J105" s="21">
        <v>1.1177857904592556E-2</v>
      </c>
      <c r="K105" s="21">
        <v>1.5740327267450935E-2</v>
      </c>
      <c r="L105" s="21">
        <v>1.3017995024063162E-2</v>
      </c>
      <c r="M105" s="21">
        <v>1.0327367343458601E-2</v>
      </c>
      <c r="N105" s="21"/>
      <c r="O105" s="21"/>
    </row>
    <row r="106" spans="1:15" x14ac:dyDescent="0.35">
      <c r="A106" s="20" t="str">
        <f t="shared" si="1"/>
        <v>CONSUMO PER CAPITA (kg o litros por individuo)Total AperitivosServicio en la empresa</v>
      </c>
      <c r="B106" s="20" t="s">
        <v>164</v>
      </c>
      <c r="C106" s="20" t="s">
        <v>21</v>
      </c>
      <c r="D106" s="20" t="s">
        <v>85</v>
      </c>
      <c r="E106" s="21">
        <v>9.8675874091629654E-4</v>
      </c>
      <c r="F106" s="21">
        <v>1.6407198081863695E-3</v>
      </c>
      <c r="G106" s="21">
        <v>1.2401668727050898E-3</v>
      </c>
      <c r="H106" s="21">
        <v>2.9844127629528082E-3</v>
      </c>
      <c r="I106" s="21">
        <v>2.0686725469275104E-3</v>
      </c>
      <c r="J106" s="21">
        <v>8.5173523878779797E-4</v>
      </c>
      <c r="K106" s="21">
        <v>1.6800303656697077E-3</v>
      </c>
      <c r="L106" s="21">
        <v>1.5431431938161266E-3</v>
      </c>
      <c r="M106" s="21">
        <v>1.0636623461081651E-3</v>
      </c>
      <c r="N106" s="21"/>
      <c r="O106" s="21"/>
    </row>
    <row r="107" spans="1:15" x14ac:dyDescent="0.35">
      <c r="A107" s="20" t="str">
        <f t="shared" si="1"/>
        <v>CONSUMO PER CAPITA (kg o litros por individuo)Total AperitivosResto de canales</v>
      </c>
      <c r="B107" s="20" t="s">
        <v>164</v>
      </c>
      <c r="C107" s="20" t="s">
        <v>21</v>
      </c>
      <c r="D107" s="20" t="s">
        <v>86</v>
      </c>
      <c r="E107" s="21">
        <v>1.7832286868544229E-2</v>
      </c>
      <c r="F107" s="21">
        <v>1.269569296109512E-2</v>
      </c>
      <c r="G107" s="21">
        <v>3.3031676586546148E-2</v>
      </c>
      <c r="H107" s="21">
        <v>2.2600203889387261E-2</v>
      </c>
      <c r="I107" s="21">
        <v>1.6898179306344449E-2</v>
      </c>
      <c r="J107" s="21">
        <v>2.0528078344926252E-2</v>
      </c>
      <c r="K107" s="21">
        <v>4.2231378027572986E-2</v>
      </c>
      <c r="L107" s="21">
        <v>2.3873142604988063E-2</v>
      </c>
      <c r="M107" s="21">
        <v>1.4857072995239202E-2</v>
      </c>
      <c r="N107" s="21"/>
      <c r="O107" s="21"/>
    </row>
    <row r="108" spans="1:15" x14ac:dyDescent="0.35">
      <c r="A108" s="20" t="str">
        <f t="shared" si="1"/>
        <v>CONSUMO PER CAPITA (kg o litros por individuo)Total AperitivosEN LA CALLE</v>
      </c>
      <c r="B108" s="20" t="s">
        <v>164</v>
      </c>
      <c r="C108" s="20" t="s">
        <v>21</v>
      </c>
      <c r="D108" s="20" t="s">
        <v>182</v>
      </c>
      <c r="E108" s="21">
        <v>0.10647397429873651</v>
      </c>
      <c r="F108" s="21">
        <v>0.10695448049711868</v>
      </c>
      <c r="G108" s="21">
        <v>0.14620026957877619</v>
      </c>
      <c r="H108" s="21">
        <v>0.10581741798733468</v>
      </c>
      <c r="I108" s="21">
        <v>0.11771387176169905</v>
      </c>
      <c r="J108" s="21">
        <v>0.12656596130884526</v>
      </c>
      <c r="K108" s="21">
        <v>0.15698622224634859</v>
      </c>
      <c r="L108" s="21">
        <v>0.10596905415788777</v>
      </c>
      <c r="M108" s="21">
        <v>9.6753101233351679E-2</v>
      </c>
      <c r="N108" s="21"/>
      <c r="O108" s="21"/>
    </row>
    <row r="109" spans="1:15" x14ac:dyDescent="0.35">
      <c r="A109" s="20" t="str">
        <f t="shared" si="1"/>
        <v>CONSUMO PER CAPITA (kg o litros por individuo)Total AperitivosEN CASA DE OTROS</v>
      </c>
      <c r="B109" s="20" t="s">
        <v>164</v>
      </c>
      <c r="C109" s="20" t="s">
        <v>21</v>
      </c>
      <c r="D109" s="20" t="s">
        <v>183</v>
      </c>
      <c r="E109" s="21">
        <v>7.3040214834586809E-2</v>
      </c>
      <c r="F109" s="21">
        <v>7.3142481815362453E-2</v>
      </c>
      <c r="G109" s="21">
        <v>8.8981592841272689E-2</v>
      </c>
      <c r="H109" s="21">
        <v>7.9831157500802968E-2</v>
      </c>
      <c r="I109" s="21">
        <v>7.1660236703111169E-2</v>
      </c>
      <c r="J109" s="21">
        <v>7.1613185051531539E-2</v>
      </c>
      <c r="K109" s="21">
        <v>6.417401251392002E-2</v>
      </c>
      <c r="L109" s="21">
        <v>7.0434474252074525E-2</v>
      </c>
      <c r="M109" s="21">
        <v>6.6759613643991592E-2</v>
      </c>
      <c r="N109" s="21"/>
      <c r="O109" s="21"/>
    </row>
    <row r="110" spans="1:15" x14ac:dyDescent="0.35">
      <c r="A110" s="20" t="str">
        <f t="shared" si="1"/>
        <v>CONSUMO PER CAPITA (kg o litros por individuo)Total AperitivosEN EL ESTABLECIMIENTO</v>
      </c>
      <c r="B110" s="20" t="s">
        <v>164</v>
      </c>
      <c r="C110" s="20" t="s">
        <v>21</v>
      </c>
      <c r="D110" s="20" t="s">
        <v>184</v>
      </c>
      <c r="E110" s="21">
        <v>4.545773831408275E-2</v>
      </c>
      <c r="F110" s="21">
        <v>4.2322494606049504E-2</v>
      </c>
      <c r="G110" s="21">
        <v>7.3637064875381589E-2</v>
      </c>
      <c r="H110" s="21">
        <v>4.1739238731255179E-2</v>
      </c>
      <c r="I110" s="21">
        <v>4.1474188946605456E-2</v>
      </c>
      <c r="J110" s="21">
        <v>4.9277115567986203E-2</v>
      </c>
      <c r="K110" s="21">
        <v>6.7985729718516977E-2</v>
      </c>
      <c r="L110" s="21">
        <v>3.9628837559207583E-2</v>
      </c>
      <c r="M110" s="21">
        <v>3.4375838221185499E-2</v>
      </c>
      <c r="N110" s="21"/>
      <c r="O110" s="21"/>
    </row>
    <row r="111" spans="1:15" x14ac:dyDescent="0.35">
      <c r="A111" s="20" t="str">
        <f t="shared" si="1"/>
        <v>CONSUMO PER CAPITA (kg o litros por individuo)Total AperitivosEN EL TRABAJO</v>
      </c>
      <c r="B111" s="20" t="s">
        <v>164</v>
      </c>
      <c r="C111" s="20" t="s">
        <v>21</v>
      </c>
      <c r="D111" s="20" t="s">
        <v>185</v>
      </c>
      <c r="E111" s="21">
        <v>2.9871387615560824E-2</v>
      </c>
      <c r="F111" s="21">
        <v>3.7846020594603937E-2</v>
      </c>
      <c r="G111" s="21">
        <v>3.1003257036090758E-2</v>
      </c>
      <c r="H111" s="21">
        <v>2.9848982768199753E-2</v>
      </c>
      <c r="I111" s="21">
        <v>2.5792686596680853E-2</v>
      </c>
      <c r="J111" s="21">
        <v>2.371286286594438E-2</v>
      </c>
      <c r="K111" s="21">
        <v>2.7829316650524183E-2</v>
      </c>
      <c r="L111" s="21">
        <v>2.488565177817572E-2</v>
      </c>
      <c r="M111" s="21">
        <v>2.3601246780491723E-2</v>
      </c>
      <c r="N111" s="21"/>
      <c r="O111" s="21"/>
    </row>
    <row r="112" spans="1:15" x14ac:dyDescent="0.35">
      <c r="A112" s="20" t="str">
        <f t="shared" si="1"/>
        <v>CONSUMO PER CAPITA (kg o litros por individuo)Total AperitivosEN COLEGIO/INSTITUTO/UNIV.</v>
      </c>
      <c r="B112" s="20" t="s">
        <v>164</v>
      </c>
      <c r="C112" s="20" t="s">
        <v>21</v>
      </c>
      <c r="D112" s="20" t="s">
        <v>186</v>
      </c>
      <c r="E112" s="21">
        <v>4.911348306830877E-3</v>
      </c>
      <c r="F112" s="21">
        <v>2.8477651677168976E-3</v>
      </c>
      <c r="G112" s="21">
        <v>2.9706333503406244E-3</v>
      </c>
      <c r="H112" s="21">
        <v>5.2556242918418879E-3</v>
      </c>
      <c r="I112" s="21">
        <v>2.0342728648741495E-3</v>
      </c>
      <c r="J112" s="21">
        <v>3.4234526592932281E-3</v>
      </c>
      <c r="K112" s="21">
        <v>3.6071104819882147E-3</v>
      </c>
      <c r="L112" s="21">
        <v>2.6448295984562433E-3</v>
      </c>
      <c r="M112" s="21">
        <v>4.5299427485355126E-3</v>
      </c>
      <c r="N112" s="21"/>
      <c r="O112" s="21"/>
    </row>
    <row r="113" spans="1:15" x14ac:dyDescent="0.35">
      <c r="A113" s="20" t="str">
        <f t="shared" si="1"/>
        <v>CONSUMO PER CAPITA (kg o litros por individuo)Total AperitivosEN MI CASA</v>
      </c>
      <c r="B113" s="20" t="s">
        <v>164</v>
      </c>
      <c r="C113" s="20" t="s">
        <v>21</v>
      </c>
      <c r="D113" s="20" t="s">
        <v>187</v>
      </c>
      <c r="E113" s="21">
        <v>2.0587666841419088E-2</v>
      </c>
      <c r="F113" s="21">
        <v>1.7040368378856138E-2</v>
      </c>
      <c r="G113" s="21">
        <v>3.5925119489910867E-2</v>
      </c>
      <c r="H113" s="21">
        <v>2.8033575299690826E-2</v>
      </c>
      <c r="I113" s="21">
        <v>2.6131031810948294E-2</v>
      </c>
      <c r="J113" s="21">
        <v>3.0349562383448818E-2</v>
      </c>
      <c r="K113" s="21">
        <v>4.0880071942965952E-2</v>
      </c>
      <c r="L113" s="21">
        <v>2.6666793010103069E-2</v>
      </c>
      <c r="M113" s="21">
        <v>3.1557492758574182E-2</v>
      </c>
      <c r="N113" s="21"/>
      <c r="O113" s="21"/>
    </row>
    <row r="114" spans="1:15" x14ac:dyDescent="0.35">
      <c r="A114" s="20" t="str">
        <f t="shared" si="1"/>
        <v>CONSUMO PER CAPITA (kg o litros por individuo)Total AperitivosEN M.TRANSP.(AVION,TREN,AUTOC,E</v>
      </c>
      <c r="B114" s="20" t="s">
        <v>164</v>
      </c>
      <c r="C114" s="20" t="s">
        <v>21</v>
      </c>
      <c r="D114" s="20" t="s">
        <v>188</v>
      </c>
      <c r="E114" s="21">
        <v>1.7896782527824946E-3</v>
      </c>
      <c r="F114" s="21">
        <v>7.0186506202895465E-4</v>
      </c>
      <c r="G114" s="21">
        <v>1.7132723189133201E-3</v>
      </c>
      <c r="H114" s="21">
        <v>1.8000004856451989E-3</v>
      </c>
      <c r="I114" s="21">
        <v>1.2380209129225297E-3</v>
      </c>
      <c r="J114" s="21">
        <v>1.5827258234012624E-3</v>
      </c>
      <c r="K114" s="21">
        <v>2.7745803433120836E-3</v>
      </c>
      <c r="L114" s="21">
        <v>2.850542115022846E-3</v>
      </c>
      <c r="M114" s="21">
        <v>1.4817786672270577E-3</v>
      </c>
      <c r="N114" s="21"/>
      <c r="O114" s="21"/>
    </row>
    <row r="115" spans="1:15" x14ac:dyDescent="0.35">
      <c r="A115" s="20" t="str">
        <f t="shared" si="1"/>
        <v>CONSUMO PER CAPITA (kg o litros por individuo)Total AperitivosEN OTRO LUGAR</v>
      </c>
      <c r="B115" s="20" t="s">
        <v>164</v>
      </c>
      <c r="C115" s="20" t="s">
        <v>21</v>
      </c>
      <c r="D115" s="20" t="s">
        <v>189</v>
      </c>
      <c r="E115" s="21">
        <v>4.4140669692403288E-2</v>
      </c>
      <c r="F115" s="21">
        <v>3.6995986412673897E-2</v>
      </c>
      <c r="G115" s="21">
        <v>5.5045577611990616E-2</v>
      </c>
      <c r="H115" s="21">
        <v>5.2049790364120864E-2</v>
      </c>
      <c r="I115" s="21">
        <v>4.7130012698391739E-2</v>
      </c>
      <c r="J115" s="21">
        <v>4.2540772868134201E-2</v>
      </c>
      <c r="K115" s="21">
        <v>6.3209673923781656E-2</v>
      </c>
      <c r="L115" s="21">
        <v>4.3844926777431674E-2</v>
      </c>
      <c r="M115" s="21">
        <v>4.5289993730138291E-2</v>
      </c>
      <c r="N115" s="21"/>
      <c r="O115" s="21"/>
    </row>
    <row r="116" spans="1:15" x14ac:dyDescent="0.35">
      <c r="A116" s="20" t="str">
        <f t="shared" si="1"/>
        <v>CONSUMO PER CAPITA (kg o litros por individuo)Total AperitivosDESAYUNO</v>
      </c>
      <c r="B116" s="20" t="s">
        <v>164</v>
      </c>
      <c r="C116" s="20" t="s">
        <v>21</v>
      </c>
      <c r="D116" s="20" t="s">
        <v>190</v>
      </c>
      <c r="E116" s="21">
        <v>1.6681874115734453E-2</v>
      </c>
      <c r="F116" s="21">
        <v>1.175340264638837E-2</v>
      </c>
      <c r="G116" s="21">
        <v>1.5476131731793416E-2</v>
      </c>
      <c r="H116" s="21">
        <v>1.0353602087269884E-2</v>
      </c>
      <c r="I116" s="21">
        <v>8.7269072766185413E-3</v>
      </c>
      <c r="J116" s="21">
        <v>1.0306789762434002E-2</v>
      </c>
      <c r="K116" s="21">
        <v>1.1157803444925309E-2</v>
      </c>
      <c r="L116" s="21">
        <v>1.0134854691234735E-2</v>
      </c>
      <c r="M116" s="21">
        <v>7.7957999795514989E-3</v>
      </c>
      <c r="N116" s="21"/>
      <c r="O116" s="21"/>
    </row>
    <row r="117" spans="1:15" x14ac:dyDescent="0.35">
      <c r="A117" s="20" t="str">
        <f t="shared" si="1"/>
        <v>CONSUMO PER CAPITA (kg o litros por individuo)Total AperitivosAPERITIVO/ANTES DE COMER</v>
      </c>
      <c r="B117" s="20" t="s">
        <v>164</v>
      </c>
      <c r="C117" s="20" t="s">
        <v>21</v>
      </c>
      <c r="D117" s="20" t="s">
        <v>191</v>
      </c>
      <c r="E117" s="21">
        <v>5.8667201301707446E-2</v>
      </c>
      <c r="F117" s="21">
        <v>6.4138096122350649E-2</v>
      </c>
      <c r="G117" s="21">
        <v>9.1551452133713129E-2</v>
      </c>
      <c r="H117" s="21">
        <v>8.1981889896567323E-2</v>
      </c>
      <c r="I117" s="21">
        <v>7.7488834751504782E-2</v>
      </c>
      <c r="J117" s="21">
        <v>9.9687741597956861E-2</v>
      </c>
      <c r="K117" s="21">
        <v>0.11901661629383603</v>
      </c>
      <c r="L117" s="21">
        <v>7.4259890463476683E-2</v>
      </c>
      <c r="M117" s="21">
        <v>7.0690236999495629E-2</v>
      </c>
      <c r="N117" s="21"/>
      <c r="O117" s="21"/>
    </row>
    <row r="118" spans="1:15" x14ac:dyDescent="0.35">
      <c r="A118" s="20" t="str">
        <f t="shared" si="1"/>
        <v>CONSUMO PER CAPITA (kg o litros por individuo)Total AperitivosCOMIDA</v>
      </c>
      <c r="B118" s="20" t="s">
        <v>164</v>
      </c>
      <c r="C118" s="20" t="s">
        <v>21</v>
      </c>
      <c r="D118" s="20" t="s">
        <v>192</v>
      </c>
      <c r="E118" s="21">
        <v>2.7465995837460642E-2</v>
      </c>
      <c r="F118" s="21">
        <v>3.0175842556586542E-2</v>
      </c>
      <c r="G118" s="21">
        <v>4.7580216657474521E-2</v>
      </c>
      <c r="H118" s="21">
        <v>4.3405142007790665E-2</v>
      </c>
      <c r="I118" s="21">
        <v>4.615571055832117E-2</v>
      </c>
      <c r="J118" s="21">
        <v>3.4015679495191027E-2</v>
      </c>
      <c r="K118" s="21">
        <v>4.1553499671971646E-2</v>
      </c>
      <c r="L118" s="21">
        <v>2.924866439992687E-2</v>
      </c>
      <c r="M118" s="21">
        <v>3.5474349058168E-2</v>
      </c>
      <c r="N118" s="21"/>
      <c r="O118" s="21"/>
    </row>
    <row r="119" spans="1:15" x14ac:dyDescent="0.35">
      <c r="A119" s="20" t="str">
        <f t="shared" si="1"/>
        <v>CONSUMO PER CAPITA (kg o litros por individuo)Total AperitivosTARDE/MERIENDA</v>
      </c>
      <c r="B119" s="20" t="s">
        <v>164</v>
      </c>
      <c r="C119" s="20" t="s">
        <v>21</v>
      </c>
      <c r="D119" s="20" t="s">
        <v>193</v>
      </c>
      <c r="E119" s="21">
        <v>0.11347901335333867</v>
      </c>
      <c r="F119" s="21">
        <v>0.11444572294037074</v>
      </c>
      <c r="G119" s="21">
        <v>0.13437981788932343</v>
      </c>
      <c r="H119" s="21">
        <v>0.10470846842017478</v>
      </c>
      <c r="I119" s="21">
        <v>0.10342402458144916</v>
      </c>
      <c r="J119" s="21">
        <v>9.5180189566384368E-2</v>
      </c>
      <c r="K119" s="21">
        <v>0.11114225571288268</v>
      </c>
      <c r="L119" s="21">
        <v>0.10421734540898843</v>
      </c>
      <c r="M119" s="21">
        <v>9.5464970670661869E-2</v>
      </c>
      <c r="N119" s="21"/>
      <c r="O119" s="21"/>
    </row>
    <row r="120" spans="1:15" x14ac:dyDescent="0.35">
      <c r="A120" s="20" t="str">
        <f t="shared" si="1"/>
        <v>CONSUMO PER CAPITA (kg o litros por individuo)Total AperitivosANTES DE CENAR</v>
      </c>
      <c r="B120" s="20" t="s">
        <v>164</v>
      </c>
      <c r="C120" s="20" t="s">
        <v>21</v>
      </c>
      <c r="D120" s="20" t="s">
        <v>194</v>
      </c>
      <c r="E120" s="21">
        <v>2.8156039377116523E-2</v>
      </c>
      <c r="F120" s="21">
        <v>2.0088987950587427E-2</v>
      </c>
      <c r="G120" s="21">
        <v>3.5680554063454988E-2</v>
      </c>
      <c r="H120" s="21">
        <v>2.1650451982404763E-2</v>
      </c>
      <c r="I120" s="21">
        <v>2.0456916592677767E-2</v>
      </c>
      <c r="J120" s="21">
        <v>2.4603660344840773E-2</v>
      </c>
      <c r="K120" s="21">
        <v>4.0876559235005328E-2</v>
      </c>
      <c r="L120" s="21">
        <v>2.231561320469547E-2</v>
      </c>
      <c r="M120" s="21">
        <v>2.3898285455168373E-2</v>
      </c>
      <c r="N120" s="21"/>
      <c r="O120" s="21"/>
    </row>
    <row r="121" spans="1:15" x14ac:dyDescent="0.35">
      <c r="A121" s="20" t="str">
        <f t="shared" si="1"/>
        <v>CONSUMO PER CAPITA (kg o litros por individuo)Total AperitivosCENA</v>
      </c>
      <c r="B121" s="20" t="s">
        <v>164</v>
      </c>
      <c r="C121" s="20" t="s">
        <v>21</v>
      </c>
      <c r="D121" s="20" t="s">
        <v>195</v>
      </c>
      <c r="E121" s="21">
        <v>1.8228123101340137E-2</v>
      </c>
      <c r="F121" s="21">
        <v>1.3406497574158063E-2</v>
      </c>
      <c r="G121" s="21">
        <v>2.6084744345162003E-2</v>
      </c>
      <c r="H121" s="21">
        <v>1.562362089865413E-2</v>
      </c>
      <c r="I121" s="21">
        <v>1.4684549252963525E-2</v>
      </c>
      <c r="J121" s="21">
        <v>1.7235594756585499E-2</v>
      </c>
      <c r="K121" s="21">
        <v>2.5238809854467012E-2</v>
      </c>
      <c r="L121" s="21">
        <v>1.7322991430500027E-2</v>
      </c>
      <c r="M121" s="21">
        <v>1.502780942598622E-2</v>
      </c>
      <c r="N121" s="21"/>
      <c r="O121" s="21"/>
    </row>
    <row r="122" spans="1:15" x14ac:dyDescent="0.35">
      <c r="A122" s="20" t="str">
        <f t="shared" si="1"/>
        <v>CONSUMO PER CAPITA (kg o litros por individuo)Total AperitivosDESPUES DE LA CENA</v>
      </c>
      <c r="B122" s="20" t="s">
        <v>164</v>
      </c>
      <c r="C122" s="20" t="s">
        <v>21</v>
      </c>
      <c r="D122" s="20" t="s">
        <v>196</v>
      </c>
      <c r="E122" s="21">
        <v>5.3989399899756381E-3</v>
      </c>
      <c r="F122" s="21">
        <v>6.0079224265982695E-3</v>
      </c>
      <c r="G122" s="21">
        <v>1.2818264712767874E-2</v>
      </c>
      <c r="H122" s="21">
        <v>1.1683149668581248E-2</v>
      </c>
      <c r="I122" s="21">
        <v>4.0998816482378606E-3</v>
      </c>
      <c r="J122" s="21">
        <v>6.7713352041099189E-3</v>
      </c>
      <c r="K122" s="21">
        <v>7.8176397024999726E-3</v>
      </c>
      <c r="L122" s="21">
        <v>6.1972535822239511E-3</v>
      </c>
      <c r="M122" s="21">
        <v>6.7761734802420353E-3</v>
      </c>
      <c r="N122" s="21"/>
      <c r="O122" s="21"/>
    </row>
    <row r="123" spans="1:15" x14ac:dyDescent="0.35">
      <c r="A123" s="20" t="str">
        <f t="shared" si="1"/>
        <v>CONSUMO PER CAPITA (kg o litros por individuo)Total AperitivosDURANTE EL DIA</v>
      </c>
      <c r="B123" s="20" t="s">
        <v>164</v>
      </c>
      <c r="C123" s="20" t="s">
        <v>21</v>
      </c>
      <c r="D123" s="20" t="s">
        <v>197</v>
      </c>
      <c r="E123" s="21">
        <v>5.8195501485742582E-2</v>
      </c>
      <c r="F123" s="21">
        <v>5.7834967860609841E-2</v>
      </c>
      <c r="G123" s="21">
        <v>7.1905663509161111E-2</v>
      </c>
      <c r="H123" s="21">
        <v>5.496954080175364E-2</v>
      </c>
      <c r="I123" s="21">
        <v>5.8137522291297261E-2</v>
      </c>
      <c r="J123" s="21">
        <v>6.1264706703766277E-2</v>
      </c>
      <c r="K123" s="21">
        <v>7.0643573412202593E-2</v>
      </c>
      <c r="L123" s="21">
        <v>5.3228460950554168E-2</v>
      </c>
      <c r="M123" s="21">
        <v>4.9221364757041294E-2</v>
      </c>
      <c r="N123" s="21"/>
      <c r="O123" s="21"/>
    </row>
    <row r="124" spans="1:15" x14ac:dyDescent="0.35">
      <c r="A124" s="20" t="str">
        <f t="shared" si="1"/>
        <v>CONSUMO PER CAPITA (kg o litros por individuo)Total AperitivosCON AMIGOS</v>
      </c>
      <c r="B124" s="20" t="s">
        <v>164</v>
      </c>
      <c r="C124" s="20" t="s">
        <v>21</v>
      </c>
      <c r="D124" s="20" t="s">
        <v>198</v>
      </c>
      <c r="E124" s="21">
        <v>6.0202110508763437E-2</v>
      </c>
      <c r="F124" s="21">
        <v>5.1815968931883817E-2</v>
      </c>
      <c r="G124" s="21">
        <v>9.5769680407713845E-2</v>
      </c>
      <c r="H124" s="21">
        <v>8.2993385786527235E-2</v>
      </c>
      <c r="I124" s="21">
        <v>8.7619264205217415E-2</v>
      </c>
      <c r="J124" s="21">
        <v>9.3639125389904168E-2</v>
      </c>
      <c r="K124" s="21">
        <v>0.11736445658801052</v>
      </c>
      <c r="L124" s="21">
        <v>7.7787572648576275E-2</v>
      </c>
      <c r="M124" s="21">
        <v>7.1920037815531357E-2</v>
      </c>
      <c r="N124" s="21"/>
      <c r="O124" s="21"/>
    </row>
    <row r="125" spans="1:15" x14ac:dyDescent="0.35">
      <c r="A125" s="20" t="str">
        <f t="shared" si="1"/>
        <v>CONSUMO PER CAPITA (kg o litros por individuo)Total AperitivosCON CLIENTES</v>
      </c>
      <c r="B125" s="20" t="s">
        <v>164</v>
      </c>
      <c r="C125" s="20" t="s">
        <v>21</v>
      </c>
      <c r="D125" s="20" t="s">
        <v>199</v>
      </c>
      <c r="E125" s="21">
        <v>1.0591906852132715E-3</v>
      </c>
      <c r="F125" s="21">
        <v>3.8526497332345028E-4</v>
      </c>
      <c r="G125" s="21">
        <v>4.4530229741107565E-4</v>
      </c>
      <c r="H125" s="21">
        <v>5.1415743756468013E-4</v>
      </c>
      <c r="I125" s="21">
        <v>1.2528356080318611E-3</v>
      </c>
      <c r="J125" s="21">
        <v>9.1452409741299304E-4</v>
      </c>
      <c r="K125" s="21">
        <v>2.2810164746782632E-4</v>
      </c>
      <c r="L125" s="21">
        <v>4.11855733899505E-4</v>
      </c>
      <c r="M125" s="21">
        <v>1.3726800524462932E-3</v>
      </c>
      <c r="N125" s="21"/>
      <c r="O125" s="21"/>
    </row>
    <row r="126" spans="1:15" x14ac:dyDescent="0.35">
      <c r="A126" s="20" t="str">
        <f t="shared" si="1"/>
        <v>CONSUMO PER CAPITA (kg o litros por individuo)Total AperitivosCON COMPAÑEROS DE TRABAJO</v>
      </c>
      <c r="B126" s="20" t="s">
        <v>164</v>
      </c>
      <c r="C126" s="20" t="s">
        <v>21</v>
      </c>
      <c r="D126" s="20" t="s">
        <v>200</v>
      </c>
      <c r="E126" s="21">
        <v>1.6232344539513652E-2</v>
      </c>
      <c r="F126" s="21">
        <v>1.8299934203674883E-2</v>
      </c>
      <c r="G126" s="21">
        <v>1.2439136513611436E-2</v>
      </c>
      <c r="H126" s="21">
        <v>1.3916590120209705E-2</v>
      </c>
      <c r="I126" s="21">
        <v>1.0567139286042301E-2</v>
      </c>
      <c r="J126" s="21">
        <v>9.7700705237561639E-3</v>
      </c>
      <c r="K126" s="21">
        <v>9.6448651655087394E-3</v>
      </c>
      <c r="L126" s="21">
        <v>1.4011992258087538E-2</v>
      </c>
      <c r="M126" s="21">
        <v>1.0537171437114917E-2</v>
      </c>
      <c r="N126" s="21"/>
      <c r="O126" s="21"/>
    </row>
    <row r="127" spans="1:15" x14ac:dyDescent="0.35">
      <c r="A127" s="20" t="str">
        <f t="shared" si="1"/>
        <v>CONSUMO PER CAPITA (kg o litros por individuo)Total AperitivosCON COMPAÑEROS DE CLASE</v>
      </c>
      <c r="B127" s="20" t="s">
        <v>164</v>
      </c>
      <c r="C127" s="20" t="s">
        <v>21</v>
      </c>
      <c r="D127" s="20" t="s">
        <v>201</v>
      </c>
      <c r="E127" s="21">
        <v>5.1134410635210788E-3</v>
      </c>
      <c r="F127" s="21">
        <v>2.2984669846534095E-3</v>
      </c>
      <c r="G127" s="21">
        <v>2.9210627105600499E-3</v>
      </c>
      <c r="H127" s="21">
        <v>3.0777712247453794E-3</v>
      </c>
      <c r="I127" s="21">
        <v>2.270518658440952E-3</v>
      </c>
      <c r="J127" s="21">
        <v>1.9964613042211133E-3</v>
      </c>
      <c r="K127" s="21">
        <v>1.1077119510169992E-3</v>
      </c>
      <c r="L127" s="21">
        <v>1.2615838153623496E-3</v>
      </c>
      <c r="M127" s="21">
        <v>3.0171199420881783E-3</v>
      </c>
      <c r="N127" s="21"/>
      <c r="O127" s="21"/>
    </row>
    <row r="128" spans="1:15" x14ac:dyDescent="0.35">
      <c r="A128" s="20" t="str">
        <f t="shared" si="1"/>
        <v>CONSUMO PER CAPITA (kg o litros por individuo)Total AperitivosCON FAMILIA</v>
      </c>
      <c r="B128" s="20" t="s">
        <v>164</v>
      </c>
      <c r="C128" s="20" t="s">
        <v>21</v>
      </c>
      <c r="D128" s="20" t="s">
        <v>202</v>
      </c>
      <c r="E128" s="21">
        <v>0.12245309259860336</v>
      </c>
      <c r="F128" s="21">
        <v>0.12424412507684626</v>
      </c>
      <c r="G128" s="21">
        <v>0.18257167826703558</v>
      </c>
      <c r="H128" s="21">
        <v>0.12766104120896515</v>
      </c>
      <c r="I128" s="21">
        <v>0.12006226913120707</v>
      </c>
      <c r="J128" s="21">
        <v>0.11049870340696169</v>
      </c>
      <c r="K128" s="21">
        <v>0.14640535820785319</v>
      </c>
      <c r="L128" s="21">
        <v>9.8964966068570859E-2</v>
      </c>
      <c r="M128" s="21">
        <v>9.4343383801846786E-2</v>
      </c>
      <c r="N128" s="21"/>
      <c r="O128" s="21"/>
    </row>
    <row r="129" spans="1:15" x14ac:dyDescent="0.35">
      <c r="A129" s="20" t="str">
        <f t="shared" si="1"/>
        <v>CONSUMO PER CAPITA (kg o litros por individuo)Total AperitivosCON LA PAREJA</v>
      </c>
      <c r="B129" s="20" t="s">
        <v>164</v>
      </c>
      <c r="C129" s="20" t="s">
        <v>21</v>
      </c>
      <c r="D129" s="20" t="s">
        <v>203</v>
      </c>
      <c r="E129" s="21">
        <v>2.9036917395066478E-2</v>
      </c>
      <c r="F129" s="21">
        <v>3.2111142600786458E-2</v>
      </c>
      <c r="G129" s="21">
        <v>4.2607520142880419E-2</v>
      </c>
      <c r="H129" s="21">
        <v>2.8970577378230208E-2</v>
      </c>
      <c r="I129" s="21">
        <v>2.3767183820677346E-2</v>
      </c>
      <c r="J129" s="21">
        <v>3.3159935781078578E-2</v>
      </c>
      <c r="K129" s="21">
        <v>4.2480457790344595E-2</v>
      </c>
      <c r="L129" s="21">
        <v>2.9606528989257672E-2</v>
      </c>
      <c r="M129" s="21">
        <v>3.2992238786145212E-2</v>
      </c>
      <c r="N129" s="21"/>
      <c r="O129" s="21"/>
    </row>
    <row r="130" spans="1:15" x14ac:dyDescent="0.35">
      <c r="A130" s="20" t="str">
        <f t="shared" si="1"/>
        <v>CONSUMO PER CAPITA (kg o litros por individuo)Total AperitivosESTABA SOLO/A</v>
      </c>
      <c r="B130" s="20" t="s">
        <v>164</v>
      </c>
      <c r="C130" s="20" t="s">
        <v>21</v>
      </c>
      <c r="D130" s="20" t="s">
        <v>204</v>
      </c>
      <c r="E130" s="21">
        <v>8.9552848109180946E-2</v>
      </c>
      <c r="F130" s="21">
        <v>8.3943529744077733E-2</v>
      </c>
      <c r="G130" s="21">
        <v>9.4189939567547912E-2</v>
      </c>
      <c r="H130" s="21">
        <v>8.1778501302339282E-2</v>
      </c>
      <c r="I130" s="21">
        <v>8.2808960288451874E-2</v>
      </c>
      <c r="J130" s="21">
        <v>8.9853037840855951E-2</v>
      </c>
      <c r="K130" s="21">
        <v>9.6544353199943644E-2</v>
      </c>
      <c r="L130" s="21">
        <v>8.7960357965203601E-2</v>
      </c>
      <c r="M130" s="21">
        <v>8.2839941022956554E-2</v>
      </c>
      <c r="N130" s="21"/>
      <c r="O130" s="21"/>
    </row>
    <row r="131" spans="1:15" x14ac:dyDescent="0.35">
      <c r="A131" s="20" t="str">
        <f t="shared" si="1"/>
        <v>CONSUMO PER CAPITA (kg o litros por individuo)Total AperitivosOTROS</v>
      </c>
      <c r="B131" s="20" t="s">
        <v>164</v>
      </c>
      <c r="C131" s="20" t="s">
        <v>21</v>
      </c>
      <c r="D131" s="20" t="s">
        <v>205</v>
      </c>
      <c r="E131" s="21">
        <v>2.6226975646020802E-3</v>
      </c>
      <c r="F131" s="21">
        <v>4.7530582179744823E-3</v>
      </c>
      <c r="G131" s="21">
        <v>4.5324990891808395E-3</v>
      </c>
      <c r="H131" s="21">
        <v>5.4637820706043908E-3</v>
      </c>
      <c r="I131" s="21">
        <v>4.8261760562708462E-3</v>
      </c>
      <c r="J131" s="21">
        <v>9.2337466925759368E-3</v>
      </c>
      <c r="K131" s="21">
        <v>1.3671545134692127E-2</v>
      </c>
      <c r="L131" s="21">
        <v>6.920166199825383E-3</v>
      </c>
      <c r="M131" s="21">
        <v>7.3264583452097142E-3</v>
      </c>
      <c r="N131" s="21"/>
      <c r="O131" s="21"/>
    </row>
    <row r="132" spans="1:15" x14ac:dyDescent="0.35">
      <c r="A132" s="20" t="str">
        <f t="shared" ref="A132:A140" si="2">B132&amp;C132&amp;D132</f>
        <v>CONSUMO PER CAPITA (kg o litros por individuo)Total AperitivosESTAR TRABAJANDO</v>
      </c>
      <c r="B132" s="20" t="s">
        <v>164</v>
      </c>
      <c r="C132" s="20" t="s">
        <v>21</v>
      </c>
      <c r="D132" s="20" t="s">
        <v>206</v>
      </c>
      <c r="E132" s="21">
        <v>2.4268591219618964E-2</v>
      </c>
      <c r="F132" s="21">
        <v>3.0050160061393556E-2</v>
      </c>
      <c r="G132" s="21">
        <v>2.3062951102873968E-2</v>
      </c>
      <c r="H132" s="21">
        <v>2.2540834267669823E-2</v>
      </c>
      <c r="I132" s="21">
        <v>2.1308775227015742E-2</v>
      </c>
      <c r="J132" s="21">
        <v>1.7032415778995787E-2</v>
      </c>
      <c r="K132" s="21">
        <v>2.1891091704950044E-2</v>
      </c>
      <c r="L132" s="21">
        <v>1.5741930557634218E-2</v>
      </c>
      <c r="M132" s="21">
        <v>1.9431081606753647E-2</v>
      </c>
      <c r="N132" s="21"/>
      <c r="O132" s="21"/>
    </row>
    <row r="133" spans="1:15" x14ac:dyDescent="0.35">
      <c r="A133" s="20" t="str">
        <f t="shared" si="2"/>
        <v>CONSUMO PER CAPITA (kg o litros por individuo)Total AperitivosCOMIDA DE NEGOCIOS</v>
      </c>
      <c r="B133" s="20" t="s">
        <v>164</v>
      </c>
      <c r="C133" s="20" t="s">
        <v>21</v>
      </c>
      <c r="D133" s="20" t="s">
        <v>207</v>
      </c>
      <c r="E133" s="21">
        <v>2.1815514866036605E-3</v>
      </c>
      <c r="F133" s="21" t="s">
        <v>181</v>
      </c>
      <c r="G133" s="21">
        <v>1.0787394025272476E-3</v>
      </c>
      <c r="H133" s="21">
        <v>1.9846488663286042E-3</v>
      </c>
      <c r="I133" s="21">
        <v>5.3397726673221806E-4</v>
      </c>
      <c r="J133" s="21">
        <v>3.1317037979734251E-5</v>
      </c>
      <c r="K133" s="21">
        <v>3.7230131484168619E-5</v>
      </c>
      <c r="L133" s="21">
        <v>8.7638343984618183E-4</v>
      </c>
      <c r="M133" s="21">
        <v>8.6604087598059958E-4</v>
      </c>
      <c r="N133" s="21"/>
      <c r="O133" s="21"/>
    </row>
    <row r="134" spans="1:15" x14ac:dyDescent="0.35">
      <c r="A134" s="20" t="str">
        <f t="shared" si="2"/>
        <v>CONSUMO PER CAPITA (kg o litros por individuo)Total AperitivosPOR PLACER/RELAX</v>
      </c>
      <c r="B134" s="20" t="s">
        <v>164</v>
      </c>
      <c r="C134" s="20" t="s">
        <v>21</v>
      </c>
      <c r="D134" s="20" t="s">
        <v>208</v>
      </c>
      <c r="E134" s="21">
        <v>6.5482474318887471E-2</v>
      </c>
      <c r="F134" s="21">
        <v>6.1312124524554611E-2</v>
      </c>
      <c r="G134" s="21">
        <v>0.10716113848226011</v>
      </c>
      <c r="H134" s="21">
        <v>6.3573087710961096E-2</v>
      </c>
      <c r="I134" s="21">
        <v>5.8211548966437092E-2</v>
      </c>
      <c r="J134" s="21">
        <v>7.4597180485850997E-2</v>
      </c>
      <c r="K134" s="21">
        <v>8.8635837461602918E-2</v>
      </c>
      <c r="L134" s="21">
        <v>6.2848176216936433E-2</v>
      </c>
      <c r="M134" s="21">
        <v>6.0251008004300624E-2</v>
      </c>
      <c r="N134" s="21"/>
      <c r="O134" s="21"/>
    </row>
    <row r="135" spans="1:15" x14ac:dyDescent="0.35">
      <c r="A135" s="20" t="str">
        <f t="shared" si="2"/>
        <v>CONSUMO PER CAPITA (kg o litros por individuo)Total AperitivosTENER HAMBRE/SIN PLANIFICAR</v>
      </c>
      <c r="B135" s="20" t="s">
        <v>164</v>
      </c>
      <c r="C135" s="20" t="s">
        <v>21</v>
      </c>
      <c r="D135" s="20" t="s">
        <v>209</v>
      </c>
      <c r="E135" s="21">
        <v>0.1318670856485859</v>
      </c>
      <c r="F135" s="21">
        <v>0.12556989291801512</v>
      </c>
      <c r="G135" s="21">
        <v>0.15213968651697443</v>
      </c>
      <c r="H135" s="21">
        <v>0.14706895337916873</v>
      </c>
      <c r="I135" s="21">
        <v>0.14348436630615333</v>
      </c>
      <c r="J135" s="21">
        <v>0.14322444603738732</v>
      </c>
      <c r="K135" s="21">
        <v>0.17858937516957102</v>
      </c>
      <c r="L135" s="21">
        <v>0.13318854283975012</v>
      </c>
      <c r="M135" s="21">
        <v>0.12378601650262712</v>
      </c>
    </row>
    <row r="136" spans="1:15" x14ac:dyDescent="0.35">
      <c r="A136" s="20" t="str">
        <f t="shared" si="2"/>
        <v>CONSUMO PER CAPITA (kg o litros por individuo)Total AperitivosESTAR DE COMPRAS</v>
      </c>
      <c r="B136" s="20" t="s">
        <v>164</v>
      </c>
      <c r="C136" s="20" t="s">
        <v>21</v>
      </c>
      <c r="D136" s="20" t="s">
        <v>210</v>
      </c>
      <c r="E136" s="21">
        <v>6.5854078674000699E-3</v>
      </c>
      <c r="F136" s="21">
        <v>5.3122938452514184E-3</v>
      </c>
      <c r="G136" s="21">
        <v>1.1389396506464243E-2</v>
      </c>
      <c r="H136" s="21">
        <v>7.9496651192870957E-3</v>
      </c>
      <c r="I136" s="21">
        <v>6.6231414147580776E-3</v>
      </c>
      <c r="J136" s="21">
        <v>5.5247559480960332E-3</v>
      </c>
      <c r="K136" s="21">
        <v>1.0656275786202749E-2</v>
      </c>
      <c r="L136" s="21">
        <v>7.913701748967026E-3</v>
      </c>
      <c r="M136" s="21">
        <v>7.7100448683885539E-3</v>
      </c>
    </row>
    <row r="137" spans="1:15" x14ac:dyDescent="0.35">
      <c r="A137" s="20" t="str">
        <f t="shared" si="2"/>
        <v>CONSUMO PER CAPITA (kg o litros por individuo)Total AperitivosNO COCINAR EN CASA</v>
      </c>
      <c r="B137" s="20" t="s">
        <v>164</v>
      </c>
      <c r="C137" s="20" t="s">
        <v>21</v>
      </c>
      <c r="D137" s="20" t="s">
        <v>211</v>
      </c>
      <c r="E137" s="21">
        <v>1.1434356503503208E-2</v>
      </c>
      <c r="F137" s="21">
        <v>1.0500553839253812E-2</v>
      </c>
      <c r="G137" s="21">
        <v>1.6223321230298328E-2</v>
      </c>
      <c r="H137" s="21">
        <v>1.0024145468200314E-2</v>
      </c>
      <c r="I137" s="21">
        <v>1.0668186668269346E-2</v>
      </c>
      <c r="J137" s="21">
        <v>7.7560027885910576E-3</v>
      </c>
      <c r="K137" s="21">
        <v>9.6466779877907635E-3</v>
      </c>
      <c r="L137" s="21">
        <v>8.8091288288267566E-3</v>
      </c>
      <c r="M137" s="21">
        <v>6.78847609445353E-3</v>
      </c>
    </row>
    <row r="138" spans="1:15" x14ac:dyDescent="0.35">
      <c r="A138" s="20" t="str">
        <f t="shared" si="2"/>
        <v>CONSUMO PER CAPITA (kg o litros por individuo)Total AperitivosCELEBRACION/FIESTA/SALIR TOMAR</v>
      </c>
      <c r="B138" s="20" t="s">
        <v>164</v>
      </c>
      <c r="C138" s="20" t="s">
        <v>21</v>
      </c>
      <c r="D138" s="20" t="s">
        <v>212</v>
      </c>
      <c r="E138" s="21">
        <v>5.3150036013532936E-2</v>
      </c>
      <c r="F138" s="21">
        <v>5.1789974012943371E-2</v>
      </c>
      <c r="G138" s="21">
        <v>7.6067082253211182E-2</v>
      </c>
      <c r="H138" s="21">
        <v>5.5909698056379284E-2</v>
      </c>
      <c r="I138" s="21">
        <v>5.7879005670463758E-2</v>
      </c>
      <c r="J138" s="21">
        <v>6.1096945834516247E-2</v>
      </c>
      <c r="K138" s="21">
        <v>7.0198385780064113E-2</v>
      </c>
      <c r="L138" s="21">
        <v>5.8897948257138816E-2</v>
      </c>
      <c r="M138" s="21">
        <v>5.2594140527310672E-2</v>
      </c>
    </row>
    <row r="139" spans="1:15" x14ac:dyDescent="0.35">
      <c r="A139" s="20" t="str">
        <f t="shared" si="2"/>
        <v>CONSUMO PER CAPITA (kg o litros por individuo)Total AperitivosVIENDO DEPORTES</v>
      </c>
      <c r="B139" s="20" t="s">
        <v>164</v>
      </c>
      <c r="C139" s="20" t="s">
        <v>21</v>
      </c>
      <c r="D139" s="20" t="s">
        <v>213</v>
      </c>
      <c r="E139" s="21">
        <v>9.1686671717727975E-3</v>
      </c>
      <c r="F139" s="21">
        <v>6.675917170234461E-3</v>
      </c>
      <c r="G139" s="21">
        <v>1.3434121515591929E-2</v>
      </c>
      <c r="H139" s="21">
        <v>7.8696591766012763E-3</v>
      </c>
      <c r="I139" s="21">
        <v>9.0448628889209272E-3</v>
      </c>
      <c r="J139" s="21">
        <v>1.1553625279092873E-2</v>
      </c>
      <c r="K139" s="21">
        <v>1.1695953614359603E-2</v>
      </c>
      <c r="L139" s="21">
        <v>5.2121490606829995E-3</v>
      </c>
      <c r="M139" s="21">
        <v>7.2277779292205619E-3</v>
      </c>
    </row>
    <row r="140" spans="1:15" x14ac:dyDescent="0.35">
      <c r="A140" s="20" t="str">
        <f t="shared" si="2"/>
        <v>CONSUMO PER CAPITA (kg o litros por individuo)Total AperitivosOTROS MOTIVOS</v>
      </c>
      <c r="B140" s="20" t="s">
        <v>164</v>
      </c>
      <c r="C140" s="20" t="s">
        <v>21</v>
      </c>
      <c r="D140" s="20" t="s">
        <v>214</v>
      </c>
      <c r="E140" s="21">
        <v>2.21345062134841E-2</v>
      </c>
      <c r="F140" s="21">
        <v>2.6640569120435057E-2</v>
      </c>
      <c r="G140" s="21">
        <v>3.492043797651178E-2</v>
      </c>
      <c r="H140" s="21">
        <v>2.74551404856672E-2</v>
      </c>
      <c r="I140" s="21">
        <v>2.5420431798487145E-2</v>
      </c>
      <c r="J140" s="21">
        <v>2.8248963494709605E-2</v>
      </c>
      <c r="K140" s="21">
        <v>3.6096032040657644E-2</v>
      </c>
      <c r="L140" s="21">
        <v>2.3437104222590707E-2</v>
      </c>
      <c r="M140" s="21">
        <v>2.5694444467498193E-2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tabColor rgb="FF92D050"/>
    <pageSetUpPr fitToPage="1"/>
  </sheetPr>
  <dimension ref="A1:O502"/>
  <sheetViews>
    <sheetView showGridLines="0" showRowColHeaders="0" zoomScale="70" zoomScaleNormal="70" workbookViewId="0">
      <selection activeCell="H28" sqref="H28"/>
    </sheetView>
  </sheetViews>
  <sheetFormatPr baseColWidth="10" defaultColWidth="11.453125" defaultRowHeight="14.5" x14ac:dyDescent="0.35"/>
  <cols>
    <col min="1" max="1" width="50.26953125" customWidth="1"/>
    <col min="2" max="2" width="7.54296875" customWidth="1"/>
    <col min="3" max="13" width="16" customWidth="1"/>
    <col min="14" max="14" width="30" style="2" customWidth="1"/>
  </cols>
  <sheetData>
    <row r="1" spans="1:15" ht="58" customHeight="1" x14ac:dyDescent="0.35"/>
    <row r="2" spans="1:15" ht="48.75" customHeight="1" x14ac:dyDescent="0.35">
      <c r="A2" s="109" t="s">
        <v>0</v>
      </c>
      <c r="B2" s="109"/>
      <c r="C2" s="110"/>
      <c r="D2" s="110"/>
      <c r="E2" s="110"/>
      <c r="F2" s="110"/>
      <c r="G2" s="110"/>
      <c r="H2" s="110"/>
      <c r="I2" s="110"/>
      <c r="J2" s="110"/>
      <c r="K2" s="110"/>
      <c r="L2" s="110"/>
      <c r="M2" s="110"/>
    </row>
    <row r="3" spans="1:15" x14ac:dyDescent="0.35">
      <c r="A3" s="46">
        <v>1</v>
      </c>
      <c r="B3" s="46"/>
      <c r="C3" s="40"/>
      <c r="D3" s="40"/>
      <c r="E3" s="40"/>
      <c r="F3" s="40"/>
      <c r="G3" s="40"/>
      <c r="H3" s="40"/>
      <c r="I3" s="40"/>
      <c r="J3" s="40"/>
      <c r="K3" s="40"/>
      <c r="L3" s="40"/>
      <c r="M3" s="40"/>
    </row>
    <row r="4" spans="1:15" ht="6" customHeight="1" x14ac:dyDescent="0.35">
      <c r="A4" s="40"/>
      <c r="B4" s="35"/>
      <c r="C4" s="40"/>
      <c r="D4" s="40"/>
      <c r="E4" s="40"/>
      <c r="F4" s="40"/>
      <c r="G4" s="40"/>
      <c r="H4" s="40"/>
      <c r="I4" s="40"/>
      <c r="J4" s="40"/>
      <c r="K4" s="40"/>
      <c r="L4" s="40"/>
      <c r="M4" s="40"/>
    </row>
    <row r="5" spans="1:15" ht="19" thickBot="1" x14ac:dyDescent="0.4">
      <c r="A5" s="47" t="s">
        <v>147</v>
      </c>
      <c r="B5" s="48"/>
      <c r="C5" s="40"/>
      <c r="D5" s="40"/>
      <c r="E5" s="40"/>
      <c r="F5" s="40"/>
      <c r="G5" s="40"/>
      <c r="H5" s="40"/>
      <c r="I5" s="40"/>
      <c r="J5" s="40"/>
      <c r="K5" s="40"/>
      <c r="L5" s="40"/>
      <c r="M5" s="40"/>
    </row>
    <row r="6" spans="1:15" ht="24" thickTop="1" x14ac:dyDescent="0.55000000000000004">
      <c r="A6" s="3" t="s">
        <v>43</v>
      </c>
      <c r="B6" s="34"/>
      <c r="C6" s="49">
        <v>5</v>
      </c>
      <c r="D6" s="35">
        <v>6</v>
      </c>
      <c r="E6" s="49">
        <v>7</v>
      </c>
      <c r="F6" s="35">
        <v>8</v>
      </c>
      <c r="G6" s="49">
        <v>9</v>
      </c>
      <c r="H6" s="35">
        <v>10</v>
      </c>
      <c r="I6" s="49">
        <v>11</v>
      </c>
      <c r="J6" s="35">
        <v>12</v>
      </c>
      <c r="K6" s="49">
        <v>13</v>
      </c>
      <c r="L6" s="4"/>
      <c r="M6" s="4"/>
      <c r="N6"/>
    </row>
    <row r="7" spans="1:15" ht="55.5" customHeight="1" x14ac:dyDescent="0.35">
      <c r="A7" s="6">
        <v>2</v>
      </c>
      <c r="B7" s="35"/>
      <c r="C7" s="111" t="s">
        <v>153</v>
      </c>
      <c r="D7" s="111"/>
      <c r="E7" s="111"/>
      <c r="F7" s="111"/>
      <c r="G7" s="111"/>
      <c r="H7" s="111"/>
      <c r="I7" s="111"/>
      <c r="J7" s="111"/>
      <c r="K7" s="111"/>
      <c r="L7" s="75"/>
      <c r="M7" s="75"/>
    </row>
    <row r="8" spans="1:15" ht="35.25" customHeight="1" x14ac:dyDescent="0.35">
      <c r="A8" s="8" t="str">
        <f>VLOOKUP(A7,DESPLEGABLES!L3:M5,2,0)</f>
        <v>DISTRIBUCION VOLUMEN POR CRITERIO (kg o litros)</v>
      </c>
      <c r="B8" s="8"/>
      <c r="C8" s="52" t="str">
        <f>KPI!C8</f>
        <v>TRIM 1 24</v>
      </c>
      <c r="D8" s="52" t="str">
        <f>KPI!D8</f>
        <v>TRIM 2 24</v>
      </c>
      <c r="E8" s="52" t="str">
        <f>KPI!E8</f>
        <v>TRIM 3 24</v>
      </c>
      <c r="F8" s="52" t="str">
        <f>KPI!F8</f>
        <v>TRIM 4 24</v>
      </c>
      <c r="G8" s="52" t="str">
        <f>KPI!G8</f>
        <v>TRIM 1 25</v>
      </c>
      <c r="H8" s="52" t="str">
        <f>KPI!H8</f>
        <v>TRIM 2 25</v>
      </c>
      <c r="I8" s="52" t="str">
        <f>KPI!I8</f>
        <v>TRIM 3 25</v>
      </c>
      <c r="J8" s="52" t="str">
        <f>KPI!J8</f>
        <v>TRIM 4 25</v>
      </c>
      <c r="K8" s="52" t="str">
        <f>KPI!K8</f>
        <v>TRIM 1 26</v>
      </c>
      <c r="L8" s="4"/>
      <c r="M8" s="4"/>
    </row>
    <row r="9" spans="1:15" x14ac:dyDescent="0.35">
      <c r="A9" s="76" t="s">
        <v>44</v>
      </c>
      <c r="B9" s="77" t="s">
        <v>44</v>
      </c>
      <c r="C9" s="59">
        <f>VLOOKUP($A$8&amp;$C$7&amp;$A9,MOTIVOS_DATOS!$A:$M,C$6,0)</f>
        <v>100</v>
      </c>
      <c r="D9" s="59">
        <f>VLOOKUP($A$8&amp;$C$7&amp;$A9,MOTIVOS_DATOS!$A:$M,D$6,0)</f>
        <v>100</v>
      </c>
      <c r="E9" s="59">
        <f>VLOOKUP($A$8&amp;$C$7&amp;$A9,MOTIVOS_DATOS!$A:$M,E$6,0)</f>
        <v>100</v>
      </c>
      <c r="F9" s="59">
        <f>VLOOKUP($A$8&amp;$C$7&amp;$A9,MOTIVOS_DATOS!$A:$M,F$6,0)</f>
        <v>100</v>
      </c>
      <c r="G9" s="59">
        <f>VLOOKUP($A$8&amp;$C$7&amp;$A9,MOTIVOS_DATOS!$A:$M,G$6,0)</f>
        <v>100</v>
      </c>
      <c r="H9" s="59">
        <f>VLOOKUP($A$8&amp;$C$7&amp;$A9,MOTIVOS_DATOS!$A:$M,H$6,0)</f>
        <v>100</v>
      </c>
      <c r="I9" s="59">
        <f>VLOOKUP($A$8&amp;$C$7&amp;$A9,MOTIVOS_DATOS!$A:$M,I$6,0)</f>
        <v>100</v>
      </c>
      <c r="J9" s="59">
        <f>VLOOKUP($A$8&amp;$C$7&amp;$A9,MOTIVOS_DATOS!$A:$M,J$6,0)</f>
        <v>100</v>
      </c>
      <c r="K9" s="59">
        <f>VLOOKUP($A$8&amp;$C$7&amp;$A9,MOTIVOS_DATOS!$A:$M,K$6,0)</f>
        <v>100</v>
      </c>
      <c r="L9" s="4"/>
      <c r="M9" s="4"/>
      <c r="O9" s="13"/>
    </row>
    <row r="10" spans="1:15" ht="15" customHeight="1" x14ac:dyDescent="0.35">
      <c r="A10" s="78" t="s">
        <v>74</v>
      </c>
      <c r="B10" s="79" t="s">
        <v>74</v>
      </c>
      <c r="C10" s="60">
        <f>VLOOKUP($A$8&amp;$C$7&amp;$A10,MOTIVOS_DATOS!$A:$M,C$6,0)</f>
        <v>52.316770835945206</v>
      </c>
      <c r="D10" s="60">
        <f>VLOOKUP($A$8&amp;$C$7&amp;$A10,MOTIVOS_DATOS!$A:$M,D$6,0)</f>
        <v>53.208339529577842</v>
      </c>
      <c r="E10" s="60">
        <f>VLOOKUP($A$8&amp;$C$7&amp;$A10,MOTIVOS_DATOS!$A:$M,E$6,0)</f>
        <v>50.537208856599634</v>
      </c>
      <c r="F10" s="60">
        <f>VLOOKUP($A$8&amp;$C$7&amp;$A10,MOTIVOS_DATOS!$A:$M,F$6,0)</f>
        <v>54.485387751797532</v>
      </c>
      <c r="G10" s="60">
        <f>VLOOKUP($A$8&amp;$C$7&amp;$A10,MOTIVOS_DATOS!$A:$M,G$6,0)</f>
        <v>57.157895717723925</v>
      </c>
      <c r="H10" s="60">
        <f>VLOOKUP($A$8&amp;$C$7&amp;$A10,MOTIVOS_DATOS!$A:$M,H$6,0)</f>
        <v>57.206015051353553</v>
      </c>
      <c r="I10" s="60">
        <f>VLOOKUP($A$8&amp;$C$7&amp;$A10,MOTIVOS_DATOS!$A:$M,I$6,0)</f>
        <v>55.132632968342165</v>
      </c>
      <c r="J10" s="60">
        <f>VLOOKUP($A$8&amp;$C$7&amp;$A10,MOTIVOS_DATOS!$A:$M,J$6,0)</f>
        <v>53.41909858286742</v>
      </c>
      <c r="K10" s="60">
        <f>VLOOKUP($A$8&amp;$C$7&amp;$A10,MOTIVOS_DATOS!$A:$M,K$6,0)</f>
        <v>60.38229655927919</v>
      </c>
      <c r="L10" s="4"/>
      <c r="M10" s="4"/>
      <c r="O10" s="13"/>
    </row>
    <row r="11" spans="1:15" ht="15" customHeight="1" x14ac:dyDescent="0.35">
      <c r="A11" s="80" t="s">
        <v>75</v>
      </c>
      <c r="B11" s="35" t="s">
        <v>75</v>
      </c>
      <c r="C11" s="51">
        <f>VLOOKUP($A$8&amp;$C$7&amp;$A11,MOTIVOS_DATOS!$A:$M,C$6,0)</f>
        <v>1.5447616809365194</v>
      </c>
      <c r="D11" s="51">
        <f>VLOOKUP($A$8&amp;$C$7&amp;$A11,MOTIVOS_DATOS!$A:$M,D$6,0)</f>
        <v>2.7056721875726502</v>
      </c>
      <c r="E11" s="51">
        <f>VLOOKUP($A$8&amp;$C$7&amp;$A11,MOTIVOS_DATOS!$A:$M,E$6,0)</f>
        <v>2.1203615040842947</v>
      </c>
      <c r="F11" s="51">
        <f>VLOOKUP($A$8&amp;$C$7&amp;$A11,MOTIVOS_DATOS!$A:$M,F$6,0)</f>
        <v>1.8209318594719426</v>
      </c>
      <c r="G11" s="51">
        <f>VLOOKUP($A$8&amp;$C$7&amp;$A11,MOTIVOS_DATOS!$A:$M,G$6,0)</f>
        <v>1.6735588602986136</v>
      </c>
      <c r="H11" s="51">
        <f>VLOOKUP($A$8&amp;$C$7&amp;$A11,MOTIVOS_DATOS!$A:$M,H$6,0)</f>
        <v>2.1412881900601874</v>
      </c>
      <c r="I11" s="51">
        <f>VLOOKUP($A$8&amp;$C$7&amp;$A11,MOTIVOS_DATOS!$A:$M,I$6,0)</f>
        <v>1.2022940594561287</v>
      </c>
      <c r="J11" s="51">
        <f>VLOOKUP($A$8&amp;$C$7&amp;$A11,MOTIVOS_DATOS!$A:$M,J$6,0)</f>
        <v>1.4739494985849733</v>
      </c>
      <c r="K11" s="51">
        <f>VLOOKUP($A$8&amp;$C$7&amp;$A11,MOTIVOS_DATOS!$A:$M,K$6,0)</f>
        <v>0.94278980576588589</v>
      </c>
      <c r="L11" s="4"/>
      <c r="M11" s="4"/>
      <c r="O11" s="13"/>
    </row>
    <row r="12" spans="1:15" ht="15" customHeight="1" x14ac:dyDescent="0.35">
      <c r="A12" s="80" t="s">
        <v>76</v>
      </c>
      <c r="B12" s="35" t="s">
        <v>76</v>
      </c>
      <c r="C12" s="51">
        <f>VLOOKUP($A$8&amp;$C$7&amp;$A12,MOTIVOS_DATOS!$A:$M,C$6,0)</f>
        <v>1.9797858335033787</v>
      </c>
      <c r="D12" s="51">
        <f>VLOOKUP($A$8&amp;$C$7&amp;$A12,MOTIVOS_DATOS!$A:$M,D$6,0)</f>
        <v>1.8342279040172778</v>
      </c>
      <c r="E12" s="51">
        <f>VLOOKUP($A$8&amp;$C$7&amp;$A12,MOTIVOS_DATOS!$A:$M,E$6,0)</f>
        <v>1.6438227716418323</v>
      </c>
      <c r="F12" s="51">
        <f>VLOOKUP($A$8&amp;$C$7&amp;$A12,MOTIVOS_DATOS!$A:$M,F$6,0)</f>
        <v>1.9653161196673516</v>
      </c>
      <c r="G12" s="51">
        <f>VLOOKUP($A$8&amp;$C$7&amp;$A12,MOTIVOS_DATOS!$A:$M,G$6,0)</f>
        <v>1.9987147933742302</v>
      </c>
      <c r="H12" s="51">
        <f>VLOOKUP($A$8&amp;$C$7&amp;$A12,MOTIVOS_DATOS!$A:$M,H$6,0)</f>
        <v>2.0227490973226212</v>
      </c>
      <c r="I12" s="51">
        <f>VLOOKUP($A$8&amp;$C$7&amp;$A12,MOTIVOS_DATOS!$A:$M,I$6,0)</f>
        <v>1.8752961938117854</v>
      </c>
      <c r="J12" s="51">
        <f>VLOOKUP($A$8&amp;$C$7&amp;$A12,MOTIVOS_DATOS!$A:$M,J$6,0)</f>
        <v>1.4329408430471784</v>
      </c>
      <c r="K12" s="51">
        <f>VLOOKUP($A$8&amp;$C$7&amp;$A12,MOTIVOS_DATOS!$A:$M,K$6,0)</f>
        <v>1.6744558851533049</v>
      </c>
      <c r="L12" s="4"/>
      <c r="M12" s="4"/>
      <c r="O12" s="13"/>
    </row>
    <row r="13" spans="1:15" ht="15" customHeight="1" x14ac:dyDescent="0.35">
      <c r="A13" s="80" t="s">
        <v>77</v>
      </c>
      <c r="B13" s="35" t="s">
        <v>77</v>
      </c>
      <c r="C13" s="51">
        <f>VLOOKUP($A$8&amp;$C$7&amp;$A13,MOTIVOS_DATOS!$A:$M,C$6,0)</f>
        <v>8.1601090852271483</v>
      </c>
      <c r="D13" s="51">
        <f>VLOOKUP($A$8&amp;$C$7&amp;$A13,MOTIVOS_DATOS!$A:$M,D$6,0)</f>
        <v>7.604829925092603</v>
      </c>
      <c r="E13" s="51">
        <f>VLOOKUP($A$8&amp;$C$7&amp;$A13,MOTIVOS_DATOS!$A:$M,E$6,0)</f>
        <v>9.8862938715381166</v>
      </c>
      <c r="F13" s="51">
        <f>VLOOKUP($A$8&amp;$C$7&amp;$A13,MOTIVOS_DATOS!$A:$M,F$6,0)</f>
        <v>5.6912567729261667</v>
      </c>
      <c r="G13" s="51">
        <f>VLOOKUP($A$8&amp;$C$7&amp;$A13,MOTIVOS_DATOS!$A:$M,G$6,0)</f>
        <v>6.4553362472876925</v>
      </c>
      <c r="H13" s="51">
        <f>VLOOKUP($A$8&amp;$C$7&amp;$A13,MOTIVOS_DATOS!$A:$M,H$6,0)</f>
        <v>7.8157210715667986</v>
      </c>
      <c r="I13" s="51">
        <f>VLOOKUP($A$8&amp;$C$7&amp;$A13,MOTIVOS_DATOS!$A:$M,I$6,0)</f>
        <v>9.3230226814905333</v>
      </c>
      <c r="J13" s="51">
        <f>VLOOKUP($A$8&amp;$C$7&amp;$A13,MOTIVOS_DATOS!$A:$M,J$6,0)</f>
        <v>8.171253567133121</v>
      </c>
      <c r="K13" s="51">
        <f>VLOOKUP($A$8&amp;$C$7&amp;$A13,MOTIVOS_DATOS!$A:$M,K$6,0)</f>
        <v>7.5569197879202719</v>
      </c>
      <c r="L13" s="4"/>
      <c r="M13" s="4"/>
      <c r="O13" s="13"/>
    </row>
    <row r="14" spans="1:15" ht="15" customHeight="1" x14ac:dyDescent="0.35">
      <c r="A14" s="80" t="s">
        <v>78</v>
      </c>
      <c r="B14" s="35" t="s">
        <v>78</v>
      </c>
      <c r="C14" s="51">
        <f>VLOOKUP($A$8&amp;$C$7&amp;$A14,MOTIVOS_DATOS!$A:$M,C$6,0)</f>
        <v>1.4399038358249139</v>
      </c>
      <c r="D14" s="51">
        <f>VLOOKUP($A$8&amp;$C$7&amp;$A14,MOTIVOS_DATOS!$A:$M,D$6,0)</f>
        <v>1.5655934420248128</v>
      </c>
      <c r="E14" s="51">
        <f>VLOOKUP($A$8&amp;$C$7&amp;$A14,MOTIVOS_DATOS!$A:$M,E$6,0)</f>
        <v>0.90314198656218625</v>
      </c>
      <c r="F14" s="51">
        <f>VLOOKUP($A$8&amp;$C$7&amp;$A14,MOTIVOS_DATOS!$A:$M,F$6,0)</f>
        <v>0.87651561215505092</v>
      </c>
      <c r="G14" s="51">
        <f>VLOOKUP($A$8&amp;$C$7&amp;$A14,MOTIVOS_DATOS!$A:$M,G$6,0)</f>
        <v>0.8764119561516166</v>
      </c>
      <c r="H14" s="51">
        <f>VLOOKUP($A$8&amp;$C$7&amp;$A14,MOTIVOS_DATOS!$A:$M,H$6,0)</f>
        <v>1.0082382759809163</v>
      </c>
      <c r="I14" s="51">
        <f>VLOOKUP($A$8&amp;$C$7&amp;$A14,MOTIVOS_DATOS!$A:$M,I$6,0)</f>
        <v>1.0347657649405568</v>
      </c>
      <c r="J14" s="51">
        <f>VLOOKUP($A$8&amp;$C$7&amp;$A14,MOTIVOS_DATOS!$A:$M,J$6,0)</f>
        <v>1.0871899829245071</v>
      </c>
      <c r="K14" s="51">
        <f>VLOOKUP($A$8&amp;$C$7&amp;$A14,MOTIVOS_DATOS!$A:$M,K$6,0)</f>
        <v>1.4410425737860113</v>
      </c>
      <c r="L14" s="4"/>
      <c r="M14" s="4"/>
      <c r="O14" s="13"/>
    </row>
    <row r="15" spans="1:15" ht="15" customHeight="1" x14ac:dyDescent="0.35">
      <c r="A15" s="80" t="s">
        <v>79</v>
      </c>
      <c r="B15" s="35" t="s">
        <v>80</v>
      </c>
      <c r="C15" s="51">
        <f>VLOOKUP($A$8&amp;$C$7&amp;$A15,MOTIVOS_DATOS!$A:$M,C$6,0)</f>
        <v>6.301363313725818</v>
      </c>
      <c r="D15" s="51">
        <f>VLOOKUP($A$8&amp;$C$7&amp;$A15,MOTIVOS_DATOS!$A:$M,D$6,0)</f>
        <v>7.1289854874305103</v>
      </c>
      <c r="E15" s="51">
        <f>VLOOKUP($A$8&amp;$C$7&amp;$A15,MOTIVOS_DATOS!$A:$M,E$6,0)</f>
        <v>6.5312035448192596</v>
      </c>
      <c r="F15" s="51">
        <f>VLOOKUP($A$8&amp;$C$7&amp;$A15,MOTIVOS_DATOS!$A:$M,F$6,0)</f>
        <v>5.9876138929162988</v>
      </c>
      <c r="G15" s="51">
        <f>VLOOKUP($A$8&amp;$C$7&amp;$A15,MOTIVOS_DATOS!$A:$M,G$6,0)</f>
        <v>6.9411607419111414</v>
      </c>
      <c r="H15" s="51">
        <f>VLOOKUP($A$8&amp;$C$7&amp;$A15,MOTIVOS_DATOS!$A:$M,H$6,0)</f>
        <v>5.9543541215721092</v>
      </c>
      <c r="I15" s="51">
        <f>VLOOKUP($A$8&amp;$C$7&amp;$A15,MOTIVOS_DATOS!$A:$M,I$6,0)</f>
        <v>4.9741774232433533</v>
      </c>
      <c r="J15" s="51">
        <f>VLOOKUP($A$8&amp;$C$7&amp;$A15,MOTIVOS_DATOS!$A:$M,J$6,0)</f>
        <v>7.2389555316158098</v>
      </c>
      <c r="K15" s="51">
        <f>VLOOKUP($A$8&amp;$C$7&amp;$A15,MOTIVOS_DATOS!$A:$M,K$6,0)</f>
        <v>7.2514083167090613</v>
      </c>
      <c r="L15" s="4"/>
      <c r="M15" s="4"/>
      <c r="O15" s="13"/>
    </row>
    <row r="16" spans="1:15" ht="15" customHeight="1" x14ac:dyDescent="0.35">
      <c r="A16" s="80" t="s">
        <v>81</v>
      </c>
      <c r="B16" s="35" t="s">
        <v>82</v>
      </c>
      <c r="C16" s="51">
        <f>VLOOKUP($A$8&amp;$C$7&amp;$A16,MOTIVOS_DATOS!$A:$M,C$6,0)</f>
        <v>15.979784223037626</v>
      </c>
      <c r="D16" s="51">
        <f>VLOOKUP($A$8&amp;$C$7&amp;$A16,MOTIVOS_DATOS!$A:$M,D$6,0)</f>
        <v>14.136519466619385</v>
      </c>
      <c r="E16" s="51">
        <f>VLOOKUP($A$8&amp;$C$7&amp;$A16,MOTIVOS_DATOS!$A:$M,E$6,0)</f>
        <v>12.912269309583285</v>
      </c>
      <c r="F16" s="51">
        <f>VLOOKUP($A$8&amp;$C$7&amp;$A16,MOTIVOS_DATOS!$A:$M,F$6,0)</f>
        <v>15.224194890540725</v>
      </c>
      <c r="G16" s="51">
        <f>VLOOKUP($A$8&amp;$C$7&amp;$A16,MOTIVOS_DATOS!$A:$M,G$6,0)</f>
        <v>13.710406460723418</v>
      </c>
      <c r="H16" s="51">
        <f>VLOOKUP($A$8&amp;$C$7&amp;$A16,MOTIVOS_DATOS!$A:$M,H$6,0)</f>
        <v>12.123545418090705</v>
      </c>
      <c r="I16" s="51">
        <f>VLOOKUP($A$8&amp;$C$7&amp;$A16,MOTIVOS_DATOS!$A:$M,I$6,0)</f>
        <v>9.9075087971608973</v>
      </c>
      <c r="J16" s="51">
        <f>VLOOKUP($A$8&amp;$C$7&amp;$A16,MOTIVOS_DATOS!$A:$M,J$6,0)</f>
        <v>12.662389337494121</v>
      </c>
      <c r="K16" s="51">
        <f>VLOOKUP($A$8&amp;$C$7&amp;$A16,MOTIVOS_DATOS!$A:$M,K$6,0)</f>
        <v>10.469843598788897</v>
      </c>
      <c r="L16" s="4"/>
      <c r="M16" s="4"/>
      <c r="O16" s="13"/>
    </row>
    <row r="17" spans="1:15" ht="15" customHeight="1" x14ac:dyDescent="0.35">
      <c r="A17" s="80" t="s">
        <v>82</v>
      </c>
      <c r="B17" s="35" t="s">
        <v>83</v>
      </c>
      <c r="C17" s="51">
        <f>VLOOKUP($A$8&amp;$C$7&amp;$A17,MOTIVOS_DATOS!$A:$M,C$6,0)</f>
        <v>2.2390160679258336E-2</v>
      </c>
      <c r="D17" s="51">
        <f>VLOOKUP($A$8&amp;$C$7&amp;$A17,MOTIVOS_DATOS!$A:$M,D$6,0)</f>
        <v>5.3211238473072658E-2</v>
      </c>
      <c r="E17" s="51">
        <f>VLOOKUP($A$8&amp;$C$7&amp;$A17,MOTIVOS_DATOS!$A:$M,E$6,0)</f>
        <v>5.9430565058056224E-2</v>
      </c>
      <c r="F17" s="51">
        <f>VLOOKUP($A$8&amp;$C$7&amp;$A17,MOTIVOS_DATOS!$A:$M,F$6,0)</f>
        <v>0.75511939950493512</v>
      </c>
      <c r="G17" s="51">
        <f>VLOOKUP($A$8&amp;$C$7&amp;$A17,MOTIVOS_DATOS!$A:$M,G$6,0)</f>
        <v>0.15983479459723793</v>
      </c>
      <c r="H17" s="51">
        <f>VLOOKUP($A$8&amp;$C$7&amp;$A17,MOTIVOS_DATOS!$A:$M,H$6,0)</f>
        <v>9.1041565288267096E-2</v>
      </c>
      <c r="I17" s="51">
        <f>VLOOKUP($A$8&amp;$C$7&amp;$A17,MOTIVOS_DATOS!$A:$M,I$6,0)</f>
        <v>0.21120774173049359</v>
      </c>
      <c r="J17" s="51">
        <f>VLOOKUP($A$8&amp;$C$7&amp;$A17,MOTIVOS_DATOS!$A:$M,J$6,0)</f>
        <v>5.3007014923407815E-3</v>
      </c>
      <c r="K17" s="51">
        <f>VLOOKUP($A$8&amp;$C$7&amp;$A17,MOTIVOS_DATOS!$A:$M,K$6,0)</f>
        <v>2.5227617629179171E-2</v>
      </c>
      <c r="L17" s="4"/>
      <c r="M17" s="4"/>
      <c r="O17" s="13"/>
    </row>
    <row r="18" spans="1:15" ht="15" customHeight="1" x14ac:dyDescent="0.35">
      <c r="A18" s="80" t="s">
        <v>83</v>
      </c>
      <c r="B18" s="35" t="s">
        <v>84</v>
      </c>
      <c r="C18" s="51">
        <f>VLOOKUP($A$8&amp;$C$7&amp;$A18,MOTIVOS_DATOS!$A:$M,C$6,0)</f>
        <v>2.2269118720457746</v>
      </c>
      <c r="D18" s="51">
        <f>VLOOKUP($A$8&amp;$C$7&amp;$A18,MOTIVOS_DATOS!$A:$M,D$6,0)</f>
        <v>2.900935373398366</v>
      </c>
      <c r="E18" s="51">
        <f>VLOOKUP($A$8&amp;$C$7&amp;$A18,MOTIVOS_DATOS!$A:$M,E$6,0)</f>
        <v>3.4766026628372164</v>
      </c>
      <c r="F18" s="51">
        <f>VLOOKUP($A$8&amp;$C$7&amp;$A18,MOTIVOS_DATOS!$A:$M,F$6,0)</f>
        <v>2.9440242502474767</v>
      </c>
      <c r="G18" s="51">
        <f>VLOOKUP($A$8&amp;$C$7&amp;$A18,MOTIVOS_DATOS!$A:$M,G$6,0)</f>
        <v>1.71966509220958</v>
      </c>
      <c r="H18" s="51">
        <f>VLOOKUP($A$8&amp;$C$7&amp;$A18,MOTIVOS_DATOS!$A:$M,H$6,0)</f>
        <v>2.3099531625085965</v>
      </c>
      <c r="I18" s="51">
        <f>VLOOKUP($A$8&amp;$C$7&amp;$A18,MOTIVOS_DATOS!$A:$M,I$6,0)</f>
        <v>2.383737590633026</v>
      </c>
      <c r="J18" s="51">
        <f>VLOOKUP($A$8&amp;$C$7&amp;$A18,MOTIVOS_DATOS!$A:$M,J$6,0)</f>
        <v>2.3816722369145893</v>
      </c>
      <c r="K18" s="51">
        <f>VLOOKUP($A$8&amp;$C$7&amp;$A18,MOTIVOS_DATOS!$A:$M,K$6,0)</f>
        <v>1.6316682128442763</v>
      </c>
      <c r="L18" s="4"/>
      <c r="M18" s="4"/>
      <c r="O18" s="13"/>
    </row>
    <row r="19" spans="1:15" s="7" customFormat="1" ht="15" customHeight="1" x14ac:dyDescent="0.35">
      <c r="A19" s="80" t="s">
        <v>84</v>
      </c>
      <c r="B19" s="35" t="s">
        <v>85</v>
      </c>
      <c r="C19" s="51">
        <f>VLOOKUP($A$8&amp;$C$7&amp;$A19,MOTIVOS_DATOS!$A:$M,C$6,0)</f>
        <v>4.26032925639017</v>
      </c>
      <c r="D19" s="51">
        <f>VLOOKUP($A$8&amp;$C$7&amp;$A19,MOTIVOS_DATOS!$A:$M,D$6,0)</f>
        <v>4.3512728505409504</v>
      </c>
      <c r="E19" s="51">
        <f>VLOOKUP($A$8&amp;$C$7&amp;$A19,MOTIVOS_DATOS!$A:$M,E$6,0)</f>
        <v>4.0597105589124762</v>
      </c>
      <c r="F19" s="51">
        <f>VLOOKUP($A$8&amp;$C$7&amp;$A19,MOTIVOS_DATOS!$A:$M,F$6,0)</f>
        <v>2.82036981102687</v>
      </c>
      <c r="G19" s="51">
        <f>VLOOKUP($A$8&amp;$C$7&amp;$A19,MOTIVOS_DATOS!$A:$M,G$6,0)</f>
        <v>3.6142338516108778</v>
      </c>
      <c r="H19" s="51">
        <f>VLOOKUP($A$8&amp;$C$7&amp;$A19,MOTIVOS_DATOS!$A:$M,H$6,0)</f>
        <v>3.2022222744378803</v>
      </c>
      <c r="I19" s="51">
        <f>VLOOKUP($A$8&amp;$C$7&amp;$A19,MOTIVOS_DATOS!$A:$M,I$6,0)</f>
        <v>3.6824073881238437</v>
      </c>
      <c r="J19" s="51">
        <f>VLOOKUP($A$8&amp;$C$7&amp;$A19,MOTIVOS_DATOS!$A:$M,J$6,0)</f>
        <v>4.1075936196161784</v>
      </c>
      <c r="K19" s="51">
        <f>VLOOKUP($A$8&amp;$C$7&amp;$A19,MOTIVOS_DATOS!$A:$M,K$6,0)</f>
        <v>3.393264177223513</v>
      </c>
      <c r="L19" s="4"/>
      <c r="M19" s="4"/>
      <c r="N19" s="14"/>
      <c r="O19" s="13"/>
    </row>
    <row r="20" spans="1:15" ht="15" customHeight="1" x14ac:dyDescent="0.35">
      <c r="A20" s="80" t="s">
        <v>85</v>
      </c>
      <c r="B20" s="35" t="s">
        <v>86</v>
      </c>
      <c r="C20" s="51">
        <f>VLOOKUP($A$8&amp;$C$7&amp;$A20,MOTIVOS_DATOS!$A:$M,C$6,0)</f>
        <v>0.30243372920009443</v>
      </c>
      <c r="D20" s="51">
        <f>VLOOKUP($A$8&amp;$C$7&amp;$A20,MOTIVOS_DATOS!$A:$M,D$6,0)</f>
        <v>0.51619067961235898</v>
      </c>
      <c r="E20" s="51">
        <f>VLOOKUP($A$8&amp;$C$7&amp;$A20,MOTIVOS_DATOS!$A:$M,E$6,0)</f>
        <v>0.28478366350066003</v>
      </c>
      <c r="F20" s="51">
        <f>VLOOKUP($A$8&amp;$C$7&amp;$A20,MOTIVOS_DATOS!$A:$M,F$6,0)</f>
        <v>0.86661501912747052</v>
      </c>
      <c r="G20" s="51">
        <f>VLOOKUP($A$8&amp;$C$7&amp;$A20,MOTIVOS_DATOS!$A:$M,G$6,0)</f>
        <v>0.62089801420664448</v>
      </c>
      <c r="H20" s="51">
        <f>VLOOKUP($A$8&amp;$C$7&amp;$A20,MOTIVOS_DATOS!$A:$M,H$6,0)</f>
        <v>0.24400431278391158</v>
      </c>
      <c r="I20" s="51">
        <f>VLOOKUP($A$8&amp;$C$7&amp;$A20,MOTIVOS_DATOS!$A:$M,I$6,0)</f>
        <v>0.39303832611021783</v>
      </c>
      <c r="J20" s="51">
        <f>VLOOKUP($A$8&amp;$C$7&amp;$A20,MOTIVOS_DATOS!$A:$M,J$6,0)</f>
        <v>0.48691113627547644</v>
      </c>
      <c r="K20" s="51">
        <f>VLOOKUP($A$8&amp;$C$7&amp;$A20,MOTIVOS_DATOS!$A:$M,K$6,0)</f>
        <v>0.34948766809627524</v>
      </c>
      <c r="L20" s="4"/>
      <c r="M20" s="4"/>
      <c r="O20" s="13"/>
    </row>
    <row r="21" spans="1:15" ht="14.5" customHeight="1" x14ac:dyDescent="0.35">
      <c r="A21" s="81" t="s">
        <v>86</v>
      </c>
      <c r="B21" s="82" t="s">
        <v>87</v>
      </c>
      <c r="C21" s="61">
        <f>VLOOKUP($A$8&amp;$C$7&amp;$A21,MOTIVOS_DATOS!$A:$M,C$6,0)</f>
        <v>5.465455655569464</v>
      </c>
      <c r="D21" s="61">
        <f>VLOOKUP($A$8&amp;$C$7&amp;$A21,MOTIVOS_DATOS!$A:$M,D$6,0)</f>
        <v>3.9942211590187253</v>
      </c>
      <c r="E21" s="61">
        <f>VLOOKUP($A$8&amp;$C$7&amp;$A21,MOTIVOS_DATOS!$A:$M,E$6,0)</f>
        <v>7.5851752743090177</v>
      </c>
      <c r="F21" s="61">
        <f>VLOOKUP($A$8&amp;$C$7&amp;$A21,MOTIVOS_DATOS!$A:$M,F$6,0)</f>
        <v>6.5626558047462424</v>
      </c>
      <c r="G21" s="61">
        <f>VLOOKUP($A$8&amp;$C$7&amp;$A21,MOTIVOS_DATOS!$A:$M,G$6,0)</f>
        <v>5.0718747974874292</v>
      </c>
      <c r="H21" s="61">
        <f>VLOOKUP($A$8&amp;$C$7&amp;$A21,MOTIVOS_DATOS!$A:$M,H$6,0)</f>
        <v>5.8808661841080978</v>
      </c>
      <c r="I21" s="61">
        <f>VLOOKUP($A$8&amp;$C$7&amp;$A21,MOTIVOS_DATOS!$A:$M,I$6,0)</f>
        <v>9.8799136016954119</v>
      </c>
      <c r="J21" s="61">
        <f>VLOOKUP($A$8&amp;$C$7&amp;$A21,MOTIVOS_DATOS!$A:$M,J$6,0)</f>
        <v>7.5327427271310086</v>
      </c>
      <c r="K21" s="61">
        <f>VLOOKUP($A$8&amp;$C$7&amp;$A21,MOTIVOS_DATOS!$A:$M,K$6,0)</f>
        <v>4.8815907094061703</v>
      </c>
      <c r="L21" s="4"/>
      <c r="M21" s="4"/>
      <c r="O21" s="13"/>
    </row>
    <row r="22" spans="1:15" ht="15" customHeight="1" x14ac:dyDescent="0.35">
      <c r="A22" s="80" t="s">
        <v>87</v>
      </c>
      <c r="B22" s="35" t="s">
        <v>88</v>
      </c>
      <c r="C22" s="51">
        <f>VLOOKUP($A$8&amp;$C$7&amp;$A22,MOTIVOS_DATOS!$A:$M,C$6,0)</f>
        <v>32.633431937848997</v>
      </c>
      <c r="D22" s="51">
        <f>VLOOKUP($A$8&amp;$C$7&amp;$A22,MOTIVOS_DATOS!$A:$M,D$6,0)</f>
        <v>33.649194800358103</v>
      </c>
      <c r="E22" s="51">
        <f>VLOOKUP($A$8&amp;$C$7&amp;$A22,MOTIVOS_DATOS!$A:$M,E$6,0)</f>
        <v>33.572460291287207</v>
      </c>
      <c r="F22" s="51">
        <f>VLOOKUP($A$8&amp;$C$7&amp;$A22,MOTIVOS_DATOS!$A:$M,F$6,0)</f>
        <v>30.727311099728709</v>
      </c>
      <c r="G22" s="51">
        <f>VLOOKUP($A$8&amp;$C$7&amp;$A22,MOTIVOS_DATOS!$A:$M,G$6,0)</f>
        <v>35.331011815905498</v>
      </c>
      <c r="H22" s="51">
        <f>VLOOKUP($A$8&amp;$C$7&amp;$A22,MOTIVOS_DATOS!$A:$M,H$6,0)</f>
        <v>36.258507574441786</v>
      </c>
      <c r="I22" s="51">
        <f>VLOOKUP($A$8&amp;$C$7&amp;$A22,MOTIVOS_DATOS!$A:$M,I$6,0)</f>
        <v>36.72650854822411</v>
      </c>
      <c r="J22" s="51">
        <f>VLOOKUP($A$8&amp;$C$7&amp;$A22,MOTIVOS_DATOS!$A:$M,J$6,0)</f>
        <v>33.436618869157556</v>
      </c>
      <c r="K22" s="51">
        <f>VLOOKUP($A$8&amp;$C$7&amp;$A22,MOTIVOS_DATOS!$A:$M,K$6,0)</f>
        <v>31.790170342222364</v>
      </c>
      <c r="L22" s="4"/>
      <c r="M22" s="4"/>
      <c r="N22" s="1"/>
      <c r="O22" s="13"/>
    </row>
    <row r="23" spans="1:15" s="7" customFormat="1" ht="15" customHeight="1" x14ac:dyDescent="0.35">
      <c r="A23" s="80" t="s">
        <v>88</v>
      </c>
      <c r="B23" s="35" t="s">
        <v>89</v>
      </c>
      <c r="C23" s="51">
        <f>VLOOKUP($A$8&amp;$C$7&amp;$A23,MOTIVOS_DATOS!$A:$M,C$6,0)</f>
        <v>22.386251498986308</v>
      </c>
      <c r="D23" s="51">
        <f>VLOOKUP($A$8&amp;$C$7&amp;$A23,MOTIVOS_DATOS!$A:$M,D$6,0)</f>
        <v>23.011531741688582</v>
      </c>
      <c r="E23" s="51">
        <f>VLOOKUP($A$8&amp;$C$7&amp;$A23,MOTIVOS_DATOS!$A:$M,E$6,0)</f>
        <v>20.433143333717762</v>
      </c>
      <c r="F23" s="51">
        <f>VLOOKUP($A$8&amp;$C$7&amp;$A23,MOTIVOS_DATOS!$A:$M,F$6,0)</f>
        <v>23.181409416007316</v>
      </c>
      <c r="G23" s="51">
        <f>VLOOKUP($A$8&amp;$C$7&amp;$A23,MOTIVOS_DATOS!$A:$M,G$6,0)</f>
        <v>21.50833165731078</v>
      </c>
      <c r="H23" s="51">
        <f>VLOOKUP($A$8&amp;$C$7&amp;$A23,MOTIVOS_DATOS!$A:$M,H$6,0)</f>
        <v>20.515675461168247</v>
      </c>
      <c r="I23" s="51">
        <f>VLOOKUP($A$8&amp;$C$7&amp;$A23,MOTIVOS_DATOS!$A:$M,I$6,0)</f>
        <v>15.013334537258194</v>
      </c>
      <c r="J23" s="51">
        <f>VLOOKUP($A$8&amp;$C$7&amp;$A23,MOTIVOS_DATOS!$A:$M,J$6,0)</f>
        <v>22.224325153033956</v>
      </c>
      <c r="K23" s="51">
        <f>VLOOKUP($A$8&amp;$C$7&amp;$A23,MOTIVOS_DATOS!$A:$M,K$6,0)</f>
        <v>21.935220006251892</v>
      </c>
      <c r="L23" s="4"/>
      <c r="M23" s="4"/>
      <c r="N23" s="1"/>
      <c r="O23" s="13"/>
    </row>
    <row r="24" spans="1:15" ht="15" customHeight="1" x14ac:dyDescent="0.35">
      <c r="A24" s="80" t="s">
        <v>89</v>
      </c>
      <c r="B24" s="35" t="s">
        <v>90</v>
      </c>
      <c r="C24" s="51">
        <f>VLOOKUP($A$8&amp;$C$7&amp;$A24,MOTIVOS_DATOS!$A:$M,C$6,0)</f>
        <v>13.932435989349335</v>
      </c>
      <c r="D24" s="51">
        <f>VLOOKUP($A$8&amp;$C$7&amp;$A24,MOTIVOS_DATOS!$A:$M,D$6,0)</f>
        <v>13.315182262533378</v>
      </c>
      <c r="E24" s="51">
        <f>VLOOKUP($A$8&amp;$C$7&amp;$A24,MOTIVOS_DATOS!$A:$M,E$6,0)</f>
        <v>16.909529025160683</v>
      </c>
      <c r="F24" s="51">
        <f>VLOOKUP($A$8&amp;$C$7&amp;$A24,MOTIVOS_DATOS!$A:$M,F$6,0)</f>
        <v>12.120259217551803</v>
      </c>
      <c r="G24" s="51">
        <f>VLOOKUP($A$8&amp;$C$7&amp;$A24,MOTIVOS_DATOS!$A:$M,G$6,0)</f>
        <v>12.448198828379144</v>
      </c>
      <c r="H24" s="51">
        <f>VLOOKUP($A$8&amp;$C$7&amp;$A24,MOTIVOS_DATOS!$A:$M,H$6,0)</f>
        <v>14.116856649296668</v>
      </c>
      <c r="I24" s="51">
        <f>VLOOKUP($A$8&amp;$C$7&amp;$A24,MOTIVOS_DATOS!$A:$M,I$6,0)</f>
        <v>15.90507777393009</v>
      </c>
      <c r="J24" s="51">
        <f>VLOOKUP($A$8&amp;$C$7&amp;$A24,MOTIVOS_DATOS!$A:$M,J$6,0)</f>
        <v>12.504165338303022</v>
      </c>
      <c r="K24" s="51">
        <f>VLOOKUP($A$8&amp;$C$7&amp;$A24,MOTIVOS_DATOS!$A:$M,K$6,0)</f>
        <v>11.294877274269773</v>
      </c>
      <c r="L24" s="4"/>
      <c r="M24" s="4"/>
      <c r="O24" s="13"/>
    </row>
    <row r="25" spans="1:15" ht="15" customHeight="1" x14ac:dyDescent="0.35">
      <c r="A25" s="80" t="s">
        <v>90</v>
      </c>
      <c r="B25" s="35" t="s">
        <v>91</v>
      </c>
      <c r="C25" s="51">
        <f>VLOOKUP($A$8&amp;$C$7&amp;$A25,MOTIVOS_DATOS!$A:$M,C$6,0)</f>
        <v>9.1553444444977323</v>
      </c>
      <c r="D25" s="51">
        <f>VLOOKUP($A$8&amp;$C$7&amp;$A25,MOTIVOS_DATOS!$A:$M,D$6,0)</f>
        <v>11.906826387383324</v>
      </c>
      <c r="E25" s="51">
        <f>VLOOKUP($A$8&amp;$C$7&amp;$A25,MOTIVOS_DATOS!$A:$M,E$6,0)</f>
        <v>7.1193833144779495</v>
      </c>
      <c r="F25" s="51">
        <f>VLOOKUP($A$8&amp;$C$7&amp;$A25,MOTIVOS_DATOS!$A:$M,F$6,0)</f>
        <v>8.6675585918341849</v>
      </c>
      <c r="G25" s="51">
        <f>VLOOKUP($A$8&amp;$C$7&amp;$A25,MOTIVOS_DATOS!$A:$M,G$6,0)</f>
        <v>7.7414988305612304</v>
      </c>
      <c r="H25" s="51">
        <f>VLOOKUP($A$8&amp;$C$7&amp;$A25,MOTIVOS_DATOS!$A:$M,H$6,0)</f>
        <v>6.7932368909241596</v>
      </c>
      <c r="I25" s="51">
        <f>VLOOKUP($A$8&amp;$C$7&amp;$A25,MOTIVOS_DATOS!$A:$M,I$6,0)</f>
        <v>6.510594298057101</v>
      </c>
      <c r="J25" s="51">
        <f>VLOOKUP($A$8&amp;$C$7&amp;$A25,MOTIVOS_DATOS!$A:$M,J$6,0)</f>
        <v>7.8522209406249228</v>
      </c>
      <c r="K25" s="51">
        <f>VLOOKUP($A$8&amp;$C$7&amp;$A25,MOTIVOS_DATOS!$A:$M,K$6,0)</f>
        <v>7.7546654286739685</v>
      </c>
      <c r="L25" s="4"/>
      <c r="M25" s="4"/>
      <c r="O25" s="13"/>
    </row>
    <row r="26" spans="1:15" ht="15" customHeight="1" x14ac:dyDescent="0.35">
      <c r="A26" s="80" t="s">
        <v>91</v>
      </c>
      <c r="B26" s="35" t="s">
        <v>92</v>
      </c>
      <c r="C26" s="51">
        <f>VLOOKUP($A$8&amp;$C$7&amp;$A26,MOTIVOS_DATOS!$A:$M,C$6,0)</f>
        <v>1.5052893453930951</v>
      </c>
      <c r="D26" s="51">
        <f>VLOOKUP($A$8&amp;$C$7&amp;$A26,MOTIVOS_DATOS!$A:$M,D$6,0)</f>
        <v>0.89594202386776978</v>
      </c>
      <c r="E26" s="51">
        <f>VLOOKUP($A$8&amp;$C$7&amp;$A26,MOTIVOS_DATOS!$A:$M,E$6,0)</f>
        <v>0.68215641144873251</v>
      </c>
      <c r="F26" s="51">
        <f>VLOOKUP($A$8&amp;$C$7&amp;$A26,MOTIVOS_DATOS!$A:$M,F$6,0)</f>
        <v>1.5261303421041892</v>
      </c>
      <c r="G26" s="51">
        <f>VLOOKUP($A$8&amp;$C$7&amp;$A26,MOTIVOS_DATOS!$A:$M,G$6,0)</f>
        <v>0.61057294328781253</v>
      </c>
      <c r="H26" s="51">
        <f>VLOOKUP($A$8&amp;$C$7&amp;$A26,MOTIVOS_DATOS!$A:$M,H$6,0)</f>
        <v>0.98074728676841982</v>
      </c>
      <c r="I26" s="51">
        <f>VLOOKUP($A$8&amp;$C$7&amp;$A26,MOTIVOS_DATOS!$A:$M,I$6,0)</f>
        <v>0.84387351058248694</v>
      </c>
      <c r="J26" s="51">
        <f>VLOOKUP($A$8&amp;$C$7&amp;$A26,MOTIVOS_DATOS!$A:$M,J$6,0)</f>
        <v>0.83452879589406403</v>
      </c>
      <c r="K26" s="51">
        <f>VLOOKUP($A$8&amp;$C$7&amp;$A26,MOTIVOS_DATOS!$A:$M,K$6,0)</f>
        <v>1.4884041092170437</v>
      </c>
      <c r="L26" s="4"/>
      <c r="M26" s="4"/>
      <c r="N26" s="14"/>
      <c r="O26" s="13"/>
    </row>
    <row r="27" spans="1:15" ht="15" customHeight="1" x14ac:dyDescent="0.35">
      <c r="A27" s="80" t="s">
        <v>92</v>
      </c>
      <c r="B27" s="35" t="s">
        <v>93</v>
      </c>
      <c r="C27" s="51">
        <f>VLOOKUP($A$8&amp;$C$7&amp;$A27,MOTIVOS_DATOS!$A:$M,C$6,0)</f>
        <v>6.3099539400023943</v>
      </c>
      <c r="D27" s="51">
        <f>VLOOKUP($A$8&amp;$C$7&amp;$A27,MOTIVOS_DATOS!$A:$M,D$6,0)</f>
        <v>5.3611112132790861</v>
      </c>
      <c r="E27" s="51">
        <f>VLOOKUP($A$8&amp;$C$7&amp;$A27,MOTIVOS_DATOS!$A:$M,E$6,0)</f>
        <v>8.2496072476481945</v>
      </c>
      <c r="F27" s="51">
        <f>VLOOKUP($A$8&amp;$C$7&amp;$A27,MOTIVOS_DATOS!$A:$M,F$6,0)</f>
        <v>8.1404036170602438</v>
      </c>
      <c r="G27" s="51">
        <f>VLOOKUP($A$8&amp;$C$7&amp;$A27,MOTIVOS_DATOS!$A:$M,G$6,0)</f>
        <v>7.843046913921631</v>
      </c>
      <c r="H27" s="51">
        <f>VLOOKUP($A$8&amp;$C$7&amp;$A27,MOTIVOS_DATOS!$A:$M,H$6,0)</f>
        <v>8.6945173596615462</v>
      </c>
      <c r="I27" s="51">
        <f>VLOOKUP($A$8&amp;$C$7&amp;$A27,MOTIVOS_DATOS!$A:$M,I$6,0)</f>
        <v>9.5637791966198442</v>
      </c>
      <c r="J27" s="51">
        <f>VLOOKUP($A$8&amp;$C$7&amp;$A27,MOTIVOS_DATOS!$A:$M,J$6,0)</f>
        <v>8.414225322329127</v>
      </c>
      <c r="K27" s="51">
        <f>VLOOKUP($A$8&amp;$C$7&amp;$A27,MOTIVOS_DATOS!$A:$M,K$6,0)</f>
        <v>10.36884954171242</v>
      </c>
      <c r="L27" s="4"/>
      <c r="M27" s="4"/>
      <c r="O27" s="13"/>
    </row>
    <row r="28" spans="1:15" ht="15" customHeight="1" x14ac:dyDescent="0.35">
      <c r="A28" s="80" t="s">
        <v>94</v>
      </c>
      <c r="B28" s="35" t="s">
        <v>95</v>
      </c>
      <c r="C28" s="51">
        <f>VLOOKUP($A$8&amp;$C$7&amp;$A28,MOTIVOS_DATOS!$A:$M,C$6,0)</f>
        <v>0.5485221727067997</v>
      </c>
      <c r="D28" s="51">
        <f>VLOOKUP($A$8&amp;$C$7&amp;$A28,MOTIVOS_DATOS!$A:$M,D$6,0)</f>
        <v>0.22081538787396279</v>
      </c>
      <c r="E28" s="51">
        <f>VLOOKUP($A$8&amp;$C$7&amp;$A28,MOTIVOS_DATOS!$A:$M,E$6,0)</f>
        <v>0.39342450274338514</v>
      </c>
      <c r="F28" s="51">
        <f>VLOOKUP($A$8&amp;$C$7&amp;$A28,MOTIVOS_DATOS!$A:$M,F$6,0)</f>
        <v>0.52268486787853174</v>
      </c>
      <c r="G28" s="51">
        <f>VLOOKUP($A$8&amp;$C$7&amp;$A28,MOTIVOS_DATOS!$A:$M,G$6,0)</f>
        <v>0.37158345952293709</v>
      </c>
      <c r="H28" s="51">
        <f>VLOOKUP($A$8&amp;$C$7&amp;$A28,MOTIVOS_DATOS!$A:$M,H$6,0)</f>
        <v>0.45341771808495068</v>
      </c>
      <c r="I28" s="51">
        <f>VLOOKUP($A$8&amp;$C$7&amp;$A28,MOTIVOS_DATOS!$A:$M,I$6,0)</f>
        <v>0.64910541076473749</v>
      </c>
      <c r="J28" s="51">
        <f>VLOOKUP($A$8&amp;$C$7&amp;$A28,MOTIVOS_DATOS!$A:$M,J$6,0)</f>
        <v>0.89943720911862401</v>
      </c>
      <c r="K28" s="51">
        <f>VLOOKUP($A$8&amp;$C$7&amp;$A28,MOTIVOS_DATOS!$A:$M,K$6,0)</f>
        <v>0.48686826216811768</v>
      </c>
      <c r="L28" s="4"/>
      <c r="M28" s="4"/>
      <c r="O28" s="13"/>
    </row>
    <row r="29" spans="1:15" ht="15" customHeight="1" x14ac:dyDescent="0.35">
      <c r="A29" s="81" t="s">
        <v>93</v>
      </c>
      <c r="B29" s="82" t="s">
        <v>96</v>
      </c>
      <c r="C29" s="61">
        <f>VLOOKUP($A$8&amp;$C$7&amp;$A29,MOTIVOS_DATOS!$A:$M,C$6,0)</f>
        <v>13.528767298161101</v>
      </c>
      <c r="D29" s="61">
        <f>VLOOKUP($A$8&amp;$C$7&amp;$A29,MOTIVOS_DATOS!$A:$M,D$6,0)</f>
        <v>11.639395366687438</v>
      </c>
      <c r="E29" s="61">
        <f>VLOOKUP($A$8&amp;$C$7&amp;$A29,MOTIVOS_DATOS!$A:$M,E$6,0)</f>
        <v>12.640300483643857</v>
      </c>
      <c r="F29" s="61">
        <f>VLOOKUP($A$8&amp;$C$7&amp;$A29,MOTIVOS_DATOS!$A:$M,F$6,0)</f>
        <v>15.114242482265341</v>
      </c>
      <c r="G29" s="61">
        <f>VLOOKUP($A$8&amp;$C$7&amp;$A29,MOTIVOS_DATOS!$A:$M,G$6,0)</f>
        <v>14.145753094147876</v>
      </c>
      <c r="H29" s="61">
        <f>VLOOKUP($A$8&amp;$C$7&amp;$A29,MOTIVOS_DATOS!$A:$M,H$6,0)</f>
        <v>12.18704007717918</v>
      </c>
      <c r="I29" s="61">
        <f>VLOOKUP($A$8&amp;$C$7&amp;$A29,MOTIVOS_DATOS!$A:$M,I$6,0)</f>
        <v>14.787729536630343</v>
      </c>
      <c r="J29" s="61">
        <f>VLOOKUP($A$8&amp;$C$7&amp;$A29,MOTIVOS_DATOS!$A:$M,J$6,0)</f>
        <v>13.834477140443102</v>
      </c>
      <c r="K29" s="61">
        <f>VLOOKUP($A$8&amp;$C$7&amp;$A29,MOTIVOS_DATOS!$A:$M,K$6,0)</f>
        <v>14.880942019581703</v>
      </c>
      <c r="L29" s="4"/>
      <c r="M29" s="4"/>
      <c r="O29" s="13"/>
    </row>
    <row r="30" spans="1:15" ht="15" customHeight="1" x14ac:dyDescent="0.35">
      <c r="A30" s="80" t="s">
        <v>95</v>
      </c>
      <c r="B30" s="35" t="s">
        <v>97</v>
      </c>
      <c r="C30" s="51">
        <f>VLOOKUP($A$8&amp;$C$7&amp;$A30,MOTIVOS_DATOS!$A:$M,C$6,0)</f>
        <v>5.1128624179225008</v>
      </c>
      <c r="D30" s="51">
        <f>VLOOKUP($A$8&amp;$C$7&amp;$A30,MOTIVOS_DATOS!$A:$M,D$6,0)</f>
        <v>3.6977663930789566</v>
      </c>
      <c r="E30" s="51">
        <f>VLOOKUP($A$8&amp;$C$7&amp;$A30,MOTIVOS_DATOS!$A:$M,E$6,0)</f>
        <v>3.5538365987358813</v>
      </c>
      <c r="F30" s="51">
        <f>VLOOKUP($A$8&amp;$C$7&amp;$A30,MOTIVOS_DATOS!$A:$M,F$6,0)</f>
        <v>3.0064824567697701</v>
      </c>
      <c r="G30" s="51">
        <f>VLOOKUP($A$8&amp;$C$7&amp;$A30,MOTIVOS_DATOS!$A:$M,G$6,0)</f>
        <v>2.6193215015268581</v>
      </c>
      <c r="H30" s="51">
        <f>VLOOKUP($A$8&amp;$C$7&amp;$A30,MOTIVOS_DATOS!$A:$M,H$6,0)</f>
        <v>2.9526798927181614</v>
      </c>
      <c r="I30" s="51">
        <f>VLOOKUP($A$8&amp;$C$7&amp;$A30,MOTIVOS_DATOS!$A:$M,I$6,0)</f>
        <v>2.6103368306977912</v>
      </c>
      <c r="J30" s="51">
        <f>VLOOKUP($A$8&amp;$C$7&amp;$A30,MOTIVOS_DATOS!$A:$M,J$6,0)</f>
        <v>3.1978702865674093</v>
      </c>
      <c r="K30" s="51">
        <f>VLOOKUP($A$8&amp;$C$7&amp;$A30,MOTIVOS_DATOS!$A:$M,K$6,0)</f>
        <v>2.5614675276412058</v>
      </c>
      <c r="L30" s="4"/>
      <c r="M30" s="4"/>
      <c r="N30" s="14"/>
      <c r="O30" s="13"/>
    </row>
    <row r="31" spans="1:15" ht="15" customHeight="1" x14ac:dyDescent="0.35">
      <c r="A31" s="80" t="s">
        <v>98</v>
      </c>
      <c r="B31" s="35" t="s">
        <v>99</v>
      </c>
      <c r="C31" s="51">
        <f>VLOOKUP($A$8&amp;$C$7&amp;$A31,MOTIVOS_DATOS!$A:$M,C$6,0)</f>
        <v>17.981029083284586</v>
      </c>
      <c r="D31" s="51">
        <f>VLOOKUP($A$8&amp;$C$7&amp;$A31,MOTIVOS_DATOS!$A:$M,D$6,0)</f>
        <v>20.178640586280974</v>
      </c>
      <c r="E31" s="51">
        <f>VLOOKUP($A$8&amp;$C$7&amp;$A31,MOTIVOS_DATOS!$A:$M,E$6,0)</f>
        <v>21.023264628841478</v>
      </c>
      <c r="F31" s="51">
        <f>VLOOKUP($A$8&amp;$C$7&amp;$A31,MOTIVOS_DATOS!$A:$M,F$6,0)</f>
        <v>23.805927875164802</v>
      </c>
      <c r="G31" s="51">
        <f>VLOOKUP($A$8&amp;$C$7&amp;$A31,MOTIVOS_DATOS!$A:$M,G$6,0)</f>
        <v>23.25774747977864</v>
      </c>
      <c r="H31" s="51">
        <f>VLOOKUP($A$8&amp;$C$7&amp;$A31,MOTIVOS_DATOS!$A:$M,H$6,0)</f>
        <v>28.558452856641264</v>
      </c>
      <c r="I31" s="51">
        <f>VLOOKUP($A$8&amp;$C$7&amp;$A31,MOTIVOS_DATOS!$A:$M,I$6,0)</f>
        <v>27.843621933158641</v>
      </c>
      <c r="J31" s="51">
        <f>VLOOKUP($A$8&amp;$C$7&amp;$A31,MOTIVOS_DATOS!$A:$M,J$6,0)</f>
        <v>23.431373303679603</v>
      </c>
      <c r="K31" s="51">
        <f>VLOOKUP($A$8&amp;$C$7&amp;$A31,MOTIVOS_DATOS!$A:$M,K$6,0)</f>
        <v>23.226707441913184</v>
      </c>
      <c r="L31" s="4"/>
      <c r="M31" s="4"/>
      <c r="O31" s="13"/>
    </row>
    <row r="32" spans="1:15" ht="15" customHeight="1" x14ac:dyDescent="0.35">
      <c r="A32" s="80" t="s">
        <v>97</v>
      </c>
      <c r="B32" s="35" t="s">
        <v>100</v>
      </c>
      <c r="C32" s="51">
        <f>VLOOKUP($A$8&amp;$C$7&amp;$A32,MOTIVOS_DATOS!$A:$M,C$6,0)</f>
        <v>8.4181119162891722</v>
      </c>
      <c r="D32" s="51">
        <f>VLOOKUP($A$8&amp;$C$7&amp;$A32,MOTIVOS_DATOS!$A:$M,D$6,0)</f>
        <v>9.4936918139179785</v>
      </c>
      <c r="E32" s="51">
        <f>VLOOKUP($A$8&amp;$C$7&amp;$A32,MOTIVOS_DATOS!$A:$M,E$6,0)</f>
        <v>10.926004868792155</v>
      </c>
      <c r="F32" s="51">
        <f>VLOOKUP($A$8&amp;$C$7&amp;$A32,MOTIVOS_DATOS!$A:$M,F$6,0)</f>
        <v>12.604004208521049</v>
      </c>
      <c r="G32" s="51">
        <f>VLOOKUP($A$8&amp;$C$7&amp;$A32,MOTIVOS_DATOS!$A:$M,G$6,0)</f>
        <v>13.853320250027693</v>
      </c>
      <c r="H32" s="51">
        <f>VLOOKUP($A$8&amp;$C$7&amp;$A32,MOTIVOS_DATOS!$A:$M,H$6,0)</f>
        <v>9.7447781378069713</v>
      </c>
      <c r="I32" s="51">
        <f>VLOOKUP($A$8&amp;$C$7&amp;$A32,MOTIVOS_DATOS!$A:$M,I$6,0)</f>
        <v>9.7213279014084559</v>
      </c>
      <c r="J32" s="51">
        <f>VLOOKUP($A$8&amp;$C$7&amp;$A32,MOTIVOS_DATOS!$A:$M,J$6,0)</f>
        <v>9.2288899370864979</v>
      </c>
      <c r="K32" s="51">
        <f>VLOOKUP($A$8&amp;$C$7&amp;$A32,MOTIVOS_DATOS!$A:$M,K$6,0)</f>
        <v>11.655811600880686</v>
      </c>
      <c r="L32" s="4"/>
      <c r="M32" s="4"/>
      <c r="O32" s="13"/>
    </row>
    <row r="33" spans="1:15" ht="15" customHeight="1" x14ac:dyDescent="0.35">
      <c r="A33" s="80" t="s">
        <v>101</v>
      </c>
      <c r="B33" s="35" t="s">
        <v>102</v>
      </c>
      <c r="C33" s="51">
        <f>VLOOKUP($A$8&amp;$C$7&amp;$A33,MOTIVOS_DATOS!$A:$M,C$6,0)</f>
        <v>34.780427804476489</v>
      </c>
      <c r="D33" s="51">
        <f>VLOOKUP($A$8&amp;$C$7&amp;$A33,MOTIVOS_DATOS!$A:$M,D$6,0)</f>
        <v>36.006039154169414</v>
      </c>
      <c r="E33" s="51">
        <f>VLOOKUP($A$8&amp;$C$7&amp;$A33,MOTIVOS_DATOS!$A:$M,E$6,0)</f>
        <v>30.858086812397172</v>
      </c>
      <c r="F33" s="51">
        <f>VLOOKUP($A$8&amp;$C$7&amp;$A33,MOTIVOS_DATOS!$A:$M,F$6,0)</f>
        <v>30.405292608982482</v>
      </c>
      <c r="G33" s="51">
        <f>VLOOKUP($A$8&amp;$C$7&amp;$A33,MOTIVOS_DATOS!$A:$M,G$6,0)</f>
        <v>31.042005231562598</v>
      </c>
      <c r="H33" s="51">
        <f>VLOOKUP($A$8&amp;$C$7&amp;$A33,MOTIVOS_DATOS!$A:$M,H$6,0)</f>
        <v>27.267123169296525</v>
      </c>
      <c r="I33" s="51">
        <f>VLOOKUP($A$8&amp;$C$7&amp;$A33,MOTIVOS_DATOS!$A:$M,I$6,0)</f>
        <v>26.001417819188699</v>
      </c>
      <c r="J33" s="51">
        <f>VLOOKUP($A$8&amp;$C$7&amp;$A33,MOTIVOS_DATOS!$A:$M,J$6,0)</f>
        <v>32.883898026695576</v>
      </c>
      <c r="K33" s="51">
        <f>VLOOKUP($A$8&amp;$C$7&amp;$A33,MOTIVOS_DATOS!$A:$M,K$6,0)</f>
        <v>31.366944434932385</v>
      </c>
      <c r="L33" s="4"/>
      <c r="M33" s="4"/>
      <c r="O33" s="13"/>
    </row>
    <row r="34" spans="1:15" s="7" customFormat="1" ht="15" customHeight="1" x14ac:dyDescent="0.35">
      <c r="A34" s="80" t="s">
        <v>100</v>
      </c>
      <c r="B34" s="35" t="s">
        <v>103</v>
      </c>
      <c r="C34" s="51">
        <f>VLOOKUP($A$8&amp;$C$7&amp;$A34,MOTIVOS_DATOS!$A:$M,C$6,0)</f>
        <v>8.6296034452186046</v>
      </c>
      <c r="D34" s="51">
        <f>VLOOKUP($A$8&amp;$C$7&amp;$A34,MOTIVOS_DATOS!$A:$M,D$6,0)</f>
        <v>6.3202453309204847</v>
      </c>
      <c r="E34" s="51">
        <f>VLOOKUP($A$8&amp;$C$7&amp;$A34,MOTIVOS_DATOS!$A:$M,E$6,0)</f>
        <v>8.1934440638794079</v>
      </c>
      <c r="F34" s="51">
        <f>VLOOKUP($A$8&amp;$C$7&amp;$A34,MOTIVOS_DATOS!$A:$M,F$6,0)</f>
        <v>6.286866913469118</v>
      </c>
      <c r="G34" s="51">
        <f>VLOOKUP($A$8&amp;$C$7&amp;$A34,MOTIVOS_DATOS!$A:$M,G$6,0)</f>
        <v>6.1400038680145244</v>
      </c>
      <c r="H34" s="51">
        <f>VLOOKUP($A$8&amp;$C$7&amp;$A34,MOTIVOS_DATOS!$A:$M,H$6,0)</f>
        <v>7.0484325693814336</v>
      </c>
      <c r="I34" s="51">
        <f>VLOOKUP($A$8&amp;$C$7&amp;$A34,MOTIVOS_DATOS!$A:$M,I$6,0)</f>
        <v>9.5629582528839769</v>
      </c>
      <c r="J34" s="51">
        <f>VLOOKUP($A$8&amp;$C$7&amp;$A34,MOTIVOS_DATOS!$A:$M,J$6,0)</f>
        <v>7.0412923612354295</v>
      </c>
      <c r="K34" s="51">
        <f>VLOOKUP($A$8&amp;$C$7&amp;$A34,MOTIVOS_DATOS!$A:$M,K$6,0)</f>
        <v>7.8522609858697026</v>
      </c>
      <c r="L34" s="4"/>
      <c r="M34" s="4"/>
      <c r="N34" s="2"/>
      <c r="O34" s="13"/>
    </row>
    <row r="35" spans="1:15" ht="15" customHeight="1" x14ac:dyDescent="0.35">
      <c r="A35" s="80" t="s">
        <v>102</v>
      </c>
      <c r="B35" s="35" t="s">
        <v>104</v>
      </c>
      <c r="C35" s="51">
        <f>VLOOKUP($A$8&amp;$C$7&amp;$A35,MOTIVOS_DATOS!$A:$M,C$6,0)</f>
        <v>5.5867761741398283</v>
      </c>
      <c r="D35" s="51">
        <f>VLOOKUP($A$8&amp;$C$7&amp;$A35,MOTIVOS_DATOS!$A:$M,D$6,0)</f>
        <v>4.2178486821759904</v>
      </c>
      <c r="E35" s="51">
        <f>VLOOKUP($A$8&amp;$C$7&amp;$A35,MOTIVOS_DATOS!$A:$M,E$6,0)</f>
        <v>5.9899280351338531</v>
      </c>
      <c r="F35" s="51">
        <f>VLOOKUP($A$8&amp;$C$7&amp;$A35,MOTIVOS_DATOS!$A:$M,F$6,0)</f>
        <v>4.5367924520227216</v>
      </c>
      <c r="G35" s="51">
        <f>VLOOKUP($A$8&amp;$C$7&amp;$A35,MOTIVOS_DATOS!$A:$M,G$6,0)</f>
        <v>4.4074674834116649</v>
      </c>
      <c r="H35" s="51">
        <f>VLOOKUP($A$8&amp;$C$7&amp;$A35,MOTIVOS_DATOS!$A:$M,H$6,0)</f>
        <v>4.9376366720400444</v>
      </c>
      <c r="I35" s="51">
        <f>VLOOKUP($A$8&amp;$C$7&amp;$A35,MOTIVOS_DATOS!$A:$M,I$6,0)</f>
        <v>5.9045507321690618</v>
      </c>
      <c r="J35" s="51">
        <f>VLOOKUP($A$8&amp;$C$7&amp;$A35,MOTIVOS_DATOS!$A:$M,J$6,0)</f>
        <v>5.4659583975610948</v>
      </c>
      <c r="K35" s="51">
        <f>VLOOKUP($A$8&amp;$C$7&amp;$A35,MOTIVOS_DATOS!$A:$M,K$6,0)</f>
        <v>4.9376877402003618</v>
      </c>
      <c r="L35" s="4"/>
      <c r="M35" s="4"/>
      <c r="O35" s="13"/>
    </row>
    <row r="36" spans="1:15" ht="15" customHeight="1" x14ac:dyDescent="0.35">
      <c r="A36" s="80" t="s">
        <v>103</v>
      </c>
      <c r="B36" s="35" t="s">
        <v>105</v>
      </c>
      <c r="C36" s="51">
        <f>VLOOKUP($A$8&amp;$C$7&amp;$A36,MOTIVOS_DATOS!$A:$M,C$6,0)</f>
        <v>1.6547318399492073</v>
      </c>
      <c r="D36" s="51">
        <f>VLOOKUP($A$8&amp;$C$7&amp;$A36,MOTIVOS_DATOS!$A:$M,D$6,0)</f>
        <v>1.8901668598062855</v>
      </c>
      <c r="E36" s="51">
        <f>VLOOKUP($A$8&amp;$C$7&amp;$A36,MOTIVOS_DATOS!$A:$M,E$6,0)</f>
        <v>2.9435010187652804</v>
      </c>
      <c r="F36" s="51">
        <f>VLOOKUP($A$8&amp;$C$7&amp;$A36,MOTIVOS_DATOS!$A:$M,F$6,0)</f>
        <v>3.3925573094755932</v>
      </c>
      <c r="G36" s="51">
        <f>VLOOKUP($A$8&amp;$C$7&amp;$A36,MOTIVOS_DATOS!$A:$M,G$6,0)</f>
        <v>1.2305510804355071</v>
      </c>
      <c r="H36" s="51">
        <f>VLOOKUP($A$8&amp;$C$7&amp;$A36,MOTIVOS_DATOS!$A:$M,H$6,0)</f>
        <v>1.9398457255409922</v>
      </c>
      <c r="I36" s="51">
        <f>VLOOKUP($A$8&amp;$C$7&amp;$A36,MOTIVOS_DATOS!$A:$M,I$6,0)</f>
        <v>1.8289148579964358</v>
      </c>
      <c r="J36" s="51">
        <f>VLOOKUP($A$8&amp;$C$7&amp;$A36,MOTIVOS_DATOS!$A:$M,J$6,0)</f>
        <v>1.9554327631787918</v>
      </c>
      <c r="K36" s="51">
        <f>VLOOKUP($A$8&amp;$C$7&amp;$A36,MOTIVOS_DATOS!$A:$M,K$6,0)</f>
        <v>2.2264481329191748</v>
      </c>
      <c r="L36" s="4"/>
      <c r="M36" s="4"/>
      <c r="O36" s="13"/>
    </row>
    <row r="37" spans="1:15" ht="15" customHeight="1" x14ac:dyDescent="0.35">
      <c r="A37" s="81" t="s">
        <v>104</v>
      </c>
      <c r="B37" s="82" t="s">
        <v>106</v>
      </c>
      <c r="C37" s="61">
        <f>VLOOKUP($A$8&amp;$C$7&amp;$A37,MOTIVOS_DATOS!$A:$M,C$6,0)</f>
        <v>17.836461978768423</v>
      </c>
      <c r="D37" s="61">
        <f>VLOOKUP($A$8&amp;$C$7&amp;$A37,MOTIVOS_DATOS!$A:$M,D$6,0)</f>
        <v>18.195598553733149</v>
      </c>
      <c r="E37" s="61">
        <f>VLOOKUP($A$8&amp;$C$7&amp;$A37,MOTIVOS_DATOS!$A:$M,E$6,0)</f>
        <v>16.511937592427163</v>
      </c>
      <c r="F37" s="61">
        <f>VLOOKUP($A$8&amp;$C$7&amp;$A37,MOTIVOS_DATOS!$A:$M,F$6,0)</f>
        <v>15.962078474083881</v>
      </c>
      <c r="G37" s="61">
        <f>VLOOKUP($A$8&amp;$C$7&amp;$A37,MOTIVOS_DATOS!$A:$M,G$6,0)</f>
        <v>17.449579351912952</v>
      </c>
      <c r="H37" s="61">
        <f>VLOOKUP($A$8&amp;$C$7&amp;$A37,MOTIVOS_DATOS!$A:$M,H$6,0)</f>
        <v>17.551052756578198</v>
      </c>
      <c r="I37" s="61">
        <f>VLOOKUP($A$8&amp;$C$7&amp;$A37,MOTIVOS_DATOS!$A:$M,I$6,0)</f>
        <v>16.526873405547693</v>
      </c>
      <c r="J37" s="61">
        <f>VLOOKUP($A$8&amp;$C$7&amp;$A37,MOTIVOS_DATOS!$A:$M,J$6,0)</f>
        <v>16.795285472638994</v>
      </c>
      <c r="K37" s="61">
        <f>VLOOKUP($A$8&amp;$C$7&amp;$A37,MOTIVOS_DATOS!$A:$M,K$6,0)</f>
        <v>16.172670928738967</v>
      </c>
      <c r="L37" s="4"/>
      <c r="M37" s="4"/>
      <c r="O37" s="13"/>
    </row>
    <row r="38" spans="1:15" x14ac:dyDescent="0.35">
      <c r="A38" s="80" t="s">
        <v>105</v>
      </c>
      <c r="B38" s="35" t="s">
        <v>107</v>
      </c>
      <c r="C38" s="51">
        <f>VLOOKUP($A$8&amp;$C$7&amp;$A38,MOTIVOS_DATOS!$A:$M,C$6,0)</f>
        <v>18.451478144757679</v>
      </c>
      <c r="D38" s="51">
        <f>VLOOKUP($A$8&amp;$C$7&amp;$A38,MOTIVOS_DATOS!$A:$M,D$6,0)</f>
        <v>16.301943100413922</v>
      </c>
      <c r="E38" s="51">
        <f>VLOOKUP($A$8&amp;$C$7&amp;$A38,MOTIVOS_DATOS!$A:$M,E$6,0)</f>
        <v>21.991916948746933</v>
      </c>
      <c r="F38" s="51">
        <f>VLOOKUP($A$8&amp;$C$7&amp;$A38,MOTIVOS_DATOS!$A:$M,F$6,0)</f>
        <v>24.099657280031948</v>
      </c>
      <c r="G38" s="51">
        <f>VLOOKUP($A$8&amp;$C$7&amp;$A38,MOTIVOS_DATOS!$A:$M,G$6,0)</f>
        <v>26.298322991729545</v>
      </c>
      <c r="H38" s="51">
        <f>VLOOKUP($A$8&amp;$C$7&amp;$A38,MOTIVOS_DATOS!$A:$M,H$6,0)</f>
        <v>26.825656399414733</v>
      </c>
      <c r="I38" s="51">
        <f>VLOOKUP($A$8&amp;$C$7&amp;$A38,MOTIVOS_DATOS!$A:$M,I$6,0)</f>
        <v>27.457086045788653</v>
      </c>
      <c r="J38" s="51">
        <f>VLOOKUP($A$8&amp;$C$7&amp;$A38,MOTIVOS_DATOS!$A:$M,J$6,0)</f>
        <v>24.544471926525741</v>
      </c>
      <c r="K38" s="51">
        <f>VLOOKUP($A$8&amp;$C$7&amp;$A38,MOTIVOS_DATOS!$A:$M,K$6,0)</f>
        <v>23.630780484989906</v>
      </c>
      <c r="L38" s="4"/>
      <c r="M38" s="4"/>
      <c r="O38" s="13"/>
    </row>
    <row r="39" spans="1:15" ht="15" customHeight="1" x14ac:dyDescent="0.35">
      <c r="A39" s="80" t="s">
        <v>106</v>
      </c>
      <c r="B39" s="35" t="s">
        <v>108</v>
      </c>
      <c r="C39" s="51">
        <f>VLOOKUP($A$8&amp;$C$7&amp;$A39,MOTIVOS_DATOS!$A:$M,C$6,0)</f>
        <v>0.32463355552423279</v>
      </c>
      <c r="D39" s="51">
        <f>VLOOKUP($A$8&amp;$C$7&amp;$A39,MOTIVOS_DATOS!$A:$M,D$6,0)</f>
        <v>0.12120914524628615</v>
      </c>
      <c r="E39" s="51">
        <f>VLOOKUP($A$8&amp;$C$7&amp;$A39,MOTIVOS_DATOS!$A:$M,E$6,0)</f>
        <v>0.10225623582093674</v>
      </c>
      <c r="F39" s="51">
        <f>VLOOKUP($A$8&amp;$C$7&amp;$A39,MOTIVOS_DATOS!$A:$M,F$6,0)</f>
        <v>0.14930123999091274</v>
      </c>
      <c r="G39" s="51">
        <f>VLOOKUP($A$8&amp;$C$7&amp;$A39,MOTIVOS_DATOS!$A:$M,G$6,0)</f>
        <v>0.376030079762113</v>
      </c>
      <c r="H39" s="51">
        <f>VLOOKUP($A$8&amp;$C$7&amp;$A39,MOTIVOS_DATOS!$A:$M,H$6,0)</f>
        <v>0.26199203095105067</v>
      </c>
      <c r="I39" s="51">
        <f>VLOOKUP($A$8&amp;$C$7&amp;$A39,MOTIVOS_DATOS!$A:$M,I$6,0)</f>
        <v>5.3363754258788997E-2</v>
      </c>
      <c r="J39" s="51">
        <f>VLOOKUP($A$8&amp;$C$7&amp;$A39,MOTIVOS_DATOS!$A:$M,J$6,0)</f>
        <v>0.12995370658084859</v>
      </c>
      <c r="K39" s="51">
        <f>VLOOKUP($A$8&amp;$C$7&amp;$A39,MOTIVOS_DATOS!$A:$M,K$6,0)</f>
        <v>0.45102165997704635</v>
      </c>
      <c r="L39" s="4"/>
      <c r="M39" s="4"/>
      <c r="O39" s="13"/>
    </row>
    <row r="40" spans="1:15" ht="15" customHeight="1" x14ac:dyDescent="0.35">
      <c r="A40" s="80" t="s">
        <v>107</v>
      </c>
      <c r="B40" s="35" t="s">
        <v>109</v>
      </c>
      <c r="C40" s="51">
        <f>VLOOKUP($A$8&amp;$C$7&amp;$A40,MOTIVOS_DATOS!$A:$M,C$6,0)</f>
        <v>4.9750856801627821</v>
      </c>
      <c r="D40" s="51">
        <f>VLOOKUP($A$8&amp;$C$7&amp;$A40,MOTIVOS_DATOS!$A:$M,D$6,0)</f>
        <v>5.7573857105432609</v>
      </c>
      <c r="E40" s="51">
        <f>VLOOKUP($A$8&amp;$C$7&amp;$A40,MOTIVOS_DATOS!$A:$M,E$6,0)</f>
        <v>2.8564407678821442</v>
      </c>
      <c r="F40" s="51">
        <f>VLOOKUP($A$8&amp;$C$7&amp;$A40,MOTIVOS_DATOS!$A:$M,F$6,0)</f>
        <v>4.0411057007263445</v>
      </c>
      <c r="G40" s="51">
        <f>VLOOKUP($A$8&amp;$C$7&amp;$A40,MOTIVOS_DATOS!$A:$M,G$6,0)</f>
        <v>3.1716551040973693</v>
      </c>
      <c r="H40" s="51">
        <f>VLOOKUP($A$8&amp;$C$7&amp;$A40,MOTIVOS_DATOS!$A:$M,H$6,0)</f>
        <v>2.7989202191220715</v>
      </c>
      <c r="I40" s="51">
        <f>VLOOKUP($A$8&amp;$C$7&amp;$A40,MOTIVOS_DATOS!$A:$M,I$6,0)</f>
        <v>2.256389461638995</v>
      </c>
      <c r="J40" s="51">
        <f>VLOOKUP($A$8&amp;$C$7&amp;$A40,MOTIVOS_DATOS!$A:$M,J$6,0)</f>
        <v>4.4212317150463702</v>
      </c>
      <c r="K40" s="51">
        <f>VLOOKUP($A$8&amp;$C$7&amp;$A40,MOTIVOS_DATOS!$A:$M,K$6,0)</f>
        <v>3.4621996644603401</v>
      </c>
      <c r="L40" s="4"/>
      <c r="M40" s="4"/>
      <c r="O40" s="13"/>
    </row>
    <row r="41" spans="1:15" ht="15" customHeight="1" x14ac:dyDescent="0.35">
      <c r="A41" s="80" t="s">
        <v>108</v>
      </c>
      <c r="B41" s="35" t="s">
        <v>110</v>
      </c>
      <c r="C41" s="51">
        <f>VLOOKUP($A$8&amp;$C$7&amp;$A41,MOTIVOS_DATOS!$A:$M,C$6,0)</f>
        <v>1.5672288894352262</v>
      </c>
      <c r="D41" s="51">
        <f>VLOOKUP($A$8&amp;$C$7&amp;$A41,MOTIVOS_DATOS!$A:$M,D$6,0)</f>
        <v>0.72312622477136101</v>
      </c>
      <c r="E41" s="51">
        <f>VLOOKUP($A$8&amp;$C$7&amp;$A41,MOTIVOS_DATOS!$A:$M,E$6,0)</f>
        <v>0.67077350338370267</v>
      </c>
      <c r="F41" s="51">
        <f>VLOOKUP($A$8&amp;$C$7&amp;$A41,MOTIVOS_DATOS!$A:$M,F$6,0)</f>
        <v>0.89372454502331689</v>
      </c>
      <c r="G41" s="51">
        <f>VLOOKUP($A$8&amp;$C$7&amp;$A41,MOTIVOS_DATOS!$A:$M,G$6,0)</f>
        <v>0.68148054255585733</v>
      </c>
      <c r="H41" s="51">
        <f>VLOOKUP($A$8&amp;$C$7&amp;$A41,MOTIVOS_DATOS!$A:$M,H$6,0)</f>
        <v>0.571944243786914</v>
      </c>
      <c r="I41" s="51">
        <f>VLOOKUP($A$8&amp;$C$7&amp;$A41,MOTIVOS_DATOS!$A:$M,I$6,0)</f>
        <v>0.25914626463563972</v>
      </c>
      <c r="J41" s="51">
        <f>VLOOKUP($A$8&amp;$C$7&amp;$A41,MOTIVOS_DATOS!$A:$M,J$6,0)</f>
        <v>0.39806996439730979</v>
      </c>
      <c r="K41" s="51">
        <f>VLOOKUP($A$8&amp;$C$7&amp;$A41,MOTIVOS_DATOS!$A:$M,K$6,0)</f>
        <v>0.9913355187245636</v>
      </c>
      <c r="L41" s="4"/>
      <c r="M41" s="4"/>
      <c r="O41" s="13"/>
    </row>
    <row r="42" spans="1:15" ht="15" customHeight="1" x14ac:dyDescent="0.35">
      <c r="A42" s="80" t="s">
        <v>109</v>
      </c>
      <c r="B42" s="35" t="s">
        <v>111</v>
      </c>
      <c r="C42" s="51">
        <f>VLOOKUP($A$8&amp;$C$7&amp;$A42,MOTIVOS_DATOS!$A:$M,C$6,0)</f>
        <v>37.530911252412444</v>
      </c>
      <c r="D42" s="51">
        <f>VLOOKUP($A$8&amp;$C$7&amp;$A42,MOTIVOS_DATOS!$A:$M,D$6,0)</f>
        <v>39.088737112449664</v>
      </c>
      <c r="E42" s="51">
        <f>VLOOKUP($A$8&amp;$C$7&amp;$A42,MOTIVOS_DATOS!$A:$M,E$6,0)</f>
        <v>41.924547034337444</v>
      </c>
      <c r="F42" s="51">
        <f>VLOOKUP($A$8&amp;$C$7&amp;$A42,MOTIVOS_DATOS!$A:$M,F$6,0)</f>
        <v>37.070277955484265</v>
      </c>
      <c r="G42" s="51">
        <f>VLOOKUP($A$8&amp;$C$7&amp;$A42,MOTIVOS_DATOS!$A:$M,G$6,0)</f>
        <v>36.035862142202681</v>
      </c>
      <c r="H42" s="51">
        <f>VLOOKUP($A$8&amp;$C$7&amp;$A42,MOTIVOS_DATOS!$A:$M,H$6,0)</f>
        <v>31.655564286239251</v>
      </c>
      <c r="I42" s="51">
        <f>VLOOKUP($A$8&amp;$C$7&amp;$A42,MOTIVOS_DATOS!$A:$M,I$6,0)</f>
        <v>34.251119027260671</v>
      </c>
      <c r="J42" s="51">
        <f>VLOOKUP($A$8&amp;$C$7&amp;$A42,MOTIVOS_DATOS!$A:$M,J$6,0)</f>
        <v>31.226619010027996</v>
      </c>
      <c r="K42" s="51">
        <f>VLOOKUP($A$8&amp;$C$7&amp;$A42,MOTIVOS_DATOS!$A:$M,K$6,0)</f>
        <v>30.998422869694188</v>
      </c>
      <c r="L42" s="4"/>
      <c r="M42" s="4"/>
      <c r="O42" s="13"/>
    </row>
    <row r="43" spans="1:15" ht="15" customHeight="1" x14ac:dyDescent="0.35">
      <c r="A43" s="80" t="s">
        <v>110</v>
      </c>
      <c r="B43" s="35" t="s">
        <v>112</v>
      </c>
      <c r="C43" s="51">
        <f>VLOOKUP($A$8&amp;$C$7&amp;$A43,MOTIVOS_DATOS!$A:$M,C$6,0)</f>
        <v>8.8995847835783408</v>
      </c>
      <c r="D43" s="51">
        <f>VLOOKUP($A$8&amp;$C$7&amp;$A43,MOTIVOS_DATOS!$A:$M,D$6,0)</f>
        <v>10.102563035504515</v>
      </c>
      <c r="E43" s="51">
        <f>VLOOKUP($A$8&amp;$C$7&amp;$A43,MOTIVOS_DATOS!$A:$M,E$6,0)</f>
        <v>9.7841047529327341</v>
      </c>
      <c r="F43" s="51">
        <f>VLOOKUP($A$8&amp;$C$7&amp;$A43,MOTIVOS_DATOS!$A:$M,F$6,0)</f>
        <v>8.4124886056069119</v>
      </c>
      <c r="G43" s="51">
        <f>VLOOKUP($A$8&amp;$C$7&amp;$A43,MOTIVOS_DATOS!$A:$M,G$6,0)</f>
        <v>7.1335588827212844</v>
      </c>
      <c r="H43" s="51">
        <f>VLOOKUP($A$8&amp;$C$7&amp;$A43,MOTIVOS_DATOS!$A:$M,H$6,0)</f>
        <v>9.4996281933291549</v>
      </c>
      <c r="I43" s="51">
        <f>VLOOKUP($A$8&amp;$C$7&amp;$A43,MOTIVOS_DATOS!$A:$M,I$6,0)</f>
        <v>9.9381870197132649</v>
      </c>
      <c r="J43" s="51">
        <f>VLOOKUP($A$8&amp;$C$7&amp;$A43,MOTIVOS_DATOS!$A:$M,J$6,0)</f>
        <v>9.3418076662167753</v>
      </c>
      <c r="K43" s="51">
        <f>VLOOKUP($A$8&amp;$C$7&amp;$A43,MOTIVOS_DATOS!$A:$M,K$6,0)</f>
        <v>10.840263457951997</v>
      </c>
      <c r="L43" s="4"/>
      <c r="M43" s="4"/>
      <c r="O43" s="13"/>
    </row>
    <row r="44" spans="1:15" ht="15" customHeight="1" x14ac:dyDescent="0.35">
      <c r="A44" s="80" t="s">
        <v>111</v>
      </c>
      <c r="B44" s="35" t="s">
        <v>113</v>
      </c>
      <c r="C44" s="51">
        <f>VLOOKUP($A$8&amp;$C$7&amp;$A44,MOTIVOS_DATOS!$A:$M,C$6,0)</f>
        <v>27.447242433566931</v>
      </c>
      <c r="D44" s="51">
        <f>VLOOKUP($A$8&amp;$C$7&amp;$A44,MOTIVOS_DATOS!$A:$M,D$6,0)</f>
        <v>26.409662734117379</v>
      </c>
      <c r="E44" s="51">
        <f>VLOOKUP($A$8&amp;$C$7&amp;$A44,MOTIVOS_DATOS!$A:$M,E$6,0)</f>
        <v>21.629150860603914</v>
      </c>
      <c r="F44" s="51">
        <f>VLOOKUP($A$8&amp;$C$7&amp;$A44,MOTIVOS_DATOS!$A:$M,F$6,0)</f>
        <v>23.746871525768409</v>
      </c>
      <c r="G44" s="51">
        <f>VLOOKUP($A$8&amp;$C$7&amp;$A44,MOTIVOS_DATOS!$A:$M,G$6,0)</f>
        <v>24.854545048460064</v>
      </c>
      <c r="H44" s="51">
        <f>VLOOKUP($A$8&amp;$C$7&amp;$A44,MOTIVOS_DATOS!$A:$M,H$6,0)</f>
        <v>25.741018250159982</v>
      </c>
      <c r="I44" s="51">
        <f>VLOOKUP($A$8&amp;$C$7&amp;$A44,MOTIVOS_DATOS!$A:$M,I$6,0)</f>
        <v>22.586291514091293</v>
      </c>
      <c r="J44" s="51">
        <f>VLOOKUP($A$8&amp;$C$7&amp;$A44,MOTIVOS_DATOS!$A:$M,J$6,0)</f>
        <v>27.754310296254364</v>
      </c>
      <c r="K44" s="51">
        <f>VLOOKUP($A$8&amp;$C$7&amp;$A44,MOTIVOS_DATOS!$A:$M,K$6,0)</f>
        <v>27.218721183759424</v>
      </c>
      <c r="L44" s="4"/>
      <c r="M44" s="4"/>
      <c r="O44" s="13"/>
    </row>
    <row r="45" spans="1:15" ht="15" customHeight="1" x14ac:dyDescent="0.35">
      <c r="A45" s="81" t="s">
        <v>112</v>
      </c>
      <c r="B45" s="82" t="s">
        <v>114</v>
      </c>
      <c r="C45" s="61">
        <f>VLOOKUP($A$8&amp;$C$7&amp;$A45,MOTIVOS_DATOS!$A:$M,C$6,0)</f>
        <v>0.80383594063667463</v>
      </c>
      <c r="D45" s="61">
        <f>VLOOKUP($A$8&amp;$C$7&amp;$A45,MOTIVOS_DATOS!$A:$M,D$6,0)</f>
        <v>1.4953702664405635</v>
      </c>
      <c r="E45" s="61">
        <f>VLOOKUP($A$8&amp;$C$7&amp;$A45,MOTIVOS_DATOS!$A:$M,E$6,0)</f>
        <v>1.0408128536318313</v>
      </c>
      <c r="F45" s="61">
        <f>VLOOKUP($A$8&amp;$C$7&amp;$A45,MOTIVOS_DATOS!$A:$M,F$6,0)</f>
        <v>1.5865754188798671</v>
      </c>
      <c r="G45" s="61">
        <f>VLOOKUP($A$8&amp;$C$7&amp;$A45,MOTIVOS_DATOS!$A:$M,G$6,0)</f>
        <v>1.4485440033222441</v>
      </c>
      <c r="H45" s="61">
        <f>VLOOKUP($A$8&amp;$C$7&amp;$A45,MOTIVOS_DATOS!$A:$M,H$6,0)</f>
        <v>2.6452754667178313</v>
      </c>
      <c r="I45" s="61">
        <f>VLOOKUP($A$8&amp;$C$7&amp;$A45,MOTIVOS_DATOS!$A:$M,I$6,0)</f>
        <v>3.1984208019835441</v>
      </c>
      <c r="J45" s="61">
        <f>VLOOKUP($A$8&amp;$C$7&amp;$A45,MOTIVOS_DATOS!$A:$M,J$6,0)</f>
        <v>2.1835344462648667</v>
      </c>
      <c r="K45" s="61">
        <f>VLOOKUP($A$8&amp;$C$7&amp;$A45,MOTIVOS_DATOS!$A:$M,K$6,0)</f>
        <v>2.4072555853338518</v>
      </c>
      <c r="L45" s="4"/>
      <c r="M45" s="4"/>
      <c r="O45" s="13"/>
    </row>
    <row r="46" spans="1:15" ht="15" customHeight="1" x14ac:dyDescent="0.35">
      <c r="A46" s="80" t="s">
        <v>113</v>
      </c>
      <c r="B46" s="35" t="s">
        <v>115</v>
      </c>
      <c r="C46" s="51">
        <f>VLOOKUP($A$8&amp;$C$7&amp;$A46,MOTIVOS_DATOS!$A:$M,C$6,0)</f>
        <v>7.4381305372976225</v>
      </c>
      <c r="D46" s="51">
        <f>VLOOKUP($A$8&amp;$C$7&amp;$A46,MOTIVOS_DATOS!$A:$M,D$6,0)</f>
        <v>9.4541503347337397</v>
      </c>
      <c r="E46" s="51">
        <f>VLOOKUP($A$8&amp;$C$7&amp;$A46,MOTIVOS_DATOS!$A:$M,E$6,0)</f>
        <v>5.2960226363922347</v>
      </c>
      <c r="F46" s="51">
        <f>VLOOKUP($A$8&amp;$C$7&amp;$A46,MOTIVOS_DATOS!$A:$M,F$6,0)</f>
        <v>6.5454156263163155</v>
      </c>
      <c r="G46" s="51">
        <f>VLOOKUP($A$8&amp;$C$7&amp;$A46,MOTIVOS_DATOS!$A:$M,G$6,0)</f>
        <v>6.3956854489134187</v>
      </c>
      <c r="H46" s="51">
        <f>VLOOKUP($A$8&amp;$C$7&amp;$A46,MOTIVOS_DATOS!$A:$M,H$6,0)</f>
        <v>4.8794302118265689</v>
      </c>
      <c r="I46" s="51">
        <f>VLOOKUP($A$8&amp;$C$7&amp;$A46,MOTIVOS_DATOS!$A:$M,I$6,0)</f>
        <v>5.1213619299410356</v>
      </c>
      <c r="J46" s="51">
        <f>VLOOKUP($A$8&amp;$C$7&amp;$A46,MOTIVOS_DATOS!$A:$M,J$6,0)</f>
        <v>4.9670831577142192</v>
      </c>
      <c r="K46" s="51">
        <f>VLOOKUP($A$8&amp;$C$7&amp;$A46,MOTIVOS_DATOS!$A:$M,K$6,0)</f>
        <v>6.3844714585619995</v>
      </c>
      <c r="L46" s="4"/>
      <c r="M46" s="4"/>
      <c r="O46" s="13"/>
    </row>
    <row r="47" spans="1:15" ht="15" customHeight="1" x14ac:dyDescent="0.35">
      <c r="A47" s="80" t="s">
        <v>114</v>
      </c>
      <c r="B47" s="35" t="s">
        <v>116</v>
      </c>
      <c r="C47" s="51">
        <f>VLOOKUP($A$8&amp;$C$7&amp;$A47,MOTIVOS_DATOS!$A:$M,C$6,0)</f>
        <v>0.66862817679642739</v>
      </c>
      <c r="D47" s="51" t="str">
        <f>VLOOKUP($A$8&amp;$C$7&amp;$A47,MOTIVOS_DATOS!$A:$M,D$6,0)</f>
        <v/>
      </c>
      <c r="E47" s="51">
        <f>VLOOKUP($A$8&amp;$C$7&amp;$A47,MOTIVOS_DATOS!$A:$M,E$6,0)</f>
        <v>0.24771453382603192</v>
      </c>
      <c r="F47" s="51">
        <f>VLOOKUP($A$8&amp;$C$7&amp;$A47,MOTIVOS_DATOS!$A:$M,F$6,0)</f>
        <v>0.5763032404448245</v>
      </c>
      <c r="G47" s="51">
        <f>VLOOKUP($A$8&amp;$C$7&amp;$A47,MOTIVOS_DATOS!$A:$M,G$6,0)</f>
        <v>0.16026964429612015</v>
      </c>
      <c r="H47" s="51">
        <f>VLOOKUP($A$8&amp;$C$7&amp;$A47,MOTIVOS_DATOS!$A:$M,H$6,0)</f>
        <v>8.9716754230906373E-3</v>
      </c>
      <c r="I47" s="51">
        <f>VLOOKUP($A$8&amp;$C$7&amp;$A47,MOTIVOS_DATOS!$A:$M,I$6,0)</f>
        <v>8.7098899446632263E-3</v>
      </c>
      <c r="J47" s="51">
        <f>VLOOKUP($A$8&amp;$C$7&amp;$A47,MOTIVOS_DATOS!$A:$M,J$6,0)</f>
        <v>0.27652715318159432</v>
      </c>
      <c r="K47" s="51">
        <f>VLOOKUP($A$8&amp;$C$7&amp;$A47,MOTIVOS_DATOS!$A:$M,K$6,0)</f>
        <v>0.28455509714579197</v>
      </c>
      <c r="L47" s="4"/>
      <c r="M47" s="4"/>
      <c r="O47" s="13"/>
    </row>
    <row r="48" spans="1:15" ht="15" customHeight="1" x14ac:dyDescent="0.35">
      <c r="A48" s="80" t="s">
        <v>115</v>
      </c>
      <c r="B48" s="35" t="s">
        <v>117</v>
      </c>
      <c r="C48" s="51">
        <f>VLOOKUP($A$8&amp;$C$7&amp;$A48,MOTIVOS_DATOS!$A:$M,C$6,0)</f>
        <v>20.069863206438772</v>
      </c>
      <c r="D48" s="51">
        <f>VLOOKUP($A$8&amp;$C$7&amp;$A48,MOTIVOS_DATOS!$A:$M,D$6,0)</f>
        <v>19.289554488883145</v>
      </c>
      <c r="E48" s="51">
        <f>VLOOKUP($A$8&amp;$C$7&amp;$A48,MOTIVOS_DATOS!$A:$M,E$6,0)</f>
        <v>24.607768008142862</v>
      </c>
      <c r="F48" s="51">
        <f>VLOOKUP($A$8&amp;$C$7&amp;$A48,MOTIVOS_DATOS!$A:$M,F$6,0)</f>
        <v>18.46037875941845</v>
      </c>
      <c r="G48" s="51">
        <f>VLOOKUP($A$8&amp;$C$7&amp;$A48,MOTIVOS_DATOS!$A:$M,G$6,0)</f>
        <v>17.471796209325294</v>
      </c>
      <c r="H48" s="51">
        <f>VLOOKUP($A$8&amp;$C$7&amp;$A48,MOTIVOS_DATOS!$A:$M,H$6,0)</f>
        <v>21.370528468381249</v>
      </c>
      <c r="I48" s="51">
        <f>VLOOKUP($A$8&amp;$C$7&amp;$A48,MOTIVOS_DATOS!$A:$M,I$6,0)</f>
        <v>20.73610496126021</v>
      </c>
      <c r="J48" s="51">
        <f>VLOOKUP($A$8&amp;$C$7&amp;$A48,MOTIVOS_DATOS!$A:$M,J$6,0)</f>
        <v>19.830612242930876</v>
      </c>
      <c r="K48" s="51">
        <f>VLOOKUP($A$8&amp;$C$7&amp;$A48,MOTIVOS_DATOS!$A:$M,K$6,0)</f>
        <v>19.796679839920873</v>
      </c>
      <c r="L48" s="4"/>
      <c r="M48" s="4"/>
      <c r="O48" s="13"/>
    </row>
    <row r="49" spans="1:15" ht="15" customHeight="1" x14ac:dyDescent="0.35">
      <c r="A49" s="80" t="s">
        <v>116</v>
      </c>
      <c r="B49" s="35" t="s">
        <v>118</v>
      </c>
      <c r="C49" s="51">
        <f>VLOOKUP($A$8&amp;$C$7&amp;$A49,MOTIVOS_DATOS!$A:$M,C$6,0)</f>
        <v>40.416229147583316</v>
      </c>
      <c r="D49" s="51">
        <f>VLOOKUP($A$8&amp;$C$7&amp;$A49,MOTIVOS_DATOS!$A:$M,D$6,0)</f>
        <v>39.505829784821884</v>
      </c>
      <c r="E49" s="51">
        <f>VLOOKUP($A$8&amp;$C$7&amp;$A49,MOTIVOS_DATOS!$A:$M,E$6,0)</f>
        <v>34.936349803963566</v>
      </c>
      <c r="F49" s="51">
        <f>VLOOKUP($A$8&amp;$C$7&amp;$A49,MOTIVOS_DATOS!$A:$M,F$6,0)</f>
        <v>42.705947958342847</v>
      </c>
      <c r="G49" s="51">
        <f>VLOOKUP($A$8&amp;$C$7&amp;$A49,MOTIVOS_DATOS!$A:$M,G$6,0)</f>
        <v>43.065865005545831</v>
      </c>
      <c r="H49" s="51">
        <f>VLOOKUP($A$8&amp;$C$7&amp;$A49,MOTIVOS_DATOS!$A:$M,H$6,0)</f>
        <v>41.030804825397489</v>
      </c>
      <c r="I49" s="51">
        <f>VLOOKUP($A$8&amp;$C$7&amp;$A49,MOTIVOS_DATOS!$A:$M,I$6,0)</f>
        <v>41.780483593786904</v>
      </c>
      <c r="J49" s="51">
        <f>VLOOKUP($A$8&amp;$C$7&amp;$A49,MOTIVOS_DATOS!$A:$M,J$6,0)</f>
        <v>42.025246043233125</v>
      </c>
      <c r="K49" s="51">
        <f>VLOOKUP($A$8&amp;$C$7&amp;$A49,MOTIVOS_DATOS!$A:$M,K$6,0)</f>
        <v>40.672386148063872</v>
      </c>
      <c r="L49" s="4"/>
      <c r="M49" s="4"/>
      <c r="O49" s="13"/>
    </row>
    <row r="50" spans="1:15" ht="15" customHeight="1" x14ac:dyDescent="0.35">
      <c r="A50" s="80" t="s">
        <v>117</v>
      </c>
      <c r="B50" s="35" t="s">
        <v>119</v>
      </c>
      <c r="C50" s="51">
        <f>VLOOKUP($A$8&amp;$C$7&amp;$A50,MOTIVOS_DATOS!$A:$M,C$6,0)</f>
        <v>2.0183750914792866</v>
      </c>
      <c r="D50" s="51">
        <f>VLOOKUP($A$8&amp;$C$7&amp;$A50,MOTIVOS_DATOS!$A:$M,D$6,0)</f>
        <v>1.6713135484977886</v>
      </c>
      <c r="E50" s="51">
        <f>VLOOKUP($A$8&amp;$C$7&amp;$A50,MOTIVOS_DATOS!$A:$M,E$6,0)</f>
        <v>2.6153852368095039</v>
      </c>
      <c r="F50" s="51">
        <f>VLOOKUP($A$8&amp;$C$7&amp;$A50,MOTIVOS_DATOS!$A:$M,F$6,0)</f>
        <v>2.3084262952391743</v>
      </c>
      <c r="G50" s="51">
        <f>VLOOKUP($A$8&amp;$C$7&amp;$A50,MOTIVOS_DATOS!$A:$M,G$6,0)</f>
        <v>1.9878907465370625</v>
      </c>
      <c r="H50" s="51">
        <f>VLOOKUP($A$8&amp;$C$7&amp;$A50,MOTIVOS_DATOS!$A:$M,H$6,0)</f>
        <v>1.5827263147115245</v>
      </c>
      <c r="I50" s="51">
        <f>VLOOKUP($A$8&amp;$C$7&amp;$A50,MOTIVOS_DATOS!$A:$M,I$6,0)</f>
        <v>2.4930068436005848</v>
      </c>
      <c r="J50" s="51">
        <f>VLOOKUP($A$8&amp;$C$7&amp;$A50,MOTIVOS_DATOS!$A:$M,J$6,0)</f>
        <v>2.497026005314793</v>
      </c>
      <c r="K50" s="51">
        <f>VLOOKUP($A$8&amp;$C$7&amp;$A50,MOTIVOS_DATOS!$A:$M,K$6,0)</f>
        <v>2.5332901370337528</v>
      </c>
      <c r="L50" s="4"/>
      <c r="M50" s="4"/>
      <c r="O50" s="13"/>
    </row>
    <row r="51" spans="1:15" ht="15" customHeight="1" x14ac:dyDescent="0.35">
      <c r="A51" s="80" t="s">
        <v>118</v>
      </c>
      <c r="B51" s="35" t="s">
        <v>120</v>
      </c>
      <c r="C51" s="51">
        <f>VLOOKUP($A$8&amp;$C$7&amp;$A51,MOTIVOS_DATOS!$A:$M,C$6,0)</f>
        <v>3.5045402707850664</v>
      </c>
      <c r="D51" s="51">
        <f>VLOOKUP($A$8&amp;$C$7&amp;$A51,MOTIVOS_DATOS!$A:$M,D$6,0)</f>
        <v>3.3036050957090919</v>
      </c>
      <c r="E51" s="51">
        <f>VLOOKUP($A$8&amp;$C$7&amp;$A51,MOTIVOS_DATOS!$A:$M,E$6,0)</f>
        <v>3.7254152887619933</v>
      </c>
      <c r="F51" s="51">
        <f>VLOOKUP($A$8&amp;$C$7&amp;$A51,MOTIVOS_DATOS!$A:$M,F$6,0)</f>
        <v>2.9108155799655955</v>
      </c>
      <c r="G51" s="51">
        <f>VLOOKUP($A$8&amp;$C$7&amp;$A51,MOTIVOS_DATOS!$A:$M,G$6,0)</f>
        <v>3.2019824981471912</v>
      </c>
      <c r="H51" s="51">
        <f>VLOOKUP($A$8&amp;$C$7&amp;$A51,MOTIVOS_DATOS!$A:$M,H$6,0)</f>
        <v>2.2219323257391088</v>
      </c>
      <c r="I51" s="51">
        <f>VLOOKUP($A$8&amp;$C$7&amp;$A51,MOTIVOS_DATOS!$A:$M,I$6,0)</f>
        <v>2.2568135950835644</v>
      </c>
      <c r="J51" s="51">
        <f>VLOOKUP($A$8&amp;$C$7&amp;$A51,MOTIVOS_DATOS!$A:$M,J$6,0)</f>
        <v>2.7795620195065802</v>
      </c>
      <c r="K51" s="51">
        <f>VLOOKUP($A$8&amp;$C$7&amp;$A51,MOTIVOS_DATOS!$A:$M,K$6,0)</f>
        <v>2.2304899632409421</v>
      </c>
      <c r="L51" s="4"/>
      <c r="M51" s="4"/>
      <c r="O51" s="13"/>
    </row>
    <row r="52" spans="1:15" ht="15" customHeight="1" x14ac:dyDescent="0.35">
      <c r="A52" s="80" t="s">
        <v>119</v>
      </c>
      <c r="B52" s="35" t="s">
        <v>121</v>
      </c>
      <c r="C52" s="51">
        <f>VLOOKUP($A$8&amp;$C$7&amp;$A52,MOTIVOS_DATOS!$A:$M,C$6,0)</f>
        <v>16.29006483998602</v>
      </c>
      <c r="D52" s="51">
        <f>VLOOKUP($A$8&amp;$C$7&amp;$A52,MOTIVOS_DATOS!$A:$M,D$6,0)</f>
        <v>16.293767018688534</v>
      </c>
      <c r="E52" s="51">
        <f>VLOOKUP($A$8&amp;$C$7&amp;$A52,MOTIVOS_DATOS!$A:$M,E$6,0)</f>
        <v>17.467533013214116</v>
      </c>
      <c r="F52" s="51">
        <f>VLOOKUP($A$8&amp;$C$7&amp;$A52,MOTIVOS_DATOS!$A:$M,F$6,0)</f>
        <v>16.235082498628241</v>
      </c>
      <c r="G52" s="51">
        <f>VLOOKUP($A$8&amp;$C$7&amp;$A52,MOTIVOS_DATOS!$A:$M,G$6,0)</f>
        <v>17.371984794411656</v>
      </c>
      <c r="H52" s="51">
        <f>VLOOKUP($A$8&amp;$C$7&amp;$A52,MOTIVOS_DATOS!$A:$M,H$6,0)</f>
        <v>17.502996511277733</v>
      </c>
      <c r="I52" s="51">
        <f>VLOOKUP($A$8&amp;$C$7&amp;$A52,MOTIVOS_DATOS!$A:$M,I$6,0)</f>
        <v>16.422721027062376</v>
      </c>
      <c r="J52" s="51">
        <f>VLOOKUP($A$8&amp;$C$7&amp;$A52,MOTIVOS_DATOS!$A:$M,J$6,0)</f>
        <v>18.584188800685919</v>
      </c>
      <c r="K52" s="51">
        <f>VLOOKUP($A$8&amp;$C$7&amp;$A52,MOTIVOS_DATOS!$A:$M,K$6,0)</f>
        <v>17.280865062571912</v>
      </c>
      <c r="L52" s="4"/>
      <c r="M52" s="4"/>
      <c r="O52" s="13"/>
    </row>
    <row r="53" spans="1:15" ht="15" customHeight="1" x14ac:dyDescent="0.35">
      <c r="A53" s="80" t="s">
        <v>120</v>
      </c>
      <c r="B53" s="35"/>
      <c r="C53" s="51">
        <f>VLOOKUP($A$8&amp;$C$7&amp;$A53,MOTIVOS_DATOS!$A:$M,C$6,0)</f>
        <v>2.8101239258645259</v>
      </c>
      <c r="D53" s="51">
        <f>VLOOKUP($A$8&amp;$C$7&amp;$A53,MOTIVOS_DATOS!$A:$M,D$6,0)</f>
        <v>2.1003263635090033</v>
      </c>
      <c r="E53" s="51">
        <f>VLOOKUP($A$8&amp;$C$7&amp;$A53,MOTIVOS_DATOS!$A:$M,E$6,0)</f>
        <v>3.0849217931721009</v>
      </c>
      <c r="F53" s="51">
        <f>VLOOKUP($A$8&amp;$C$7&amp;$A53,MOTIVOS_DATOS!$A:$M,F$6,0)</f>
        <v>2.2851949848615525</v>
      </c>
      <c r="G53" s="51">
        <f>VLOOKUP($A$8&amp;$C$7&amp;$A53,MOTIVOS_DATOS!$A:$M,G$6,0)</f>
        <v>2.7147530208417985</v>
      </c>
      <c r="H53" s="51">
        <f>VLOOKUP($A$8&amp;$C$7&amp;$A53,MOTIVOS_DATOS!$A:$M,H$6,0)</f>
        <v>3.3098714802586233</v>
      </c>
      <c r="I53" s="51">
        <f>VLOOKUP($A$8&amp;$C$7&amp;$A53,MOTIVOS_DATOS!$A:$M,I$6,0)</f>
        <v>2.7362356015945073</v>
      </c>
      <c r="J53" s="51">
        <f>VLOOKUP($A$8&amp;$C$7&amp;$A53,MOTIVOS_DATOS!$A:$M,J$6,0)</f>
        <v>1.6446006258032597</v>
      </c>
      <c r="K53" s="51">
        <f>VLOOKUP($A$8&amp;$C$7&amp;$A53,MOTIVOS_DATOS!$A:$M,K$6,0)</f>
        <v>2.3748316592722274</v>
      </c>
      <c r="L53" s="4"/>
      <c r="M53" s="4"/>
      <c r="O53" s="13"/>
    </row>
    <row r="54" spans="1:15" ht="15" customHeight="1" x14ac:dyDescent="0.35">
      <c r="A54" s="81" t="s">
        <v>121</v>
      </c>
      <c r="B54" s="82"/>
      <c r="C54" s="61">
        <f>VLOOKUP($A$8&amp;$C$7&amp;$A54,MOTIVOS_DATOS!$A:$M,C$6,0)</f>
        <v>6.7840495726379544</v>
      </c>
      <c r="D54" s="61">
        <f>VLOOKUP($A$8&amp;$C$7&amp;$A54,MOTIVOS_DATOS!$A:$M,D$6,0)</f>
        <v>8.3814524344130916</v>
      </c>
      <c r="E54" s="61">
        <f>VLOOKUP($A$8&amp;$C$7&amp;$A54,MOTIVOS_DATOS!$A:$M,E$6,0)</f>
        <v>8.01889705366405</v>
      </c>
      <c r="F54" s="61">
        <f>VLOOKUP($A$8&amp;$C$7&amp;$A54,MOTIVOS_DATOS!$A:$M,F$6,0)</f>
        <v>7.9724355039312158</v>
      </c>
      <c r="G54" s="61">
        <f>VLOOKUP($A$8&amp;$C$7&amp;$A54,MOTIVOS_DATOS!$A:$M,G$6,0)</f>
        <v>7.6297698107493108</v>
      </c>
      <c r="H54" s="61">
        <f>VLOOKUP($A$8&amp;$C$7&amp;$A54,MOTIVOS_DATOS!$A:$M,H$6,0)</f>
        <v>8.0927369099456374</v>
      </c>
      <c r="I54" s="61">
        <f>VLOOKUP($A$8&amp;$C$7&amp;$A54,MOTIVOS_DATOS!$A:$M,I$6,0)</f>
        <v>8.4445659766538004</v>
      </c>
      <c r="J54" s="61">
        <f>VLOOKUP($A$8&amp;$C$7&amp;$A54,MOTIVOS_DATOS!$A:$M,J$6,0)</f>
        <v>7.3951559306199064</v>
      </c>
      <c r="K54" s="61">
        <f>VLOOKUP($A$8&amp;$C$7&amp;$A54,MOTIVOS_DATOS!$A:$M,K$6,0)</f>
        <v>8.4424267810735802</v>
      </c>
      <c r="L54" s="4"/>
      <c r="M54" s="4"/>
      <c r="O54" s="13"/>
    </row>
    <row r="55" spans="1:15" x14ac:dyDescent="0.35">
      <c r="B55" s="15"/>
    </row>
    <row r="56" spans="1:15" x14ac:dyDescent="0.35">
      <c r="B56" s="15"/>
    </row>
    <row r="57" spans="1:15" x14ac:dyDescent="0.35">
      <c r="B57" s="15"/>
    </row>
    <row r="58" spans="1:15" x14ac:dyDescent="0.35">
      <c r="B58" s="15"/>
    </row>
    <row r="59" spans="1:15" x14ac:dyDescent="0.35">
      <c r="B59" s="15"/>
    </row>
    <row r="60" spans="1:15" x14ac:dyDescent="0.35">
      <c r="B60" s="15"/>
    </row>
    <row r="61" spans="1:15" x14ac:dyDescent="0.35">
      <c r="B61" s="15"/>
    </row>
    <row r="62" spans="1:15" x14ac:dyDescent="0.35">
      <c r="B62" s="15"/>
    </row>
    <row r="63" spans="1:15" x14ac:dyDescent="0.35">
      <c r="B63" s="15"/>
    </row>
    <row r="64" spans="1:15" x14ac:dyDescent="0.35">
      <c r="B64" s="15"/>
    </row>
    <row r="65" spans="2:2" x14ac:dyDescent="0.35">
      <c r="B65" s="15"/>
    </row>
    <row r="66" spans="2:2" x14ac:dyDescent="0.35">
      <c r="B66" s="15"/>
    </row>
    <row r="67" spans="2:2" x14ac:dyDescent="0.35">
      <c r="B67" s="15"/>
    </row>
    <row r="68" spans="2:2" x14ac:dyDescent="0.35">
      <c r="B68" s="15"/>
    </row>
    <row r="69" spans="2:2" x14ac:dyDescent="0.35">
      <c r="B69" s="15"/>
    </row>
    <row r="70" spans="2:2" x14ac:dyDescent="0.35">
      <c r="B70" s="15"/>
    </row>
    <row r="71" spans="2:2" x14ac:dyDescent="0.35">
      <c r="B71" s="15"/>
    </row>
    <row r="72" spans="2:2" x14ac:dyDescent="0.35">
      <c r="B72" s="15"/>
    </row>
    <row r="73" spans="2:2" x14ac:dyDescent="0.35">
      <c r="B73" s="15"/>
    </row>
    <row r="74" spans="2:2" x14ac:dyDescent="0.35">
      <c r="B74" s="15"/>
    </row>
    <row r="75" spans="2:2" x14ac:dyDescent="0.35">
      <c r="B75" s="15"/>
    </row>
    <row r="76" spans="2:2" x14ac:dyDescent="0.35">
      <c r="B76" s="15"/>
    </row>
    <row r="77" spans="2:2" x14ac:dyDescent="0.35">
      <c r="B77" s="15"/>
    </row>
    <row r="78" spans="2:2" x14ac:dyDescent="0.35">
      <c r="B78" s="15"/>
    </row>
    <row r="79" spans="2:2" x14ac:dyDescent="0.35">
      <c r="B79" s="15"/>
    </row>
    <row r="80" spans="2:2" x14ac:dyDescent="0.35">
      <c r="B80" s="15"/>
    </row>
    <row r="81" spans="2:2" x14ac:dyDescent="0.35">
      <c r="B81" s="15"/>
    </row>
    <row r="82" spans="2:2" x14ac:dyDescent="0.35">
      <c r="B82" s="15"/>
    </row>
    <row r="83" spans="2:2" x14ac:dyDescent="0.35">
      <c r="B83" s="15"/>
    </row>
    <row r="84" spans="2:2" x14ac:dyDescent="0.35">
      <c r="B84" s="15"/>
    </row>
    <row r="85" spans="2:2" x14ac:dyDescent="0.35">
      <c r="B85" s="15"/>
    </row>
    <row r="86" spans="2:2" x14ac:dyDescent="0.35">
      <c r="B86" s="15"/>
    </row>
    <row r="87" spans="2:2" x14ac:dyDescent="0.35">
      <c r="B87" s="15"/>
    </row>
    <row r="88" spans="2:2" x14ac:dyDescent="0.35">
      <c r="B88" s="15"/>
    </row>
    <row r="89" spans="2:2" x14ac:dyDescent="0.35">
      <c r="B89" s="15"/>
    </row>
    <row r="90" spans="2:2" x14ac:dyDescent="0.35">
      <c r="B90" s="15"/>
    </row>
    <row r="91" spans="2:2" x14ac:dyDescent="0.35">
      <c r="B91" s="15"/>
    </row>
    <row r="92" spans="2:2" x14ac:dyDescent="0.35">
      <c r="B92" s="15"/>
    </row>
    <row r="93" spans="2:2" x14ac:dyDescent="0.35">
      <c r="B93" s="15"/>
    </row>
    <row r="94" spans="2:2" x14ac:dyDescent="0.35">
      <c r="B94" s="15"/>
    </row>
    <row r="95" spans="2:2" x14ac:dyDescent="0.35">
      <c r="B95" s="15"/>
    </row>
    <row r="96" spans="2:2" x14ac:dyDescent="0.35">
      <c r="B96" s="15"/>
    </row>
    <row r="97" spans="2:2" x14ac:dyDescent="0.35">
      <c r="B97" s="15"/>
    </row>
    <row r="98" spans="2:2" x14ac:dyDescent="0.35">
      <c r="B98" s="15"/>
    </row>
    <row r="99" spans="2:2" x14ac:dyDescent="0.35">
      <c r="B99" s="15"/>
    </row>
    <row r="100" spans="2:2" x14ac:dyDescent="0.35">
      <c r="B100" s="15"/>
    </row>
    <row r="101" spans="2:2" x14ac:dyDescent="0.35">
      <c r="B101" s="15"/>
    </row>
    <row r="102" spans="2:2" x14ac:dyDescent="0.35">
      <c r="B102" s="15"/>
    </row>
    <row r="103" spans="2:2" x14ac:dyDescent="0.35">
      <c r="B103" s="15"/>
    </row>
    <row r="104" spans="2:2" x14ac:dyDescent="0.35">
      <c r="B104" s="15"/>
    </row>
    <row r="105" spans="2:2" x14ac:dyDescent="0.35">
      <c r="B105" s="15"/>
    </row>
    <row r="106" spans="2:2" x14ac:dyDescent="0.35">
      <c r="B106" s="15"/>
    </row>
    <row r="107" spans="2:2" x14ac:dyDescent="0.35">
      <c r="B107" s="15"/>
    </row>
    <row r="108" spans="2:2" x14ac:dyDescent="0.35">
      <c r="B108" s="15"/>
    </row>
    <row r="109" spans="2:2" x14ac:dyDescent="0.35">
      <c r="B109" s="15"/>
    </row>
    <row r="110" spans="2:2" x14ac:dyDescent="0.35">
      <c r="B110" s="15"/>
    </row>
    <row r="111" spans="2:2" x14ac:dyDescent="0.35">
      <c r="B111" s="15"/>
    </row>
    <row r="112" spans="2:2" x14ac:dyDescent="0.35">
      <c r="B112" s="15"/>
    </row>
    <row r="113" spans="2:2" x14ac:dyDescent="0.35">
      <c r="B113" s="15"/>
    </row>
    <row r="114" spans="2:2" x14ac:dyDescent="0.35">
      <c r="B114" s="15"/>
    </row>
    <row r="115" spans="2:2" x14ac:dyDescent="0.35">
      <c r="B115" s="15"/>
    </row>
    <row r="116" spans="2:2" x14ac:dyDescent="0.35">
      <c r="B116" s="15"/>
    </row>
    <row r="117" spans="2:2" x14ac:dyDescent="0.35">
      <c r="B117" s="15"/>
    </row>
    <row r="118" spans="2:2" x14ac:dyDescent="0.35">
      <c r="B118" s="15"/>
    </row>
    <row r="119" spans="2:2" x14ac:dyDescent="0.35">
      <c r="B119" s="15"/>
    </row>
    <row r="120" spans="2:2" x14ac:dyDescent="0.35">
      <c r="B120" s="15"/>
    </row>
    <row r="121" spans="2:2" x14ac:dyDescent="0.35">
      <c r="B121" s="15"/>
    </row>
    <row r="122" spans="2:2" x14ac:dyDescent="0.35">
      <c r="B122" s="15"/>
    </row>
    <row r="123" spans="2:2" x14ac:dyDescent="0.35">
      <c r="B123" s="15"/>
    </row>
    <row r="124" spans="2:2" x14ac:dyDescent="0.35">
      <c r="B124" s="15"/>
    </row>
    <row r="125" spans="2:2" x14ac:dyDescent="0.35">
      <c r="B125" s="15"/>
    </row>
    <row r="126" spans="2:2" x14ac:dyDescent="0.35">
      <c r="B126" s="15"/>
    </row>
    <row r="127" spans="2:2" x14ac:dyDescent="0.35">
      <c r="B127" s="15"/>
    </row>
    <row r="128" spans="2:2" x14ac:dyDescent="0.35">
      <c r="B128" s="15"/>
    </row>
    <row r="129" spans="2:2" x14ac:dyDescent="0.35">
      <c r="B129" s="15"/>
    </row>
    <row r="130" spans="2:2" x14ac:dyDescent="0.35">
      <c r="B130" s="15"/>
    </row>
    <row r="131" spans="2:2" x14ac:dyDescent="0.35">
      <c r="B131" s="15"/>
    </row>
    <row r="132" spans="2:2" x14ac:dyDescent="0.35">
      <c r="B132" s="15"/>
    </row>
    <row r="133" spans="2:2" x14ac:dyDescent="0.35">
      <c r="B133" s="15"/>
    </row>
    <row r="134" spans="2:2" x14ac:dyDescent="0.35">
      <c r="B134" s="15"/>
    </row>
    <row r="135" spans="2:2" x14ac:dyDescent="0.35">
      <c r="B135" s="15"/>
    </row>
    <row r="136" spans="2:2" x14ac:dyDescent="0.35">
      <c r="B136" s="15"/>
    </row>
    <row r="137" spans="2:2" x14ac:dyDescent="0.35">
      <c r="B137" s="15"/>
    </row>
    <row r="138" spans="2:2" x14ac:dyDescent="0.35">
      <c r="B138" s="15"/>
    </row>
    <row r="139" spans="2:2" x14ac:dyDescent="0.35">
      <c r="B139" s="15"/>
    </row>
    <row r="140" spans="2:2" x14ac:dyDescent="0.35">
      <c r="B140" s="15"/>
    </row>
    <row r="141" spans="2:2" x14ac:dyDescent="0.35">
      <c r="B141" s="15"/>
    </row>
    <row r="142" spans="2:2" x14ac:dyDescent="0.35">
      <c r="B142" s="15"/>
    </row>
    <row r="143" spans="2:2" x14ac:dyDescent="0.35">
      <c r="B143" s="15"/>
    </row>
    <row r="144" spans="2:2" x14ac:dyDescent="0.35">
      <c r="B144" s="15"/>
    </row>
    <row r="145" spans="2:2" x14ac:dyDescent="0.35">
      <c r="B145" s="15"/>
    </row>
    <row r="146" spans="2:2" x14ac:dyDescent="0.35">
      <c r="B146" s="15"/>
    </row>
    <row r="147" spans="2:2" x14ac:dyDescent="0.35">
      <c r="B147" s="15"/>
    </row>
    <row r="148" spans="2:2" x14ac:dyDescent="0.35">
      <c r="B148" s="15"/>
    </row>
    <row r="149" spans="2:2" x14ac:dyDescent="0.35">
      <c r="B149" s="15"/>
    </row>
    <row r="150" spans="2:2" x14ac:dyDescent="0.35">
      <c r="B150" s="15"/>
    </row>
    <row r="151" spans="2:2" x14ac:dyDescent="0.35">
      <c r="B151" s="15"/>
    </row>
    <row r="152" spans="2:2" x14ac:dyDescent="0.35">
      <c r="B152" s="15"/>
    </row>
    <row r="153" spans="2:2" x14ac:dyDescent="0.35">
      <c r="B153" s="15"/>
    </row>
    <row r="154" spans="2:2" x14ac:dyDescent="0.35">
      <c r="B154" s="15"/>
    </row>
    <row r="155" spans="2:2" x14ac:dyDescent="0.35">
      <c r="B155" s="15"/>
    </row>
    <row r="156" spans="2:2" x14ac:dyDescent="0.35">
      <c r="B156" s="15"/>
    </row>
    <row r="157" spans="2:2" x14ac:dyDescent="0.35">
      <c r="B157" s="15"/>
    </row>
    <row r="158" spans="2:2" x14ac:dyDescent="0.35">
      <c r="B158" s="15"/>
    </row>
    <row r="159" spans="2:2" x14ac:dyDescent="0.35">
      <c r="B159" s="15"/>
    </row>
    <row r="160" spans="2:2" x14ac:dyDescent="0.35">
      <c r="B160" s="15"/>
    </row>
    <row r="161" spans="2:2" x14ac:dyDescent="0.35">
      <c r="B161" s="15"/>
    </row>
    <row r="162" spans="2:2" x14ac:dyDescent="0.35">
      <c r="B162" s="15"/>
    </row>
    <row r="163" spans="2:2" x14ac:dyDescent="0.35">
      <c r="B163" s="15"/>
    </row>
    <row r="164" spans="2:2" x14ac:dyDescent="0.35">
      <c r="B164" s="15"/>
    </row>
    <row r="165" spans="2:2" x14ac:dyDescent="0.35">
      <c r="B165" s="15"/>
    </row>
    <row r="166" spans="2:2" x14ac:dyDescent="0.35">
      <c r="B166" s="15"/>
    </row>
    <row r="167" spans="2:2" x14ac:dyDescent="0.35">
      <c r="B167" s="15"/>
    </row>
    <row r="168" spans="2:2" x14ac:dyDescent="0.35">
      <c r="B168" s="15"/>
    </row>
    <row r="169" spans="2:2" x14ac:dyDescent="0.35">
      <c r="B169" s="15"/>
    </row>
    <row r="170" spans="2:2" x14ac:dyDescent="0.35">
      <c r="B170" s="15"/>
    </row>
    <row r="171" spans="2:2" x14ac:dyDescent="0.35">
      <c r="B171" s="15"/>
    </row>
    <row r="172" spans="2:2" x14ac:dyDescent="0.35">
      <c r="B172" s="15"/>
    </row>
    <row r="173" spans="2:2" x14ac:dyDescent="0.35">
      <c r="B173" s="15"/>
    </row>
    <row r="174" spans="2:2" x14ac:dyDescent="0.35">
      <c r="B174" s="15"/>
    </row>
    <row r="175" spans="2:2" x14ac:dyDescent="0.35">
      <c r="B175" s="15"/>
    </row>
    <row r="176" spans="2:2" x14ac:dyDescent="0.35">
      <c r="B176" s="15"/>
    </row>
    <row r="177" spans="2:2" x14ac:dyDescent="0.35">
      <c r="B177" s="15"/>
    </row>
    <row r="178" spans="2:2" x14ac:dyDescent="0.35">
      <c r="B178" s="15"/>
    </row>
    <row r="179" spans="2:2" x14ac:dyDescent="0.35">
      <c r="B179" s="15"/>
    </row>
    <row r="180" spans="2:2" x14ac:dyDescent="0.35">
      <c r="B180" s="15"/>
    </row>
    <row r="181" spans="2:2" x14ac:dyDescent="0.35">
      <c r="B181" s="15"/>
    </row>
    <row r="182" spans="2:2" x14ac:dyDescent="0.35">
      <c r="B182" s="15"/>
    </row>
    <row r="183" spans="2:2" x14ac:dyDescent="0.35">
      <c r="B183" s="15"/>
    </row>
    <row r="184" spans="2:2" x14ac:dyDescent="0.35">
      <c r="B184" s="15"/>
    </row>
    <row r="185" spans="2:2" x14ac:dyDescent="0.35">
      <c r="B185" s="15"/>
    </row>
    <row r="186" spans="2:2" x14ac:dyDescent="0.35">
      <c r="B186" s="15"/>
    </row>
    <row r="187" spans="2:2" x14ac:dyDescent="0.35">
      <c r="B187" s="15"/>
    </row>
    <row r="188" spans="2:2" x14ac:dyDescent="0.35">
      <c r="B188" s="15"/>
    </row>
    <row r="189" spans="2:2" x14ac:dyDescent="0.35">
      <c r="B189" s="15"/>
    </row>
    <row r="190" spans="2:2" x14ac:dyDescent="0.35">
      <c r="B190" s="15"/>
    </row>
    <row r="191" spans="2:2" x14ac:dyDescent="0.35">
      <c r="B191" s="15"/>
    </row>
    <row r="192" spans="2:2" x14ac:dyDescent="0.35">
      <c r="B192" s="15"/>
    </row>
    <row r="193" spans="2:2" x14ac:dyDescent="0.35">
      <c r="B193" s="15"/>
    </row>
    <row r="194" spans="2:2" x14ac:dyDescent="0.35">
      <c r="B194" s="15"/>
    </row>
    <row r="195" spans="2:2" x14ac:dyDescent="0.35">
      <c r="B195" s="15"/>
    </row>
    <row r="196" spans="2:2" x14ac:dyDescent="0.35">
      <c r="B196" s="15"/>
    </row>
    <row r="197" spans="2:2" x14ac:dyDescent="0.35">
      <c r="B197" s="15"/>
    </row>
    <row r="198" spans="2:2" x14ac:dyDescent="0.35">
      <c r="B198" s="15"/>
    </row>
    <row r="199" spans="2:2" x14ac:dyDescent="0.35">
      <c r="B199" s="15"/>
    </row>
    <row r="200" spans="2:2" x14ac:dyDescent="0.35">
      <c r="B200" s="15"/>
    </row>
    <row r="201" spans="2:2" x14ac:dyDescent="0.35">
      <c r="B201" s="15"/>
    </row>
    <row r="202" spans="2:2" x14ac:dyDescent="0.35">
      <c r="B202" s="15"/>
    </row>
    <row r="203" spans="2:2" x14ac:dyDescent="0.35">
      <c r="B203" s="15"/>
    </row>
    <row r="204" spans="2:2" x14ac:dyDescent="0.35">
      <c r="B204" s="15"/>
    </row>
    <row r="205" spans="2:2" x14ac:dyDescent="0.35">
      <c r="B205" s="15"/>
    </row>
    <row r="206" spans="2:2" x14ac:dyDescent="0.35">
      <c r="B206" s="15"/>
    </row>
    <row r="207" spans="2:2" x14ac:dyDescent="0.35">
      <c r="B207" s="15"/>
    </row>
    <row r="208" spans="2:2" x14ac:dyDescent="0.35">
      <c r="B208" s="15"/>
    </row>
    <row r="209" spans="2:2" x14ac:dyDescent="0.35">
      <c r="B209" s="15"/>
    </row>
    <row r="210" spans="2:2" x14ac:dyDescent="0.35">
      <c r="B210" s="15"/>
    </row>
    <row r="211" spans="2:2" x14ac:dyDescent="0.35">
      <c r="B211" s="15"/>
    </row>
    <row r="212" spans="2:2" x14ac:dyDescent="0.35">
      <c r="B212" s="15"/>
    </row>
    <row r="213" spans="2:2" x14ac:dyDescent="0.35">
      <c r="B213" s="15"/>
    </row>
    <row r="214" spans="2:2" x14ac:dyDescent="0.35">
      <c r="B214" s="15"/>
    </row>
    <row r="215" spans="2:2" x14ac:dyDescent="0.35">
      <c r="B215" s="15"/>
    </row>
    <row r="216" spans="2:2" x14ac:dyDescent="0.35">
      <c r="B216" s="15"/>
    </row>
    <row r="217" spans="2:2" x14ac:dyDescent="0.35">
      <c r="B217" s="15"/>
    </row>
    <row r="218" spans="2:2" x14ac:dyDescent="0.35">
      <c r="B218" s="15"/>
    </row>
    <row r="219" spans="2:2" x14ac:dyDescent="0.35">
      <c r="B219" s="15"/>
    </row>
    <row r="220" spans="2:2" x14ac:dyDescent="0.35">
      <c r="B220" s="15"/>
    </row>
    <row r="221" spans="2:2" x14ac:dyDescent="0.35">
      <c r="B221" s="15"/>
    </row>
    <row r="222" spans="2:2" x14ac:dyDescent="0.35">
      <c r="B222" s="15"/>
    </row>
    <row r="223" spans="2:2" x14ac:dyDescent="0.35">
      <c r="B223" s="15"/>
    </row>
    <row r="224" spans="2:2" x14ac:dyDescent="0.35">
      <c r="B224" s="15"/>
    </row>
    <row r="225" spans="2:2" x14ac:dyDescent="0.35">
      <c r="B225" s="15"/>
    </row>
    <row r="226" spans="2:2" x14ac:dyDescent="0.35">
      <c r="B226" s="15"/>
    </row>
    <row r="227" spans="2:2" x14ac:dyDescent="0.35">
      <c r="B227" s="15"/>
    </row>
    <row r="228" spans="2:2" x14ac:dyDescent="0.35">
      <c r="B228" s="15"/>
    </row>
    <row r="229" spans="2:2" x14ac:dyDescent="0.35">
      <c r="B229" s="15"/>
    </row>
    <row r="230" spans="2:2" x14ac:dyDescent="0.35">
      <c r="B230" s="15"/>
    </row>
    <row r="231" spans="2:2" x14ac:dyDescent="0.35">
      <c r="B231" s="15"/>
    </row>
    <row r="232" spans="2:2" x14ac:dyDescent="0.35">
      <c r="B232" s="15"/>
    </row>
    <row r="233" spans="2:2" x14ac:dyDescent="0.35">
      <c r="B233" s="15"/>
    </row>
    <row r="234" spans="2:2" x14ac:dyDescent="0.35">
      <c r="B234" s="15"/>
    </row>
    <row r="235" spans="2:2" x14ac:dyDescent="0.35">
      <c r="B235" s="15"/>
    </row>
    <row r="236" spans="2:2" x14ac:dyDescent="0.35">
      <c r="B236" s="15"/>
    </row>
    <row r="237" spans="2:2" x14ac:dyDescent="0.35">
      <c r="B237" s="15"/>
    </row>
    <row r="238" spans="2:2" x14ac:dyDescent="0.35">
      <c r="B238" s="15"/>
    </row>
    <row r="239" spans="2:2" x14ac:dyDescent="0.35">
      <c r="B239" s="15"/>
    </row>
    <row r="240" spans="2:2" x14ac:dyDescent="0.35">
      <c r="B240" s="15"/>
    </row>
    <row r="241" spans="2:2" x14ac:dyDescent="0.35">
      <c r="B241" s="15"/>
    </row>
    <row r="242" spans="2:2" x14ac:dyDescent="0.35">
      <c r="B242" s="15"/>
    </row>
    <row r="243" spans="2:2" x14ac:dyDescent="0.35">
      <c r="B243" s="15"/>
    </row>
    <row r="244" spans="2:2" x14ac:dyDescent="0.35">
      <c r="B244" s="15"/>
    </row>
    <row r="245" spans="2:2" x14ac:dyDescent="0.35">
      <c r="B245" s="15"/>
    </row>
    <row r="246" spans="2:2" x14ac:dyDescent="0.35">
      <c r="B246" s="15"/>
    </row>
    <row r="247" spans="2:2" x14ac:dyDescent="0.35">
      <c r="B247" s="15"/>
    </row>
    <row r="248" spans="2:2" x14ac:dyDescent="0.35">
      <c r="B248" s="15"/>
    </row>
    <row r="249" spans="2:2" x14ac:dyDescent="0.35">
      <c r="B249" s="15"/>
    </row>
    <row r="250" spans="2:2" x14ac:dyDescent="0.35">
      <c r="B250" s="15"/>
    </row>
    <row r="251" spans="2:2" x14ac:dyDescent="0.35">
      <c r="B251" s="15"/>
    </row>
    <row r="252" spans="2:2" x14ac:dyDescent="0.35">
      <c r="B252" s="15"/>
    </row>
    <row r="253" spans="2:2" x14ac:dyDescent="0.35">
      <c r="B253" s="15"/>
    </row>
    <row r="254" spans="2:2" x14ac:dyDescent="0.35">
      <c r="B254" s="15"/>
    </row>
    <row r="255" spans="2:2" x14ac:dyDescent="0.35">
      <c r="B255" s="15"/>
    </row>
    <row r="256" spans="2:2" x14ac:dyDescent="0.35">
      <c r="B256" s="15"/>
    </row>
    <row r="257" spans="2:2" x14ac:dyDescent="0.35">
      <c r="B257" s="15"/>
    </row>
    <row r="258" spans="2:2" x14ac:dyDescent="0.35">
      <c r="B258" s="15"/>
    </row>
    <row r="259" spans="2:2" x14ac:dyDescent="0.35">
      <c r="B259" s="15"/>
    </row>
    <row r="260" spans="2:2" x14ac:dyDescent="0.35">
      <c r="B260" s="15"/>
    </row>
    <row r="261" spans="2:2" x14ac:dyDescent="0.35">
      <c r="B261" s="15"/>
    </row>
    <row r="262" spans="2:2" x14ac:dyDescent="0.35">
      <c r="B262" s="15"/>
    </row>
    <row r="263" spans="2:2" x14ac:dyDescent="0.35">
      <c r="B263" s="15"/>
    </row>
    <row r="264" spans="2:2" x14ac:dyDescent="0.35">
      <c r="B264" s="15"/>
    </row>
    <row r="265" spans="2:2" x14ac:dyDescent="0.35">
      <c r="B265" s="15"/>
    </row>
    <row r="266" spans="2:2" x14ac:dyDescent="0.35">
      <c r="B266" s="15"/>
    </row>
    <row r="267" spans="2:2" x14ac:dyDescent="0.35">
      <c r="B267" s="15"/>
    </row>
    <row r="268" spans="2:2" x14ac:dyDescent="0.35">
      <c r="B268" s="15"/>
    </row>
    <row r="269" spans="2:2" x14ac:dyDescent="0.35">
      <c r="B269" s="15"/>
    </row>
    <row r="270" spans="2:2" x14ac:dyDescent="0.35">
      <c r="B270" s="15"/>
    </row>
    <row r="271" spans="2:2" x14ac:dyDescent="0.35">
      <c r="B271" s="15"/>
    </row>
    <row r="272" spans="2:2" x14ac:dyDescent="0.35">
      <c r="B272" s="15"/>
    </row>
    <row r="273" spans="2:2" x14ac:dyDescent="0.35">
      <c r="B273" s="15"/>
    </row>
    <row r="274" spans="2:2" x14ac:dyDescent="0.35">
      <c r="B274" s="15"/>
    </row>
    <row r="275" spans="2:2" x14ac:dyDescent="0.35">
      <c r="B275" s="15"/>
    </row>
    <row r="276" spans="2:2" x14ac:dyDescent="0.35">
      <c r="B276" s="15"/>
    </row>
    <row r="277" spans="2:2" x14ac:dyDescent="0.35">
      <c r="B277" s="15"/>
    </row>
    <row r="278" spans="2:2" x14ac:dyDescent="0.35">
      <c r="B278" s="15"/>
    </row>
    <row r="279" spans="2:2" x14ac:dyDescent="0.35">
      <c r="B279" s="15"/>
    </row>
    <row r="280" spans="2:2" x14ac:dyDescent="0.35">
      <c r="B280" s="15"/>
    </row>
    <row r="281" spans="2:2" x14ac:dyDescent="0.35">
      <c r="B281" s="15"/>
    </row>
    <row r="282" spans="2:2" x14ac:dyDescent="0.35">
      <c r="B282" s="15"/>
    </row>
    <row r="283" spans="2:2" x14ac:dyDescent="0.35">
      <c r="B283" s="15"/>
    </row>
    <row r="284" spans="2:2" x14ac:dyDescent="0.35">
      <c r="B284" s="15"/>
    </row>
    <row r="285" spans="2:2" x14ac:dyDescent="0.35">
      <c r="B285" s="15"/>
    </row>
    <row r="286" spans="2:2" x14ac:dyDescent="0.35">
      <c r="B286" s="15"/>
    </row>
    <row r="287" spans="2:2" x14ac:dyDescent="0.35">
      <c r="B287" s="15"/>
    </row>
    <row r="288" spans="2:2" x14ac:dyDescent="0.35">
      <c r="B288" s="15"/>
    </row>
    <row r="289" spans="2:2" x14ac:dyDescent="0.35">
      <c r="B289" s="15"/>
    </row>
    <row r="290" spans="2:2" x14ac:dyDescent="0.35">
      <c r="B290" s="15"/>
    </row>
    <row r="291" spans="2:2" x14ac:dyDescent="0.35">
      <c r="B291" s="15"/>
    </row>
    <row r="292" spans="2:2" x14ac:dyDescent="0.35">
      <c r="B292" s="15"/>
    </row>
    <row r="293" spans="2:2" x14ac:dyDescent="0.35">
      <c r="B293" s="15"/>
    </row>
    <row r="294" spans="2:2" x14ac:dyDescent="0.35">
      <c r="B294" s="15"/>
    </row>
    <row r="295" spans="2:2" x14ac:dyDescent="0.35">
      <c r="B295" s="15"/>
    </row>
    <row r="296" spans="2:2" x14ac:dyDescent="0.35">
      <c r="B296" s="15"/>
    </row>
    <row r="297" spans="2:2" x14ac:dyDescent="0.35">
      <c r="B297" s="15"/>
    </row>
    <row r="298" spans="2:2" x14ac:dyDescent="0.35">
      <c r="B298" s="15"/>
    </row>
    <row r="299" spans="2:2" x14ac:dyDescent="0.35">
      <c r="B299" s="15"/>
    </row>
    <row r="300" spans="2:2" x14ac:dyDescent="0.35">
      <c r="B300" s="15"/>
    </row>
    <row r="301" spans="2:2" x14ac:dyDescent="0.35">
      <c r="B301" s="15"/>
    </row>
    <row r="302" spans="2:2" x14ac:dyDescent="0.35">
      <c r="B302" s="15"/>
    </row>
    <row r="303" spans="2:2" x14ac:dyDescent="0.35">
      <c r="B303" s="15"/>
    </row>
    <row r="304" spans="2:2" x14ac:dyDescent="0.35">
      <c r="B304" s="15"/>
    </row>
    <row r="305" spans="2:2" x14ac:dyDescent="0.35">
      <c r="B305" s="15"/>
    </row>
    <row r="306" spans="2:2" x14ac:dyDescent="0.35">
      <c r="B306" s="15"/>
    </row>
    <row r="307" spans="2:2" x14ac:dyDescent="0.35">
      <c r="B307" s="15"/>
    </row>
    <row r="308" spans="2:2" x14ac:dyDescent="0.35">
      <c r="B308" s="15"/>
    </row>
    <row r="309" spans="2:2" x14ac:dyDescent="0.35">
      <c r="B309" s="15"/>
    </row>
    <row r="310" spans="2:2" x14ac:dyDescent="0.35">
      <c r="B310" s="15"/>
    </row>
    <row r="311" spans="2:2" x14ac:dyDescent="0.35">
      <c r="B311" s="15"/>
    </row>
    <row r="312" spans="2:2" x14ac:dyDescent="0.35">
      <c r="B312" s="15"/>
    </row>
    <row r="313" spans="2:2" x14ac:dyDescent="0.35">
      <c r="B313" s="15"/>
    </row>
    <row r="314" spans="2:2" x14ac:dyDescent="0.35">
      <c r="B314" s="15"/>
    </row>
    <row r="315" spans="2:2" x14ac:dyDescent="0.35">
      <c r="B315" s="15"/>
    </row>
    <row r="316" spans="2:2" x14ac:dyDescent="0.35">
      <c r="B316" s="15"/>
    </row>
    <row r="317" spans="2:2" x14ac:dyDescent="0.35">
      <c r="B317" s="15"/>
    </row>
    <row r="318" spans="2:2" x14ac:dyDescent="0.35">
      <c r="B318" s="15"/>
    </row>
    <row r="319" spans="2:2" x14ac:dyDescent="0.35">
      <c r="B319" s="15"/>
    </row>
    <row r="320" spans="2:2" x14ac:dyDescent="0.35">
      <c r="B320" s="15"/>
    </row>
    <row r="321" spans="2:2" x14ac:dyDescent="0.35">
      <c r="B321" s="15"/>
    </row>
    <row r="322" spans="2:2" x14ac:dyDescent="0.35">
      <c r="B322" s="15"/>
    </row>
    <row r="323" spans="2:2" x14ac:dyDescent="0.35">
      <c r="B323" s="15"/>
    </row>
    <row r="324" spans="2:2" x14ac:dyDescent="0.35">
      <c r="B324" s="15"/>
    </row>
    <row r="325" spans="2:2" x14ac:dyDescent="0.35">
      <c r="B325" s="15"/>
    </row>
    <row r="326" spans="2:2" x14ac:dyDescent="0.35">
      <c r="B326" s="15"/>
    </row>
    <row r="327" spans="2:2" x14ac:dyDescent="0.35">
      <c r="B327" s="15"/>
    </row>
    <row r="328" spans="2:2" x14ac:dyDescent="0.35">
      <c r="B328" s="15"/>
    </row>
    <row r="329" spans="2:2" x14ac:dyDescent="0.35">
      <c r="B329" s="15"/>
    </row>
    <row r="330" spans="2:2" x14ac:dyDescent="0.35">
      <c r="B330" s="15"/>
    </row>
    <row r="331" spans="2:2" x14ac:dyDescent="0.35">
      <c r="B331" s="15"/>
    </row>
    <row r="332" spans="2:2" x14ac:dyDescent="0.35">
      <c r="B332" s="15"/>
    </row>
    <row r="333" spans="2:2" x14ac:dyDescent="0.35">
      <c r="B333" s="15"/>
    </row>
    <row r="334" spans="2:2" x14ac:dyDescent="0.35">
      <c r="B334" s="15"/>
    </row>
    <row r="335" spans="2:2" x14ac:dyDescent="0.35">
      <c r="B335" s="15"/>
    </row>
    <row r="336" spans="2:2" x14ac:dyDescent="0.35">
      <c r="B336" s="15"/>
    </row>
    <row r="337" spans="2:2" x14ac:dyDescent="0.35">
      <c r="B337" s="15"/>
    </row>
    <row r="338" spans="2:2" x14ac:dyDescent="0.35">
      <c r="B338" s="15"/>
    </row>
    <row r="339" spans="2:2" x14ac:dyDescent="0.35">
      <c r="B339" s="15"/>
    </row>
    <row r="340" spans="2:2" x14ac:dyDescent="0.35">
      <c r="B340" s="15"/>
    </row>
    <row r="341" spans="2:2" x14ac:dyDescent="0.35">
      <c r="B341" s="15"/>
    </row>
    <row r="342" spans="2:2" x14ac:dyDescent="0.35">
      <c r="B342" s="15"/>
    </row>
    <row r="343" spans="2:2" x14ac:dyDescent="0.35">
      <c r="B343" s="15"/>
    </row>
    <row r="344" spans="2:2" x14ac:dyDescent="0.35">
      <c r="B344" s="15"/>
    </row>
    <row r="345" spans="2:2" x14ac:dyDescent="0.35">
      <c r="B345" s="15"/>
    </row>
    <row r="346" spans="2:2" x14ac:dyDescent="0.35">
      <c r="B346" s="15"/>
    </row>
    <row r="347" spans="2:2" x14ac:dyDescent="0.35">
      <c r="B347" s="15"/>
    </row>
    <row r="348" spans="2:2" x14ac:dyDescent="0.35">
      <c r="B348" s="15"/>
    </row>
    <row r="349" spans="2:2" x14ac:dyDescent="0.35">
      <c r="B349" s="15"/>
    </row>
    <row r="350" spans="2:2" x14ac:dyDescent="0.35">
      <c r="B350" s="15"/>
    </row>
    <row r="351" spans="2:2" x14ac:dyDescent="0.35">
      <c r="B351" s="15"/>
    </row>
    <row r="352" spans="2:2" x14ac:dyDescent="0.35">
      <c r="B352" s="15"/>
    </row>
    <row r="353" spans="2:2" x14ac:dyDescent="0.35">
      <c r="B353" s="15"/>
    </row>
    <row r="354" spans="2:2" x14ac:dyDescent="0.35">
      <c r="B354" s="15"/>
    </row>
    <row r="355" spans="2:2" x14ac:dyDescent="0.35">
      <c r="B355" s="15"/>
    </row>
    <row r="356" spans="2:2" x14ac:dyDescent="0.35">
      <c r="B356" s="15"/>
    </row>
    <row r="357" spans="2:2" x14ac:dyDescent="0.35">
      <c r="B357" s="15"/>
    </row>
    <row r="358" spans="2:2" x14ac:dyDescent="0.35">
      <c r="B358" s="15"/>
    </row>
    <row r="359" spans="2:2" x14ac:dyDescent="0.35">
      <c r="B359" s="15"/>
    </row>
    <row r="360" spans="2:2" x14ac:dyDescent="0.35">
      <c r="B360" s="15"/>
    </row>
    <row r="361" spans="2:2" x14ac:dyDescent="0.35">
      <c r="B361" s="15"/>
    </row>
    <row r="362" spans="2:2" x14ac:dyDescent="0.35">
      <c r="B362" s="15"/>
    </row>
    <row r="363" spans="2:2" x14ac:dyDescent="0.35">
      <c r="B363" s="15"/>
    </row>
    <row r="364" spans="2:2" x14ac:dyDescent="0.35">
      <c r="B364" s="15"/>
    </row>
    <row r="365" spans="2:2" x14ac:dyDescent="0.35">
      <c r="B365" s="15"/>
    </row>
    <row r="366" spans="2:2" x14ac:dyDescent="0.35">
      <c r="B366" s="15"/>
    </row>
    <row r="367" spans="2:2" x14ac:dyDescent="0.35">
      <c r="B367" s="15"/>
    </row>
    <row r="368" spans="2:2" x14ac:dyDescent="0.35">
      <c r="B368" s="15"/>
    </row>
    <row r="369" spans="2:2" x14ac:dyDescent="0.35">
      <c r="B369" s="15"/>
    </row>
    <row r="370" spans="2:2" x14ac:dyDescent="0.35">
      <c r="B370" s="15"/>
    </row>
    <row r="371" spans="2:2" x14ac:dyDescent="0.35">
      <c r="B371" s="15"/>
    </row>
    <row r="372" spans="2:2" x14ac:dyDescent="0.35">
      <c r="B372" s="15"/>
    </row>
    <row r="373" spans="2:2" x14ac:dyDescent="0.35">
      <c r="B373" s="15"/>
    </row>
    <row r="374" spans="2:2" x14ac:dyDescent="0.35">
      <c r="B374" s="15"/>
    </row>
    <row r="375" spans="2:2" x14ac:dyDescent="0.35">
      <c r="B375" s="15"/>
    </row>
    <row r="376" spans="2:2" x14ac:dyDescent="0.35">
      <c r="B376" s="15"/>
    </row>
    <row r="377" spans="2:2" x14ac:dyDescent="0.35">
      <c r="B377" s="15"/>
    </row>
    <row r="378" spans="2:2" x14ac:dyDescent="0.35">
      <c r="B378" s="15"/>
    </row>
    <row r="379" spans="2:2" x14ac:dyDescent="0.35">
      <c r="B379" s="15"/>
    </row>
    <row r="380" spans="2:2" x14ac:dyDescent="0.35">
      <c r="B380" s="15"/>
    </row>
    <row r="381" spans="2:2" x14ac:dyDescent="0.35">
      <c r="B381" s="15"/>
    </row>
    <row r="382" spans="2:2" x14ac:dyDescent="0.35">
      <c r="B382" s="15"/>
    </row>
    <row r="383" spans="2:2" x14ac:dyDescent="0.35">
      <c r="B383" s="15"/>
    </row>
    <row r="384" spans="2:2" x14ac:dyDescent="0.35">
      <c r="B384" s="15"/>
    </row>
    <row r="385" spans="2:2" x14ac:dyDescent="0.35">
      <c r="B385" s="15"/>
    </row>
    <row r="386" spans="2:2" x14ac:dyDescent="0.35">
      <c r="B386" s="15"/>
    </row>
    <row r="387" spans="2:2" x14ac:dyDescent="0.35">
      <c r="B387" s="15"/>
    </row>
    <row r="388" spans="2:2" x14ac:dyDescent="0.35">
      <c r="B388" s="15"/>
    </row>
    <row r="389" spans="2:2" x14ac:dyDescent="0.35">
      <c r="B389" s="15"/>
    </row>
    <row r="390" spans="2:2" x14ac:dyDescent="0.35">
      <c r="B390" s="15"/>
    </row>
    <row r="391" spans="2:2" x14ac:dyDescent="0.35">
      <c r="B391" s="15"/>
    </row>
    <row r="392" spans="2:2" x14ac:dyDescent="0.35">
      <c r="B392" s="15"/>
    </row>
    <row r="393" spans="2:2" x14ac:dyDescent="0.35">
      <c r="B393" s="15"/>
    </row>
    <row r="394" spans="2:2" x14ac:dyDescent="0.35">
      <c r="B394" s="15"/>
    </row>
    <row r="395" spans="2:2" x14ac:dyDescent="0.35">
      <c r="B395" s="15"/>
    </row>
    <row r="396" spans="2:2" x14ac:dyDescent="0.35">
      <c r="B396" s="15"/>
    </row>
    <row r="397" spans="2:2" x14ac:dyDescent="0.35">
      <c r="B397" s="15"/>
    </row>
    <row r="398" spans="2:2" x14ac:dyDescent="0.35">
      <c r="B398" s="15"/>
    </row>
    <row r="399" spans="2:2" x14ac:dyDescent="0.35">
      <c r="B399" s="15"/>
    </row>
    <row r="400" spans="2:2" x14ac:dyDescent="0.35">
      <c r="B400" s="15"/>
    </row>
    <row r="401" spans="2:2" x14ac:dyDescent="0.35">
      <c r="B401" s="15"/>
    </row>
    <row r="402" spans="2:2" x14ac:dyDescent="0.35">
      <c r="B402" s="15"/>
    </row>
    <row r="403" spans="2:2" x14ac:dyDescent="0.35">
      <c r="B403" s="15"/>
    </row>
    <row r="404" spans="2:2" x14ac:dyDescent="0.35">
      <c r="B404" s="15"/>
    </row>
    <row r="405" spans="2:2" x14ac:dyDescent="0.35">
      <c r="B405" s="15"/>
    </row>
    <row r="406" spans="2:2" x14ac:dyDescent="0.35">
      <c r="B406" s="15"/>
    </row>
    <row r="407" spans="2:2" x14ac:dyDescent="0.35">
      <c r="B407" s="15"/>
    </row>
    <row r="408" spans="2:2" x14ac:dyDescent="0.35">
      <c r="B408" s="15"/>
    </row>
    <row r="409" spans="2:2" x14ac:dyDescent="0.35">
      <c r="B409" s="15"/>
    </row>
    <row r="410" spans="2:2" x14ac:dyDescent="0.35">
      <c r="B410" s="15"/>
    </row>
    <row r="411" spans="2:2" x14ac:dyDescent="0.35">
      <c r="B411" s="15"/>
    </row>
    <row r="412" spans="2:2" x14ac:dyDescent="0.35">
      <c r="B412" s="15"/>
    </row>
    <row r="413" spans="2:2" x14ac:dyDescent="0.35">
      <c r="B413" s="15"/>
    </row>
    <row r="414" spans="2:2" x14ac:dyDescent="0.35">
      <c r="B414" s="15"/>
    </row>
    <row r="415" spans="2:2" x14ac:dyDescent="0.35">
      <c r="B415" s="15"/>
    </row>
    <row r="416" spans="2:2" x14ac:dyDescent="0.35">
      <c r="B416" s="15"/>
    </row>
    <row r="417" spans="2:2" x14ac:dyDescent="0.35">
      <c r="B417" s="15"/>
    </row>
    <row r="418" spans="2:2" x14ac:dyDescent="0.35">
      <c r="B418" s="15"/>
    </row>
    <row r="419" spans="2:2" x14ac:dyDescent="0.35">
      <c r="B419" s="15"/>
    </row>
    <row r="420" spans="2:2" x14ac:dyDescent="0.35">
      <c r="B420" s="15"/>
    </row>
    <row r="421" spans="2:2" x14ac:dyDescent="0.35">
      <c r="B421" s="15"/>
    </row>
    <row r="422" spans="2:2" x14ac:dyDescent="0.35">
      <c r="B422" s="15"/>
    </row>
    <row r="423" spans="2:2" x14ac:dyDescent="0.35">
      <c r="B423" s="15"/>
    </row>
    <row r="424" spans="2:2" x14ac:dyDescent="0.35">
      <c r="B424" s="15"/>
    </row>
    <row r="425" spans="2:2" x14ac:dyDescent="0.35">
      <c r="B425" s="15"/>
    </row>
    <row r="426" spans="2:2" x14ac:dyDescent="0.35">
      <c r="B426" s="15"/>
    </row>
    <row r="427" spans="2:2" x14ac:dyDescent="0.35">
      <c r="B427" s="15"/>
    </row>
    <row r="428" spans="2:2" x14ac:dyDescent="0.35">
      <c r="B428" s="15"/>
    </row>
    <row r="429" spans="2:2" x14ac:dyDescent="0.35">
      <c r="B429" s="15"/>
    </row>
    <row r="430" spans="2:2" x14ac:dyDescent="0.35">
      <c r="B430" s="15"/>
    </row>
    <row r="431" spans="2:2" x14ac:dyDescent="0.35">
      <c r="B431" s="15"/>
    </row>
    <row r="432" spans="2:2" x14ac:dyDescent="0.35">
      <c r="B432" s="15"/>
    </row>
    <row r="433" spans="2:2" x14ac:dyDescent="0.35">
      <c r="B433" s="15"/>
    </row>
    <row r="434" spans="2:2" x14ac:dyDescent="0.35">
      <c r="B434" s="15"/>
    </row>
    <row r="435" spans="2:2" x14ac:dyDescent="0.35">
      <c r="B435" s="15"/>
    </row>
    <row r="436" spans="2:2" x14ac:dyDescent="0.35">
      <c r="B436" s="15"/>
    </row>
    <row r="437" spans="2:2" x14ac:dyDescent="0.35">
      <c r="B437" s="15"/>
    </row>
    <row r="438" spans="2:2" x14ac:dyDescent="0.35">
      <c r="B438" s="15"/>
    </row>
    <row r="439" spans="2:2" x14ac:dyDescent="0.35">
      <c r="B439" s="15"/>
    </row>
    <row r="440" spans="2:2" x14ac:dyDescent="0.35">
      <c r="B440" s="15"/>
    </row>
    <row r="441" spans="2:2" x14ac:dyDescent="0.35">
      <c r="B441" s="15"/>
    </row>
    <row r="442" spans="2:2" x14ac:dyDescent="0.35">
      <c r="B442" s="15"/>
    </row>
    <row r="443" spans="2:2" x14ac:dyDescent="0.35">
      <c r="B443" s="15"/>
    </row>
    <row r="444" spans="2:2" x14ac:dyDescent="0.35">
      <c r="B444" s="15"/>
    </row>
    <row r="445" spans="2:2" x14ac:dyDescent="0.35">
      <c r="B445" s="15"/>
    </row>
    <row r="446" spans="2:2" x14ac:dyDescent="0.35">
      <c r="B446" s="15"/>
    </row>
    <row r="447" spans="2:2" x14ac:dyDescent="0.35">
      <c r="B447" s="15"/>
    </row>
    <row r="448" spans="2:2" x14ac:dyDescent="0.35">
      <c r="B448" s="15"/>
    </row>
    <row r="449" spans="2:2" x14ac:dyDescent="0.35">
      <c r="B449" s="15"/>
    </row>
    <row r="450" spans="2:2" x14ac:dyDescent="0.35">
      <c r="B450" s="15"/>
    </row>
    <row r="451" spans="2:2" x14ac:dyDescent="0.35">
      <c r="B451" s="15"/>
    </row>
    <row r="452" spans="2:2" x14ac:dyDescent="0.35">
      <c r="B452" s="15"/>
    </row>
    <row r="453" spans="2:2" x14ac:dyDescent="0.35">
      <c r="B453" s="15"/>
    </row>
    <row r="454" spans="2:2" x14ac:dyDescent="0.35">
      <c r="B454" s="15"/>
    </row>
    <row r="455" spans="2:2" x14ac:dyDescent="0.35">
      <c r="B455" s="15"/>
    </row>
    <row r="456" spans="2:2" x14ac:dyDescent="0.35">
      <c r="B456" s="15"/>
    </row>
    <row r="457" spans="2:2" x14ac:dyDescent="0.35">
      <c r="B457" s="15"/>
    </row>
    <row r="458" spans="2:2" x14ac:dyDescent="0.35">
      <c r="B458" s="15"/>
    </row>
    <row r="459" spans="2:2" x14ac:dyDescent="0.35">
      <c r="B459" s="15"/>
    </row>
    <row r="460" spans="2:2" x14ac:dyDescent="0.35">
      <c r="B460" s="15"/>
    </row>
    <row r="461" spans="2:2" x14ac:dyDescent="0.35">
      <c r="B461" s="15"/>
    </row>
    <row r="462" spans="2:2" x14ac:dyDescent="0.35">
      <c r="B462" s="15"/>
    </row>
    <row r="463" spans="2:2" x14ac:dyDescent="0.35">
      <c r="B463" s="15"/>
    </row>
    <row r="464" spans="2:2" x14ac:dyDescent="0.35">
      <c r="B464" s="15"/>
    </row>
    <row r="465" spans="2:2" x14ac:dyDescent="0.35">
      <c r="B465" s="15"/>
    </row>
    <row r="466" spans="2:2" x14ac:dyDescent="0.35">
      <c r="B466" s="15"/>
    </row>
    <row r="467" spans="2:2" x14ac:dyDescent="0.35">
      <c r="B467" s="15"/>
    </row>
    <row r="468" spans="2:2" x14ac:dyDescent="0.35">
      <c r="B468" s="15"/>
    </row>
    <row r="469" spans="2:2" x14ac:dyDescent="0.35">
      <c r="B469" s="15"/>
    </row>
    <row r="470" spans="2:2" x14ac:dyDescent="0.35">
      <c r="B470" s="15"/>
    </row>
    <row r="471" spans="2:2" x14ac:dyDescent="0.35">
      <c r="B471" s="15"/>
    </row>
    <row r="472" spans="2:2" x14ac:dyDescent="0.35">
      <c r="B472" s="15"/>
    </row>
    <row r="473" spans="2:2" x14ac:dyDescent="0.35">
      <c r="B473" s="15"/>
    </row>
    <row r="474" spans="2:2" x14ac:dyDescent="0.35">
      <c r="B474" s="15"/>
    </row>
    <row r="475" spans="2:2" x14ac:dyDescent="0.35">
      <c r="B475" s="15"/>
    </row>
    <row r="476" spans="2:2" x14ac:dyDescent="0.35">
      <c r="B476" s="15"/>
    </row>
    <row r="477" spans="2:2" x14ac:dyDescent="0.35">
      <c r="B477" s="15"/>
    </row>
    <row r="478" spans="2:2" x14ac:dyDescent="0.35">
      <c r="B478" s="15"/>
    </row>
    <row r="479" spans="2:2" x14ac:dyDescent="0.35">
      <c r="B479" s="15"/>
    </row>
    <row r="480" spans="2:2" x14ac:dyDescent="0.35">
      <c r="B480" s="15"/>
    </row>
    <row r="481" spans="2:2" x14ac:dyDescent="0.35">
      <c r="B481" s="15"/>
    </row>
    <row r="482" spans="2:2" x14ac:dyDescent="0.35">
      <c r="B482" s="15"/>
    </row>
    <row r="483" spans="2:2" x14ac:dyDescent="0.35">
      <c r="B483" s="15"/>
    </row>
    <row r="484" spans="2:2" x14ac:dyDescent="0.35">
      <c r="B484" s="15"/>
    </row>
    <row r="485" spans="2:2" x14ac:dyDescent="0.35">
      <c r="B485" s="15"/>
    </row>
    <row r="486" spans="2:2" x14ac:dyDescent="0.35">
      <c r="B486" s="15"/>
    </row>
    <row r="487" spans="2:2" x14ac:dyDescent="0.35">
      <c r="B487" s="15"/>
    </row>
    <row r="488" spans="2:2" x14ac:dyDescent="0.35">
      <c r="B488" s="15"/>
    </row>
    <row r="489" spans="2:2" x14ac:dyDescent="0.35">
      <c r="B489" s="15"/>
    </row>
    <row r="490" spans="2:2" x14ac:dyDescent="0.35">
      <c r="B490" s="15"/>
    </row>
    <row r="491" spans="2:2" x14ac:dyDescent="0.35">
      <c r="B491" s="15"/>
    </row>
    <row r="492" spans="2:2" x14ac:dyDescent="0.35">
      <c r="B492" s="15"/>
    </row>
    <row r="493" spans="2:2" x14ac:dyDescent="0.35">
      <c r="B493" s="15"/>
    </row>
    <row r="494" spans="2:2" x14ac:dyDescent="0.35">
      <c r="B494" s="15"/>
    </row>
    <row r="495" spans="2:2" x14ac:dyDescent="0.35">
      <c r="B495" s="15"/>
    </row>
    <row r="496" spans="2:2" x14ac:dyDescent="0.35">
      <c r="B496" s="15"/>
    </row>
    <row r="497" spans="2:2" x14ac:dyDescent="0.35">
      <c r="B497" s="15"/>
    </row>
    <row r="498" spans="2:2" x14ac:dyDescent="0.35">
      <c r="B498" s="15"/>
    </row>
    <row r="499" spans="2:2" x14ac:dyDescent="0.35">
      <c r="B499" s="15"/>
    </row>
    <row r="500" spans="2:2" x14ac:dyDescent="0.35">
      <c r="B500" s="15"/>
    </row>
    <row r="501" spans="2:2" x14ac:dyDescent="0.35">
      <c r="B501" s="15"/>
    </row>
    <row r="502" spans="2:2" x14ac:dyDescent="0.35">
      <c r="B502" s="15"/>
    </row>
  </sheetData>
  <sheetProtection sheet="1" objects="1" scenarios="1"/>
  <mergeCells count="2">
    <mergeCell ref="A2:M2"/>
    <mergeCell ref="C7:K7"/>
  </mergeCells>
  <pageMargins left="0.70866141732283472" right="0.70866141732283472" top="0.74803149606299213" bottom="0.74803149606299213" header="0.31496062992125984" footer="0.31496062992125984"/>
  <pageSetup paperSize="9" scale="49" orientation="landscape" r:id="rId1"/>
  <ignoredErrors>
    <ignoredError sqref="C8:K8 C9:K5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88900</xdr:colOff>
                    <xdr:row>6</xdr:row>
                    <xdr:rowOff>336550</xdr:rowOff>
                  </from>
                  <to>
                    <xdr:col>1</xdr:col>
                    <xdr:colOff>400050</xdr:colOff>
                    <xdr:row>7</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D12F9-47C0-4065-B471-3B07DB874DFB}">
  <sheetPr>
    <pageSetUpPr fitToPage="1"/>
  </sheetPr>
  <dimension ref="A2:F37"/>
  <sheetViews>
    <sheetView showGridLines="0" showRowColHeaders="0" zoomScale="60" zoomScaleNormal="60" zoomScaleSheetLayoutView="100" workbookViewId="0">
      <selection activeCell="A36" sqref="A36"/>
    </sheetView>
  </sheetViews>
  <sheetFormatPr baseColWidth="10" defaultColWidth="11.453125" defaultRowHeight="14.5" x14ac:dyDescent="0.35"/>
  <cols>
    <col min="1" max="1" width="156.7265625" customWidth="1"/>
    <col min="2" max="2" width="4.1796875" customWidth="1"/>
  </cols>
  <sheetData>
    <row r="2" spans="1:6" ht="91.5" customHeight="1" x14ac:dyDescent="0.35">
      <c r="A2" s="83"/>
      <c r="B2" s="22"/>
      <c r="C2" s="22"/>
      <c r="D2" s="22"/>
      <c r="E2" s="22"/>
      <c r="F2" s="22"/>
    </row>
    <row r="3" spans="1:6" ht="15" thickBot="1" x14ac:dyDescent="0.4"/>
    <row r="4" spans="1:6" ht="18.75" customHeight="1" thickTop="1" thickBot="1" x14ac:dyDescent="0.4">
      <c r="A4" s="84"/>
      <c r="B4" s="23"/>
      <c r="C4" s="23"/>
      <c r="D4" s="23"/>
      <c r="E4" s="23"/>
      <c r="F4" s="24"/>
    </row>
    <row r="5" spans="1:6" ht="3" customHeight="1" thickTop="1" x14ac:dyDescent="0.35"/>
    <row r="6" spans="1:6" s="25" customFormat="1" ht="18.75" customHeight="1" thickBot="1" x14ac:dyDescent="0.4">
      <c r="A6" s="44" t="s">
        <v>5</v>
      </c>
    </row>
    <row r="7" spans="1:6" ht="5.25" customHeight="1" thickTop="1" x14ac:dyDescent="0.35"/>
    <row r="8" spans="1:6" s="26" customFormat="1" ht="25" customHeight="1" x14ac:dyDescent="0.35">
      <c r="A8" s="28" t="s">
        <v>139</v>
      </c>
    </row>
    <row r="9" spans="1:6" s="26" customFormat="1" ht="25" customHeight="1" x14ac:dyDescent="0.35">
      <c r="A9" s="28" t="s">
        <v>140</v>
      </c>
    </row>
    <row r="10" spans="1:6" s="26" customFormat="1" ht="25" customHeight="1" x14ac:dyDescent="0.35">
      <c r="A10" s="28" t="s">
        <v>141</v>
      </c>
    </row>
    <row r="11" spans="1:6" s="26" customFormat="1" ht="25" customHeight="1" x14ac:dyDescent="0.35">
      <c r="A11" s="28" t="s">
        <v>142</v>
      </c>
    </row>
    <row r="12" spans="1:6" s="26" customFormat="1" ht="25" customHeight="1" x14ac:dyDescent="0.35">
      <c r="A12" s="28" t="s">
        <v>130</v>
      </c>
    </row>
    <row r="13" spans="1:6" s="26" customFormat="1" x14ac:dyDescent="0.35">
      <c r="A13" s="28"/>
    </row>
    <row r="14" spans="1:6" s="25" customFormat="1" ht="22.5" customHeight="1" thickBot="1" x14ac:dyDescent="0.4">
      <c r="A14" s="44" t="s">
        <v>6</v>
      </c>
    </row>
    <row r="15" spans="1:6" ht="5.25" customHeight="1" thickTop="1" x14ac:dyDescent="0.35"/>
    <row r="16" spans="1:6" s="27" customFormat="1" ht="25" customHeight="1" x14ac:dyDescent="0.35">
      <c r="A16" s="45" t="s">
        <v>7</v>
      </c>
    </row>
    <row r="17" spans="1:1" s="27" customFormat="1" ht="25" customHeight="1" x14ac:dyDescent="0.35">
      <c r="A17" s="45" t="s">
        <v>154</v>
      </c>
    </row>
    <row r="18" spans="1:1" s="27" customFormat="1" ht="25" customHeight="1" x14ac:dyDescent="0.35">
      <c r="A18" s="45" t="s">
        <v>8</v>
      </c>
    </row>
    <row r="19" spans="1:1" s="27" customFormat="1" ht="25" customHeight="1" x14ac:dyDescent="0.35">
      <c r="A19" s="45" t="s">
        <v>143</v>
      </c>
    </row>
    <row r="20" spans="1:1" s="27" customFormat="1" ht="25" customHeight="1" x14ac:dyDescent="0.35">
      <c r="A20" s="45" t="s">
        <v>9</v>
      </c>
    </row>
    <row r="21" spans="1:1" s="27" customFormat="1" ht="25" customHeight="1" x14ac:dyDescent="0.35">
      <c r="A21" s="45" t="s">
        <v>129</v>
      </c>
    </row>
    <row r="22" spans="1:1" s="27" customFormat="1" ht="25" customHeight="1" x14ac:dyDescent="0.35">
      <c r="A22" s="45" t="s">
        <v>155</v>
      </c>
    </row>
    <row r="23" spans="1:1" s="27" customFormat="1" ht="25" customHeight="1" x14ac:dyDescent="0.35">
      <c r="A23" s="45" t="s">
        <v>10</v>
      </c>
    </row>
    <row r="24" spans="1:1" s="27" customFormat="1" ht="25" customHeight="1" x14ac:dyDescent="0.35">
      <c r="A24" s="45" t="s">
        <v>128</v>
      </c>
    </row>
    <row r="25" spans="1:1" s="27" customFormat="1" ht="25" customHeight="1" x14ac:dyDescent="0.35">
      <c r="A25" s="45" t="s">
        <v>11</v>
      </c>
    </row>
    <row r="26" spans="1:1" s="27" customFormat="1" ht="25" customHeight="1" x14ac:dyDescent="0.35">
      <c r="A26" s="45" t="s">
        <v>156</v>
      </c>
    </row>
    <row r="27" spans="1:1" s="25" customFormat="1" ht="22.5" customHeight="1" thickBot="1" x14ac:dyDescent="0.4">
      <c r="A27" s="44" t="s">
        <v>12</v>
      </c>
    </row>
    <row r="28" spans="1:1" ht="5.25" customHeight="1" thickTop="1" x14ac:dyDescent="0.35"/>
    <row r="29" spans="1:1" s="26" customFormat="1" ht="25" customHeight="1" x14ac:dyDescent="0.35">
      <c r="A29" s="28" t="s">
        <v>13</v>
      </c>
    </row>
    <row r="30" spans="1:1" s="26" customFormat="1" ht="25" customHeight="1" x14ac:dyDescent="0.35">
      <c r="A30" s="28" t="s">
        <v>126</v>
      </c>
    </row>
    <row r="31" spans="1:1" s="26" customFormat="1" ht="25" customHeight="1" x14ac:dyDescent="0.35">
      <c r="A31" s="28" t="s">
        <v>14</v>
      </c>
    </row>
    <row r="32" spans="1:1" s="26" customFormat="1" ht="25" customHeight="1" x14ac:dyDescent="0.35">
      <c r="A32" s="28" t="s">
        <v>15</v>
      </c>
    </row>
    <row r="33" spans="1:1" s="26" customFormat="1" ht="25" customHeight="1" x14ac:dyDescent="0.35">
      <c r="A33" s="28" t="s">
        <v>16</v>
      </c>
    </row>
    <row r="34" spans="1:1" s="26" customFormat="1" ht="25" customHeight="1" x14ac:dyDescent="0.35">
      <c r="A34" s="28" t="s">
        <v>157</v>
      </c>
    </row>
    <row r="35" spans="1:1" s="26" customFormat="1" ht="25" customHeight="1" x14ac:dyDescent="0.35">
      <c r="A35" s="28" t="s">
        <v>158</v>
      </c>
    </row>
    <row r="36" spans="1:1" s="26" customFormat="1" ht="25" customHeight="1" x14ac:dyDescent="0.35">
      <c r="A36" s="28" t="s">
        <v>150</v>
      </c>
    </row>
    <row r="37" spans="1:1" ht="19.5" customHeight="1" x14ac:dyDescent="0.35">
      <c r="A37" s="29" t="s">
        <v>17</v>
      </c>
    </row>
  </sheetData>
  <pageMargins left="0.70866141732283472" right="0.70866141732283472" top="0.74803149606299213" bottom="0.74803149606299213" header="0.31496062992125984" footer="0.31496062992125984"/>
  <pageSetup paperSize="9" scale="65"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C8C9-5DF4-4851-8B55-CEA38A4D2362}">
  <sheetPr>
    <pageSetUpPr fitToPage="1"/>
  </sheetPr>
  <dimension ref="A1:F21"/>
  <sheetViews>
    <sheetView showGridLines="0" showRowColHeaders="0" zoomScale="90" zoomScaleNormal="90" zoomScaleSheetLayoutView="80" workbookViewId="0">
      <selection activeCell="A7" sqref="A7"/>
    </sheetView>
  </sheetViews>
  <sheetFormatPr baseColWidth="10" defaultColWidth="11.453125" defaultRowHeight="14.5" x14ac:dyDescent="0.35"/>
  <cols>
    <col min="1" max="1" width="117.81640625" customWidth="1"/>
    <col min="2" max="2" width="4.1796875" customWidth="1"/>
  </cols>
  <sheetData>
    <row r="1" spans="1:6" ht="48.75" customHeight="1" x14ac:dyDescent="0.35">
      <c r="A1" s="100"/>
      <c r="B1" s="22"/>
      <c r="C1" s="22"/>
      <c r="D1" s="22"/>
      <c r="E1" s="22"/>
      <c r="F1" s="22"/>
    </row>
    <row r="2" spans="1:6" ht="54" customHeight="1" thickBot="1" x14ac:dyDescent="0.4"/>
    <row r="3" spans="1:6" ht="18.75" customHeight="1" thickTop="1" thickBot="1" x14ac:dyDescent="0.4">
      <c r="A3" s="84"/>
      <c r="B3" s="23"/>
      <c r="C3" s="23"/>
      <c r="D3" s="23"/>
      <c r="E3" s="23"/>
      <c r="F3" s="24"/>
    </row>
    <row r="4" spans="1:6" ht="3" customHeight="1" thickTop="1" x14ac:dyDescent="0.35"/>
    <row r="5" spans="1:6" s="25" customFormat="1" ht="18.75" customHeight="1" thickBot="1" x14ac:dyDescent="0.4">
      <c r="A5" s="44"/>
    </row>
    <row r="6" spans="1:6" s="26" customFormat="1" ht="15" thickTop="1" x14ac:dyDescent="0.35">
      <c r="A6" s="101"/>
    </row>
    <row r="7" spans="1:6" s="26" customFormat="1" ht="378.5" customHeight="1" x14ac:dyDescent="0.35">
      <c r="A7" s="112" t="s">
        <v>216</v>
      </c>
    </row>
    <row r="8" spans="1:6" s="26" customFormat="1" ht="175.5" customHeight="1" x14ac:dyDescent="0.35">
      <c r="A8" s="113" t="s">
        <v>215</v>
      </c>
    </row>
    <row r="9" spans="1:6" x14ac:dyDescent="0.35">
      <c r="A9" s="43"/>
    </row>
    <row r="10" spans="1:6" x14ac:dyDescent="0.35">
      <c r="A10" s="43"/>
    </row>
    <row r="11" spans="1:6" x14ac:dyDescent="0.35">
      <c r="A11" s="43"/>
    </row>
    <row r="12" spans="1:6" x14ac:dyDescent="0.35">
      <c r="A12" s="43"/>
    </row>
    <row r="13" spans="1:6" x14ac:dyDescent="0.35">
      <c r="A13" s="43"/>
    </row>
    <row r="14" spans="1:6" x14ac:dyDescent="0.35">
      <c r="A14" s="43"/>
    </row>
    <row r="15" spans="1:6" x14ac:dyDescent="0.35">
      <c r="A15" s="43"/>
    </row>
    <row r="16" spans="1:6" x14ac:dyDescent="0.35">
      <c r="A16" s="43"/>
    </row>
    <row r="17" spans="1:1" x14ac:dyDescent="0.35">
      <c r="A17" s="43"/>
    </row>
    <row r="18" spans="1:1" x14ac:dyDescent="0.35">
      <c r="A18" s="43"/>
    </row>
    <row r="19" spans="1:1" x14ac:dyDescent="0.35">
      <c r="A19" s="43"/>
    </row>
    <row r="20" spans="1:1" s="25" customFormat="1" ht="18.75" customHeight="1" x14ac:dyDescent="0.35">
      <c r="A20" s="43"/>
    </row>
    <row r="21" spans="1:1" x14ac:dyDescent="0.35">
      <c r="A21" s="43"/>
    </row>
  </sheetData>
  <pageMargins left="0.7" right="0.7" top="0.75" bottom="0.75" header="0.3" footer="0.3"/>
  <pageSetup paperSize="9"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CC3E-A299-4612-8B2B-7207E04F4C0F}">
  <sheetPr>
    <pageSetUpPr fitToPage="1"/>
  </sheetPr>
  <dimension ref="A1:L41"/>
  <sheetViews>
    <sheetView showGridLines="0" showRowColHeaders="0" zoomScale="70" zoomScaleNormal="70" zoomScaleSheetLayoutView="85" workbookViewId="0">
      <selection activeCell="N12" sqref="N12"/>
    </sheetView>
  </sheetViews>
  <sheetFormatPr baseColWidth="10" defaultColWidth="11.453125" defaultRowHeight="14.5" x14ac:dyDescent="0.35"/>
  <cols>
    <col min="1" max="1" width="6.1796875" customWidth="1"/>
    <col min="9" max="9" width="40.26953125" customWidth="1"/>
  </cols>
  <sheetData>
    <row r="1" spans="1:12" ht="78.5" customHeight="1" x14ac:dyDescent="0.35"/>
    <row r="2" spans="1:12" ht="44" customHeight="1" x14ac:dyDescent="0.6">
      <c r="A2" s="103" t="s">
        <v>0</v>
      </c>
      <c r="B2" s="103"/>
      <c r="C2" s="103"/>
      <c r="D2" s="103"/>
      <c r="E2" s="103"/>
      <c r="F2" s="103"/>
      <c r="G2" s="103"/>
      <c r="H2" s="103"/>
      <c r="I2" s="103"/>
      <c r="J2" s="103"/>
      <c r="K2" s="22"/>
      <c r="L2" s="22"/>
    </row>
    <row r="4" spans="1:12" ht="32.5" customHeight="1" x14ac:dyDescent="0.35">
      <c r="A4" s="104" t="s">
        <v>152</v>
      </c>
      <c r="B4" s="105"/>
      <c r="C4" s="105"/>
      <c r="D4" s="105"/>
      <c r="E4" s="105"/>
      <c r="F4" s="105"/>
      <c r="G4" s="105"/>
      <c r="H4" s="105"/>
      <c r="I4" s="105"/>
      <c r="J4" s="106"/>
      <c r="K4" s="24"/>
      <c r="L4" s="24"/>
    </row>
    <row r="6" spans="1:12" ht="15" customHeight="1" x14ac:dyDescent="0.35">
      <c r="B6" s="107" t="s">
        <v>151</v>
      </c>
      <c r="C6" s="107"/>
      <c r="D6" s="107"/>
      <c r="E6" s="107"/>
      <c r="F6" s="107"/>
      <c r="G6" s="107"/>
      <c r="H6" s="107"/>
      <c r="I6" s="107"/>
    </row>
    <row r="7" spans="1:12" ht="14.5" customHeight="1" x14ac:dyDescent="0.35">
      <c r="B7" s="107"/>
      <c r="C7" s="107"/>
      <c r="D7" s="107"/>
      <c r="E7" s="107"/>
      <c r="F7" s="107"/>
      <c r="G7" s="107"/>
      <c r="H7" s="107"/>
      <c r="I7" s="107"/>
    </row>
    <row r="8" spans="1:12" ht="14.5" customHeight="1" x14ac:dyDescent="0.35">
      <c r="B8" s="107"/>
      <c r="C8" s="107"/>
      <c r="D8" s="107"/>
      <c r="E8" s="107"/>
      <c r="F8" s="107"/>
      <c r="G8" s="107"/>
      <c r="H8" s="107"/>
      <c r="I8" s="107"/>
    </row>
    <row r="9" spans="1:12" ht="14.5" customHeight="1" x14ac:dyDescent="0.35">
      <c r="B9" s="107"/>
      <c r="C9" s="107"/>
      <c r="D9" s="107"/>
      <c r="E9" s="107"/>
      <c r="F9" s="107"/>
      <c r="G9" s="107"/>
      <c r="H9" s="107"/>
      <c r="I9" s="107"/>
    </row>
    <row r="10" spans="1:12" ht="14.5" customHeight="1" x14ac:dyDescent="0.35">
      <c r="B10" s="107"/>
      <c r="C10" s="107"/>
      <c r="D10" s="107"/>
      <c r="E10" s="107"/>
      <c r="F10" s="107"/>
      <c r="G10" s="107"/>
      <c r="H10" s="107"/>
      <c r="I10" s="107"/>
    </row>
    <row r="11" spans="1:12" ht="14.5" customHeight="1" x14ac:dyDescent="0.35">
      <c r="B11" s="107"/>
      <c r="C11" s="107"/>
      <c r="D11" s="107"/>
      <c r="E11" s="107"/>
      <c r="F11" s="107"/>
      <c r="G11" s="107"/>
      <c r="H11" s="107"/>
      <c r="I11" s="107"/>
    </row>
    <row r="12" spans="1:12" ht="14.5" customHeight="1" x14ac:dyDescent="0.35">
      <c r="B12" s="107"/>
      <c r="C12" s="107"/>
      <c r="D12" s="107"/>
      <c r="E12" s="107"/>
      <c r="F12" s="107"/>
      <c r="G12" s="107"/>
      <c r="H12" s="107"/>
      <c r="I12" s="107"/>
    </row>
    <row r="13" spans="1:12" ht="14.5" customHeight="1" x14ac:dyDescent="0.35">
      <c r="B13" s="107"/>
      <c r="C13" s="107"/>
      <c r="D13" s="107"/>
      <c r="E13" s="107"/>
      <c r="F13" s="107"/>
      <c r="G13" s="107"/>
      <c r="H13" s="107"/>
      <c r="I13" s="107"/>
    </row>
    <row r="14" spans="1:12" ht="14.5" customHeight="1" x14ac:dyDescent="0.35">
      <c r="B14" s="107"/>
      <c r="C14" s="107"/>
      <c r="D14" s="107"/>
      <c r="E14" s="107"/>
      <c r="F14" s="107"/>
      <c r="G14" s="107"/>
      <c r="H14" s="107"/>
      <c r="I14" s="107"/>
    </row>
    <row r="15" spans="1:12" ht="14.5" customHeight="1" x14ac:dyDescent="0.35">
      <c r="B15" s="107"/>
      <c r="C15" s="107"/>
      <c r="D15" s="107"/>
      <c r="E15" s="107"/>
      <c r="F15" s="107"/>
      <c r="G15" s="107"/>
      <c r="H15" s="107"/>
      <c r="I15" s="107"/>
    </row>
    <row r="16" spans="1:12" ht="14.5" customHeight="1" x14ac:dyDescent="0.35">
      <c r="B16" s="107"/>
      <c r="C16" s="107"/>
      <c r="D16" s="107"/>
      <c r="E16" s="107"/>
      <c r="F16" s="107"/>
      <c r="G16" s="107"/>
      <c r="H16" s="107"/>
      <c r="I16" s="107"/>
    </row>
    <row r="17" spans="2:9" ht="14.5" customHeight="1" x14ac:dyDescent="0.35">
      <c r="B17" s="107"/>
      <c r="C17" s="107"/>
      <c r="D17" s="107"/>
      <c r="E17" s="107"/>
      <c r="F17" s="107"/>
      <c r="G17" s="107"/>
      <c r="H17" s="107"/>
      <c r="I17" s="107"/>
    </row>
    <row r="18" spans="2:9" ht="14.5" customHeight="1" x14ac:dyDescent="0.35">
      <c r="B18" s="107"/>
      <c r="C18" s="107"/>
      <c r="D18" s="107"/>
      <c r="E18" s="107"/>
      <c r="F18" s="107"/>
      <c r="G18" s="107"/>
      <c r="H18" s="107"/>
      <c r="I18" s="107"/>
    </row>
    <row r="19" spans="2:9" ht="14.5" customHeight="1" x14ac:dyDescent="0.35">
      <c r="B19" s="107"/>
      <c r="C19" s="107"/>
      <c r="D19" s="107"/>
      <c r="E19" s="107"/>
      <c r="F19" s="107"/>
      <c r="G19" s="107"/>
      <c r="H19" s="107"/>
      <c r="I19" s="107"/>
    </row>
    <row r="20" spans="2:9" ht="14.5" customHeight="1" x14ac:dyDescent="0.35">
      <c r="B20" s="107"/>
      <c r="C20" s="107"/>
      <c r="D20" s="107"/>
      <c r="E20" s="107"/>
      <c r="F20" s="107"/>
      <c r="G20" s="107"/>
      <c r="H20" s="107"/>
      <c r="I20" s="107"/>
    </row>
    <row r="21" spans="2:9" ht="14.5" customHeight="1" x14ac:dyDescent="0.35">
      <c r="B21" s="107"/>
      <c r="C21" s="107"/>
      <c r="D21" s="107"/>
      <c r="E21" s="107"/>
      <c r="F21" s="107"/>
      <c r="G21" s="107"/>
      <c r="H21" s="107"/>
      <c r="I21" s="107"/>
    </row>
    <row r="22" spans="2:9" ht="14.5" customHeight="1" x14ac:dyDescent="0.35">
      <c r="B22" s="107"/>
      <c r="C22" s="107"/>
      <c r="D22" s="107"/>
      <c r="E22" s="107"/>
      <c r="F22" s="107"/>
      <c r="G22" s="107"/>
      <c r="H22" s="107"/>
      <c r="I22" s="107"/>
    </row>
    <row r="23" spans="2:9" ht="14.5" customHeight="1" x14ac:dyDescent="0.35">
      <c r="B23" s="107"/>
      <c r="C23" s="107"/>
      <c r="D23" s="107"/>
      <c r="E23" s="107"/>
      <c r="F23" s="107"/>
      <c r="G23" s="107"/>
      <c r="H23" s="107"/>
      <c r="I23" s="107"/>
    </row>
    <row r="24" spans="2:9" ht="14.5" customHeight="1" x14ac:dyDescent="0.35">
      <c r="B24" s="107"/>
      <c r="C24" s="107"/>
      <c r="D24" s="107"/>
      <c r="E24" s="107"/>
      <c r="F24" s="107"/>
      <c r="G24" s="107"/>
      <c r="H24" s="107"/>
      <c r="I24" s="107"/>
    </row>
    <row r="25" spans="2:9" ht="14.5" customHeight="1" x14ac:dyDescent="0.35">
      <c r="B25" s="107"/>
      <c r="C25" s="107"/>
      <c r="D25" s="107"/>
      <c r="E25" s="107"/>
      <c r="F25" s="107"/>
      <c r="G25" s="107"/>
      <c r="H25" s="107"/>
      <c r="I25" s="107"/>
    </row>
    <row r="26" spans="2:9" ht="14.5" customHeight="1" x14ac:dyDescent="0.35">
      <c r="B26" s="107"/>
      <c r="C26" s="107"/>
      <c r="D26" s="107"/>
      <c r="E26" s="107"/>
      <c r="F26" s="107"/>
      <c r="G26" s="107"/>
      <c r="H26" s="107"/>
      <c r="I26" s="107"/>
    </row>
    <row r="27" spans="2:9" ht="14.5" customHeight="1" x14ac:dyDescent="0.35">
      <c r="B27" s="107"/>
      <c r="C27" s="107"/>
      <c r="D27" s="107"/>
      <c r="E27" s="107"/>
      <c r="F27" s="107"/>
      <c r="G27" s="107"/>
      <c r="H27" s="107"/>
      <c r="I27" s="107"/>
    </row>
    <row r="28" spans="2:9" ht="14.5" customHeight="1" x14ac:dyDescent="0.35">
      <c r="B28" s="107"/>
      <c r="C28" s="107"/>
      <c r="D28" s="107"/>
      <c r="E28" s="107"/>
      <c r="F28" s="107"/>
      <c r="G28" s="107"/>
      <c r="H28" s="107"/>
      <c r="I28" s="107"/>
    </row>
    <row r="29" spans="2:9" ht="14.5" customHeight="1" x14ac:dyDescent="0.35">
      <c r="B29" s="107"/>
      <c r="C29" s="107"/>
      <c r="D29" s="107"/>
      <c r="E29" s="107"/>
      <c r="F29" s="107"/>
      <c r="G29" s="107"/>
      <c r="H29" s="107"/>
      <c r="I29" s="107"/>
    </row>
    <row r="30" spans="2:9" ht="14.5" customHeight="1" x14ac:dyDescent="0.35">
      <c r="B30" s="107"/>
      <c r="C30" s="107"/>
      <c r="D30" s="107"/>
      <c r="E30" s="107"/>
      <c r="F30" s="107"/>
      <c r="G30" s="107"/>
      <c r="H30" s="107"/>
      <c r="I30" s="107"/>
    </row>
    <row r="31" spans="2:9" ht="14.5" customHeight="1" x14ac:dyDescent="0.35">
      <c r="B31" s="107"/>
      <c r="C31" s="107"/>
      <c r="D31" s="107"/>
      <c r="E31" s="107"/>
      <c r="F31" s="107"/>
      <c r="G31" s="107"/>
      <c r="H31" s="107"/>
      <c r="I31" s="107"/>
    </row>
    <row r="32" spans="2:9" ht="14.5" customHeight="1" x14ac:dyDescent="0.35">
      <c r="B32" s="107"/>
      <c r="C32" s="107"/>
      <c r="D32" s="107"/>
      <c r="E32" s="107"/>
      <c r="F32" s="107"/>
      <c r="G32" s="107"/>
      <c r="H32" s="107"/>
      <c r="I32" s="107"/>
    </row>
    <row r="33" spans="2:9" ht="14.5" customHeight="1" x14ac:dyDescent="0.35">
      <c r="B33" s="107"/>
      <c r="C33" s="107"/>
      <c r="D33" s="107"/>
      <c r="E33" s="107"/>
      <c r="F33" s="107"/>
      <c r="G33" s="107"/>
      <c r="H33" s="107"/>
      <c r="I33" s="107"/>
    </row>
    <row r="34" spans="2:9" ht="14.5" customHeight="1" x14ac:dyDescent="0.35">
      <c r="B34" s="107"/>
      <c r="C34" s="107"/>
      <c r="D34" s="107"/>
      <c r="E34" s="107"/>
      <c r="F34" s="107"/>
      <c r="G34" s="107"/>
      <c r="H34" s="107"/>
      <c r="I34" s="107"/>
    </row>
    <row r="35" spans="2:9" ht="14.5" customHeight="1" x14ac:dyDescent="0.35">
      <c r="B35" s="107"/>
      <c r="C35" s="107"/>
      <c r="D35" s="107"/>
      <c r="E35" s="107"/>
      <c r="F35" s="107"/>
      <c r="G35" s="107"/>
      <c r="H35" s="107"/>
      <c r="I35" s="107"/>
    </row>
    <row r="36" spans="2:9" ht="14.5" customHeight="1" x14ac:dyDescent="0.35">
      <c r="B36" s="107"/>
      <c r="C36" s="107"/>
      <c r="D36" s="107"/>
      <c r="E36" s="107"/>
      <c r="F36" s="107"/>
      <c r="G36" s="107"/>
      <c r="H36" s="107"/>
      <c r="I36" s="107"/>
    </row>
    <row r="37" spans="2:9" ht="45.65" customHeight="1" x14ac:dyDescent="0.35">
      <c r="B37" s="107"/>
      <c r="C37" s="107"/>
      <c r="D37" s="107"/>
      <c r="E37" s="107"/>
      <c r="F37" s="107"/>
      <c r="G37" s="107"/>
      <c r="H37" s="107"/>
      <c r="I37" s="107"/>
    </row>
    <row r="38" spans="2:9" ht="45.65" customHeight="1" x14ac:dyDescent="0.35">
      <c r="B38" s="107"/>
      <c r="C38" s="107"/>
      <c r="D38" s="107"/>
      <c r="E38" s="107"/>
      <c r="F38" s="107"/>
      <c r="G38" s="107"/>
      <c r="H38" s="107"/>
      <c r="I38" s="107"/>
    </row>
    <row r="39" spans="2:9" ht="45.65" customHeight="1" x14ac:dyDescent="0.35">
      <c r="B39" s="107"/>
      <c r="C39" s="107"/>
      <c r="D39" s="107"/>
      <c r="E39" s="107"/>
      <c r="F39" s="107"/>
      <c r="G39" s="107"/>
      <c r="H39" s="107"/>
      <c r="I39" s="107"/>
    </row>
    <row r="40" spans="2:9" ht="45.65" customHeight="1" x14ac:dyDescent="0.35">
      <c r="B40" s="107"/>
      <c r="C40" s="107"/>
      <c r="D40" s="107"/>
      <c r="E40" s="107"/>
      <c r="F40" s="107"/>
      <c r="G40" s="107"/>
      <c r="H40" s="107"/>
      <c r="I40" s="107"/>
    </row>
    <row r="41" spans="2:9" ht="45.65" customHeight="1" x14ac:dyDescent="0.35">
      <c r="B41" s="107"/>
      <c r="C41" s="107"/>
      <c r="D41" s="107"/>
      <c r="E41" s="107"/>
      <c r="F41" s="107"/>
      <c r="G41" s="107"/>
      <c r="H41" s="107"/>
      <c r="I41" s="107"/>
    </row>
  </sheetData>
  <mergeCells count="3">
    <mergeCell ref="A2:J2"/>
    <mergeCell ref="A4:J4"/>
    <mergeCell ref="B6:I41"/>
  </mergeCells>
  <pageMargins left="0.70866141732283472" right="0.70866141732283472" top="0.74803149606299213" bottom="0.74803149606299213" header="0.31496062992125984" footer="0.31496062992125984"/>
  <pageSetup paperSize="9" scale="6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C37A-66C3-4F16-B1FE-93ED8103BC16}">
  <sheetPr>
    <tabColor rgb="FFFFFF00"/>
  </sheetPr>
  <dimension ref="C2:U32"/>
  <sheetViews>
    <sheetView workbookViewId="0">
      <selection activeCell="M5" sqref="M5"/>
    </sheetView>
  </sheetViews>
  <sheetFormatPr baseColWidth="10" defaultColWidth="11.453125" defaultRowHeight="14.5" x14ac:dyDescent="0.35"/>
  <cols>
    <col min="4" max="4" width="44.54296875" bestFit="1" customWidth="1"/>
    <col min="5" max="5" width="41.54296875" bestFit="1" customWidth="1"/>
    <col min="6" max="6" width="8" customWidth="1"/>
    <col min="7" max="7" width="8.1796875" customWidth="1"/>
    <col min="8" max="8" width="36.81640625" bestFit="1" customWidth="1"/>
    <col min="9" max="11" width="1.36328125" customWidth="1"/>
    <col min="20" max="20" width="23.1796875" customWidth="1"/>
    <col min="21" max="21" width="11.453125" style="2"/>
  </cols>
  <sheetData>
    <row r="2" spans="3:21" x14ac:dyDescent="0.35">
      <c r="C2" s="108" t="s">
        <v>18</v>
      </c>
      <c r="D2" s="108"/>
      <c r="G2" s="108" t="s">
        <v>19</v>
      </c>
      <c r="H2" s="108"/>
      <c r="L2" s="108" t="s">
        <v>20</v>
      </c>
      <c r="M2" s="108"/>
      <c r="U2" s="2" t="s">
        <v>166</v>
      </c>
    </row>
    <row r="3" spans="3:21" x14ac:dyDescent="0.35">
      <c r="C3">
        <v>1</v>
      </c>
      <c r="D3" t="s">
        <v>131</v>
      </c>
      <c r="E3" t="s">
        <v>133</v>
      </c>
      <c r="G3">
        <v>1</v>
      </c>
      <c r="H3" t="s">
        <v>21</v>
      </c>
      <c r="L3">
        <v>1</v>
      </c>
      <c r="M3" t="s">
        <v>163</v>
      </c>
      <c r="R3" t="s">
        <v>167</v>
      </c>
      <c r="S3" t="s">
        <v>21</v>
      </c>
      <c r="T3" t="s">
        <v>44</v>
      </c>
      <c r="U3" s="2">
        <v>100</v>
      </c>
    </row>
    <row r="4" spans="3:21" x14ac:dyDescent="0.35">
      <c r="C4">
        <v>2</v>
      </c>
      <c r="D4" t="s">
        <v>159</v>
      </c>
      <c r="E4" t="s">
        <v>134</v>
      </c>
      <c r="G4">
        <v>2</v>
      </c>
      <c r="H4" t="s">
        <v>22</v>
      </c>
      <c r="L4">
        <v>2</v>
      </c>
      <c r="M4" t="s">
        <v>165</v>
      </c>
      <c r="T4" t="s">
        <v>46</v>
      </c>
      <c r="U4" s="2">
        <v>9.539834343770357</v>
      </c>
    </row>
    <row r="5" spans="3:21" x14ac:dyDescent="0.35">
      <c r="C5">
        <v>3</v>
      </c>
      <c r="D5" t="s">
        <v>132</v>
      </c>
      <c r="E5" t="s">
        <v>135</v>
      </c>
      <c r="G5">
        <v>3</v>
      </c>
      <c r="H5" t="s">
        <v>23</v>
      </c>
      <c r="L5">
        <v>3</v>
      </c>
      <c r="M5" t="s">
        <v>164</v>
      </c>
      <c r="T5" t="s">
        <v>47</v>
      </c>
      <c r="U5" s="2">
        <v>13.259973631004552</v>
      </c>
    </row>
    <row r="6" spans="3:21" x14ac:dyDescent="0.35">
      <c r="C6">
        <v>4</v>
      </c>
      <c r="D6" t="s">
        <v>25</v>
      </c>
      <c r="E6" t="s">
        <v>26</v>
      </c>
      <c r="G6">
        <v>4</v>
      </c>
      <c r="H6" t="s">
        <v>27</v>
      </c>
      <c r="T6" t="s">
        <v>48</v>
      </c>
      <c r="U6" s="2">
        <v>15.94021243648767</v>
      </c>
    </row>
    <row r="7" spans="3:21" x14ac:dyDescent="0.35">
      <c r="C7">
        <v>5</v>
      </c>
      <c r="D7" t="s">
        <v>28</v>
      </c>
      <c r="E7" t="s">
        <v>136</v>
      </c>
      <c r="G7">
        <v>5</v>
      </c>
      <c r="H7" t="s">
        <v>29</v>
      </c>
      <c r="T7" t="s">
        <v>49</v>
      </c>
      <c r="U7" s="2">
        <v>20.080086667390717</v>
      </c>
    </row>
    <row r="8" spans="3:21" x14ac:dyDescent="0.35">
      <c r="C8">
        <v>6</v>
      </c>
      <c r="D8" t="s">
        <v>30</v>
      </c>
      <c r="E8" t="s">
        <v>137</v>
      </c>
      <c r="G8">
        <v>6</v>
      </c>
      <c r="H8" t="s">
        <v>31</v>
      </c>
      <c r="T8" t="s">
        <v>50</v>
      </c>
      <c r="U8" s="2">
        <v>13.619741546142764</v>
      </c>
    </row>
    <row r="9" spans="3:21" x14ac:dyDescent="0.35">
      <c r="C9">
        <v>7</v>
      </c>
      <c r="D9" t="s">
        <v>160</v>
      </c>
      <c r="E9" t="s">
        <v>32</v>
      </c>
      <c r="G9">
        <v>7</v>
      </c>
      <c r="H9" t="s">
        <v>33</v>
      </c>
      <c r="T9" t="s">
        <v>51</v>
      </c>
      <c r="U9" s="2">
        <v>9.5400583428430377</v>
      </c>
    </row>
    <row r="10" spans="3:21" x14ac:dyDescent="0.35">
      <c r="C10">
        <v>8</v>
      </c>
      <c r="D10" t="s">
        <v>34</v>
      </c>
      <c r="E10" t="s">
        <v>35</v>
      </c>
      <c r="G10">
        <v>8</v>
      </c>
      <c r="H10" t="s">
        <v>36</v>
      </c>
      <c r="T10" t="s">
        <v>52</v>
      </c>
      <c r="U10" s="2">
        <v>9.2399815980923954</v>
      </c>
    </row>
    <row r="11" spans="3:21" x14ac:dyDescent="0.35">
      <c r="C11">
        <v>9</v>
      </c>
      <c r="D11" t="s">
        <v>161</v>
      </c>
      <c r="E11" t="s">
        <v>24</v>
      </c>
      <c r="G11">
        <v>9</v>
      </c>
      <c r="H11" t="s">
        <v>37</v>
      </c>
      <c r="T11" t="s">
        <v>53</v>
      </c>
      <c r="U11" s="2">
        <v>8.7801094677004343</v>
      </c>
    </row>
    <row r="12" spans="3:21" x14ac:dyDescent="0.35">
      <c r="C12">
        <v>10</v>
      </c>
      <c r="D12" t="s">
        <v>38</v>
      </c>
      <c r="E12" t="s">
        <v>39</v>
      </c>
      <c r="T12" t="s">
        <v>54</v>
      </c>
      <c r="U12" s="2">
        <v>5.6852962832700822</v>
      </c>
    </row>
    <row r="13" spans="3:21" x14ac:dyDescent="0.35">
      <c r="C13">
        <v>11</v>
      </c>
      <c r="D13" t="s">
        <v>162</v>
      </c>
      <c r="E13" t="s">
        <v>40</v>
      </c>
      <c r="T13" t="s">
        <v>55</v>
      </c>
      <c r="U13" s="2">
        <v>6.4292528555558768</v>
      </c>
    </row>
    <row r="14" spans="3:21" x14ac:dyDescent="0.35">
      <c r="T14" t="s">
        <v>56</v>
      </c>
      <c r="U14" s="2">
        <v>7.9566063149170123</v>
      </c>
    </row>
    <row r="15" spans="3:21" x14ac:dyDescent="0.35">
      <c r="T15" t="s">
        <v>57</v>
      </c>
      <c r="U15" s="2">
        <v>18.00582754638009</v>
      </c>
    </row>
    <row r="16" spans="3:21" x14ac:dyDescent="0.35">
      <c r="T16" t="s">
        <v>58</v>
      </c>
      <c r="U16" s="2">
        <v>21.359269273600422</v>
      </c>
    </row>
    <row r="17" spans="20:21" x14ac:dyDescent="0.35">
      <c r="T17" t="s">
        <v>59</v>
      </c>
      <c r="U17" s="2">
        <v>9.9141086355792307</v>
      </c>
    </row>
    <row r="18" spans="20:21" x14ac:dyDescent="0.35">
      <c r="T18" t="s">
        <v>60</v>
      </c>
      <c r="U18" s="2">
        <v>13.485779622459205</v>
      </c>
    </row>
    <row r="19" spans="20:21" x14ac:dyDescent="0.35">
      <c r="T19" t="s">
        <v>61</v>
      </c>
      <c r="U19" s="2">
        <v>17.163864288806231</v>
      </c>
    </row>
    <row r="20" spans="20:21" x14ac:dyDescent="0.35">
      <c r="T20" t="s">
        <v>62</v>
      </c>
      <c r="U20" s="2">
        <v>6.9066524899139736</v>
      </c>
    </row>
    <row r="21" spans="20:21" x14ac:dyDescent="0.35">
      <c r="T21" t="s">
        <v>63</v>
      </c>
      <c r="U21" s="2">
        <v>7.1147885664768316</v>
      </c>
    </row>
    <row r="22" spans="20:21" x14ac:dyDescent="0.35">
      <c r="T22" t="s">
        <v>64</v>
      </c>
      <c r="U22" s="2">
        <v>14.657825594115547</v>
      </c>
    </row>
    <row r="23" spans="20:21" x14ac:dyDescent="0.35">
      <c r="T23" t="s">
        <v>65</v>
      </c>
      <c r="U23" s="2">
        <v>27.730167301110974</v>
      </c>
    </row>
    <row r="24" spans="20:21" x14ac:dyDescent="0.35">
      <c r="T24" t="s">
        <v>66</v>
      </c>
      <c r="U24" s="2">
        <v>20.001471989376519</v>
      </c>
    </row>
    <row r="25" spans="20:21" x14ac:dyDescent="0.35">
      <c r="T25" t="s">
        <v>67</v>
      </c>
      <c r="U25" s="2">
        <v>23.589098653904632</v>
      </c>
    </row>
    <row r="26" spans="20:21" x14ac:dyDescent="0.35">
      <c r="T26" t="s">
        <v>122</v>
      </c>
      <c r="U26" s="2">
        <v>22.090504795236367</v>
      </c>
    </row>
    <row r="27" spans="20:21" x14ac:dyDescent="0.35">
      <c r="T27" t="s">
        <v>123</v>
      </c>
      <c r="U27" s="2">
        <v>15.086610383379712</v>
      </c>
    </row>
    <row r="28" spans="20:21" x14ac:dyDescent="0.35">
      <c r="T28" t="s">
        <v>124</v>
      </c>
      <c r="U28" s="2">
        <v>25.201476067618806</v>
      </c>
    </row>
    <row r="29" spans="20:21" x14ac:dyDescent="0.35">
      <c r="T29" t="s">
        <v>125</v>
      </c>
      <c r="U29" s="2">
        <v>15.102386416156332</v>
      </c>
    </row>
    <row r="30" spans="20:21" x14ac:dyDescent="0.35">
      <c r="T30" t="s">
        <v>144</v>
      </c>
      <c r="U30" s="2">
        <v>22.519020086445039</v>
      </c>
    </row>
    <row r="31" spans="20:21" x14ac:dyDescent="0.35">
      <c r="T31" t="s">
        <v>72</v>
      </c>
      <c r="U31" s="2">
        <v>49.80044282059464</v>
      </c>
    </row>
    <row r="32" spans="20:21" x14ac:dyDescent="0.35">
      <c r="T32" t="s">
        <v>73</v>
      </c>
      <c r="U32" s="2">
        <v>50.199563298448957</v>
      </c>
    </row>
  </sheetData>
  <mergeCells count="3">
    <mergeCell ref="G2:H2"/>
    <mergeCell ref="C2:D2"/>
    <mergeCell ref="L2:M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FFFF00"/>
  </sheetPr>
  <dimension ref="A2:O101"/>
  <sheetViews>
    <sheetView zoomScale="70" zoomScaleNormal="70" workbookViewId="0">
      <selection activeCell="N12" sqref="N12"/>
    </sheetView>
  </sheetViews>
  <sheetFormatPr baseColWidth="10" defaultColWidth="11.453125" defaultRowHeight="14.5" x14ac:dyDescent="0.35"/>
  <cols>
    <col min="1" max="1" width="57.26953125" style="20" customWidth="1"/>
    <col min="2" max="2" width="35.54296875" style="20" bestFit="1" customWidth="1"/>
    <col min="3" max="3" width="38.26953125" style="20" customWidth="1"/>
    <col min="4" max="4" width="22.453125" style="21" bestFit="1" customWidth="1"/>
    <col min="5" max="8" width="18.54296875" style="21" bestFit="1" customWidth="1"/>
    <col min="9" max="12" width="13" style="21" bestFit="1" customWidth="1"/>
    <col min="13" max="16384" width="11.453125" style="20"/>
  </cols>
  <sheetData>
    <row r="2" spans="1:15" x14ac:dyDescent="0.35">
      <c r="B2" s="20">
        <v>0</v>
      </c>
      <c r="C2" s="20">
        <v>0</v>
      </c>
      <c r="D2" s="21" t="s">
        <v>168</v>
      </c>
      <c r="E2" s="39" t="s">
        <v>169</v>
      </c>
      <c r="F2" s="39" t="s">
        <v>170</v>
      </c>
      <c r="G2" s="39" t="s">
        <v>171</v>
      </c>
      <c r="H2" s="39" t="s">
        <v>172</v>
      </c>
      <c r="I2" s="39" t="s">
        <v>173</v>
      </c>
      <c r="J2" s="39" t="s">
        <v>174</v>
      </c>
      <c r="K2" s="39" t="s">
        <v>175</v>
      </c>
      <c r="L2" s="39" t="s">
        <v>166</v>
      </c>
      <c r="M2"/>
    </row>
    <row r="3" spans="1:15" x14ac:dyDescent="0.35">
      <c r="A3" s="20" t="str">
        <f>B3&amp;C3</f>
        <v>VOLUMEN (miles Consumiciones)Total Aperitivos</v>
      </c>
      <c r="B3" s="20" t="s">
        <v>176</v>
      </c>
      <c r="C3" s="20" t="s">
        <v>21</v>
      </c>
      <c r="D3" s="21">
        <v>108393.1</v>
      </c>
      <c r="E3" s="21">
        <v>110506.6</v>
      </c>
      <c r="F3" s="21">
        <v>135145.60000000001</v>
      </c>
      <c r="G3" s="21">
        <v>111810.7</v>
      </c>
      <c r="H3" s="21">
        <v>116074.9</v>
      </c>
      <c r="I3" s="21">
        <v>113821.6</v>
      </c>
      <c r="J3" s="21">
        <v>138839.70000000001</v>
      </c>
      <c r="K3" s="21">
        <v>114104.4</v>
      </c>
      <c r="L3" s="21">
        <v>108787.4</v>
      </c>
      <c r="M3" s="21"/>
      <c r="N3" s="21"/>
      <c r="O3" s="21"/>
    </row>
    <row r="4" spans="1:15" x14ac:dyDescent="0.35">
      <c r="A4" s="20" t="str">
        <f>B3&amp;C4</f>
        <v>VOLUMEN (miles Consumiciones)Patatas Fritas + Otros Aperitivos Salados</v>
      </c>
      <c r="B4" s="20">
        <v>0</v>
      </c>
      <c r="C4" s="20" t="s">
        <v>22</v>
      </c>
      <c r="D4" s="21">
        <v>55151.8</v>
      </c>
      <c r="E4" s="21">
        <v>55060.42</v>
      </c>
      <c r="F4" s="21">
        <v>79029.58</v>
      </c>
      <c r="G4" s="21">
        <v>53182.46</v>
      </c>
      <c r="H4" s="21">
        <v>56810.32</v>
      </c>
      <c r="I4" s="21">
        <v>60362.52</v>
      </c>
      <c r="J4" s="21">
        <v>79063.070000000007</v>
      </c>
      <c r="K4" s="21">
        <v>52418.2</v>
      </c>
      <c r="L4" s="21">
        <v>53041.78</v>
      </c>
      <c r="M4" s="21"/>
      <c r="N4" s="21"/>
      <c r="O4" s="21"/>
    </row>
    <row r="5" spans="1:15" x14ac:dyDescent="0.35">
      <c r="A5" s="20" t="str">
        <f>B3&amp;C5</f>
        <v>VOLUMEN (miles Consumiciones)Patatas Fritas</v>
      </c>
      <c r="B5" s="20">
        <v>0</v>
      </c>
      <c r="C5" s="20" t="s">
        <v>23</v>
      </c>
      <c r="D5" s="21">
        <v>28725.87</v>
      </c>
      <c r="E5" s="21">
        <v>29477.42</v>
      </c>
      <c r="F5" s="21">
        <v>42583.68</v>
      </c>
      <c r="G5" s="21">
        <v>28360.080000000002</v>
      </c>
      <c r="H5" s="21">
        <v>27499.68</v>
      </c>
      <c r="I5" s="21">
        <v>29002.81</v>
      </c>
      <c r="J5" s="21">
        <v>41062.839999999997</v>
      </c>
      <c r="K5" s="21">
        <v>25817.07</v>
      </c>
      <c r="L5" s="21">
        <v>25494</v>
      </c>
      <c r="M5" s="21"/>
      <c r="N5" s="21"/>
      <c r="O5" s="21"/>
    </row>
    <row r="6" spans="1:15" x14ac:dyDescent="0.35">
      <c r="A6" s="20" t="str">
        <f>B3&amp;C6</f>
        <v>VOLUMEN (miles Consumiciones)Otros Snacks Salados</v>
      </c>
      <c r="B6" s="20">
        <v>0</v>
      </c>
      <c r="C6" s="20" t="s">
        <v>27</v>
      </c>
      <c r="D6" s="21">
        <v>26425.919999999998</v>
      </c>
      <c r="E6" s="21">
        <v>25583</v>
      </c>
      <c r="F6" s="21">
        <v>36445.89</v>
      </c>
      <c r="G6" s="21">
        <v>24822.38</v>
      </c>
      <c r="H6" s="21">
        <v>29310.639999999999</v>
      </c>
      <c r="I6" s="21">
        <v>31359.71</v>
      </c>
      <c r="J6" s="21">
        <v>38000.239999999998</v>
      </c>
      <c r="K6" s="21">
        <v>26601.13</v>
      </c>
      <c r="L6" s="21">
        <v>27547.78</v>
      </c>
      <c r="M6" s="21"/>
      <c r="N6" s="21"/>
      <c r="O6" s="21"/>
    </row>
    <row r="7" spans="1:15" x14ac:dyDescent="0.35">
      <c r="A7" s="20" t="str">
        <f>B3&amp;C7</f>
        <v>VOLUMEN (miles Consumiciones)Frutos Secos</v>
      </c>
      <c r="B7" s="20">
        <v>0</v>
      </c>
      <c r="C7" s="20" t="s">
        <v>29</v>
      </c>
      <c r="D7" s="21">
        <v>15672.41</v>
      </c>
      <c r="E7" s="21">
        <v>12140.44</v>
      </c>
      <c r="F7" s="21">
        <v>16746.68</v>
      </c>
      <c r="G7" s="21">
        <v>12584.54</v>
      </c>
      <c r="H7" s="21">
        <v>13302.51</v>
      </c>
      <c r="I7" s="21">
        <v>15181.32</v>
      </c>
      <c r="J7" s="21">
        <v>17511</v>
      </c>
      <c r="K7" s="21">
        <v>12343.14</v>
      </c>
      <c r="L7" s="21">
        <v>13870.78</v>
      </c>
      <c r="M7" s="21"/>
      <c r="N7" s="21"/>
      <c r="O7" s="21"/>
    </row>
    <row r="8" spans="1:15" x14ac:dyDescent="0.35">
      <c r="A8" s="20" t="str">
        <f>B3&amp;C8</f>
        <v>VOLUMEN (miles Consumiciones)Chocolatinas/Chocolate/Bombones</v>
      </c>
      <c r="B8" s="20">
        <v>0</v>
      </c>
      <c r="C8" s="20" t="s">
        <v>31</v>
      </c>
      <c r="D8" s="21">
        <v>18141.93</v>
      </c>
      <c r="E8" s="21">
        <v>17491.740000000002</v>
      </c>
      <c r="F8" s="21">
        <v>15728.37</v>
      </c>
      <c r="G8" s="21">
        <v>21280.46</v>
      </c>
      <c r="H8" s="21">
        <v>16331.49</v>
      </c>
      <c r="I8" s="21">
        <v>17897.41</v>
      </c>
      <c r="J8" s="21">
        <v>12378.73</v>
      </c>
      <c r="K8" s="21">
        <v>19494.13</v>
      </c>
      <c r="L8" s="21">
        <v>17832.05</v>
      </c>
      <c r="M8" s="21"/>
      <c r="N8" s="21"/>
      <c r="O8" s="21"/>
    </row>
    <row r="9" spans="1:15" x14ac:dyDescent="0.35">
      <c r="A9" s="20" t="str">
        <f>B3&amp;C9</f>
        <v>VOLUMEN (miles Consumiciones)Chicles</v>
      </c>
      <c r="B9" s="20">
        <v>0</v>
      </c>
      <c r="C9" s="20" t="s">
        <v>33</v>
      </c>
      <c r="D9" s="21">
        <v>5115.2809999999999</v>
      </c>
      <c r="E9" s="21">
        <v>6657.3450000000003</v>
      </c>
      <c r="F9" s="21">
        <v>6403.8940000000002</v>
      </c>
      <c r="G9" s="21">
        <v>7150.8370000000004</v>
      </c>
      <c r="H9" s="21">
        <v>9581.0820000000003</v>
      </c>
      <c r="I9" s="21">
        <v>4958.5360000000001</v>
      </c>
      <c r="J9" s="21">
        <v>9536.7129999999997</v>
      </c>
      <c r="K9" s="21">
        <v>9667.0810000000001</v>
      </c>
      <c r="L9" s="21">
        <v>8390.6659999999993</v>
      </c>
      <c r="M9" s="21"/>
      <c r="N9" s="21"/>
      <c r="O9" s="21"/>
    </row>
    <row r="10" spans="1:15" x14ac:dyDescent="0.35">
      <c r="A10" s="20" t="str">
        <f>B3&amp;C10</f>
        <v>VOLUMEN (miles Consumiciones)Caramelos</v>
      </c>
      <c r="B10" s="20">
        <v>0</v>
      </c>
      <c r="C10" s="20" t="s">
        <v>36</v>
      </c>
      <c r="D10" s="21">
        <v>5965.2669999999998</v>
      </c>
      <c r="E10" s="21">
        <v>8343.259</v>
      </c>
      <c r="F10" s="21">
        <v>6806.7619999999997</v>
      </c>
      <c r="G10" s="21">
        <v>9029.9509999999991</v>
      </c>
      <c r="H10" s="21">
        <v>10984.67</v>
      </c>
      <c r="I10" s="21">
        <v>7574.8720000000003</v>
      </c>
      <c r="J10" s="21">
        <v>10644.25</v>
      </c>
      <c r="K10" s="21">
        <v>9850.6749999999993</v>
      </c>
      <c r="L10" s="21">
        <v>6708.9129999999996</v>
      </c>
      <c r="M10" s="21"/>
      <c r="N10" s="21"/>
      <c r="O10" s="21"/>
    </row>
    <row r="11" spans="1:15" x14ac:dyDescent="0.35">
      <c r="A11" s="20" t="str">
        <f>B3&amp;C11</f>
        <v>VOLUMEN (miles Consumiciones)Golosinas</v>
      </c>
      <c r="B11" s="20">
        <v>0</v>
      </c>
      <c r="C11" s="20" t="s">
        <v>37</v>
      </c>
      <c r="D11" s="21">
        <v>8346.3979999999992</v>
      </c>
      <c r="E11" s="21">
        <v>10813.37</v>
      </c>
      <c r="F11" s="21">
        <v>10430.290000000001</v>
      </c>
      <c r="G11" s="21">
        <v>8582.4390000000003</v>
      </c>
      <c r="H11" s="21">
        <v>9064.8340000000007</v>
      </c>
      <c r="I11" s="21">
        <v>7846.9089999999997</v>
      </c>
      <c r="J11" s="21">
        <v>9705.9</v>
      </c>
      <c r="K11" s="21">
        <v>10331.209999999999</v>
      </c>
      <c r="L11" s="21">
        <v>8943.2160000000003</v>
      </c>
      <c r="M11" s="21"/>
      <c r="N11" s="21"/>
      <c r="O11" s="21"/>
    </row>
    <row r="12" spans="1:15" x14ac:dyDescent="0.35">
      <c r="A12" s="20" t="str">
        <f>B12&amp;C12</f>
        <v>VOLUMEN (Miles kg ó litros)Total Aperitivos</v>
      </c>
      <c r="B12" s="20" t="s">
        <v>177</v>
      </c>
      <c r="C12" s="20" t="s">
        <v>21</v>
      </c>
      <c r="D12" s="21">
        <v>11582.410850684</v>
      </c>
      <c r="E12" s="21">
        <v>11283.449835580001</v>
      </c>
      <c r="F12" s="21">
        <v>15459.029273951999</v>
      </c>
      <c r="G12" s="21">
        <v>12225.029082887</v>
      </c>
      <c r="H12" s="21">
        <v>11972.46315999</v>
      </c>
      <c r="I12" s="21">
        <v>12543.626434629999</v>
      </c>
      <c r="J12" s="21">
        <v>15360.196380205</v>
      </c>
      <c r="K12" s="21">
        <v>11388.63603001</v>
      </c>
      <c r="L12" s="21">
        <v>11081.657178625001</v>
      </c>
      <c r="M12" s="21"/>
      <c r="N12" s="21"/>
      <c r="O12" s="21"/>
    </row>
    <row r="13" spans="1:15" x14ac:dyDescent="0.35">
      <c r="A13" s="20" t="str">
        <f>B12&amp;C13</f>
        <v>VOLUMEN (Miles kg ó litros)Patatas Fritas + Otros Aperitivos Salados</v>
      </c>
      <c r="B13" s="20">
        <v>0</v>
      </c>
      <c r="C13" s="20" t="s">
        <v>22</v>
      </c>
      <c r="D13" s="21">
        <v>6563.5273219999999</v>
      </c>
      <c r="E13" s="21">
        <v>6491.2914030000002</v>
      </c>
      <c r="F13" s="21">
        <v>9529.5981830000001</v>
      </c>
      <c r="G13" s="21">
        <v>6548.8336939999999</v>
      </c>
      <c r="H13" s="21">
        <v>6517.14491</v>
      </c>
      <c r="I13" s="21">
        <v>6808.9806920000001</v>
      </c>
      <c r="J13" s="21">
        <v>9180.3924609999995</v>
      </c>
      <c r="K13" s="21">
        <v>6057.0416139999998</v>
      </c>
      <c r="L13" s="21">
        <v>5980.8577970000006</v>
      </c>
      <c r="M13" s="21"/>
      <c r="N13" s="21"/>
      <c r="O13" s="21"/>
    </row>
    <row r="14" spans="1:15" x14ac:dyDescent="0.35">
      <c r="A14" s="20" t="str">
        <f>B12&amp;C14</f>
        <v>VOLUMEN (Miles kg ó litros)Patatas Fritas</v>
      </c>
      <c r="B14" s="20">
        <v>0</v>
      </c>
      <c r="C14" s="20" t="s">
        <v>23</v>
      </c>
      <c r="D14" s="21">
        <v>3847.47415</v>
      </c>
      <c r="E14" s="21">
        <v>3815.9975800000002</v>
      </c>
      <c r="F14" s="21">
        <v>5884.7322899999999</v>
      </c>
      <c r="G14" s="21">
        <v>3933.30341</v>
      </c>
      <c r="H14" s="21">
        <v>3619.2775299999998</v>
      </c>
      <c r="I14" s="21">
        <v>3778.8087700000001</v>
      </c>
      <c r="J14" s="21">
        <v>5335.8137500000003</v>
      </c>
      <c r="K14" s="21">
        <v>3320.6936000000001</v>
      </c>
      <c r="L14" s="21">
        <v>3146.5263799999998</v>
      </c>
      <c r="M14" s="21"/>
      <c r="N14" s="21"/>
      <c r="O14" s="21"/>
    </row>
    <row r="15" spans="1:15" x14ac:dyDescent="0.35">
      <c r="A15" s="20" t="str">
        <f>B12&amp;C15</f>
        <v>VOLUMEN (Miles kg ó litros)Otros Snacks Salados</v>
      </c>
      <c r="B15" s="20">
        <v>0</v>
      </c>
      <c r="C15" s="20" t="s">
        <v>27</v>
      </c>
      <c r="D15" s="21">
        <v>2716.0531719999999</v>
      </c>
      <c r="E15" s="21">
        <v>2675.293823</v>
      </c>
      <c r="F15" s="21">
        <v>3644.8658930000001</v>
      </c>
      <c r="G15" s="21">
        <v>2615.5302839999999</v>
      </c>
      <c r="H15" s="21">
        <v>2897.8673799999997</v>
      </c>
      <c r="I15" s="21">
        <v>3030.171922</v>
      </c>
      <c r="J15" s="21">
        <v>3844.5787110000001</v>
      </c>
      <c r="K15" s="21">
        <v>2736.3480140000001</v>
      </c>
      <c r="L15" s="21">
        <v>2834.3314169999999</v>
      </c>
      <c r="M15" s="21"/>
      <c r="N15" s="21"/>
      <c r="O15" s="21"/>
    </row>
    <row r="16" spans="1:15" x14ac:dyDescent="0.35">
      <c r="A16" s="20" t="str">
        <f>B12&amp;C16</f>
        <v>VOLUMEN (Miles kg ó litros)Frutos Secos</v>
      </c>
      <c r="B16" s="20">
        <v>0</v>
      </c>
      <c r="C16" s="20" t="s">
        <v>29</v>
      </c>
      <c r="D16" s="21">
        <v>2525.6303280000002</v>
      </c>
      <c r="E16" s="21">
        <v>2291.401773</v>
      </c>
      <c r="F16" s="21">
        <v>3216.5187880000003</v>
      </c>
      <c r="G16" s="21">
        <v>2550.7224619999997</v>
      </c>
      <c r="H16" s="21">
        <v>2922.4024920000002</v>
      </c>
      <c r="I16" s="21">
        <v>3184.3658059999998</v>
      </c>
      <c r="J16" s="21">
        <v>3754.6568360000001</v>
      </c>
      <c r="K16" s="21">
        <v>2460.1432259999997</v>
      </c>
      <c r="L16" s="21">
        <v>2726.6677370000002</v>
      </c>
      <c r="M16" s="21"/>
      <c r="N16" s="21"/>
      <c r="O16" s="21"/>
    </row>
    <row r="17" spans="1:15" x14ac:dyDescent="0.35">
      <c r="A17" s="20" t="str">
        <f>B12&amp;C17</f>
        <v>VOLUMEN (Miles kg ó litros)Chocolatinas/Chocolate/Bombones</v>
      </c>
      <c r="B17" s="20">
        <v>0</v>
      </c>
      <c r="C17" s="20" t="s">
        <v>31</v>
      </c>
      <c r="D17" s="21">
        <v>1278.5255387339998</v>
      </c>
      <c r="E17" s="21">
        <v>1278.07177978</v>
      </c>
      <c r="F17" s="21">
        <v>1292.855883212</v>
      </c>
      <c r="G17" s="21">
        <v>1857.0133996069999</v>
      </c>
      <c r="H17" s="21">
        <v>1281.3651708500001</v>
      </c>
      <c r="I17" s="21">
        <v>1354.8855464000001</v>
      </c>
      <c r="J17" s="21">
        <v>1196.375874545</v>
      </c>
      <c r="K17" s="21">
        <v>1702.6294590300001</v>
      </c>
      <c r="L17" s="21">
        <v>1372.7208288749998</v>
      </c>
      <c r="M17" s="21"/>
      <c r="N17" s="21"/>
      <c r="O17" s="21"/>
    </row>
    <row r="18" spans="1:15" x14ac:dyDescent="0.35">
      <c r="A18" s="20" t="str">
        <f>B12&amp;C18</f>
        <v>VOLUMEN (Miles kg ó litros)Chicles</v>
      </c>
      <c r="B18" s="20">
        <v>0</v>
      </c>
      <c r="C18" s="20" t="s">
        <v>33</v>
      </c>
      <c r="D18" s="21">
        <v>240.23433879999999</v>
      </c>
      <c r="E18" s="21">
        <v>286.888036</v>
      </c>
      <c r="F18" s="21">
        <v>302.21646664000002</v>
      </c>
      <c r="G18" s="21">
        <v>250.26895517999998</v>
      </c>
      <c r="H18" s="21">
        <v>271.88174684000001</v>
      </c>
      <c r="I18" s="21">
        <v>225.0673592</v>
      </c>
      <c r="J18" s="21">
        <v>237.79652666000001</v>
      </c>
      <c r="K18" s="21">
        <v>247.20235748000002</v>
      </c>
      <c r="L18" s="21">
        <v>172.47788839999998</v>
      </c>
      <c r="M18" s="21"/>
      <c r="N18" s="21"/>
      <c r="O18" s="21"/>
    </row>
    <row r="19" spans="1:15" x14ac:dyDescent="0.35">
      <c r="A19" s="20" t="str">
        <f>B12&amp;C19</f>
        <v>VOLUMEN (Miles kg ó litros)Caramelos</v>
      </c>
      <c r="B19" s="20">
        <v>0</v>
      </c>
      <c r="C19" s="20" t="s">
        <v>36</v>
      </c>
      <c r="D19" s="21">
        <v>395.47056115000004</v>
      </c>
      <c r="E19" s="21">
        <v>397.48251379999999</v>
      </c>
      <c r="F19" s="21">
        <v>415.68235809999999</v>
      </c>
      <c r="G19" s="21">
        <v>445.49745309999997</v>
      </c>
      <c r="H19" s="21">
        <v>503.4188633</v>
      </c>
      <c r="I19" s="21">
        <v>393.23662002999998</v>
      </c>
      <c r="J19" s="21">
        <v>332.600235</v>
      </c>
      <c r="K19" s="21">
        <v>324.9144435</v>
      </c>
      <c r="L19" s="21">
        <v>279.63498735000002</v>
      </c>
      <c r="M19" s="21"/>
      <c r="N19" s="21"/>
      <c r="O19" s="21"/>
    </row>
    <row r="20" spans="1:15" x14ac:dyDescent="0.35">
      <c r="A20" s="20" t="str">
        <f>B12&amp;C20</f>
        <v>VOLUMEN (Miles kg ó litros)Golosinas</v>
      </c>
      <c r="B20" s="20">
        <v>0</v>
      </c>
      <c r="C20" s="20" t="s">
        <v>37</v>
      </c>
      <c r="D20" s="21">
        <v>579.02276199999994</v>
      </c>
      <c r="E20" s="21">
        <v>538.31432999999993</v>
      </c>
      <c r="F20" s="21">
        <v>702.15759500000001</v>
      </c>
      <c r="G20" s="21">
        <v>572.69311899999991</v>
      </c>
      <c r="H20" s="21">
        <v>476.249977</v>
      </c>
      <c r="I20" s="21">
        <v>577.09041100000002</v>
      </c>
      <c r="J20" s="21">
        <v>658.37444700000003</v>
      </c>
      <c r="K20" s="21">
        <v>596.7049300000001</v>
      </c>
      <c r="L20" s="21">
        <v>549.29793999999993</v>
      </c>
      <c r="M20" s="21"/>
      <c r="N20" s="21"/>
      <c r="O20" s="21"/>
    </row>
    <row r="21" spans="1:15" x14ac:dyDescent="0.35">
      <c r="A21" s="20" t="str">
        <f>B21&amp;C21</f>
        <v>VALOR (Miles Euros)Total Aperitivos</v>
      </c>
      <c r="B21" s="20" t="s">
        <v>178</v>
      </c>
      <c r="C21" s="20" t="s">
        <v>21</v>
      </c>
      <c r="D21" s="21">
        <v>104084.7</v>
      </c>
      <c r="E21" s="21">
        <v>97035.13</v>
      </c>
      <c r="F21" s="21">
        <v>131803.9</v>
      </c>
      <c r="G21" s="21">
        <v>98878.77</v>
      </c>
      <c r="H21" s="21">
        <v>100480.5</v>
      </c>
      <c r="I21" s="21">
        <v>104511.6</v>
      </c>
      <c r="J21" s="21">
        <v>127251.9</v>
      </c>
      <c r="K21" s="21">
        <v>98568.15</v>
      </c>
      <c r="L21" s="21">
        <v>96655.23</v>
      </c>
      <c r="M21" s="21"/>
      <c r="N21" s="21"/>
      <c r="O21" s="21"/>
    </row>
    <row r="22" spans="1:15" x14ac:dyDescent="0.35">
      <c r="A22" s="20" t="str">
        <f>B21&amp;C22</f>
        <v>VALOR (Miles Euros)Patatas Fritas + Otros Aperitivos Salados</v>
      </c>
      <c r="B22" s="20">
        <v>0</v>
      </c>
      <c r="C22" s="20" t="s">
        <v>22</v>
      </c>
      <c r="D22" s="21">
        <v>54823.26</v>
      </c>
      <c r="E22" s="21">
        <v>53945.06</v>
      </c>
      <c r="F22" s="21">
        <v>79596.899999999994</v>
      </c>
      <c r="G22" s="21">
        <v>52237.18</v>
      </c>
      <c r="H22" s="21">
        <v>54088.89</v>
      </c>
      <c r="I22" s="21">
        <v>57656.95</v>
      </c>
      <c r="J22" s="21">
        <v>76237.820000000007</v>
      </c>
      <c r="K22" s="21">
        <v>51657.54</v>
      </c>
      <c r="L22" s="21">
        <v>50933.21</v>
      </c>
      <c r="M22" s="21"/>
      <c r="N22" s="21"/>
      <c r="O22" s="21"/>
    </row>
    <row r="23" spans="1:15" x14ac:dyDescent="0.35">
      <c r="A23" s="20" t="str">
        <f>B21&amp;C23</f>
        <v>VALOR (Miles Euros)Patatas Fritas</v>
      </c>
      <c r="B23" s="20">
        <v>0</v>
      </c>
      <c r="C23" s="20" t="s">
        <v>23</v>
      </c>
      <c r="D23" s="21">
        <v>33444.370000000003</v>
      </c>
      <c r="E23" s="21">
        <v>33537.11</v>
      </c>
      <c r="F23" s="21">
        <v>49373.5</v>
      </c>
      <c r="G23" s="21">
        <v>32303.47</v>
      </c>
      <c r="H23" s="21">
        <v>30990.53</v>
      </c>
      <c r="I23" s="21">
        <v>32894.730000000003</v>
      </c>
      <c r="J23" s="21">
        <v>45362.15</v>
      </c>
      <c r="K23" s="21">
        <v>30193.89</v>
      </c>
      <c r="L23" s="21">
        <v>29659.02</v>
      </c>
      <c r="M23" s="21"/>
      <c r="N23" s="21"/>
      <c r="O23" s="21"/>
    </row>
    <row r="24" spans="1:15" x14ac:dyDescent="0.35">
      <c r="A24" s="20" t="str">
        <f>B21&amp;C24</f>
        <v>VALOR (Miles Euros)Otros Snacks Salados</v>
      </c>
      <c r="B24" s="20">
        <v>0</v>
      </c>
      <c r="C24" s="20" t="s">
        <v>27</v>
      </c>
      <c r="D24" s="21">
        <v>21378.89</v>
      </c>
      <c r="E24" s="21">
        <v>20407.95</v>
      </c>
      <c r="F24" s="21">
        <v>30223.4</v>
      </c>
      <c r="G24" s="21">
        <v>19933.71</v>
      </c>
      <c r="H24" s="21">
        <v>23098.36</v>
      </c>
      <c r="I24" s="21">
        <v>24762.22</v>
      </c>
      <c r="J24" s="21">
        <v>30875.66</v>
      </c>
      <c r="K24" s="21">
        <v>21463.65</v>
      </c>
      <c r="L24" s="21">
        <v>21274.19</v>
      </c>
      <c r="M24" s="21"/>
      <c r="N24" s="21"/>
      <c r="O24" s="21"/>
    </row>
    <row r="25" spans="1:15" x14ac:dyDescent="0.35">
      <c r="A25" s="20" t="str">
        <f>B21&amp;C25</f>
        <v>VALOR (Miles Euros)Frutos Secos</v>
      </c>
      <c r="B25" s="20">
        <v>0</v>
      </c>
      <c r="C25" s="20" t="s">
        <v>29</v>
      </c>
      <c r="D25" s="21">
        <v>23761.9</v>
      </c>
      <c r="E25" s="21">
        <v>18906.23</v>
      </c>
      <c r="F25" s="21">
        <v>27132.28</v>
      </c>
      <c r="G25" s="21">
        <v>20276.71</v>
      </c>
      <c r="H25" s="21">
        <v>21677.73</v>
      </c>
      <c r="I25" s="21">
        <v>24628.880000000001</v>
      </c>
      <c r="J25" s="21">
        <v>28168.31</v>
      </c>
      <c r="K25" s="21">
        <v>20655.240000000002</v>
      </c>
      <c r="L25" s="21">
        <v>23481.08</v>
      </c>
      <c r="M25" s="21"/>
      <c r="N25" s="21"/>
      <c r="O25" s="21"/>
    </row>
    <row r="26" spans="1:15" x14ac:dyDescent="0.35">
      <c r="A26" s="20" t="str">
        <f>B21&amp;C26</f>
        <v>VALOR (Miles Euros)Chocolatinas/Chocolate/Bombones</v>
      </c>
      <c r="B26" s="20">
        <v>0</v>
      </c>
      <c r="C26" s="20" t="s">
        <v>31</v>
      </c>
      <c r="D26" s="21">
        <v>12223.08</v>
      </c>
      <c r="E26" s="21">
        <v>10523.55</v>
      </c>
      <c r="F26" s="21">
        <v>10172.11</v>
      </c>
      <c r="G26" s="21">
        <v>13877.29</v>
      </c>
      <c r="H26" s="21">
        <v>10679.77</v>
      </c>
      <c r="I26" s="21">
        <v>10238.14</v>
      </c>
      <c r="J26" s="21">
        <v>8209.1830000000009</v>
      </c>
      <c r="K26" s="21">
        <v>13832.77</v>
      </c>
      <c r="L26" s="21">
        <v>10487.49</v>
      </c>
      <c r="M26" s="21"/>
      <c r="N26" s="21"/>
      <c r="O26" s="21"/>
    </row>
    <row r="27" spans="1:15" x14ac:dyDescent="0.35">
      <c r="A27" s="20" t="str">
        <f>B21&amp;C27</f>
        <v>VALOR (Miles Euros)Chicles</v>
      </c>
      <c r="B27" s="20">
        <v>0</v>
      </c>
      <c r="C27" s="20" t="s">
        <v>33</v>
      </c>
      <c r="D27" s="21">
        <v>4207.2820000000002</v>
      </c>
      <c r="E27" s="21">
        <v>4306.6949999999997</v>
      </c>
      <c r="F27" s="21">
        <v>5008.9859999999999</v>
      </c>
      <c r="G27" s="21">
        <v>3385.9780000000001</v>
      </c>
      <c r="H27" s="21">
        <v>4204.6769999999997</v>
      </c>
      <c r="I27" s="21">
        <v>3237.1149999999998</v>
      </c>
      <c r="J27" s="21">
        <v>4911.607</v>
      </c>
      <c r="K27" s="21">
        <v>3677.7869999999998</v>
      </c>
      <c r="L27" s="21">
        <v>3797.2759999999998</v>
      </c>
      <c r="M27" s="21"/>
      <c r="N27" s="21"/>
      <c r="O27" s="21"/>
    </row>
    <row r="28" spans="1:15" x14ac:dyDescent="0.35">
      <c r="A28" s="20" t="str">
        <f>B21&amp;C28</f>
        <v>VALOR (Miles Euros)Caramelos</v>
      </c>
      <c r="B28" s="20">
        <v>0</v>
      </c>
      <c r="C28" s="20" t="s">
        <v>36</v>
      </c>
      <c r="D28" s="21">
        <v>4697.6469999999999</v>
      </c>
      <c r="E28" s="21">
        <v>5071.4970000000003</v>
      </c>
      <c r="F28" s="21">
        <v>5240.45</v>
      </c>
      <c r="G28" s="21">
        <v>5002.7939999999999</v>
      </c>
      <c r="H28" s="21">
        <v>5848.8710000000001</v>
      </c>
      <c r="I28" s="21">
        <v>4986.3869999999997</v>
      </c>
      <c r="J28" s="21">
        <v>5292.7349999999997</v>
      </c>
      <c r="K28" s="21">
        <v>5059.6989999999996</v>
      </c>
      <c r="L28" s="21">
        <v>3803.904</v>
      </c>
      <c r="M28" s="21"/>
      <c r="N28" s="21"/>
      <c r="O28" s="21"/>
    </row>
    <row r="29" spans="1:15" x14ac:dyDescent="0.35">
      <c r="A29" s="20" t="str">
        <f>B21&amp;C29</f>
        <v>VALOR (Miles Euros)Golosinas</v>
      </c>
      <c r="B29" s="20">
        <v>0</v>
      </c>
      <c r="C29" s="20" t="s">
        <v>37</v>
      </c>
      <c r="D29" s="21">
        <v>4371.567</v>
      </c>
      <c r="E29" s="21">
        <v>4282.0940000000001</v>
      </c>
      <c r="F29" s="21">
        <v>4653.1959999999999</v>
      </c>
      <c r="G29" s="21">
        <v>4098.817</v>
      </c>
      <c r="H29" s="21">
        <v>3980.57</v>
      </c>
      <c r="I29" s="21">
        <v>3764.0970000000002</v>
      </c>
      <c r="J29" s="21">
        <v>4432.201</v>
      </c>
      <c r="K29" s="21">
        <v>3685.1179999999999</v>
      </c>
      <c r="L29" s="21">
        <v>4152.2749999999996</v>
      </c>
      <c r="M29" s="21"/>
      <c r="N29" s="21"/>
      <c r="O29" s="21"/>
    </row>
    <row r="30" spans="1:15" x14ac:dyDescent="0.35">
      <c r="A30" s="20" t="str">
        <f>B30&amp;C30</f>
        <v>PENETRACION (%)Total Aperitivos</v>
      </c>
      <c r="B30" s="20" t="s">
        <v>26</v>
      </c>
      <c r="C30" s="20" t="s">
        <v>21</v>
      </c>
      <c r="D30" s="21">
        <v>31.13701</v>
      </c>
      <c r="E30" s="21">
        <v>31.205480000000001</v>
      </c>
      <c r="F30" s="21">
        <v>36.529269999999997</v>
      </c>
      <c r="G30" s="21">
        <v>30.775069999999999</v>
      </c>
      <c r="H30" s="21">
        <v>29.51961</v>
      </c>
      <c r="I30" s="21">
        <v>31.8002</v>
      </c>
      <c r="J30" s="21">
        <v>35.343040000000002</v>
      </c>
      <c r="K30" s="21">
        <v>30.53125</v>
      </c>
      <c r="L30" s="21">
        <v>30.136209999999998</v>
      </c>
      <c r="M30" s="21"/>
      <c r="N30" s="21"/>
      <c r="O30" s="21"/>
    </row>
    <row r="31" spans="1:15" x14ac:dyDescent="0.35">
      <c r="A31" s="20" t="str">
        <f>B30&amp;C31</f>
        <v>PENETRACION (%)Patatas Fritas + Otros Aperitivos Salados</v>
      </c>
      <c r="B31" s="20">
        <v>0</v>
      </c>
      <c r="C31" s="20" t="s">
        <v>22</v>
      </c>
      <c r="D31" s="21">
        <v>23.96762</v>
      </c>
      <c r="E31" s="21">
        <v>25.237069999999999</v>
      </c>
      <c r="F31" s="21">
        <v>30.223510000000001</v>
      </c>
      <c r="G31" s="21">
        <v>24.660430000000002</v>
      </c>
      <c r="H31" s="21">
        <v>22.577159999999999</v>
      </c>
      <c r="I31" s="21">
        <v>24.431170000000002</v>
      </c>
      <c r="J31" s="21">
        <v>27.436990000000002</v>
      </c>
      <c r="K31" s="21">
        <v>21.2288</v>
      </c>
      <c r="L31" s="21">
        <v>22.498819999999998</v>
      </c>
      <c r="M31" s="21"/>
      <c r="N31" s="21"/>
      <c r="O31" s="21"/>
    </row>
    <row r="32" spans="1:15" x14ac:dyDescent="0.35">
      <c r="A32" s="20" t="str">
        <f>B30&amp;C32</f>
        <v>PENETRACION (%)Patatas Fritas</v>
      </c>
      <c r="B32" s="20">
        <v>0</v>
      </c>
      <c r="C32" s="20" t="s">
        <v>23</v>
      </c>
      <c r="D32" s="21">
        <v>17.334610000000001</v>
      </c>
      <c r="E32" s="21">
        <v>18.439170000000001</v>
      </c>
      <c r="F32" s="21">
        <v>23.0669</v>
      </c>
      <c r="G32" s="21">
        <v>17.785150000000002</v>
      </c>
      <c r="H32" s="21">
        <v>15.94463</v>
      </c>
      <c r="I32" s="21">
        <v>17.937090000000001</v>
      </c>
      <c r="J32" s="21">
        <v>21.812460000000002</v>
      </c>
      <c r="K32" s="21">
        <v>16.03368</v>
      </c>
      <c r="L32" s="21">
        <v>16.846309999999999</v>
      </c>
      <c r="M32" s="21"/>
      <c r="N32" s="21"/>
      <c r="O32" s="21"/>
    </row>
    <row r="33" spans="1:15" x14ac:dyDescent="0.35">
      <c r="A33" s="20" t="str">
        <f>B30&amp;C33</f>
        <v>PENETRACION (%)Otros Snacks Salados</v>
      </c>
      <c r="B33" s="20">
        <v>0</v>
      </c>
      <c r="C33" s="20" t="s">
        <v>27</v>
      </c>
      <c r="D33" s="21">
        <v>14.591290000000001</v>
      </c>
      <c r="E33" s="21">
        <v>14.12257</v>
      </c>
      <c r="F33" s="21">
        <v>17.79025</v>
      </c>
      <c r="G33" s="21">
        <v>13.41606</v>
      </c>
      <c r="H33" s="21">
        <v>12.64922</v>
      </c>
      <c r="I33" s="21">
        <v>14.164809999999999</v>
      </c>
      <c r="J33" s="21">
        <v>14.77459</v>
      </c>
      <c r="K33" s="21">
        <v>11.70965</v>
      </c>
      <c r="L33" s="21">
        <v>12.75386</v>
      </c>
      <c r="M33" s="21"/>
      <c r="N33" s="21"/>
      <c r="O33" s="21"/>
    </row>
    <row r="34" spans="1:15" x14ac:dyDescent="0.35">
      <c r="A34" s="20" t="str">
        <f>B30&amp;C34</f>
        <v>PENETRACION (%)Frutos Secos</v>
      </c>
      <c r="B34" s="20">
        <v>0</v>
      </c>
      <c r="C34" s="20" t="s">
        <v>29</v>
      </c>
      <c r="D34" s="21">
        <v>7.7069400000000003</v>
      </c>
      <c r="E34" s="21">
        <v>7.9374729999999998</v>
      </c>
      <c r="F34" s="21">
        <v>10.186999999999999</v>
      </c>
      <c r="G34" s="21">
        <v>7.595294</v>
      </c>
      <c r="H34" s="21">
        <v>7.5312349999999997</v>
      </c>
      <c r="I34" s="21">
        <v>8.3228010000000001</v>
      </c>
      <c r="J34" s="21">
        <v>10.30301</v>
      </c>
      <c r="K34" s="21">
        <v>7.8571770000000001</v>
      </c>
      <c r="L34" s="21">
        <v>8.8972119999999997</v>
      </c>
      <c r="M34" s="21"/>
      <c r="N34" s="21"/>
      <c r="O34" s="21"/>
    </row>
    <row r="35" spans="1:15" x14ac:dyDescent="0.35">
      <c r="A35" s="20" t="str">
        <f>B30&amp;C35</f>
        <v>PENETRACION (%)Chocolatinas/Chocolate/Bombones</v>
      </c>
      <c r="B35" s="20">
        <v>0</v>
      </c>
      <c r="C35" s="20" t="s">
        <v>31</v>
      </c>
      <c r="D35" s="21">
        <v>9.3957940000000004</v>
      </c>
      <c r="E35" s="21">
        <v>7.6027810000000002</v>
      </c>
      <c r="F35" s="21">
        <v>7.2464110000000002</v>
      </c>
      <c r="G35" s="21">
        <v>8.4321420000000007</v>
      </c>
      <c r="H35" s="21">
        <v>7.241168</v>
      </c>
      <c r="I35" s="21">
        <v>8.1919400000000007</v>
      </c>
      <c r="J35" s="21">
        <v>6.5730709999999997</v>
      </c>
      <c r="K35" s="21">
        <v>8.7805099999999996</v>
      </c>
      <c r="L35" s="21">
        <v>7.6825510000000001</v>
      </c>
      <c r="M35" s="21"/>
      <c r="N35" s="21"/>
      <c r="O35" s="21"/>
    </row>
    <row r="36" spans="1:15" x14ac:dyDescent="0.35">
      <c r="A36" s="20" t="str">
        <f>B30&amp;C36</f>
        <v>PENETRACION (%)Chicles</v>
      </c>
      <c r="B36" s="20">
        <v>0</v>
      </c>
      <c r="C36" s="20" t="s">
        <v>33</v>
      </c>
      <c r="D36" s="21">
        <v>3.278079</v>
      </c>
      <c r="E36" s="21">
        <v>4.4082020000000002</v>
      </c>
      <c r="F36" s="21">
        <v>4.874339</v>
      </c>
      <c r="G36" s="21">
        <v>3.8487269999999998</v>
      </c>
      <c r="H36" s="21">
        <v>3.9841190000000002</v>
      </c>
      <c r="I36" s="21">
        <v>3.8940399999999999</v>
      </c>
      <c r="J36" s="21">
        <v>4.7222439999999999</v>
      </c>
      <c r="K36" s="21">
        <v>3.5607500000000001</v>
      </c>
      <c r="L36" s="21">
        <v>3.1509160000000001</v>
      </c>
      <c r="M36" s="21"/>
      <c r="N36" s="21"/>
      <c r="O36" s="21"/>
    </row>
    <row r="37" spans="1:15" x14ac:dyDescent="0.35">
      <c r="A37" s="20" t="str">
        <f>B30&amp;C37</f>
        <v>PENETRACION (%)Caramelos</v>
      </c>
      <c r="B37" s="20">
        <v>0</v>
      </c>
      <c r="C37" s="20" t="s">
        <v>36</v>
      </c>
      <c r="D37" s="21">
        <v>3.352115</v>
      </c>
      <c r="E37" s="21">
        <v>3.7671960000000002</v>
      </c>
      <c r="F37" s="21">
        <v>3.9819849999999999</v>
      </c>
      <c r="G37" s="21">
        <v>4.2279390000000001</v>
      </c>
      <c r="H37" s="21">
        <v>3.994526</v>
      </c>
      <c r="I37" s="21">
        <v>3.8506670000000001</v>
      </c>
      <c r="J37" s="21">
        <v>3.7590340000000002</v>
      </c>
      <c r="K37" s="21">
        <v>3.698267</v>
      </c>
      <c r="L37" s="21">
        <v>4.0526099999999996</v>
      </c>
      <c r="M37" s="21"/>
      <c r="N37" s="21"/>
      <c r="O37" s="21"/>
    </row>
    <row r="38" spans="1:15" x14ac:dyDescent="0.35">
      <c r="A38" s="20" t="str">
        <f>B30&amp;C38</f>
        <v>PENETRACION (%)Golosinas</v>
      </c>
      <c r="B38" s="20">
        <v>0</v>
      </c>
      <c r="C38" s="20" t="s">
        <v>37</v>
      </c>
      <c r="D38" s="21">
        <v>4.3784939999999999</v>
      </c>
      <c r="E38" s="21">
        <v>4.5472979999999996</v>
      </c>
      <c r="F38" s="21">
        <v>6.0769729999999997</v>
      </c>
      <c r="G38" s="21">
        <v>4.3844190000000003</v>
      </c>
      <c r="H38" s="21">
        <v>4.621607</v>
      </c>
      <c r="I38" s="21">
        <v>4.9364470000000003</v>
      </c>
      <c r="J38" s="21">
        <v>5.1884319999999997</v>
      </c>
      <c r="K38" s="21">
        <v>4.6516900000000003</v>
      </c>
      <c r="L38" s="21">
        <v>5.0775069999999998</v>
      </c>
      <c r="M38" s="21"/>
      <c r="N38" s="21"/>
      <c r="O38" s="21"/>
    </row>
    <row r="39" spans="1:15" x14ac:dyDescent="0.35">
      <c r="A39" s="20" t="str">
        <f>B39&amp;C39</f>
        <v>FRECUENCIA COMPRA (Actos)Total Aperitivos</v>
      </c>
      <c r="B39" s="20" t="s">
        <v>179</v>
      </c>
      <c r="C39" s="20" t="s">
        <v>21</v>
      </c>
      <c r="D39" s="21">
        <v>5.2306217645643232</v>
      </c>
      <c r="E39" s="21">
        <v>4.8889143655660439</v>
      </c>
      <c r="F39" s="21">
        <v>5.6550384189469725</v>
      </c>
      <c r="G39" s="21">
        <v>4.7319830808055379</v>
      </c>
      <c r="H39" s="21">
        <v>5.1388204639446897</v>
      </c>
      <c r="I39" s="21">
        <v>5.063968405650999</v>
      </c>
      <c r="J39" s="21">
        <v>5.6312986006784014</v>
      </c>
      <c r="K39" s="21">
        <v>4.8463205041499036</v>
      </c>
      <c r="L39" s="21">
        <v>4.75905640259184</v>
      </c>
      <c r="M39" s="21"/>
      <c r="N39" s="21"/>
      <c r="O39" s="21"/>
    </row>
    <row r="40" spans="1:15" x14ac:dyDescent="0.35">
      <c r="A40" s="20" t="str">
        <f>B39&amp;C40</f>
        <v>FRECUENCIA COMPRA (Actos)Patatas Fritas + Otros Aperitivos Salados</v>
      </c>
      <c r="B40" s="20">
        <v>0</v>
      </c>
      <c r="C40" s="20" t="s">
        <v>22</v>
      </c>
      <c r="D40" s="21">
        <v>4.3935401939634273</v>
      </c>
      <c r="E40" s="21">
        <v>3.9650197417350426</v>
      </c>
      <c r="F40" s="21">
        <v>4.9395408921742519</v>
      </c>
      <c r="G40" s="21">
        <v>3.8917978956227897</v>
      </c>
      <c r="H40" s="21">
        <v>4.5243772490923515</v>
      </c>
      <c r="I40" s="21">
        <v>4.6583944884949933</v>
      </c>
      <c r="J40" s="21">
        <v>5.3260437182169245</v>
      </c>
      <c r="K40" s="21">
        <v>4.5961277447307642</v>
      </c>
      <c r="L40" s="21">
        <v>4.3531043763415447</v>
      </c>
      <c r="M40" s="21"/>
      <c r="N40" s="21"/>
      <c r="O40" s="21"/>
    </row>
    <row r="41" spans="1:15" x14ac:dyDescent="0.35">
      <c r="A41" s="20" t="str">
        <f>B39&amp;C41</f>
        <v>FRECUENCIA COMPRA (Actos)Patatas Fritas</v>
      </c>
      <c r="B41" s="20">
        <v>0</v>
      </c>
      <c r="C41" s="20" t="s">
        <v>23</v>
      </c>
      <c r="D41" s="21">
        <v>3.539290465826503</v>
      </c>
      <c r="E41" s="21">
        <v>3.1900886468860845</v>
      </c>
      <c r="F41" s="21">
        <v>3.9259018000647004</v>
      </c>
      <c r="G41" s="21">
        <v>3.2133097544731068</v>
      </c>
      <c r="H41" s="21">
        <v>3.3871087943421099</v>
      </c>
      <c r="I41" s="21">
        <v>3.4519028904374225</v>
      </c>
      <c r="J41" s="21">
        <v>3.887722174826457</v>
      </c>
      <c r="K41" s="21">
        <v>3.1970267642934713</v>
      </c>
      <c r="L41" s="21">
        <v>3.0095415469836455</v>
      </c>
      <c r="M41" s="21"/>
      <c r="N41" s="21"/>
      <c r="O41" s="21"/>
    </row>
    <row r="42" spans="1:15" x14ac:dyDescent="0.35">
      <c r="A42" s="20" t="str">
        <f>B39&amp;C42</f>
        <v>FRECUENCIA COMPRA (Actos)Otros Snacks Salados</v>
      </c>
      <c r="B42" s="20">
        <v>0</v>
      </c>
      <c r="C42" s="20" t="s">
        <v>27</v>
      </c>
      <c r="D42" s="21">
        <v>3.4504572196611982</v>
      </c>
      <c r="E42" s="21">
        <v>3.2909501518733437</v>
      </c>
      <c r="F42" s="21">
        <v>3.6907303698148772</v>
      </c>
      <c r="G42" s="21">
        <v>3.1667260882656412</v>
      </c>
      <c r="H42" s="21">
        <v>4.1830125464284293</v>
      </c>
      <c r="I42" s="21">
        <v>3.9981540652214571</v>
      </c>
      <c r="J42" s="21">
        <v>4.5309230330515966</v>
      </c>
      <c r="K42" s="21">
        <v>4.276324670139549</v>
      </c>
      <c r="L42" s="21">
        <v>3.9754201882893168</v>
      </c>
      <c r="M42" s="21"/>
      <c r="N42" s="21"/>
      <c r="O42" s="21"/>
    </row>
    <row r="43" spans="1:15" x14ac:dyDescent="0.35">
      <c r="A43" s="20" t="str">
        <f>B39&amp;C43</f>
        <v>FRECUENCIA COMPRA (Actos)Frutos Secos</v>
      </c>
      <c r="B43" s="20">
        <v>0</v>
      </c>
      <c r="C43" s="20" t="s">
        <v>29</v>
      </c>
      <c r="D43" s="21">
        <v>3.4132077195803938</v>
      </c>
      <c r="E43" s="21">
        <v>2.7786998346898608</v>
      </c>
      <c r="F43" s="21">
        <v>2.9092321386746809</v>
      </c>
      <c r="G43" s="21">
        <v>2.843335583363622</v>
      </c>
      <c r="H43" s="21">
        <v>2.8643926757944569</v>
      </c>
      <c r="I43" s="21">
        <v>2.9549486472958457</v>
      </c>
      <c r="J43" s="21">
        <v>2.7397401982842307</v>
      </c>
      <c r="K43" s="21">
        <v>2.7360773660685824</v>
      </c>
      <c r="L43" s="21">
        <v>2.6373275424323945</v>
      </c>
      <c r="M43" s="21"/>
      <c r="N43" s="21"/>
      <c r="O43" s="21"/>
    </row>
    <row r="44" spans="1:15" x14ac:dyDescent="0.35">
      <c r="A44" s="20" t="str">
        <f>B39&amp;C44</f>
        <v>FRECUENCIA COMPRA (Actos)Chocolatinas/Chocolate/Bombones</v>
      </c>
      <c r="B44" s="20">
        <v>0</v>
      </c>
      <c r="C44" s="20" t="s">
        <v>31</v>
      </c>
      <c r="D44" s="21">
        <v>2.2116078621370745</v>
      </c>
      <c r="E44" s="21">
        <v>2.340052561745972</v>
      </c>
      <c r="F44" s="21">
        <v>2.3819049062940976</v>
      </c>
      <c r="G44" s="21">
        <v>2.180058757225221</v>
      </c>
      <c r="H44" s="21">
        <v>2.1376229785402447</v>
      </c>
      <c r="I44" s="21">
        <v>2.0746181246989397</v>
      </c>
      <c r="J44" s="21">
        <v>1.9494957064237894</v>
      </c>
      <c r="K44" s="21">
        <v>2.0775134711646399</v>
      </c>
      <c r="L44" s="21">
        <v>1.9370313106054242</v>
      </c>
      <c r="M44" s="21"/>
      <c r="N44" s="21"/>
      <c r="O44" s="21"/>
    </row>
    <row r="45" spans="1:15" x14ac:dyDescent="0.35">
      <c r="A45" s="20" t="str">
        <f>B39&amp;C45</f>
        <v>FRECUENCIA COMPRA (Actos)Chicles</v>
      </c>
      <c r="B45" s="20">
        <v>0</v>
      </c>
      <c r="C45" s="20" t="s">
        <v>33</v>
      </c>
      <c r="D45" s="21">
        <v>2.6803369623035667</v>
      </c>
      <c r="E45" s="21">
        <v>2.0672425174439075</v>
      </c>
      <c r="F45" s="21">
        <v>2.1269561116678397</v>
      </c>
      <c r="G45" s="21">
        <v>2.2212326616471354</v>
      </c>
      <c r="H45" s="21">
        <v>2.434059709123725</v>
      </c>
      <c r="I45" s="21">
        <v>1.8576878164934632</v>
      </c>
      <c r="J45" s="21">
        <v>1.9726358293550637</v>
      </c>
      <c r="K45" s="21">
        <v>1.939948325502443</v>
      </c>
      <c r="L45" s="21">
        <v>2.1075891608071604</v>
      </c>
      <c r="M45" s="21"/>
      <c r="N45" s="21"/>
      <c r="O45" s="21"/>
    </row>
    <row r="46" spans="1:15" x14ac:dyDescent="0.35">
      <c r="A46" s="20" t="str">
        <f>B39&amp;C46</f>
        <v>FRECUENCIA COMPRA (Actos)Caramelos</v>
      </c>
      <c r="B46" s="20">
        <v>0</v>
      </c>
      <c r="C46" s="20" t="s">
        <v>36</v>
      </c>
      <c r="D46" s="21">
        <v>2.4293929358061064</v>
      </c>
      <c r="E46" s="21">
        <v>2.3113775141663715</v>
      </c>
      <c r="F46" s="21">
        <v>2.2704850421062162</v>
      </c>
      <c r="G46" s="21">
        <v>2.0202008155215605</v>
      </c>
      <c r="H46" s="21">
        <v>2.1676296873236574</v>
      </c>
      <c r="I46" s="21">
        <v>1.9784770461332108</v>
      </c>
      <c r="J46" s="21">
        <v>1.946086763399467</v>
      </c>
      <c r="K46" s="21">
        <v>2.051859153551824</v>
      </c>
      <c r="L46" s="21">
        <v>1.5764283879677174</v>
      </c>
      <c r="M46" s="21"/>
      <c r="N46" s="21"/>
      <c r="O46" s="21"/>
    </row>
    <row r="47" spans="1:15" x14ac:dyDescent="0.35">
      <c r="A47" s="20" t="str">
        <f>B39&amp;C47</f>
        <v>FRECUENCIA COMPRA (Actos)Golosinas</v>
      </c>
      <c r="B47" s="20">
        <v>0</v>
      </c>
      <c r="C47" s="20" t="s">
        <v>37</v>
      </c>
      <c r="D47" s="21">
        <v>1.6479271762927925</v>
      </c>
      <c r="E47" s="21">
        <v>1.6520039324739462</v>
      </c>
      <c r="F47" s="21">
        <v>1.61791059997126</v>
      </c>
      <c r="G47" s="21">
        <v>1.7545175526798846</v>
      </c>
      <c r="H47" s="21">
        <v>1.470276434846121</v>
      </c>
      <c r="I47" s="21">
        <v>1.5154354289347913</v>
      </c>
      <c r="J47" s="21">
        <v>1.680597495239883</v>
      </c>
      <c r="K47" s="21">
        <v>1.4320637721908978</v>
      </c>
      <c r="L47" s="21">
        <v>1.5323463358380589</v>
      </c>
      <c r="M47" s="21"/>
      <c r="N47" s="21"/>
      <c r="O47" s="21"/>
    </row>
    <row r="48" spans="1:15" x14ac:dyDescent="0.35">
      <c r="A48" s="20" t="str">
        <f>B48&amp;C48</f>
        <v>COMPRA MEDIA (Consumiciones)Total Aperitivos</v>
      </c>
      <c r="B48" s="20" t="s">
        <v>180</v>
      </c>
      <c r="C48" s="20" t="s">
        <v>21</v>
      </c>
      <c r="D48" s="21">
        <v>9.8063307332236853</v>
      </c>
      <c r="E48" s="21">
        <v>9.975617616339898</v>
      </c>
      <c r="F48" s="21">
        <v>10.421821838495447</v>
      </c>
      <c r="G48" s="21">
        <v>10.234510799670842</v>
      </c>
      <c r="H48" s="21">
        <v>10.94248251039572</v>
      </c>
      <c r="I48" s="21">
        <v>9.9604458072555691</v>
      </c>
      <c r="J48" s="21">
        <v>10.931881100182355</v>
      </c>
      <c r="K48" s="21">
        <v>10.40022458514639</v>
      </c>
      <c r="L48" s="21">
        <v>9.9141885918945771</v>
      </c>
      <c r="M48" s="21"/>
      <c r="N48" s="21"/>
      <c r="O48" s="21"/>
    </row>
    <row r="49" spans="1:15" x14ac:dyDescent="0.35">
      <c r="A49" s="20" t="str">
        <f>B48&amp;C49</f>
        <v>COMPRA MEDIA (Consumiciones)Patatas Fritas + Otros Aperitivos Salados</v>
      </c>
      <c r="B49" s="20">
        <v>0</v>
      </c>
      <c r="C49" s="20" t="s">
        <v>22</v>
      </c>
      <c r="D49" s="21">
        <v>6.4821136524842498</v>
      </c>
      <c r="E49" s="21">
        <v>6.1458639242883555</v>
      </c>
      <c r="F49" s="21">
        <v>7.3659301318753636</v>
      </c>
      <c r="G49" s="21">
        <v>6.0750592656417837</v>
      </c>
      <c r="H49" s="21">
        <v>7.0023856787783059</v>
      </c>
      <c r="I49" s="21">
        <v>6.8755441772859536</v>
      </c>
      <c r="J49" s="21">
        <v>8.0190435253048502</v>
      </c>
      <c r="K49" s="21">
        <v>6.871340544687139</v>
      </c>
      <c r="L49" s="21">
        <v>6.4747887219410813</v>
      </c>
      <c r="M49" s="21"/>
      <c r="N49" s="21"/>
      <c r="O49" s="21"/>
    </row>
    <row r="50" spans="1:15" x14ac:dyDescent="0.35">
      <c r="A50" s="20" t="str">
        <f>B48&amp;C50</f>
        <v>COMPRA MEDIA (Consumiciones)Patatas Fritas</v>
      </c>
      <c r="B50" s="20">
        <v>0</v>
      </c>
      <c r="C50" s="20" t="s">
        <v>23</v>
      </c>
      <c r="D50" s="21">
        <v>4.6681079809147201</v>
      </c>
      <c r="E50" s="21">
        <v>4.5032942005387921</v>
      </c>
      <c r="F50" s="21">
        <v>5.2004002179143312</v>
      </c>
      <c r="G50" s="21">
        <v>4.4919280945076201</v>
      </c>
      <c r="H50" s="21">
        <v>4.7995585052918797</v>
      </c>
      <c r="I50" s="21">
        <v>4.499581734585151</v>
      </c>
      <c r="J50" s="21">
        <v>5.2387745075337575</v>
      </c>
      <c r="K50" s="21">
        <v>4.4808318561861151</v>
      </c>
      <c r="L50" s="21">
        <v>4.1562389803177773</v>
      </c>
      <c r="M50" s="21"/>
      <c r="N50" s="21"/>
      <c r="O50" s="21"/>
    </row>
    <row r="51" spans="1:15" x14ac:dyDescent="0.35">
      <c r="A51" s="20" t="str">
        <f>B48&amp;C51</f>
        <v>COMPRA MEDIA (Consumiciones)Otros Snacks Salados</v>
      </c>
      <c r="B51" s="20">
        <v>0</v>
      </c>
      <c r="C51" s="20" t="s">
        <v>27</v>
      </c>
      <c r="D51" s="21">
        <v>5.1017397243824352</v>
      </c>
      <c r="E51" s="21">
        <v>5.1029363775554577</v>
      </c>
      <c r="F51" s="21">
        <v>5.770977056631307</v>
      </c>
      <c r="G51" s="21">
        <v>5.211962932680577</v>
      </c>
      <c r="H51" s="21">
        <v>6.4483656906915661</v>
      </c>
      <c r="I51" s="21">
        <v>6.1609173407851783</v>
      </c>
      <c r="J51" s="21">
        <v>7.1574135079128469</v>
      </c>
      <c r="K51" s="21">
        <v>6.3218016844746945</v>
      </c>
      <c r="L51" s="21">
        <v>5.9321492627499266</v>
      </c>
      <c r="M51" s="21"/>
      <c r="N51" s="21"/>
      <c r="O51" s="21"/>
    </row>
    <row r="52" spans="1:15" x14ac:dyDescent="0.35">
      <c r="A52" s="20" t="str">
        <f>B48&amp;C52</f>
        <v>COMPRA MEDIA (Consumiciones)Frutos Secos</v>
      </c>
      <c r="B52" s="20">
        <v>0</v>
      </c>
      <c r="C52" s="20" t="s">
        <v>29</v>
      </c>
      <c r="D52" s="21">
        <v>5.7284294016594171</v>
      </c>
      <c r="E52" s="21">
        <v>4.3085827122077527</v>
      </c>
      <c r="F52" s="21">
        <v>4.6308994491870257</v>
      </c>
      <c r="G52" s="21">
        <v>4.6674059623330093</v>
      </c>
      <c r="H52" s="21">
        <v>4.915360893081882</v>
      </c>
      <c r="I52" s="21">
        <v>5.0760284834727454</v>
      </c>
      <c r="J52" s="21">
        <v>4.7296833750994631</v>
      </c>
      <c r="K52" s="21">
        <v>4.3716362193903935</v>
      </c>
      <c r="L52" s="21">
        <v>4.2816797934290562</v>
      </c>
      <c r="M52" s="21"/>
      <c r="N52" s="21"/>
      <c r="O52" s="21"/>
    </row>
    <row r="53" spans="1:15" x14ac:dyDescent="0.35">
      <c r="A53" s="20" t="str">
        <f>B48&amp;C53</f>
        <v>COMPRA MEDIA (Consumiciones)Chocolatinas/Chocolate/Bombones</v>
      </c>
      <c r="B53" s="20">
        <v>0</v>
      </c>
      <c r="C53" s="20" t="s">
        <v>31</v>
      </c>
      <c r="D53" s="21">
        <v>5.4391594004849146</v>
      </c>
      <c r="E53" s="21">
        <v>6.4810122267380192</v>
      </c>
      <c r="F53" s="21">
        <v>6.1142547261128675</v>
      </c>
      <c r="G53" s="21">
        <v>7.109283494591649</v>
      </c>
      <c r="H53" s="21">
        <v>6.2763212506917547</v>
      </c>
      <c r="I53" s="21">
        <v>6.079774791576221</v>
      </c>
      <c r="J53" s="21">
        <v>5.2407455153794409</v>
      </c>
      <c r="K53" s="21">
        <v>6.1782998410906504</v>
      </c>
      <c r="L53" s="21">
        <v>6.374747747377377</v>
      </c>
      <c r="M53" s="21"/>
      <c r="N53" s="21"/>
      <c r="O53" s="21"/>
    </row>
    <row r="54" spans="1:15" x14ac:dyDescent="0.35">
      <c r="A54" s="20" t="str">
        <f>B48&amp;C54</f>
        <v>COMPRA MEDIA (Consumiciones)Chicles</v>
      </c>
      <c r="B54" s="20">
        <v>0</v>
      </c>
      <c r="C54" s="20" t="s">
        <v>33</v>
      </c>
      <c r="D54" s="21">
        <v>4.3957382157290894</v>
      </c>
      <c r="E54" s="21">
        <v>4.2542398009295326</v>
      </c>
      <c r="F54" s="21">
        <v>3.7009326458407741</v>
      </c>
      <c r="G54" s="21">
        <v>5.2338656612965444</v>
      </c>
      <c r="H54" s="21">
        <v>6.6922232295899766</v>
      </c>
      <c r="I54" s="21">
        <v>3.5435376376206125</v>
      </c>
      <c r="J54" s="21">
        <v>5.6199901351089352</v>
      </c>
      <c r="K54" s="21">
        <v>7.5550749170800939</v>
      </c>
      <c r="L54" s="21">
        <v>7.3135230165931446</v>
      </c>
      <c r="M54" s="21"/>
      <c r="N54" s="21"/>
      <c r="O54" s="21"/>
    </row>
    <row r="55" spans="1:15" x14ac:dyDescent="0.35">
      <c r="A55" s="20" t="str">
        <f>B48&amp;C55</f>
        <v>COMPRA MEDIA (Consumiciones)Caramelos</v>
      </c>
      <c r="B55" s="20">
        <v>0</v>
      </c>
      <c r="C55" s="20" t="s">
        <v>36</v>
      </c>
      <c r="D55" s="21">
        <v>5.012943150810985</v>
      </c>
      <c r="E55" s="21">
        <v>6.2387809368274807</v>
      </c>
      <c r="F55" s="21">
        <v>4.815305666229003</v>
      </c>
      <c r="G55" s="21">
        <v>6.0164376898885976</v>
      </c>
      <c r="H55" s="21">
        <v>7.6526145070342073</v>
      </c>
      <c r="I55" s="21">
        <v>5.4742334498298808</v>
      </c>
      <c r="J55" s="21">
        <v>7.8799600236896659</v>
      </c>
      <c r="K55" s="21">
        <v>7.4122907676274394</v>
      </c>
      <c r="L55" s="21">
        <v>4.5465753860979659</v>
      </c>
      <c r="M55" s="21"/>
      <c r="N55" s="21"/>
      <c r="O55" s="21"/>
    </row>
    <row r="56" spans="1:15" x14ac:dyDescent="0.35">
      <c r="A56" s="20" t="str">
        <f>B48&amp;C56</f>
        <v>COMPRA MEDIA (Consumiciones)Golosinas</v>
      </c>
      <c r="B56" s="20">
        <v>0</v>
      </c>
      <c r="C56" s="20" t="s">
        <v>37</v>
      </c>
      <c r="D56" s="21">
        <v>5.3697756395203333</v>
      </c>
      <c r="E56" s="21">
        <v>6.6986918391253907</v>
      </c>
      <c r="F56" s="21">
        <v>4.8349488010309329</v>
      </c>
      <c r="G56" s="21">
        <v>5.5141859988473616</v>
      </c>
      <c r="H56" s="21">
        <v>5.4582674244755252</v>
      </c>
      <c r="I56" s="21">
        <v>4.4235201865262308</v>
      </c>
      <c r="J56" s="21">
        <v>5.2057711389417785</v>
      </c>
      <c r="K56" s="21">
        <v>6.18052435577225</v>
      </c>
      <c r="L56" s="21">
        <v>4.837381786396592</v>
      </c>
      <c r="M56" s="21"/>
      <c r="N56" s="21"/>
      <c r="O56" s="21"/>
    </row>
    <row r="57" spans="1:15" x14ac:dyDescent="0.35">
      <c r="A57" s="20" t="str">
        <f>B57&amp;C57</f>
        <v>CONSUMO MEDIO (kg ó litros por consumidor)Total Aperitivos</v>
      </c>
      <c r="B57" s="20" t="s">
        <v>32</v>
      </c>
      <c r="C57" s="20" t="s">
        <v>21</v>
      </c>
      <c r="D57" s="21">
        <v>1.0478614551100207</v>
      </c>
      <c r="E57" s="21">
        <v>1.0185760936713226</v>
      </c>
      <c r="F57" s="21">
        <v>1.1921309231614892</v>
      </c>
      <c r="G57" s="21">
        <v>1.1190091125008352</v>
      </c>
      <c r="H57" s="21">
        <v>1.128654590566502</v>
      </c>
      <c r="I57" s="21">
        <v>1.0976836674988797</v>
      </c>
      <c r="J57" s="21">
        <v>1.2094223806580715</v>
      </c>
      <c r="K57" s="21">
        <v>1.0380351014561575</v>
      </c>
      <c r="L57" s="21">
        <v>1.009911434408862</v>
      </c>
      <c r="M57" s="21"/>
      <c r="N57" s="21"/>
      <c r="O57" s="21"/>
    </row>
    <row r="58" spans="1:15" x14ac:dyDescent="0.35">
      <c r="A58" s="20" t="str">
        <f>B57&amp;C58</f>
        <v>CONSUMO MEDIO (kg ó litros por consumidor)Patatas Fritas + Otros Aperitivos Salados</v>
      </c>
      <c r="B58" s="20">
        <v>0</v>
      </c>
      <c r="C58" s="20" t="s">
        <v>22</v>
      </c>
      <c r="D58" s="21">
        <v>0.77142595640377254</v>
      </c>
      <c r="E58" s="21">
        <v>0.72456028587760224</v>
      </c>
      <c r="F58" s="21">
        <v>0.88820356125927036</v>
      </c>
      <c r="G58" s="21">
        <v>0.74807658035904712</v>
      </c>
      <c r="H58" s="21">
        <v>0.8032970450493313</v>
      </c>
      <c r="I58" s="21">
        <v>0.77557145642913994</v>
      </c>
      <c r="J58" s="21">
        <v>0.93112962504668118</v>
      </c>
      <c r="K58" s="21">
        <v>0.79399894737200871</v>
      </c>
      <c r="L58" s="21">
        <v>0.73008090248006363</v>
      </c>
      <c r="M58" s="21"/>
      <c r="N58" s="21"/>
      <c r="O58" s="21"/>
    </row>
    <row r="59" spans="1:15" x14ac:dyDescent="0.35">
      <c r="A59" s="20" t="str">
        <f>B57&amp;C59</f>
        <v>CONSUMO MEDIO (kg ó litros por consumidor)Patatas Fritas</v>
      </c>
      <c r="B59" s="20">
        <v>0</v>
      </c>
      <c r="C59" s="20" t="s">
        <v>23</v>
      </c>
      <c r="D59" s="21">
        <v>0.62523518995170824</v>
      </c>
      <c r="E59" s="21">
        <v>0.58297367175567161</v>
      </c>
      <c r="F59" s="21">
        <v>0.71865473071569907</v>
      </c>
      <c r="G59" s="21">
        <v>0.62299246305375811</v>
      </c>
      <c r="H59" s="21">
        <v>0.63167768687211223</v>
      </c>
      <c r="I59" s="21">
        <v>0.5862555704079081</v>
      </c>
      <c r="J59" s="21">
        <v>0.68074017896589978</v>
      </c>
      <c r="K59" s="21">
        <v>0.5763423063699078</v>
      </c>
      <c r="L59" s="21">
        <v>0.51297229125104682</v>
      </c>
      <c r="M59" s="21"/>
      <c r="N59" s="21"/>
      <c r="O59" s="21"/>
    </row>
    <row r="60" spans="1:15" x14ac:dyDescent="0.35">
      <c r="A60" s="20" t="str">
        <f>B57&amp;C60</f>
        <v>CONSUMO MEDIO (kg ó litros por consumidor)Otros Snacks Salados</v>
      </c>
      <c r="B60" s="20">
        <v>0</v>
      </c>
      <c r="C60" s="20" t="s">
        <v>27</v>
      </c>
      <c r="D60" s="21">
        <v>0.52435625178337486</v>
      </c>
      <c r="E60" s="21">
        <v>0.5336299171338823</v>
      </c>
      <c r="F60" s="21">
        <v>0.57714154992513511</v>
      </c>
      <c r="G60" s="21">
        <v>0.54918371604622529</v>
      </c>
      <c r="H60" s="21">
        <v>0.63753328447847801</v>
      </c>
      <c r="I60" s="21">
        <v>0.59530648528988794</v>
      </c>
      <c r="J60" s="21">
        <v>0.72413331069344733</v>
      </c>
      <c r="K60" s="21">
        <v>0.65029754315753452</v>
      </c>
      <c r="L60" s="21">
        <v>0.61034598888714464</v>
      </c>
      <c r="M60" s="21"/>
      <c r="N60" s="21"/>
      <c r="O60" s="21"/>
    </row>
    <row r="61" spans="1:15" x14ac:dyDescent="0.35">
      <c r="A61" s="20" t="str">
        <f>B57&amp;C61</f>
        <v>CONSUMO MEDIO (kg ó litros por consumidor)Frutos Secos</v>
      </c>
      <c r="B61" s="20">
        <v>0</v>
      </c>
      <c r="C61" s="20" t="s">
        <v>29</v>
      </c>
      <c r="D61" s="21">
        <v>0.92314424065207068</v>
      </c>
      <c r="E61" s="21">
        <v>0.8132072697422823</v>
      </c>
      <c r="F61" s="21">
        <v>0.8894524218322033</v>
      </c>
      <c r="G61" s="21">
        <v>0.94602243923063778</v>
      </c>
      <c r="H61" s="21">
        <v>1.0798460533404477</v>
      </c>
      <c r="I61" s="21">
        <v>1.0647250392622409</v>
      </c>
      <c r="J61" s="21">
        <v>1.014124722541988</v>
      </c>
      <c r="K61" s="21">
        <v>0.8713221458777527</v>
      </c>
      <c r="L61" s="21">
        <v>0.8416771193045981</v>
      </c>
      <c r="M61" s="21"/>
      <c r="N61" s="21"/>
      <c r="O61" s="21"/>
    </row>
    <row r="62" spans="1:15" x14ac:dyDescent="0.35">
      <c r="A62" s="20" t="str">
        <f>B57&amp;C62</f>
        <v>CONSUMO MEDIO (kg ó litros por consumidor)Chocolatinas/Chocolate/Bombones</v>
      </c>
      <c r="B62" s="20">
        <v>0</v>
      </c>
      <c r="C62" s="20" t="s">
        <v>31</v>
      </c>
      <c r="D62" s="21">
        <v>0.38331667042950091</v>
      </c>
      <c r="E62" s="21">
        <v>0.47354916271354369</v>
      </c>
      <c r="F62" s="21">
        <v>0.50258546779556912</v>
      </c>
      <c r="G62" s="21">
        <v>0.62038295746715866</v>
      </c>
      <c r="H62" s="21">
        <v>0.49243880697365189</v>
      </c>
      <c r="I62" s="21">
        <v>0.46025648350647913</v>
      </c>
      <c r="J62" s="21">
        <v>0.50650603892563006</v>
      </c>
      <c r="K62" s="21">
        <v>0.53961655719754142</v>
      </c>
      <c r="L62" s="21">
        <v>0.49073152058506514</v>
      </c>
      <c r="M62" s="21"/>
      <c r="N62" s="21"/>
      <c r="O62" s="21"/>
    </row>
    <row r="63" spans="1:15" x14ac:dyDescent="0.35">
      <c r="A63" s="20" t="str">
        <f>B57&amp;C63</f>
        <v>CONSUMO MEDIO (kg ó litros por consumidor)Chicles</v>
      </c>
      <c r="B63" s="20">
        <v>0</v>
      </c>
      <c r="C63" s="20" t="s">
        <v>33</v>
      </c>
      <c r="D63" s="21">
        <v>0.20644169182368857</v>
      </c>
      <c r="E63" s="21">
        <v>0.18332991622962375</v>
      </c>
      <c r="F63" s="21">
        <v>0.1746566678802968</v>
      </c>
      <c r="G63" s="21">
        <v>0.18317773018811165</v>
      </c>
      <c r="H63" s="21">
        <v>0.1899047875703547</v>
      </c>
      <c r="I63" s="21">
        <v>0.16084075185197361</v>
      </c>
      <c r="J63" s="21">
        <v>0.14013362192952319</v>
      </c>
      <c r="K63" s="21">
        <v>0.19319506378815021</v>
      </c>
      <c r="L63" s="21">
        <v>0.1503362196358172</v>
      </c>
      <c r="M63" s="21"/>
      <c r="N63" s="21"/>
      <c r="O63" s="21"/>
    </row>
    <row r="64" spans="1:15" x14ac:dyDescent="0.35">
      <c r="A64" s="20" t="str">
        <f>B57&amp;C64</f>
        <v>CONSUMO MEDIO (kg ó litros por consumidor)Caramelos</v>
      </c>
      <c r="B64" s="20">
        <v>0</v>
      </c>
      <c r="C64" s="20" t="s">
        <v>36</v>
      </c>
      <c r="D64" s="21">
        <v>0.33233574303786728</v>
      </c>
      <c r="E64" s="21">
        <v>0.29722274351278155</v>
      </c>
      <c r="F64" s="21">
        <v>0.29406604995302665</v>
      </c>
      <c r="G64" s="21">
        <v>0.29682416522306909</v>
      </c>
      <c r="H64" s="21">
        <v>0.35071335747038834</v>
      </c>
      <c r="I64" s="21">
        <v>0.2841855359491578</v>
      </c>
      <c r="J64" s="21">
        <v>0.2462246335504886</v>
      </c>
      <c r="K64" s="21">
        <v>0.24448683261033965</v>
      </c>
      <c r="L64" s="21">
        <v>0.18950634038290945</v>
      </c>
      <c r="M64" s="21"/>
      <c r="N64" s="21"/>
      <c r="O64" s="21"/>
    </row>
    <row r="65" spans="1:15" x14ac:dyDescent="0.35">
      <c r="A65" s="20" t="str">
        <f>B57&amp;C65</f>
        <v>CONSUMO MEDIO (kg ó litros por consumidor)Golosinas</v>
      </c>
      <c r="B65" s="20">
        <v>0</v>
      </c>
      <c r="C65" s="20" t="s">
        <v>37</v>
      </c>
      <c r="D65" s="21">
        <v>0.37252265254009925</v>
      </c>
      <c r="E65" s="21">
        <v>0.33347622519670111</v>
      </c>
      <c r="F65" s="21">
        <v>0.32548433668479143</v>
      </c>
      <c r="G65" s="21">
        <v>0.36795325646078292</v>
      </c>
      <c r="H65" s="21">
        <v>0.28676749462442641</v>
      </c>
      <c r="I65" s="21">
        <v>0.32532186654760736</v>
      </c>
      <c r="J65" s="21">
        <v>0.35311992651988522</v>
      </c>
      <c r="K65" s="21">
        <v>0.3569716764129639</v>
      </c>
      <c r="L65" s="21">
        <v>0.29711502554127817</v>
      </c>
      <c r="M65" s="21"/>
      <c r="N65" s="21"/>
      <c r="O65" s="21"/>
    </row>
    <row r="66" spans="1:15" x14ac:dyDescent="0.35">
      <c r="A66" s="20" t="str">
        <f>B66&amp;C66</f>
        <v>VOLUMEN POR ACTO (consumiciones)Total Aperitivos</v>
      </c>
      <c r="B66" s="20" t="s">
        <v>35</v>
      </c>
      <c r="C66" s="20" t="s">
        <v>21</v>
      </c>
      <c r="D66" s="21">
        <v>1.8747925532788909</v>
      </c>
      <c r="E66" s="21">
        <v>2.0404566066038896</v>
      </c>
      <c r="F66" s="21">
        <v>1.8429267966734875</v>
      </c>
      <c r="G66" s="21">
        <v>2.162837572514861</v>
      </c>
      <c r="H66" s="21">
        <v>2.1293763008789748</v>
      </c>
      <c r="I66" s="21">
        <v>1.9669249508232471</v>
      </c>
      <c r="J66" s="21">
        <v>1.9412717874462195</v>
      </c>
      <c r="K66" s="21">
        <v>2.1460042884577439</v>
      </c>
      <c r="L66" s="21">
        <v>2.0832256971140728</v>
      </c>
      <c r="M66" s="21"/>
      <c r="N66" s="21"/>
      <c r="O66" s="21"/>
    </row>
    <row r="67" spans="1:15" x14ac:dyDescent="0.35">
      <c r="A67" s="20" t="str">
        <f>B66&amp;C67</f>
        <v>VOLUMEN POR ACTO (consumiciones)Patatas Fritas + Otros Aperitivos Salados</v>
      </c>
      <c r="B67" s="20">
        <v>0</v>
      </c>
      <c r="C67" s="20" t="s">
        <v>22</v>
      </c>
      <c r="D67" s="21">
        <v>1.4753737000950737</v>
      </c>
      <c r="E67" s="21">
        <v>1.5500210149266502</v>
      </c>
      <c r="F67" s="21">
        <v>1.4912175630624411</v>
      </c>
      <c r="G67" s="21">
        <v>1.5609904287359235</v>
      </c>
      <c r="H67" s="21">
        <v>1.5477015494636472</v>
      </c>
      <c r="I67" s="21">
        <v>1.4759471732732674</v>
      </c>
      <c r="J67" s="21">
        <v>1.5056285583756905</v>
      </c>
      <c r="K67" s="21">
        <v>1.4950281903206009</v>
      </c>
      <c r="L67" s="21">
        <v>1.4873956979140142</v>
      </c>
      <c r="M67" s="21"/>
      <c r="N67" s="21"/>
      <c r="O67" s="21"/>
    </row>
    <row r="68" spans="1:15" x14ac:dyDescent="0.35">
      <c r="A68" s="20" t="str">
        <f>B66&amp;C68</f>
        <v>VOLUMEN POR ACTO (consumiciones)Patatas Fritas</v>
      </c>
      <c r="B68" s="20">
        <v>0</v>
      </c>
      <c r="C68" s="20" t="s">
        <v>23</v>
      </c>
      <c r="D68" s="21">
        <v>1.3189389302707635</v>
      </c>
      <c r="E68" s="21">
        <v>1.4116517435760152</v>
      </c>
      <c r="F68" s="21">
        <v>1.3246383844416656</v>
      </c>
      <c r="G68" s="21">
        <v>1.3979131916101786</v>
      </c>
      <c r="H68" s="21">
        <v>1.4170074824018504</v>
      </c>
      <c r="I68" s="21">
        <v>1.303507623881901</v>
      </c>
      <c r="J68" s="21">
        <v>1.347517716532203</v>
      </c>
      <c r="K68" s="21">
        <v>1.4015621971736476</v>
      </c>
      <c r="L68" s="21">
        <v>1.3810206356790207</v>
      </c>
      <c r="M68" s="21"/>
      <c r="N68" s="21"/>
      <c r="O68" s="21"/>
    </row>
    <row r="69" spans="1:15" x14ac:dyDescent="0.35">
      <c r="A69" s="20" t="str">
        <f>B66&amp;C69</f>
        <v>VOLUMEN POR ACTO (consumiciones)Otros Snacks Salados</v>
      </c>
      <c r="B69" s="20">
        <v>0</v>
      </c>
      <c r="C69" s="20" t="s">
        <v>27</v>
      </c>
      <c r="D69" s="21">
        <v>1.4785691865159183</v>
      </c>
      <c r="E69" s="21">
        <v>1.550596679396878</v>
      </c>
      <c r="F69" s="21">
        <v>1.563640926963942</v>
      </c>
      <c r="G69" s="21">
        <v>1.6458521474255687</v>
      </c>
      <c r="H69" s="21">
        <v>1.5415602078930788</v>
      </c>
      <c r="I69" s="21">
        <v>1.5409404540902618</v>
      </c>
      <c r="J69" s="21">
        <v>1.5796811059693276</v>
      </c>
      <c r="K69" s="21">
        <v>1.478325939238939</v>
      </c>
      <c r="L69" s="21">
        <v>1.4922068565795104</v>
      </c>
      <c r="M69" s="21"/>
      <c r="N69" s="21"/>
      <c r="O69" s="21"/>
    </row>
    <row r="70" spans="1:15" x14ac:dyDescent="0.35">
      <c r="A70" s="20" t="str">
        <f>B66&amp;C70</f>
        <v>VOLUMEN POR ACTO (consumiciones)Frutos Secos</v>
      </c>
      <c r="B70" s="20">
        <v>0</v>
      </c>
      <c r="C70" s="20" t="s">
        <v>29</v>
      </c>
      <c r="D70" s="21">
        <v>1.678312564687287</v>
      </c>
      <c r="E70" s="21">
        <v>1.5505750777462608</v>
      </c>
      <c r="F70" s="21">
        <v>1.5917944077493456</v>
      </c>
      <c r="G70" s="21">
        <v>1.6415248307804526</v>
      </c>
      <c r="H70" s="21">
        <v>1.716022015633236</v>
      </c>
      <c r="I70" s="21">
        <v>1.7178059889866302</v>
      </c>
      <c r="J70" s="21">
        <v>1.7263255027105999</v>
      </c>
      <c r="K70" s="21">
        <v>1.597775075224541</v>
      </c>
      <c r="L70" s="21">
        <v>1.6234918585349787</v>
      </c>
      <c r="M70" s="21"/>
      <c r="N70" s="21"/>
      <c r="O70" s="21"/>
    </row>
    <row r="71" spans="1:15" x14ac:dyDescent="0.35">
      <c r="A71" s="20" t="str">
        <f>B66&amp;C71</f>
        <v>VOLUMEN POR ACTO (consumiciones)Chocolatinas/Chocolate/Bombones</v>
      </c>
      <c r="B71" s="20">
        <v>0</v>
      </c>
      <c r="C71" s="20" t="s">
        <v>31</v>
      </c>
      <c r="D71" s="21">
        <v>2.4593688119868866</v>
      </c>
      <c r="E71" s="21">
        <v>2.7696011331909456</v>
      </c>
      <c r="F71" s="21">
        <v>2.5669600452797972</v>
      </c>
      <c r="G71" s="21">
        <v>3.2610513230571572</v>
      </c>
      <c r="H71" s="21">
        <v>2.9361217173001077</v>
      </c>
      <c r="I71" s="21">
        <v>2.9305512755310059</v>
      </c>
      <c r="J71" s="21">
        <v>2.6882570185256851</v>
      </c>
      <c r="K71" s="21">
        <v>2.973891590521017</v>
      </c>
      <c r="L71" s="21">
        <v>3.2909884896929893</v>
      </c>
      <c r="M71" s="21"/>
      <c r="N71" s="21"/>
      <c r="O71" s="21"/>
    </row>
    <row r="72" spans="1:15" x14ac:dyDescent="0.35">
      <c r="A72" s="20" t="str">
        <f>B66&amp;C72</f>
        <v>VOLUMEN POR ACTO (consumiciones)Chicles</v>
      </c>
      <c r="B72" s="20">
        <v>0</v>
      </c>
      <c r="C72" s="20" t="s">
        <v>33</v>
      </c>
      <c r="D72" s="21">
        <v>1.6399946266275611</v>
      </c>
      <c r="E72" s="21">
        <v>2.0579297131474403</v>
      </c>
      <c r="F72" s="21">
        <v>1.7400136399329416</v>
      </c>
      <c r="G72" s="21">
        <v>2.3562888083121458</v>
      </c>
      <c r="H72" s="21">
        <v>2.7494079970615077</v>
      </c>
      <c r="I72" s="21">
        <v>1.9074989921123173</v>
      </c>
      <c r="J72" s="21">
        <v>2.8489749863999694</v>
      </c>
      <c r="K72" s="21">
        <v>3.8944722484416401</v>
      </c>
      <c r="L72" s="21">
        <v>3.4700894996974769</v>
      </c>
      <c r="M72" s="21"/>
      <c r="N72" s="21"/>
      <c r="O72" s="21"/>
    </row>
    <row r="73" spans="1:15" x14ac:dyDescent="0.35">
      <c r="A73" s="20" t="str">
        <f>B66&amp;C73</f>
        <v>VOLUMEN POR ACTO (consumiciones)Caramelos</v>
      </c>
      <c r="B73" s="20">
        <v>0</v>
      </c>
      <c r="C73" s="20" t="s">
        <v>36</v>
      </c>
      <c r="D73" s="21">
        <v>2.0634550619320136</v>
      </c>
      <c r="E73" s="21">
        <v>2.6991613869176097</v>
      </c>
      <c r="F73" s="21">
        <v>2.1208268616304484</v>
      </c>
      <c r="G73" s="21">
        <v>2.978138432408918</v>
      </c>
      <c r="H73" s="21">
        <v>3.5304067626434779</v>
      </c>
      <c r="I73" s="21">
        <v>2.7668925755438361</v>
      </c>
      <c r="J73" s="21">
        <v>4.0491308876305077</v>
      </c>
      <c r="K73" s="21">
        <v>3.612475424931854</v>
      </c>
      <c r="L73" s="21">
        <v>2.8840989040797913</v>
      </c>
      <c r="M73" s="21"/>
      <c r="N73" s="21"/>
      <c r="O73" s="21"/>
    </row>
    <row r="74" spans="1:15" x14ac:dyDescent="0.35">
      <c r="A74" s="20" t="str">
        <f>B66&amp;C74</f>
        <v>VOLUMEN POR ACTO (consumiciones)Golosinas</v>
      </c>
      <c r="B74" s="20">
        <v>0</v>
      </c>
      <c r="C74" s="20" t="s">
        <v>37</v>
      </c>
      <c r="D74" s="21">
        <v>3.2585029950172193</v>
      </c>
      <c r="E74" s="21">
        <v>4.0548885553158547</v>
      </c>
      <c r="F74" s="21">
        <v>2.988390582963496</v>
      </c>
      <c r="G74" s="21">
        <v>3.1428502897704758</v>
      </c>
      <c r="H74" s="21">
        <v>3.7124089695736617</v>
      </c>
      <c r="I74" s="21">
        <v>2.9189763562777133</v>
      </c>
      <c r="J74" s="21">
        <v>3.0975716396618358</v>
      </c>
      <c r="K74" s="21">
        <v>4.3158164292619015</v>
      </c>
      <c r="L74" s="21">
        <v>3.1568462515694722</v>
      </c>
      <c r="M74" s="21"/>
      <c r="N74" s="21"/>
      <c r="O74" s="21"/>
    </row>
    <row r="75" spans="1:15" x14ac:dyDescent="0.35">
      <c r="A75" s="20" t="str">
        <f>B75&amp;C75</f>
        <v>CONSUMO PER CAPITA (kg ó litros por individuo)Total Aperitivos</v>
      </c>
      <c r="B75" s="20" t="s">
        <v>24</v>
      </c>
      <c r="C75" s="20" t="s">
        <v>21</v>
      </c>
      <c r="D75" s="21">
        <v>0.32627272606375257</v>
      </c>
      <c r="E75" s="21">
        <v>0.31785155919538582</v>
      </c>
      <c r="F75" s="21">
        <v>0.43547672367515278</v>
      </c>
      <c r="G75" s="21">
        <v>0.34437583767851077</v>
      </c>
      <c r="H75" s="21">
        <v>0.33317443338232811</v>
      </c>
      <c r="I75" s="21">
        <v>0.34906560163197875</v>
      </c>
      <c r="J75" s="21">
        <v>0.42744663576493458</v>
      </c>
      <c r="K75" s="21">
        <v>0.31692509191333312</v>
      </c>
      <c r="L75" s="21">
        <v>0.30434903068746683</v>
      </c>
      <c r="M75" s="21"/>
      <c r="N75" s="21"/>
      <c r="O75" s="21"/>
    </row>
    <row r="76" spans="1:15" x14ac:dyDescent="0.35">
      <c r="A76" s="20" t="str">
        <f>B75&amp;C76</f>
        <v>CONSUMO PER CAPITA (kg ó litros por individuo)Patatas Fritas + Otros Aperitivos Salados</v>
      </c>
      <c r="B76" s="20">
        <v>0</v>
      </c>
      <c r="C76" s="20" t="s">
        <v>22</v>
      </c>
      <c r="D76" s="21">
        <v>0.18489244181222189</v>
      </c>
      <c r="E76" s="21">
        <v>0.1828577865391306</v>
      </c>
      <c r="F76" s="21">
        <v>0.26844629215755172</v>
      </c>
      <c r="G76" s="21">
        <v>0.18447890144583656</v>
      </c>
      <c r="H76" s="21">
        <v>0.18136165913605962</v>
      </c>
      <c r="I76" s="21">
        <v>0.18948118099167913</v>
      </c>
      <c r="J76" s="21">
        <v>0.25547394211109548</v>
      </c>
      <c r="K76" s="21">
        <v>0.16855644853970897</v>
      </c>
      <c r="L76" s="21">
        <v>0.16425958810336508</v>
      </c>
      <c r="M76" s="21"/>
      <c r="N76" s="21"/>
      <c r="O76" s="21"/>
    </row>
    <row r="77" spans="1:15" x14ac:dyDescent="0.35">
      <c r="A77" s="20" t="str">
        <f>B75&amp;C77</f>
        <v>CONSUMO PER CAPITA (kg ó litros por individuo)Patatas Fritas</v>
      </c>
      <c r="B77" s="20">
        <v>0</v>
      </c>
      <c r="C77" s="20" t="s">
        <v>23</v>
      </c>
      <c r="D77" s="21">
        <v>0.10838208176088782</v>
      </c>
      <c r="E77" s="21">
        <v>0.10749550639027028</v>
      </c>
      <c r="F77" s="21">
        <v>0.16577136807945961</v>
      </c>
      <c r="G77" s="21">
        <v>0.11080014404280547</v>
      </c>
      <c r="H77" s="21">
        <v>0.10071866996431686</v>
      </c>
      <c r="I77" s="21">
        <v>0.10515718929407986</v>
      </c>
      <c r="J77" s="21">
        <v>0.1484861792408653</v>
      </c>
      <c r="K77" s="21">
        <v>9.2408881107970631E-2</v>
      </c>
      <c r="L77" s="21">
        <v>8.6416902398254225E-2</v>
      </c>
      <c r="M77" s="21"/>
      <c r="N77" s="21"/>
      <c r="O77" s="21"/>
    </row>
    <row r="78" spans="1:15" x14ac:dyDescent="0.35">
      <c r="A78" s="20" t="str">
        <f>B75&amp;C78</f>
        <v>CONSUMO PER CAPITA (kg ó litros por individuo)Otros Snacks Salados</v>
      </c>
      <c r="B78" s="20">
        <v>0</v>
      </c>
      <c r="C78" s="20" t="s">
        <v>27</v>
      </c>
      <c r="D78" s="21">
        <v>7.6510341330842391E-2</v>
      </c>
      <c r="E78" s="21">
        <v>7.5362258588174511E-2</v>
      </c>
      <c r="F78" s="21">
        <v>0.10267492458555634</v>
      </c>
      <c r="G78" s="21">
        <v>7.3678816854991225E-2</v>
      </c>
      <c r="H78" s="21">
        <v>8.0642987726908533E-2</v>
      </c>
      <c r="I78" s="21">
        <v>8.4324032558990583E-2</v>
      </c>
      <c r="J78" s="21">
        <v>0.10698772770838301</v>
      </c>
      <c r="K78" s="21">
        <v>7.6147566262346242E-2</v>
      </c>
      <c r="L78" s="21">
        <v>7.7842672938281995E-2</v>
      </c>
      <c r="M78" s="21"/>
      <c r="N78" s="21"/>
      <c r="O78" s="21"/>
    </row>
    <row r="79" spans="1:15" x14ac:dyDescent="0.35">
      <c r="A79" s="20" t="str">
        <f>B75&amp;C79</f>
        <v>CONSUMO PER CAPITA (kg ó litros por individuo)Frutos Secos</v>
      </c>
      <c r="B79" s="20">
        <v>0</v>
      </c>
      <c r="C79" s="20" t="s">
        <v>29</v>
      </c>
      <c r="D79" s="21">
        <v>7.1146172740510716E-2</v>
      </c>
      <c r="E79" s="21">
        <v>6.454810746983082E-2</v>
      </c>
      <c r="F79" s="21">
        <v>9.060851821204656E-2</v>
      </c>
      <c r="G79" s="21">
        <v>7.1853185565538283E-2</v>
      </c>
      <c r="H79" s="21">
        <v>8.1325743915294457E-2</v>
      </c>
      <c r="I79" s="21">
        <v>8.8614946214968182E-2</v>
      </c>
      <c r="J79" s="21">
        <v>0.10448537157597329</v>
      </c>
      <c r="K79" s="21">
        <v>6.8461323241813241E-2</v>
      </c>
      <c r="L79" s="21">
        <v>7.4885797660023012E-2</v>
      </c>
      <c r="M79" s="21"/>
      <c r="N79" s="21"/>
      <c r="O79" s="21"/>
    </row>
    <row r="80" spans="1:15" x14ac:dyDescent="0.35">
      <c r="A80" s="20" t="str">
        <f>B75&amp;C80</f>
        <v>CONSUMO PER CAPITA (kg ó litros por individuo)Chocolatinas/Chocolate/Bombones</v>
      </c>
      <c r="B80" s="20">
        <v>0</v>
      </c>
      <c r="C80" s="20" t="s">
        <v>31</v>
      </c>
      <c r="D80" s="21">
        <v>3.6015644721214816E-2</v>
      </c>
      <c r="E80" s="21">
        <v>3.6002905768444379E-2</v>
      </c>
      <c r="F80" s="21">
        <v>3.6419408622739582E-2</v>
      </c>
      <c r="G80" s="21">
        <v>5.2311571917430424E-2</v>
      </c>
      <c r="H80" s="21">
        <v>3.5658321310157851E-2</v>
      </c>
      <c r="I80" s="21">
        <v>3.7703934974960662E-2</v>
      </c>
      <c r="J80" s="21">
        <v>3.3293001557869302E-2</v>
      </c>
      <c r="K80" s="21">
        <v>4.7381085766385847E-2</v>
      </c>
      <c r="L80" s="21">
        <v>3.7700699342023129E-2</v>
      </c>
      <c r="M80" s="21"/>
      <c r="N80" s="21"/>
      <c r="O80" s="21"/>
    </row>
    <row r="81" spans="1:15" x14ac:dyDescent="0.35">
      <c r="A81" s="20" t="str">
        <f>B75&amp;C81</f>
        <v>CONSUMO PER CAPITA (kg ó litros por individuo)Chicles</v>
      </c>
      <c r="B81" s="20">
        <v>0</v>
      </c>
      <c r="C81" s="20" t="s">
        <v>33</v>
      </c>
      <c r="D81" s="21">
        <v>6.7673217469170514E-3</v>
      </c>
      <c r="E81" s="21">
        <v>8.0815530338325982E-3</v>
      </c>
      <c r="F81" s="21">
        <v>8.5133580785897792E-3</v>
      </c>
      <c r="G81" s="21">
        <v>7.0500107597370031E-3</v>
      </c>
      <c r="H81" s="21">
        <v>7.5660327235001403E-3</v>
      </c>
      <c r="I81" s="21">
        <v>6.2632032134165936E-3</v>
      </c>
      <c r="J81" s="21">
        <v>6.6174515535495932E-3</v>
      </c>
      <c r="K81" s="21">
        <v>6.8791932338365573E-3</v>
      </c>
      <c r="L81" s="21">
        <v>4.7369679983001057E-3</v>
      </c>
      <c r="M81" s="21"/>
      <c r="N81" s="21"/>
      <c r="O81" s="21"/>
    </row>
    <row r="82" spans="1:15" x14ac:dyDescent="0.35">
      <c r="A82" s="20" t="str">
        <f>B75&amp;C82</f>
        <v>CONSUMO PER CAPITA (kg ó litros por individuo)Caramelos</v>
      </c>
      <c r="B82" s="20">
        <v>0</v>
      </c>
      <c r="C82" s="20" t="s">
        <v>36</v>
      </c>
      <c r="D82" s="21">
        <v>1.1140276292733805E-2</v>
      </c>
      <c r="E82" s="21">
        <v>1.1196963304703765E-2</v>
      </c>
      <c r="F82" s="21">
        <v>1.1709665999222027E-2</v>
      </c>
      <c r="G82" s="21">
        <v>1.2549544642890577E-2</v>
      </c>
      <c r="H82" s="21">
        <v>1.4009336249627606E-2</v>
      </c>
      <c r="I82" s="21">
        <v>1.0943038651567354E-2</v>
      </c>
      <c r="J82" s="21">
        <v>9.2556676915382732E-3</v>
      </c>
      <c r="K82" s="21">
        <v>9.0417758497734289E-3</v>
      </c>
      <c r="L82" s="21">
        <v>7.6799529009918249E-3</v>
      </c>
      <c r="M82" s="21"/>
      <c r="N82" s="21"/>
      <c r="O82" s="21"/>
    </row>
    <row r="83" spans="1:15" x14ac:dyDescent="0.35">
      <c r="A83" s="20" t="str">
        <f>B75&amp;C83</f>
        <v>CONSUMO PER CAPITA (kg ó litros por individuo)Golosinas</v>
      </c>
      <c r="B83" s="20">
        <v>0</v>
      </c>
      <c r="C83" s="20" t="s">
        <v>37</v>
      </c>
      <c r="D83" s="21">
        <v>1.6310881990109095E-2</v>
      </c>
      <c r="E83" s="21">
        <v>1.5164157718845085E-2</v>
      </c>
      <c r="F83" s="21">
        <v>1.9779595259563871E-2</v>
      </c>
      <c r="G83" s="21">
        <v>1.6132612487385296E-2</v>
      </c>
      <c r="H83" s="21">
        <v>1.3253266605287115E-2</v>
      </c>
      <c r="I83" s="21">
        <v>1.605934152153337E-2</v>
      </c>
      <c r="J83" s="21">
        <v>1.8321387265934214E-2</v>
      </c>
      <c r="K83" s="21">
        <v>1.66052157745342E-2</v>
      </c>
      <c r="L83" s="21">
        <v>1.5086036219910188E-2</v>
      </c>
      <c r="M83" s="21"/>
      <c r="N83" s="21"/>
      <c r="O83" s="21"/>
    </row>
    <row r="84" spans="1:15" x14ac:dyDescent="0.35">
      <c r="A84" s="20" t="str">
        <f>B84&amp;C84</f>
        <v>GASTO PER CAPITA (€ por individuo)Total Aperitivos</v>
      </c>
      <c r="B84" s="20" t="s">
        <v>39</v>
      </c>
      <c r="C84" s="20" t="s">
        <v>21</v>
      </c>
      <c r="D84" s="21">
        <v>2.9320319619401478</v>
      </c>
      <c r="E84" s="21">
        <v>2.7334518978380831</v>
      </c>
      <c r="F84" s="21">
        <v>3.7128806422742588</v>
      </c>
      <c r="G84" s="21">
        <v>2.7853888131061511</v>
      </c>
      <c r="H84" s="21">
        <v>2.7962110391242985</v>
      </c>
      <c r="I84" s="21">
        <v>2.9083618458856639</v>
      </c>
      <c r="J84" s="21">
        <v>3.5411914798038495</v>
      </c>
      <c r="K84" s="21">
        <v>2.7429729000172265</v>
      </c>
      <c r="L84" s="21">
        <v>2.6545601517176856</v>
      </c>
      <c r="M84" s="21"/>
      <c r="N84" s="21"/>
      <c r="O84" s="21"/>
    </row>
    <row r="85" spans="1:15" x14ac:dyDescent="0.35">
      <c r="A85" s="20" t="str">
        <f>B84&amp;C85</f>
        <v>GASTO PER CAPITA (€ por individuo)Patatas Fritas + Otros Aperitivos Salados</v>
      </c>
      <c r="B85" s="20">
        <v>0</v>
      </c>
      <c r="C85" s="20" t="s">
        <v>22</v>
      </c>
      <c r="D85" s="21">
        <v>1.5443535026555819</v>
      </c>
      <c r="E85" s="21">
        <v>1.5196166146171994</v>
      </c>
      <c r="F85" s="21">
        <v>2.2422238862445671</v>
      </c>
      <c r="G85" s="21">
        <v>1.4715074517554889</v>
      </c>
      <c r="H85" s="21">
        <v>1.5052067994031797</v>
      </c>
      <c r="I85" s="21">
        <v>1.6044849401928944</v>
      </c>
      <c r="J85" s="21">
        <v>2.1215625035745536</v>
      </c>
      <c r="K85" s="21">
        <v>1.4375353576195453</v>
      </c>
      <c r="L85" s="21">
        <v>1.3988408317580658</v>
      </c>
      <c r="M85" s="21"/>
      <c r="N85" s="21"/>
      <c r="O85" s="21"/>
    </row>
    <row r="86" spans="1:15" x14ac:dyDescent="0.35">
      <c r="A86" s="20" t="str">
        <f>B84&amp;C86</f>
        <v>GASTO PER CAPITA (€ por individuo)Patatas Fritas</v>
      </c>
      <c r="B86" s="20">
        <v>0</v>
      </c>
      <c r="C86" s="20" t="s">
        <v>23</v>
      </c>
      <c r="D86" s="21">
        <v>0.94211690643363621</v>
      </c>
      <c r="E86" s="21">
        <v>0.94473032195062279</v>
      </c>
      <c r="F86" s="21">
        <v>1.390838569798593</v>
      </c>
      <c r="G86" s="21">
        <v>0.90998043018564012</v>
      </c>
      <c r="H86" s="21">
        <v>0.86241658375649921</v>
      </c>
      <c r="I86" s="21">
        <v>0.91539888889049226</v>
      </c>
      <c r="J86" s="21">
        <v>1.2623477226226305</v>
      </c>
      <c r="K86" s="21">
        <v>0.84024120478840425</v>
      </c>
      <c r="L86" s="21">
        <v>0.81456194133922055</v>
      </c>
      <c r="M86" s="21"/>
      <c r="N86" s="21"/>
      <c r="O86" s="21"/>
    </row>
    <row r="87" spans="1:15" x14ac:dyDescent="0.35">
      <c r="A87" s="20" t="str">
        <f>B84&amp;C87</f>
        <v>GASTO PER CAPITA (€ por individuo)Otros Snacks Salados</v>
      </c>
      <c r="B87" s="20">
        <v>0</v>
      </c>
      <c r="C87" s="20" t="s">
        <v>27</v>
      </c>
      <c r="D87" s="21">
        <v>0.6022364319068394</v>
      </c>
      <c r="E87" s="21">
        <v>0.57488608986876732</v>
      </c>
      <c r="F87" s="21">
        <v>0.85138532028813485</v>
      </c>
      <c r="G87" s="21">
        <v>0.56152749494622456</v>
      </c>
      <c r="H87" s="21">
        <v>0.64279020318442426</v>
      </c>
      <c r="I87" s="21">
        <v>0.68908639485205014</v>
      </c>
      <c r="J87" s="21">
        <v>0.85921422168968897</v>
      </c>
      <c r="K87" s="21">
        <v>0.59729416808267433</v>
      </c>
      <c r="L87" s="21">
        <v>0.58427881942955906</v>
      </c>
      <c r="M87" s="21"/>
      <c r="N87" s="21"/>
      <c r="O87" s="21"/>
    </row>
    <row r="88" spans="1:15" x14ac:dyDescent="0.35">
      <c r="A88" s="20" t="str">
        <f>B84&amp;C88</f>
        <v>GASTO PER CAPITA (€ por individuo)Frutos Secos</v>
      </c>
      <c r="B88" s="20">
        <v>0</v>
      </c>
      <c r="C88" s="20" t="s">
        <v>29</v>
      </c>
      <c r="D88" s="21">
        <v>0.66936488024416119</v>
      </c>
      <c r="E88" s="21">
        <v>0.53258288453342295</v>
      </c>
      <c r="F88" s="21">
        <v>0.76430944401321688</v>
      </c>
      <c r="G88" s="21">
        <v>0.57118962489796976</v>
      </c>
      <c r="H88" s="21">
        <v>0.60325623300381992</v>
      </c>
      <c r="I88" s="21">
        <v>0.68537567901987007</v>
      </c>
      <c r="J88" s="21">
        <v>0.78387359100244669</v>
      </c>
      <c r="K88" s="21">
        <v>0.57479786027597346</v>
      </c>
      <c r="L88" s="21">
        <v>0.6448895044518631</v>
      </c>
      <c r="M88" s="21"/>
      <c r="N88" s="21"/>
      <c r="O88" s="21"/>
    </row>
    <row r="89" spans="1:15" x14ac:dyDescent="0.35">
      <c r="A89" s="20" t="str">
        <f>B84&amp;C89</f>
        <v>GASTO PER CAPITA (€ por individuo)Chocolatinas/Chocolate/Bombones</v>
      </c>
      <c r="B89" s="20">
        <v>0</v>
      </c>
      <c r="C89" s="20" t="s">
        <v>31</v>
      </c>
      <c r="D89" s="21">
        <v>0.34432015109756492</v>
      </c>
      <c r="E89" s="21">
        <v>0.29644530533702168</v>
      </c>
      <c r="F89" s="21">
        <v>0.28654565095459122</v>
      </c>
      <c r="G89" s="21">
        <v>0.39091955610426371</v>
      </c>
      <c r="H89" s="21">
        <v>0.29720073468671215</v>
      </c>
      <c r="I89" s="21">
        <v>0.28490832000548955</v>
      </c>
      <c r="J89" s="21">
        <v>0.22844688548385977</v>
      </c>
      <c r="K89" s="21">
        <v>0.38494086795025956</v>
      </c>
      <c r="L89" s="21">
        <v>0.2880306753023546</v>
      </c>
      <c r="M89" s="21"/>
      <c r="N89" s="21"/>
      <c r="O89" s="21"/>
    </row>
    <row r="90" spans="1:15" x14ac:dyDescent="0.35">
      <c r="A90" s="20" t="str">
        <f>B84&amp;C90</f>
        <v>GASTO PER CAPITA (€ por individuo)Chicles</v>
      </c>
      <c r="B90" s="20">
        <v>0</v>
      </c>
      <c r="C90" s="20" t="s">
        <v>33</v>
      </c>
      <c r="D90" s="21">
        <v>0.11851774028739587</v>
      </c>
      <c r="E90" s="21">
        <v>0.12131835307012133</v>
      </c>
      <c r="F90" s="21">
        <v>0.14110181322263871</v>
      </c>
      <c r="G90" s="21">
        <v>9.5382111277301646E-2</v>
      </c>
      <c r="H90" s="21">
        <v>0.11700941362742494</v>
      </c>
      <c r="I90" s="21">
        <v>9.0082849606737E-2</v>
      </c>
      <c r="J90" s="21">
        <v>0.13668122839761521</v>
      </c>
      <c r="K90" s="21">
        <v>0.10234614145190331</v>
      </c>
      <c r="L90" s="21">
        <v>0.10428916459713009</v>
      </c>
      <c r="M90" s="21"/>
      <c r="N90" s="21"/>
      <c r="O90" s="21"/>
    </row>
    <row r="91" spans="1:15" x14ac:dyDescent="0.35">
      <c r="A91" s="20" t="str">
        <f>B84&amp;C91</f>
        <v>GASTO PER CAPITA (€ por individuo)Caramelos</v>
      </c>
      <c r="B91" s="20">
        <v>0</v>
      </c>
      <c r="C91" s="20" t="s">
        <v>36</v>
      </c>
      <c r="D91" s="21">
        <v>0.13233117871922304</v>
      </c>
      <c r="E91" s="21">
        <v>0.14286255077245422</v>
      </c>
      <c r="F91" s="21">
        <v>0.14762213981393182</v>
      </c>
      <c r="G91" s="21">
        <v>0.14092737501709665</v>
      </c>
      <c r="H91" s="21">
        <v>0.16276466078877594</v>
      </c>
      <c r="I91" s="21">
        <v>0.13876181131988707</v>
      </c>
      <c r="J91" s="21">
        <v>0.14728731727857564</v>
      </c>
      <c r="K91" s="21">
        <v>0.14080218697733196</v>
      </c>
      <c r="L91" s="21">
        <v>0.10447120310925001</v>
      </c>
      <c r="M91" s="21"/>
      <c r="N91" s="21"/>
      <c r="O91" s="21"/>
    </row>
    <row r="92" spans="1:15" x14ac:dyDescent="0.35">
      <c r="A92" s="20" t="str">
        <f>B84&amp;C92</f>
        <v>GASTO PER CAPITA (€ por individuo)Golosinas</v>
      </c>
      <c r="B92" s="20">
        <v>0</v>
      </c>
      <c r="C92" s="20" t="s">
        <v>37</v>
      </c>
      <c r="D92" s="21">
        <v>0.12314561383142181</v>
      </c>
      <c r="E92" s="21">
        <v>0.12062533944232962</v>
      </c>
      <c r="F92" s="21">
        <v>0.13107931068298359</v>
      </c>
      <c r="G92" s="21">
        <v>0.11546258218218115</v>
      </c>
      <c r="H92" s="21">
        <v>0.11077282519429441</v>
      </c>
      <c r="I92" s="21">
        <v>0.10474774505164874</v>
      </c>
      <c r="J92" s="21">
        <v>0.12334025315150313</v>
      </c>
      <c r="K92" s="21">
        <v>0.10255014910739871</v>
      </c>
      <c r="L92" s="21">
        <v>0.11403896953450722</v>
      </c>
      <c r="M92" s="21"/>
      <c r="N92" s="21"/>
      <c r="O92" s="21"/>
    </row>
    <row r="93" spans="1:15" x14ac:dyDescent="0.35">
      <c r="A93" s="20" t="str">
        <f>B93&amp;C93</f>
        <v>PRECIO MEDIO (kg ó litros)Total Aperitivos</v>
      </c>
      <c r="B93" s="20" t="s">
        <v>40</v>
      </c>
      <c r="C93" s="20" t="s">
        <v>21</v>
      </c>
      <c r="D93" s="21">
        <v>8.9864451660211362</v>
      </c>
      <c r="E93" s="21">
        <v>8.5997750168587626</v>
      </c>
      <c r="F93" s="21">
        <v>8.5260139989569463</v>
      </c>
      <c r="G93" s="21">
        <v>8.0882237031577926</v>
      </c>
      <c r="H93" s="21">
        <v>8.3926338847121524</v>
      </c>
      <c r="I93" s="21">
        <v>8.3318488911203605</v>
      </c>
      <c r="J93" s="21">
        <v>8.2845229872185833</v>
      </c>
      <c r="K93" s="21">
        <v>8.6549565496925833</v>
      </c>
      <c r="L93" s="21">
        <v>8.7220916909823476</v>
      </c>
      <c r="M93" s="21"/>
      <c r="N93" s="21"/>
      <c r="O93" s="21"/>
    </row>
    <row r="94" spans="1:15" x14ac:dyDescent="0.35">
      <c r="A94" s="20" t="str">
        <f>B93&amp;C94</f>
        <v>PRECIO MEDIO (kg ó litros)Patatas Fritas + Otros Aperitivos Salados</v>
      </c>
      <c r="B94" s="20">
        <v>0</v>
      </c>
      <c r="C94" s="20" t="s">
        <v>22</v>
      </c>
      <c r="D94" s="21">
        <v>8.3527130017788327</v>
      </c>
      <c r="E94" s="21">
        <v>8.3103741075418167</v>
      </c>
      <c r="F94" s="21">
        <v>8.3525977141401562</v>
      </c>
      <c r="G94" s="21">
        <v>7.9765623072485985</v>
      </c>
      <c r="H94" s="21">
        <v>8.2994763423175133</v>
      </c>
      <c r="I94" s="21">
        <v>8.4677799230275745</v>
      </c>
      <c r="J94" s="21">
        <v>8.3044183921191088</v>
      </c>
      <c r="K94" s="21">
        <v>8.528510004058889</v>
      </c>
      <c r="L94" s="21">
        <v>8.5160376201467471</v>
      </c>
      <c r="M94" s="21"/>
      <c r="N94" s="21"/>
      <c r="O94" s="21"/>
    </row>
    <row r="95" spans="1:15" x14ac:dyDescent="0.35">
      <c r="A95" s="20" t="str">
        <f>B93&amp;C95</f>
        <v>PRECIO MEDIO (kg ó litros)Patatas Fritas</v>
      </c>
      <c r="B95" s="20">
        <v>0</v>
      </c>
      <c r="C95" s="20" t="s">
        <v>23</v>
      </c>
      <c r="D95" s="21">
        <v>8.6925522293632564</v>
      </c>
      <c r="E95" s="21">
        <v>8.7885564120300099</v>
      </c>
      <c r="F95" s="21">
        <v>8.3901012938007415</v>
      </c>
      <c r="G95" s="21">
        <v>8.2128090901586468</v>
      </c>
      <c r="H95" s="21">
        <v>8.5626287962503937</v>
      </c>
      <c r="I95" s="21">
        <v>8.7050528360026007</v>
      </c>
      <c r="J95" s="21">
        <v>8.5014492869058635</v>
      </c>
      <c r="K95" s="21">
        <v>9.0926455846453287</v>
      </c>
      <c r="L95" s="21">
        <v>9.4259562508419208</v>
      </c>
      <c r="M95" s="21"/>
      <c r="N95" s="21"/>
      <c r="O95" s="21"/>
    </row>
    <row r="96" spans="1:15" x14ac:dyDescent="0.35">
      <c r="A96" s="20" t="str">
        <f>B93&amp;C96</f>
        <v>PRECIO MEDIO (kg ó litros)Otros Snacks Salados</v>
      </c>
      <c r="B96" s="20">
        <v>0</v>
      </c>
      <c r="C96" s="20" t="s">
        <v>27</v>
      </c>
      <c r="D96" s="21">
        <v>7.8713076092900582</v>
      </c>
      <c r="E96" s="21">
        <v>7.6283022913405052</v>
      </c>
      <c r="F96" s="21">
        <v>8.2920471938471945</v>
      </c>
      <c r="G96" s="21">
        <v>7.6212881655168019</v>
      </c>
      <c r="H96" s="21">
        <v>7.9708133503335139</v>
      </c>
      <c r="I96" s="21">
        <v>8.1718861627020249</v>
      </c>
      <c r="J96" s="21">
        <v>8.030960560557503</v>
      </c>
      <c r="K96" s="21">
        <v>7.8439035861613178</v>
      </c>
      <c r="L96" s="21">
        <v>7.5058935847797503</v>
      </c>
      <c r="M96" s="21"/>
      <c r="N96" s="21"/>
      <c r="O96" s="21"/>
    </row>
    <row r="97" spans="1:15" x14ac:dyDescent="0.35">
      <c r="A97" s="20" t="str">
        <f>B93&amp;C97</f>
        <v>PRECIO MEDIO (kg ó litros)Frutos Secos</v>
      </c>
      <c r="B97" s="20">
        <v>0</v>
      </c>
      <c r="C97" s="20" t="s">
        <v>29</v>
      </c>
      <c r="D97" s="21">
        <v>9.4083048245689263</v>
      </c>
      <c r="E97" s="21">
        <v>8.2509449991596906</v>
      </c>
      <c r="F97" s="21">
        <v>8.4352934922138552</v>
      </c>
      <c r="G97" s="21">
        <v>7.9493987692025119</v>
      </c>
      <c r="H97" s="21">
        <v>7.4177770034559627</v>
      </c>
      <c r="I97" s="21">
        <v>7.7343124190047918</v>
      </c>
      <c r="J97" s="21">
        <v>7.5022328884812097</v>
      </c>
      <c r="K97" s="21">
        <v>8.3959501957875045</v>
      </c>
      <c r="L97" s="21">
        <v>8.6116396513478097</v>
      </c>
      <c r="M97" s="21"/>
      <c r="N97" s="21"/>
      <c r="O97" s="21"/>
    </row>
    <row r="98" spans="1:15" x14ac:dyDescent="0.35">
      <c r="A98" s="20" t="str">
        <f>B93&amp;C98</f>
        <v>PRECIO MEDIO (kg ó litros)Chocolatinas/Chocolate/Bombones</v>
      </c>
      <c r="B98" s="20">
        <v>0</v>
      </c>
      <c r="C98" s="20" t="s">
        <v>31</v>
      </c>
      <c r="D98" s="21">
        <v>9.5602939712125998</v>
      </c>
      <c r="E98" s="21">
        <v>8.2339272069769525</v>
      </c>
      <c r="F98" s="21">
        <v>7.8679380525601843</v>
      </c>
      <c r="G98" s="21">
        <v>7.4729078438189269</v>
      </c>
      <c r="H98" s="21">
        <v>8.3346810440582839</v>
      </c>
      <c r="I98" s="21">
        <v>7.5564611543781384</v>
      </c>
      <c r="J98" s="21">
        <v>6.8617089116094707</v>
      </c>
      <c r="K98" s="21">
        <v>8.1243572561469861</v>
      </c>
      <c r="L98" s="21">
        <v>7.6399292408165191</v>
      </c>
      <c r="M98" s="21"/>
      <c r="N98" s="21"/>
      <c r="O98" s="21"/>
    </row>
    <row r="99" spans="1:15" x14ac:dyDescent="0.35">
      <c r="A99" s="20" t="str">
        <f>B93&amp;C99</f>
        <v>PRECIO MEDIO (kg ó litros)Chicles</v>
      </c>
      <c r="B99" s="20">
        <v>0</v>
      </c>
      <c r="C99" s="20" t="s">
        <v>33</v>
      </c>
      <c r="D99" s="21">
        <v>17.513241533312392</v>
      </c>
      <c r="E99" s="21">
        <v>15.011762289034596</v>
      </c>
      <c r="F99" s="21">
        <v>16.574166377130929</v>
      </c>
      <c r="G99" s="21">
        <v>13.529356837585853</v>
      </c>
      <c r="H99" s="21">
        <v>15.465094839464948</v>
      </c>
      <c r="I99" s="21">
        <v>14.382871916684397</v>
      </c>
      <c r="J99" s="21">
        <v>20.654662492285201</v>
      </c>
      <c r="K99" s="21">
        <v>14.87763724218347</v>
      </c>
      <c r="L99" s="21">
        <v>22.016016286062094</v>
      </c>
      <c r="M99" s="21"/>
      <c r="N99" s="21"/>
      <c r="O99" s="21"/>
    </row>
    <row r="100" spans="1:15" x14ac:dyDescent="0.35">
      <c r="A100" s="20" t="str">
        <f>B93&amp;C100</f>
        <v>PRECIO MEDIO (kg ó litros)Caramelos</v>
      </c>
      <c r="B100" s="20">
        <v>0</v>
      </c>
      <c r="C100" s="20" t="s">
        <v>36</v>
      </c>
      <c r="D100" s="21">
        <v>11.878626278374753</v>
      </c>
      <c r="E100" s="21">
        <v>12.759044294843646</v>
      </c>
      <c r="F100" s="21">
        <v>12.606861700729945</v>
      </c>
      <c r="G100" s="21">
        <v>11.229680361106423</v>
      </c>
      <c r="H100" s="21">
        <v>11.618299246197516</v>
      </c>
      <c r="I100" s="21">
        <v>12.680372951073551</v>
      </c>
      <c r="J100" s="21">
        <v>15.913202827412313</v>
      </c>
      <c r="K100" s="21">
        <v>15.5724040627329</v>
      </c>
      <c r="L100" s="21">
        <v>13.603104661717145</v>
      </c>
      <c r="M100" s="21"/>
      <c r="N100" s="21"/>
      <c r="O100" s="21"/>
    </row>
    <row r="101" spans="1:15" x14ac:dyDescent="0.35">
      <c r="A101" s="20" t="str">
        <f>B93&amp;C101</f>
        <v>PRECIO MEDIO (kg ó litros)Golosinas</v>
      </c>
      <c r="B101" s="20">
        <v>0</v>
      </c>
      <c r="C101" s="20" t="s">
        <v>37</v>
      </c>
      <c r="D101" s="21">
        <v>7.5499052660731163</v>
      </c>
      <c r="E101" s="21">
        <v>7.9546349806441166</v>
      </c>
      <c r="F101" s="21">
        <v>6.6269966075066096</v>
      </c>
      <c r="G101" s="21">
        <v>7.1570914055281332</v>
      </c>
      <c r="H101" s="21">
        <v>8.3581526346194455</v>
      </c>
      <c r="I101" s="21">
        <v>6.5225429642427386</v>
      </c>
      <c r="J101" s="21">
        <v>6.7320367918228152</v>
      </c>
      <c r="K101" s="21">
        <v>6.175779375578478</v>
      </c>
      <c r="L101" s="21">
        <v>7.5592400728828517</v>
      </c>
      <c r="M101" s="21"/>
      <c r="N101" s="21"/>
      <c r="O101" s="2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5">
    <tabColor rgb="FF92D050"/>
    <pageSetUpPr fitToPage="1"/>
  </sheetPr>
  <dimension ref="A1:O27"/>
  <sheetViews>
    <sheetView showGridLines="0" showRowColHeaders="0" zoomScale="85" zoomScaleNormal="85" zoomScaleSheetLayoutView="80" workbookViewId="0">
      <selection activeCell="E12" sqref="E12"/>
    </sheetView>
  </sheetViews>
  <sheetFormatPr baseColWidth="10" defaultColWidth="11.453125" defaultRowHeight="14.5" x14ac:dyDescent="0.35"/>
  <cols>
    <col min="1" max="1" width="54.81640625" style="15" customWidth="1"/>
    <col min="2" max="2" width="8.453125" style="15" customWidth="1"/>
    <col min="3" max="11" width="18.54296875" style="15" customWidth="1"/>
    <col min="12" max="12" width="4" style="15" customWidth="1"/>
    <col min="13" max="13" width="18.54296875" style="15" customWidth="1"/>
    <col min="14" max="14" width="1.26953125" style="15" customWidth="1"/>
    <col min="15" max="15" width="53.81640625" customWidth="1"/>
    <col min="16" max="16" width="21.7265625" bestFit="1" customWidth="1"/>
    <col min="17" max="17" width="25.7265625" customWidth="1"/>
    <col min="18" max="18" width="19.54296875" customWidth="1"/>
  </cols>
  <sheetData>
    <row r="1" spans="1:15" ht="58" customHeight="1" x14ac:dyDescent="0.35"/>
    <row r="2" spans="1:15" ht="48.75" customHeight="1" x14ac:dyDescent="0.35">
      <c r="A2" s="109" t="s">
        <v>0</v>
      </c>
      <c r="B2" s="109"/>
      <c r="C2" s="110"/>
      <c r="D2" s="110"/>
      <c r="E2" s="110"/>
      <c r="F2" s="110"/>
      <c r="G2" s="110"/>
      <c r="H2" s="110"/>
      <c r="I2" s="110"/>
      <c r="J2" s="110"/>
      <c r="K2" s="110"/>
      <c r="L2" s="110"/>
      <c r="M2" s="110"/>
      <c r="N2" s="110"/>
    </row>
    <row r="3" spans="1:15" x14ac:dyDescent="0.35">
      <c r="A3" s="46">
        <v>2</v>
      </c>
      <c r="B3" s="46"/>
      <c r="C3" s="40"/>
      <c r="D3" s="40"/>
      <c r="E3" s="40"/>
      <c r="F3" s="40"/>
      <c r="G3" s="40"/>
      <c r="H3" s="40"/>
      <c r="I3" s="40"/>
      <c r="J3" s="40"/>
      <c r="K3" s="40"/>
      <c r="L3" s="40"/>
      <c r="M3" s="40"/>
      <c r="N3" s="40"/>
    </row>
    <row r="4" spans="1:15" ht="21" customHeight="1" x14ac:dyDescent="0.35">
      <c r="A4" s="40"/>
      <c r="B4" s="35"/>
      <c r="C4" s="40"/>
      <c r="D4" s="40"/>
      <c r="E4" s="40"/>
      <c r="F4" s="40"/>
      <c r="G4" s="40"/>
      <c r="H4" s="40"/>
      <c r="I4" s="40"/>
      <c r="J4" s="40"/>
      <c r="K4" s="40"/>
      <c r="L4" s="40"/>
      <c r="M4" s="40"/>
      <c r="N4" s="40"/>
    </row>
    <row r="5" spans="1:15" ht="19" thickBot="1" x14ac:dyDescent="0.4">
      <c r="A5" s="47" t="s">
        <v>41</v>
      </c>
      <c r="B5" s="48"/>
      <c r="C5" s="40"/>
      <c r="D5" s="40"/>
      <c r="E5" s="40"/>
      <c r="F5" s="40"/>
      <c r="G5" s="40"/>
      <c r="H5" s="40"/>
      <c r="I5" s="40"/>
      <c r="J5" s="40"/>
      <c r="K5" s="40"/>
      <c r="L5" s="40"/>
      <c r="M5" s="40"/>
      <c r="N5" s="40"/>
    </row>
    <row r="6" spans="1:15" ht="15" thickTop="1" x14ac:dyDescent="0.35">
      <c r="A6" s="63"/>
      <c r="B6" s="64"/>
      <c r="C6" s="40"/>
      <c r="D6" s="40"/>
      <c r="E6" s="40"/>
      <c r="F6" s="40"/>
      <c r="G6" s="40"/>
      <c r="H6" s="40"/>
      <c r="I6" s="40"/>
      <c r="J6" s="40"/>
      <c r="K6" s="40"/>
      <c r="L6" s="40"/>
      <c r="M6" s="40"/>
      <c r="N6" s="40"/>
    </row>
    <row r="7" spans="1:15" ht="32.25" customHeight="1" x14ac:dyDescent="0.35">
      <c r="A7" s="48">
        <v>4</v>
      </c>
      <c r="B7" s="48"/>
      <c r="C7" s="64">
        <v>4</v>
      </c>
      <c r="D7" s="64">
        <v>5</v>
      </c>
      <c r="E7" s="64">
        <v>6</v>
      </c>
      <c r="F7" s="64">
        <v>7</v>
      </c>
      <c r="G7" s="64">
        <v>8</v>
      </c>
      <c r="H7" s="64">
        <v>9</v>
      </c>
      <c r="I7" s="64">
        <v>10</v>
      </c>
      <c r="J7" s="64">
        <v>11</v>
      </c>
      <c r="K7" s="64">
        <v>12</v>
      </c>
      <c r="L7" s="4"/>
      <c r="M7" s="4"/>
      <c r="N7" s="40"/>
    </row>
    <row r="8" spans="1:15" ht="25" customHeight="1" x14ac:dyDescent="0.35">
      <c r="A8" s="65" t="str">
        <f>VLOOKUP(A7,DESPLEGABLES!C3:E13,3,0)</f>
        <v>PENETRACION (%)</v>
      </c>
      <c r="B8" s="65"/>
      <c r="C8" s="66" t="str">
        <f>KPI_DATOS!D2</f>
        <v>TRIM 1 24</v>
      </c>
      <c r="D8" s="67" t="str">
        <f>KPI_DATOS!E2</f>
        <v>TRIM 2 24</v>
      </c>
      <c r="E8" s="67" t="str">
        <f>KPI_DATOS!F2</f>
        <v>TRIM 3 24</v>
      </c>
      <c r="F8" s="67" t="str">
        <f>KPI_DATOS!G2</f>
        <v>TRIM 4 24</v>
      </c>
      <c r="G8" s="67" t="str">
        <f>KPI_DATOS!H2</f>
        <v>TRIM 1 25</v>
      </c>
      <c r="H8" s="67" t="str">
        <f>KPI_DATOS!I2</f>
        <v>TRIM 2 25</v>
      </c>
      <c r="I8" s="67" t="str">
        <f>KPI_DATOS!J2</f>
        <v>TRIM 3 25</v>
      </c>
      <c r="J8" s="67" t="str">
        <f>KPI_DATOS!K2</f>
        <v>TRIM 4 25</v>
      </c>
      <c r="K8" s="67" t="str">
        <f>KPI_DATOS!L2</f>
        <v>TRIM 1 26</v>
      </c>
      <c r="L8" s="4"/>
      <c r="M8" s="68" t="str">
        <f>"Evolución "&amp;K8&amp;" vs "&amp;G8</f>
        <v>Evolución TRIM 1 26 vs TRIM 1 25</v>
      </c>
      <c r="N8" s="40"/>
      <c r="O8" s="50"/>
    </row>
    <row r="9" spans="1:15" ht="25" customHeight="1" x14ac:dyDescent="0.35">
      <c r="A9" s="69" t="s">
        <v>21</v>
      </c>
      <c r="B9" s="35"/>
      <c r="C9" s="62">
        <f>IF($A$7&lt;4,VLOOKUP($A$8&amp;$A9,KPI_DATOS!$A$2:$L$101,KPI!C$7,0)/1000,VLOOKUP($A$8&amp;$A9,KPI_DATOS!$A$2:$L$101,KPI!C$7,0))</f>
        <v>31.13701</v>
      </c>
      <c r="D9" s="62">
        <f>IF($A$7&lt;4,VLOOKUP($A$8&amp;$A9,KPI_DATOS!$A$2:$L$101,KPI!D$7,0)/1000,VLOOKUP($A$8&amp;$A9,KPI_DATOS!$A$2:$L$101,KPI!D$7,0))</f>
        <v>31.205480000000001</v>
      </c>
      <c r="E9" s="62">
        <f>IF($A$7&lt;4,VLOOKUP($A$8&amp;$A9,KPI_DATOS!$A$2:$L$101,KPI!E$7,0)/1000,VLOOKUP($A$8&amp;$A9,KPI_DATOS!$A$2:$L$101,KPI!E$7,0))</f>
        <v>36.529269999999997</v>
      </c>
      <c r="F9" s="62">
        <f>IF($A$7&lt;4,VLOOKUP($A$8&amp;$A9,KPI_DATOS!$A$2:$L$101,KPI!F$7,0)/1000,VLOOKUP($A$8&amp;$A9,KPI_DATOS!$A$2:$L$101,KPI!F$7,0))</f>
        <v>30.775069999999999</v>
      </c>
      <c r="G9" s="62">
        <f>IF($A$7&lt;4,VLOOKUP($A$8&amp;$A9,KPI_DATOS!$A$2:$L$101,KPI!G$7,0)/1000,VLOOKUP($A$8&amp;$A9,KPI_DATOS!$A$2:$L$101,KPI!G$7,0))</f>
        <v>29.51961</v>
      </c>
      <c r="H9" s="62">
        <f>IF($A$7&lt;4,VLOOKUP($A$8&amp;$A9,KPI_DATOS!$A$2:$L$101,KPI!H$7,0)/1000,VLOOKUP($A$8&amp;$A9,KPI_DATOS!$A$2:$L$101,KPI!H$7,0))</f>
        <v>31.8002</v>
      </c>
      <c r="I9" s="62">
        <f>IF($A$7&lt;4,VLOOKUP($A$8&amp;$A9,KPI_DATOS!$A$2:$L$101,KPI!I$7,0)/1000,VLOOKUP($A$8&amp;$A9,KPI_DATOS!$A$2:$L$101,KPI!I$7,0))</f>
        <v>35.343040000000002</v>
      </c>
      <c r="J9" s="62">
        <f>IF($A$7&lt;4,VLOOKUP($A$8&amp;$A9,KPI_DATOS!$A$2:$L$101,KPI!J$7,0)/1000,VLOOKUP($A$8&amp;$A9,KPI_DATOS!$A$2:$L$101,KPI!J$7,0))</f>
        <v>30.53125</v>
      </c>
      <c r="K9" s="62">
        <f>IF($A$7&lt;4,VLOOKUP($A$8&amp;$A9,KPI_DATOS!$A$2:$L$101,KPI!K$7,0)/1000,VLOOKUP($A$8&amp;$A9,KPI_DATOS!$A$2:$L$101,KPI!K$7,0))</f>
        <v>30.136209999999998</v>
      </c>
      <c r="L9" s="4"/>
      <c r="M9" s="70">
        <f>IFERROR(IF(A7=4,(K9-G9),((K9/G9-1)*100)),"-")</f>
        <v>0.61659999999999826</v>
      </c>
      <c r="N9" s="40"/>
      <c r="O9" s="58"/>
    </row>
    <row r="10" spans="1:15" ht="25" customHeight="1" x14ac:dyDescent="0.35">
      <c r="A10" s="71" t="s">
        <v>22</v>
      </c>
      <c r="B10" s="35"/>
      <c r="C10" s="62">
        <f>IF($A$7&lt;4,VLOOKUP($A$8&amp;$A10,KPI_DATOS!$A$2:$L$101,KPI!C$7,0)/1000,VLOOKUP($A$8&amp;$A10,KPI_DATOS!$A$2:$L$101,KPI!C$7,0))</f>
        <v>23.96762</v>
      </c>
      <c r="D10" s="62">
        <f>IF($A$7&lt;4,VLOOKUP($A$8&amp;$A10,KPI_DATOS!$A$2:$L$101,KPI!D$7,0)/1000,VLOOKUP($A$8&amp;$A10,KPI_DATOS!$A$2:$L$101,KPI!D$7,0))</f>
        <v>25.237069999999999</v>
      </c>
      <c r="E10" s="62">
        <f>IF($A$7&lt;4,VLOOKUP($A$8&amp;$A10,KPI_DATOS!$A$2:$L$101,KPI!E$7,0)/1000,VLOOKUP($A$8&amp;$A10,KPI_DATOS!$A$2:$L$101,KPI!E$7,0))</f>
        <v>30.223510000000001</v>
      </c>
      <c r="F10" s="62">
        <f>IF($A$7&lt;4,VLOOKUP($A$8&amp;$A10,KPI_DATOS!$A$2:$L$101,KPI!F$7,0)/1000,VLOOKUP($A$8&amp;$A10,KPI_DATOS!$A$2:$L$101,KPI!F$7,0))</f>
        <v>24.660430000000002</v>
      </c>
      <c r="G10" s="62">
        <f>IF($A$7&lt;4,VLOOKUP($A$8&amp;$A10,KPI_DATOS!$A$2:$L$101,KPI!G$7,0)/1000,VLOOKUP($A$8&amp;$A10,KPI_DATOS!$A$2:$L$101,KPI!G$7,0))</f>
        <v>22.577159999999999</v>
      </c>
      <c r="H10" s="62">
        <f>IF($A$7&lt;4,VLOOKUP($A$8&amp;$A10,KPI_DATOS!$A$2:$L$101,KPI!H$7,0)/1000,VLOOKUP($A$8&amp;$A10,KPI_DATOS!$A$2:$L$101,KPI!H$7,0))</f>
        <v>24.431170000000002</v>
      </c>
      <c r="I10" s="62">
        <f>IF($A$7&lt;4,VLOOKUP($A$8&amp;$A10,KPI_DATOS!$A$2:$L$101,KPI!I$7,0)/1000,VLOOKUP($A$8&amp;$A10,KPI_DATOS!$A$2:$L$101,KPI!I$7,0))</f>
        <v>27.436990000000002</v>
      </c>
      <c r="J10" s="62">
        <f>IF($A$7&lt;4,VLOOKUP($A$8&amp;$A10,KPI_DATOS!$A$2:$L$101,KPI!J$7,0)/1000,VLOOKUP($A$8&amp;$A10,KPI_DATOS!$A$2:$L$101,KPI!J$7,0))</f>
        <v>21.2288</v>
      </c>
      <c r="K10" s="62">
        <f>IF($A$7&lt;4,VLOOKUP($A$8&amp;$A10,KPI_DATOS!$A$2:$L$101,KPI!K$7,0)/1000,VLOOKUP($A$8&amp;$A10,KPI_DATOS!$A$2:$L$101,KPI!K$7,0))</f>
        <v>22.498819999999998</v>
      </c>
      <c r="L10" s="4"/>
      <c r="M10" s="70">
        <f t="shared" ref="M10:M17" si="0">IFERROR(IF(A8=4,(K10-G10),((K10/G10-1)*100)),"-")</f>
        <v>-0.34698784080903211</v>
      </c>
      <c r="N10" s="40"/>
      <c r="O10" s="58"/>
    </row>
    <row r="11" spans="1:15" ht="25" customHeight="1" x14ac:dyDescent="0.35">
      <c r="A11" s="72" t="s">
        <v>23</v>
      </c>
      <c r="B11" s="35"/>
      <c r="C11" s="62">
        <f>IF($A$7&lt;4,VLOOKUP($A$8&amp;$A11,KPI_DATOS!$A$2:$L$101,KPI!C$7,0)/1000,VLOOKUP($A$8&amp;$A11,KPI_DATOS!$A$2:$L$101,KPI!C$7,0))</f>
        <v>17.334610000000001</v>
      </c>
      <c r="D11" s="62">
        <f>IF($A$7&lt;4,VLOOKUP($A$8&amp;$A11,KPI_DATOS!$A$2:$L$101,KPI!D$7,0)/1000,VLOOKUP($A$8&amp;$A11,KPI_DATOS!$A$2:$L$101,KPI!D$7,0))</f>
        <v>18.439170000000001</v>
      </c>
      <c r="E11" s="62">
        <f>IF($A$7&lt;4,VLOOKUP($A$8&amp;$A11,KPI_DATOS!$A$2:$L$101,KPI!E$7,0)/1000,VLOOKUP($A$8&amp;$A11,KPI_DATOS!$A$2:$L$101,KPI!E$7,0))</f>
        <v>23.0669</v>
      </c>
      <c r="F11" s="62">
        <f>IF($A$7&lt;4,VLOOKUP($A$8&amp;$A11,KPI_DATOS!$A$2:$L$101,KPI!F$7,0)/1000,VLOOKUP($A$8&amp;$A11,KPI_DATOS!$A$2:$L$101,KPI!F$7,0))</f>
        <v>17.785150000000002</v>
      </c>
      <c r="G11" s="62">
        <f>IF($A$7&lt;4,VLOOKUP($A$8&amp;$A11,KPI_DATOS!$A$2:$L$101,KPI!G$7,0)/1000,VLOOKUP($A$8&amp;$A11,KPI_DATOS!$A$2:$L$101,KPI!G$7,0))</f>
        <v>15.94463</v>
      </c>
      <c r="H11" s="62">
        <f>IF($A$7&lt;4,VLOOKUP($A$8&amp;$A11,KPI_DATOS!$A$2:$L$101,KPI!H$7,0)/1000,VLOOKUP($A$8&amp;$A11,KPI_DATOS!$A$2:$L$101,KPI!H$7,0))</f>
        <v>17.937090000000001</v>
      </c>
      <c r="I11" s="62">
        <f>IF($A$7&lt;4,VLOOKUP($A$8&amp;$A11,KPI_DATOS!$A$2:$L$101,KPI!I$7,0)/1000,VLOOKUP($A$8&amp;$A11,KPI_DATOS!$A$2:$L$101,KPI!I$7,0))</f>
        <v>21.812460000000002</v>
      </c>
      <c r="J11" s="62">
        <f>IF($A$7&lt;4,VLOOKUP($A$8&amp;$A11,KPI_DATOS!$A$2:$L$101,KPI!J$7,0)/1000,VLOOKUP($A$8&amp;$A11,KPI_DATOS!$A$2:$L$101,KPI!J$7,0))</f>
        <v>16.03368</v>
      </c>
      <c r="K11" s="62">
        <f>IF($A$7&lt;4,VLOOKUP($A$8&amp;$A11,KPI_DATOS!$A$2:$L$101,KPI!K$7,0)/1000,VLOOKUP($A$8&amp;$A11,KPI_DATOS!$A$2:$L$101,KPI!K$7,0))</f>
        <v>16.846309999999999</v>
      </c>
      <c r="L11" s="4"/>
      <c r="M11" s="70">
        <f t="shared" si="0"/>
        <v>5.6550700768848161</v>
      </c>
      <c r="N11" s="40"/>
      <c r="O11" s="58"/>
    </row>
    <row r="12" spans="1:15" ht="25" customHeight="1" x14ac:dyDescent="0.35">
      <c r="A12" s="72" t="s">
        <v>27</v>
      </c>
      <c r="B12" s="35"/>
      <c r="C12" s="62">
        <f>IF($A$7&lt;4,VLOOKUP($A$8&amp;$A12,KPI_DATOS!$A$2:$L$101,KPI!C$7,0)/1000,VLOOKUP($A$8&amp;$A12,KPI_DATOS!$A$2:$L$101,KPI!C$7,0))</f>
        <v>14.591290000000001</v>
      </c>
      <c r="D12" s="62">
        <f>IF($A$7&lt;4,VLOOKUP($A$8&amp;$A12,KPI_DATOS!$A$2:$L$101,KPI!D$7,0)/1000,VLOOKUP($A$8&amp;$A12,KPI_DATOS!$A$2:$L$101,KPI!D$7,0))</f>
        <v>14.12257</v>
      </c>
      <c r="E12" s="62">
        <f>IF($A$7&lt;4,VLOOKUP($A$8&amp;$A12,KPI_DATOS!$A$2:$L$101,KPI!E$7,0)/1000,VLOOKUP($A$8&amp;$A12,KPI_DATOS!$A$2:$L$101,KPI!E$7,0))</f>
        <v>17.79025</v>
      </c>
      <c r="F12" s="62">
        <f>IF($A$7&lt;4,VLOOKUP($A$8&amp;$A12,KPI_DATOS!$A$2:$L$101,KPI!F$7,0)/1000,VLOOKUP($A$8&amp;$A12,KPI_DATOS!$A$2:$L$101,KPI!F$7,0))</f>
        <v>13.41606</v>
      </c>
      <c r="G12" s="62">
        <f>IF($A$7&lt;4,VLOOKUP($A$8&amp;$A12,KPI_DATOS!$A$2:$L$101,KPI!G$7,0)/1000,VLOOKUP($A$8&amp;$A12,KPI_DATOS!$A$2:$L$101,KPI!G$7,0))</f>
        <v>12.64922</v>
      </c>
      <c r="H12" s="62">
        <f>IF($A$7&lt;4,VLOOKUP($A$8&amp;$A12,KPI_DATOS!$A$2:$L$101,KPI!H$7,0)/1000,VLOOKUP($A$8&amp;$A12,KPI_DATOS!$A$2:$L$101,KPI!H$7,0))</f>
        <v>14.164809999999999</v>
      </c>
      <c r="I12" s="62">
        <f>IF($A$7&lt;4,VLOOKUP($A$8&amp;$A12,KPI_DATOS!$A$2:$L$101,KPI!I$7,0)/1000,VLOOKUP($A$8&amp;$A12,KPI_DATOS!$A$2:$L$101,KPI!I$7,0))</f>
        <v>14.77459</v>
      </c>
      <c r="J12" s="62">
        <f>IF($A$7&lt;4,VLOOKUP($A$8&amp;$A12,KPI_DATOS!$A$2:$L$101,KPI!J$7,0)/1000,VLOOKUP($A$8&amp;$A12,KPI_DATOS!$A$2:$L$101,KPI!J$7,0))</f>
        <v>11.70965</v>
      </c>
      <c r="K12" s="62">
        <f>IF($A$7&lt;4,VLOOKUP($A$8&amp;$A12,KPI_DATOS!$A$2:$L$101,KPI!K$7,0)/1000,VLOOKUP($A$8&amp;$A12,KPI_DATOS!$A$2:$L$101,KPI!K$7,0))</f>
        <v>12.75386</v>
      </c>
      <c r="L12" s="4"/>
      <c r="M12" s="70">
        <f t="shared" si="0"/>
        <v>0.8272446838619274</v>
      </c>
      <c r="N12" s="40"/>
      <c r="O12" s="58"/>
    </row>
    <row r="13" spans="1:15" ht="25" customHeight="1" x14ac:dyDescent="0.35">
      <c r="A13" s="71" t="s">
        <v>29</v>
      </c>
      <c r="B13" s="35"/>
      <c r="C13" s="62">
        <f>IF($A$7&lt;4,VLOOKUP($A$8&amp;$A13,KPI_DATOS!$A$2:$L$101,KPI!C$7,0)/1000,VLOOKUP($A$8&amp;$A13,KPI_DATOS!$A$2:$L$101,KPI!C$7,0))</f>
        <v>7.7069400000000003</v>
      </c>
      <c r="D13" s="62">
        <f>IF($A$7&lt;4,VLOOKUP($A$8&amp;$A13,KPI_DATOS!$A$2:$L$101,KPI!D$7,0)/1000,VLOOKUP($A$8&amp;$A13,KPI_DATOS!$A$2:$L$101,KPI!D$7,0))</f>
        <v>7.9374729999999998</v>
      </c>
      <c r="E13" s="62">
        <f>IF($A$7&lt;4,VLOOKUP($A$8&amp;$A13,KPI_DATOS!$A$2:$L$101,KPI!E$7,0)/1000,VLOOKUP($A$8&amp;$A13,KPI_DATOS!$A$2:$L$101,KPI!E$7,0))</f>
        <v>10.186999999999999</v>
      </c>
      <c r="F13" s="62">
        <f>IF($A$7&lt;4,VLOOKUP($A$8&amp;$A13,KPI_DATOS!$A$2:$L$101,KPI!F$7,0)/1000,VLOOKUP($A$8&amp;$A13,KPI_DATOS!$A$2:$L$101,KPI!F$7,0))</f>
        <v>7.595294</v>
      </c>
      <c r="G13" s="62">
        <f>IF($A$7&lt;4,VLOOKUP($A$8&amp;$A13,KPI_DATOS!$A$2:$L$101,KPI!G$7,0)/1000,VLOOKUP($A$8&amp;$A13,KPI_DATOS!$A$2:$L$101,KPI!G$7,0))</f>
        <v>7.5312349999999997</v>
      </c>
      <c r="H13" s="62">
        <f>IF($A$7&lt;4,VLOOKUP($A$8&amp;$A13,KPI_DATOS!$A$2:$L$101,KPI!H$7,0)/1000,VLOOKUP($A$8&amp;$A13,KPI_DATOS!$A$2:$L$101,KPI!H$7,0))</f>
        <v>8.3228010000000001</v>
      </c>
      <c r="I13" s="62">
        <f>IF($A$7&lt;4,VLOOKUP($A$8&amp;$A13,KPI_DATOS!$A$2:$L$101,KPI!I$7,0)/1000,VLOOKUP($A$8&amp;$A13,KPI_DATOS!$A$2:$L$101,KPI!I$7,0))</f>
        <v>10.30301</v>
      </c>
      <c r="J13" s="62">
        <f>IF($A$7&lt;4,VLOOKUP($A$8&amp;$A13,KPI_DATOS!$A$2:$L$101,KPI!J$7,0)/1000,VLOOKUP($A$8&amp;$A13,KPI_DATOS!$A$2:$L$101,KPI!J$7,0))</f>
        <v>7.8571770000000001</v>
      </c>
      <c r="K13" s="62">
        <f>IF($A$7&lt;4,VLOOKUP($A$8&amp;$A13,KPI_DATOS!$A$2:$L$101,KPI!K$7,0)/1000,VLOOKUP($A$8&amp;$A13,KPI_DATOS!$A$2:$L$101,KPI!K$7,0))</f>
        <v>8.8972119999999997</v>
      </c>
      <c r="L13" s="4"/>
      <c r="M13" s="70">
        <f t="shared" si="0"/>
        <v>18.137490066370265</v>
      </c>
      <c r="N13" s="40"/>
      <c r="O13" s="58"/>
    </row>
    <row r="14" spans="1:15" ht="25" customHeight="1" x14ac:dyDescent="0.35">
      <c r="A14" s="71" t="s">
        <v>31</v>
      </c>
      <c r="B14" s="35"/>
      <c r="C14" s="62">
        <f>IF($A$7&lt;4,VLOOKUP($A$8&amp;$A14,KPI_DATOS!$A$2:$L$101,KPI!C$7,0)/1000,VLOOKUP($A$8&amp;$A14,KPI_DATOS!$A$2:$L$101,KPI!C$7,0))</f>
        <v>9.3957940000000004</v>
      </c>
      <c r="D14" s="62">
        <f>IF($A$7&lt;4,VLOOKUP($A$8&amp;$A14,KPI_DATOS!$A$2:$L$101,KPI!D$7,0)/1000,VLOOKUP($A$8&amp;$A14,KPI_DATOS!$A$2:$L$101,KPI!D$7,0))</f>
        <v>7.6027810000000002</v>
      </c>
      <c r="E14" s="62">
        <f>IF($A$7&lt;4,VLOOKUP($A$8&amp;$A14,KPI_DATOS!$A$2:$L$101,KPI!E$7,0)/1000,VLOOKUP($A$8&amp;$A14,KPI_DATOS!$A$2:$L$101,KPI!E$7,0))</f>
        <v>7.2464110000000002</v>
      </c>
      <c r="F14" s="62">
        <f>IF($A$7&lt;4,VLOOKUP($A$8&amp;$A14,KPI_DATOS!$A$2:$L$101,KPI!F$7,0)/1000,VLOOKUP($A$8&amp;$A14,KPI_DATOS!$A$2:$L$101,KPI!F$7,0))</f>
        <v>8.4321420000000007</v>
      </c>
      <c r="G14" s="62">
        <f>IF($A$7&lt;4,VLOOKUP($A$8&amp;$A14,KPI_DATOS!$A$2:$L$101,KPI!G$7,0)/1000,VLOOKUP($A$8&amp;$A14,KPI_DATOS!$A$2:$L$101,KPI!G$7,0))</f>
        <v>7.241168</v>
      </c>
      <c r="H14" s="62">
        <f>IF($A$7&lt;4,VLOOKUP($A$8&amp;$A14,KPI_DATOS!$A$2:$L$101,KPI!H$7,0)/1000,VLOOKUP($A$8&amp;$A14,KPI_DATOS!$A$2:$L$101,KPI!H$7,0))</f>
        <v>8.1919400000000007</v>
      </c>
      <c r="I14" s="62">
        <f>IF($A$7&lt;4,VLOOKUP($A$8&amp;$A14,KPI_DATOS!$A$2:$L$101,KPI!I$7,0)/1000,VLOOKUP($A$8&amp;$A14,KPI_DATOS!$A$2:$L$101,KPI!I$7,0))</f>
        <v>6.5730709999999997</v>
      </c>
      <c r="J14" s="62">
        <f>IF($A$7&lt;4,VLOOKUP($A$8&amp;$A14,KPI_DATOS!$A$2:$L$101,KPI!J$7,0)/1000,VLOOKUP($A$8&amp;$A14,KPI_DATOS!$A$2:$L$101,KPI!J$7,0))</f>
        <v>8.7805099999999996</v>
      </c>
      <c r="K14" s="62">
        <f>IF($A$7&lt;4,VLOOKUP($A$8&amp;$A14,KPI_DATOS!$A$2:$L$101,KPI!K$7,0)/1000,VLOOKUP($A$8&amp;$A14,KPI_DATOS!$A$2:$L$101,KPI!K$7,0))</f>
        <v>7.6825510000000001</v>
      </c>
      <c r="L14" s="4"/>
      <c r="M14" s="70">
        <f t="shared" si="0"/>
        <v>6.0954669191489508</v>
      </c>
      <c r="N14" s="40"/>
      <c r="O14" s="58"/>
    </row>
    <row r="15" spans="1:15" ht="25" customHeight="1" x14ac:dyDescent="0.35">
      <c r="A15" s="71" t="s">
        <v>33</v>
      </c>
      <c r="B15" s="35"/>
      <c r="C15" s="62">
        <f>IF($A$7&lt;4,VLOOKUP($A$8&amp;$A15,KPI_DATOS!$A$2:$L$101,KPI!C$7,0)/1000,VLOOKUP($A$8&amp;$A15,KPI_DATOS!$A$2:$L$101,KPI!C$7,0))</f>
        <v>3.278079</v>
      </c>
      <c r="D15" s="62">
        <f>IF($A$7&lt;4,VLOOKUP($A$8&amp;$A15,KPI_DATOS!$A$2:$L$101,KPI!D$7,0)/1000,VLOOKUP($A$8&amp;$A15,KPI_DATOS!$A$2:$L$101,KPI!D$7,0))</f>
        <v>4.4082020000000002</v>
      </c>
      <c r="E15" s="62">
        <f>IF($A$7&lt;4,VLOOKUP($A$8&amp;$A15,KPI_DATOS!$A$2:$L$101,KPI!E$7,0)/1000,VLOOKUP($A$8&amp;$A15,KPI_DATOS!$A$2:$L$101,KPI!E$7,0))</f>
        <v>4.874339</v>
      </c>
      <c r="F15" s="62">
        <f>IF($A$7&lt;4,VLOOKUP($A$8&amp;$A15,KPI_DATOS!$A$2:$L$101,KPI!F$7,0)/1000,VLOOKUP($A$8&amp;$A15,KPI_DATOS!$A$2:$L$101,KPI!F$7,0))</f>
        <v>3.8487269999999998</v>
      </c>
      <c r="G15" s="62">
        <f>IF($A$7&lt;4,VLOOKUP($A$8&amp;$A15,KPI_DATOS!$A$2:$L$101,KPI!G$7,0)/1000,VLOOKUP($A$8&amp;$A15,KPI_DATOS!$A$2:$L$101,KPI!G$7,0))</f>
        <v>3.9841190000000002</v>
      </c>
      <c r="H15" s="62">
        <f>IF($A$7&lt;4,VLOOKUP($A$8&amp;$A15,KPI_DATOS!$A$2:$L$101,KPI!H$7,0)/1000,VLOOKUP($A$8&amp;$A15,KPI_DATOS!$A$2:$L$101,KPI!H$7,0))</f>
        <v>3.8940399999999999</v>
      </c>
      <c r="I15" s="62">
        <f>IF($A$7&lt;4,VLOOKUP($A$8&amp;$A15,KPI_DATOS!$A$2:$L$101,KPI!I$7,0)/1000,VLOOKUP($A$8&amp;$A15,KPI_DATOS!$A$2:$L$101,KPI!I$7,0))</f>
        <v>4.7222439999999999</v>
      </c>
      <c r="J15" s="62">
        <f>IF($A$7&lt;4,VLOOKUP($A$8&amp;$A15,KPI_DATOS!$A$2:$L$101,KPI!J$7,0)/1000,VLOOKUP($A$8&amp;$A15,KPI_DATOS!$A$2:$L$101,KPI!J$7,0))</f>
        <v>3.5607500000000001</v>
      </c>
      <c r="K15" s="62">
        <f>IF($A$7&lt;4,VLOOKUP($A$8&amp;$A15,KPI_DATOS!$A$2:$L$101,KPI!K$7,0)/1000,VLOOKUP($A$8&amp;$A15,KPI_DATOS!$A$2:$L$101,KPI!K$7,0))</f>
        <v>3.1509160000000001</v>
      </c>
      <c r="L15" s="4"/>
      <c r="M15" s="70">
        <f t="shared" si="0"/>
        <v>-20.913105256143204</v>
      </c>
      <c r="N15" s="40"/>
      <c r="O15" s="58"/>
    </row>
    <row r="16" spans="1:15" ht="25" customHeight="1" x14ac:dyDescent="0.35">
      <c r="A16" s="71" t="s">
        <v>36</v>
      </c>
      <c r="B16" s="35"/>
      <c r="C16" s="62">
        <f>IF($A$7&lt;4,VLOOKUP($A$8&amp;$A16,KPI_DATOS!$A$2:$L$101,KPI!C$7,0)/1000,VLOOKUP($A$8&amp;$A16,KPI_DATOS!$A$2:$L$101,KPI!C$7,0))</f>
        <v>3.352115</v>
      </c>
      <c r="D16" s="62">
        <f>IF($A$7&lt;4,VLOOKUP($A$8&amp;$A16,KPI_DATOS!$A$2:$L$101,KPI!D$7,0)/1000,VLOOKUP($A$8&amp;$A16,KPI_DATOS!$A$2:$L$101,KPI!D$7,0))</f>
        <v>3.7671960000000002</v>
      </c>
      <c r="E16" s="62">
        <f>IF($A$7&lt;4,VLOOKUP($A$8&amp;$A16,KPI_DATOS!$A$2:$L$101,KPI!E$7,0)/1000,VLOOKUP($A$8&amp;$A16,KPI_DATOS!$A$2:$L$101,KPI!E$7,0))</f>
        <v>3.9819849999999999</v>
      </c>
      <c r="F16" s="62">
        <f>IF($A$7&lt;4,VLOOKUP($A$8&amp;$A16,KPI_DATOS!$A$2:$L$101,KPI!F$7,0)/1000,VLOOKUP($A$8&amp;$A16,KPI_DATOS!$A$2:$L$101,KPI!F$7,0))</f>
        <v>4.2279390000000001</v>
      </c>
      <c r="G16" s="62">
        <f>IF($A$7&lt;4,VLOOKUP($A$8&amp;$A16,KPI_DATOS!$A$2:$L$101,KPI!G$7,0)/1000,VLOOKUP($A$8&amp;$A16,KPI_DATOS!$A$2:$L$101,KPI!G$7,0))</f>
        <v>3.994526</v>
      </c>
      <c r="H16" s="62">
        <f>IF($A$7&lt;4,VLOOKUP($A$8&amp;$A16,KPI_DATOS!$A$2:$L$101,KPI!H$7,0)/1000,VLOOKUP($A$8&amp;$A16,KPI_DATOS!$A$2:$L$101,KPI!H$7,0))</f>
        <v>3.8506670000000001</v>
      </c>
      <c r="I16" s="62">
        <f>IF($A$7&lt;4,VLOOKUP($A$8&amp;$A16,KPI_DATOS!$A$2:$L$101,KPI!I$7,0)/1000,VLOOKUP($A$8&amp;$A16,KPI_DATOS!$A$2:$L$101,KPI!I$7,0))</f>
        <v>3.7590340000000002</v>
      </c>
      <c r="J16" s="62">
        <f>IF($A$7&lt;4,VLOOKUP($A$8&amp;$A16,KPI_DATOS!$A$2:$L$101,KPI!J$7,0)/1000,VLOOKUP($A$8&amp;$A16,KPI_DATOS!$A$2:$L$101,KPI!J$7,0))</f>
        <v>3.698267</v>
      </c>
      <c r="K16" s="62">
        <f>IF($A$7&lt;4,VLOOKUP($A$8&amp;$A16,KPI_DATOS!$A$2:$L$101,KPI!K$7,0)/1000,VLOOKUP($A$8&amp;$A16,KPI_DATOS!$A$2:$L$101,KPI!K$7,0))</f>
        <v>4.0526099999999996</v>
      </c>
      <c r="L16" s="4"/>
      <c r="M16" s="70">
        <f t="shared" si="0"/>
        <v>1.4540899220583325</v>
      </c>
      <c r="N16" s="40"/>
      <c r="O16" s="58"/>
    </row>
    <row r="17" spans="1:15" ht="25" customHeight="1" x14ac:dyDescent="0.35">
      <c r="A17" s="71" t="s">
        <v>37</v>
      </c>
      <c r="B17" s="35"/>
      <c r="C17" s="62">
        <f>IF($A$7&lt;4,VLOOKUP($A$8&amp;$A17,KPI_DATOS!$A$2:$L$101,KPI!C$7,0)/1000,VLOOKUP($A$8&amp;$A17,KPI_DATOS!$A$2:$L$101,KPI!C$7,0))</f>
        <v>4.3784939999999999</v>
      </c>
      <c r="D17" s="62">
        <f>IF($A$7&lt;4,VLOOKUP($A$8&amp;$A17,KPI_DATOS!$A$2:$L$101,KPI!D$7,0)/1000,VLOOKUP($A$8&amp;$A17,KPI_DATOS!$A$2:$L$101,KPI!D$7,0))</f>
        <v>4.5472979999999996</v>
      </c>
      <c r="E17" s="62">
        <f>IF($A$7&lt;4,VLOOKUP($A$8&amp;$A17,KPI_DATOS!$A$2:$L$101,KPI!E$7,0)/1000,VLOOKUP($A$8&amp;$A17,KPI_DATOS!$A$2:$L$101,KPI!E$7,0))</f>
        <v>6.0769729999999997</v>
      </c>
      <c r="F17" s="62">
        <f>IF($A$7&lt;4,VLOOKUP($A$8&amp;$A17,KPI_DATOS!$A$2:$L$101,KPI!F$7,0)/1000,VLOOKUP($A$8&amp;$A17,KPI_DATOS!$A$2:$L$101,KPI!F$7,0))</f>
        <v>4.3844190000000003</v>
      </c>
      <c r="G17" s="62">
        <f>IF($A$7&lt;4,VLOOKUP($A$8&amp;$A17,KPI_DATOS!$A$2:$L$101,KPI!G$7,0)/1000,VLOOKUP($A$8&amp;$A17,KPI_DATOS!$A$2:$L$101,KPI!G$7,0))</f>
        <v>4.621607</v>
      </c>
      <c r="H17" s="62">
        <f>IF($A$7&lt;4,VLOOKUP($A$8&amp;$A17,KPI_DATOS!$A$2:$L$101,KPI!H$7,0)/1000,VLOOKUP($A$8&amp;$A17,KPI_DATOS!$A$2:$L$101,KPI!H$7,0))</f>
        <v>4.9364470000000003</v>
      </c>
      <c r="I17" s="62">
        <f>IF($A$7&lt;4,VLOOKUP($A$8&amp;$A17,KPI_DATOS!$A$2:$L$101,KPI!I$7,0)/1000,VLOOKUP($A$8&amp;$A17,KPI_DATOS!$A$2:$L$101,KPI!I$7,0))</f>
        <v>5.1884319999999997</v>
      </c>
      <c r="J17" s="62">
        <f>IF($A$7&lt;4,VLOOKUP($A$8&amp;$A17,KPI_DATOS!$A$2:$L$101,KPI!J$7,0)/1000,VLOOKUP($A$8&amp;$A17,KPI_DATOS!$A$2:$L$101,KPI!J$7,0))</f>
        <v>4.6516900000000003</v>
      </c>
      <c r="K17" s="62">
        <f>IF($A$7&lt;4,VLOOKUP($A$8&amp;$A17,KPI_DATOS!$A$2:$L$101,KPI!K$7,0)/1000,VLOOKUP($A$8&amp;$A17,KPI_DATOS!$A$2:$L$101,KPI!K$7,0))</f>
        <v>5.0775069999999998</v>
      </c>
      <c r="L17" s="4"/>
      <c r="M17" s="70">
        <f t="shared" si="0"/>
        <v>9.8645341328243532</v>
      </c>
      <c r="N17" s="40"/>
      <c r="O17" s="58"/>
    </row>
    <row r="18" spans="1:15" ht="48" customHeight="1" x14ac:dyDescent="0.35">
      <c r="A18" s="40"/>
      <c r="B18" s="35"/>
      <c r="C18" s="4"/>
      <c r="D18" s="4"/>
      <c r="E18" s="4"/>
      <c r="F18" s="4"/>
      <c r="G18" s="4"/>
      <c r="H18" s="4"/>
      <c r="I18" s="4"/>
      <c r="J18" s="4"/>
      <c r="K18" s="4"/>
      <c r="L18" s="4"/>
      <c r="M18" s="4"/>
      <c r="N18" s="40"/>
    </row>
    <row r="19" spans="1:15" x14ac:dyDescent="0.35">
      <c r="A19" s="73" t="s">
        <v>42</v>
      </c>
      <c r="B19" s="35"/>
      <c r="C19" s="40"/>
      <c r="D19" s="40"/>
      <c r="E19" s="40"/>
      <c r="F19" s="40"/>
      <c r="G19" s="40"/>
      <c r="H19" s="40"/>
      <c r="I19" s="40"/>
      <c r="J19" s="40"/>
      <c r="K19" s="40"/>
      <c r="L19" s="40"/>
      <c r="M19" s="40"/>
      <c r="N19" s="40"/>
    </row>
    <row r="20" spans="1:15" x14ac:dyDescent="0.35">
      <c r="A20" s="74" t="s">
        <v>145</v>
      </c>
      <c r="B20" s="35"/>
      <c r="C20" s="40"/>
      <c r="D20" s="40"/>
      <c r="E20" s="40"/>
      <c r="F20" s="40"/>
      <c r="G20" s="40"/>
      <c r="H20" s="40"/>
      <c r="I20" s="40"/>
      <c r="J20" s="40"/>
      <c r="K20" s="40"/>
      <c r="L20" s="40"/>
      <c r="M20" s="40"/>
      <c r="N20" s="40"/>
    </row>
    <row r="21" spans="1:15" x14ac:dyDescent="0.35">
      <c r="A21" s="40"/>
      <c r="B21" s="35"/>
      <c r="C21" s="40"/>
      <c r="D21" s="40"/>
      <c r="E21" s="40"/>
      <c r="F21" s="40"/>
      <c r="G21" s="40"/>
      <c r="H21" s="40"/>
      <c r="I21" s="40"/>
      <c r="J21" s="40"/>
      <c r="K21" s="40"/>
      <c r="L21" s="40"/>
      <c r="M21" s="40"/>
      <c r="N21" s="40"/>
    </row>
    <row r="22" spans="1:15" x14ac:dyDescent="0.35">
      <c r="A22" s="20"/>
      <c r="C22" s="20"/>
      <c r="D22" s="20"/>
      <c r="E22" s="20"/>
      <c r="F22" s="20"/>
      <c r="G22" s="20"/>
      <c r="H22" s="20"/>
      <c r="I22" s="20"/>
      <c r="J22" s="20"/>
      <c r="K22" s="20"/>
      <c r="L22" s="20"/>
      <c r="M22" s="20"/>
      <c r="N22" s="20"/>
    </row>
    <row r="23" spans="1:15" x14ac:dyDescent="0.35">
      <c r="A23" s="20"/>
      <c r="C23" s="20"/>
      <c r="D23" s="20"/>
      <c r="E23" s="20"/>
      <c r="F23" s="20"/>
      <c r="G23" s="20"/>
      <c r="H23" s="20"/>
      <c r="I23" s="20"/>
      <c r="J23" s="20"/>
      <c r="K23" s="20"/>
      <c r="L23" s="20"/>
      <c r="M23" s="20"/>
      <c r="N23" s="20"/>
    </row>
    <row r="24" spans="1:15" x14ac:dyDescent="0.35">
      <c r="A24" s="20"/>
      <c r="C24" s="20"/>
      <c r="D24" s="20"/>
      <c r="E24" s="20"/>
      <c r="F24" s="20"/>
      <c r="G24" s="20"/>
      <c r="H24" s="20"/>
      <c r="I24" s="20"/>
      <c r="J24" s="20"/>
      <c r="K24" s="20"/>
      <c r="L24" s="20"/>
      <c r="M24" s="20"/>
      <c r="N24" s="20"/>
    </row>
    <row r="25" spans="1:15" x14ac:dyDescent="0.35">
      <c r="A25" s="20"/>
      <c r="C25" s="20"/>
      <c r="D25" s="20"/>
      <c r="E25" s="20"/>
      <c r="F25" s="20"/>
      <c r="G25" s="20"/>
      <c r="H25" s="20"/>
      <c r="I25" s="20"/>
      <c r="J25" s="20"/>
      <c r="K25" s="20"/>
      <c r="L25" s="20"/>
      <c r="M25" s="20"/>
      <c r="N25" s="20"/>
    </row>
    <row r="26" spans="1:15" x14ac:dyDescent="0.35">
      <c r="A26" s="20"/>
      <c r="C26" s="20"/>
      <c r="D26" s="20"/>
      <c r="E26" s="20"/>
      <c r="F26" s="20"/>
      <c r="G26" s="20"/>
      <c r="H26" s="20"/>
      <c r="I26" s="20"/>
      <c r="J26" s="20"/>
      <c r="K26" s="20"/>
      <c r="L26" s="20"/>
      <c r="M26" s="20"/>
      <c r="N26" s="20"/>
    </row>
    <row r="27" spans="1:15" x14ac:dyDescent="0.35">
      <c r="L27" s="7"/>
    </row>
  </sheetData>
  <sheetProtection sheet="1" objects="1" scenarios="1"/>
  <mergeCells count="1">
    <mergeCell ref="A2:N2"/>
  </mergeCells>
  <conditionalFormatting sqref="M9:M17">
    <cfRule type="containsErrors" dxfId="0" priority="1">
      <formula>ISERROR(M9)</formula>
    </cfRule>
  </conditionalFormatting>
  <pageMargins left="0.70866141732283472" right="0.70866141732283472" top="0.74803149606299213" bottom="0.74803149606299213" header="0.31496062992125984" footer="0.31496062992125984"/>
  <pageSetup paperSize="9" scale="51" orientation="landscape" r:id="rId1"/>
  <ignoredErrors>
    <ignoredError sqref="C8:M1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184150</xdr:colOff>
                    <xdr:row>5</xdr:row>
                    <xdr:rowOff>152400</xdr:rowOff>
                  </from>
                  <to>
                    <xdr:col>1</xdr:col>
                    <xdr:colOff>393700</xdr:colOff>
                    <xdr:row>7</xdr:row>
                    <xdr:rowOff>190500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rgb="FFFFFF00"/>
  </sheetPr>
  <dimension ref="A2:O812"/>
  <sheetViews>
    <sheetView zoomScale="69" zoomScaleNormal="85" workbookViewId="0">
      <pane xSplit="4" ySplit="2" topLeftCell="E729" activePane="bottomRight" state="frozen"/>
      <selection activeCell="N12" sqref="N12"/>
      <selection pane="topRight" activeCell="N12" sqref="N12"/>
      <selection pane="bottomLeft" activeCell="N12" sqref="N12"/>
      <selection pane="bottomRight" activeCell="B543" sqref="B543:B812"/>
    </sheetView>
  </sheetViews>
  <sheetFormatPr baseColWidth="10" defaultColWidth="11.453125" defaultRowHeight="14.5" x14ac:dyDescent="0.35"/>
  <cols>
    <col min="1" max="1" width="100.90625" style="20" bestFit="1" customWidth="1"/>
    <col min="2" max="2" width="55.6328125" style="20" bestFit="1" customWidth="1"/>
    <col min="3" max="3" width="39.36328125" style="20" bestFit="1" customWidth="1"/>
    <col min="4" max="4" width="21.08984375" style="20" bestFit="1" customWidth="1"/>
    <col min="5" max="16384" width="11.453125" style="20"/>
  </cols>
  <sheetData>
    <row r="2" spans="1:15" x14ac:dyDescent="0.35">
      <c r="E2" t="s">
        <v>168</v>
      </c>
      <c r="F2" t="s">
        <v>169</v>
      </c>
      <c r="G2" t="s">
        <v>170</v>
      </c>
      <c r="H2" t="s">
        <v>171</v>
      </c>
      <c r="I2" t="s">
        <v>172</v>
      </c>
      <c r="J2" t="s">
        <v>173</v>
      </c>
      <c r="K2" t="s">
        <v>174</v>
      </c>
      <c r="L2" t="s">
        <v>175</v>
      </c>
      <c r="M2" t="s">
        <v>166</v>
      </c>
    </row>
    <row r="3" spans="1:15" x14ac:dyDescent="0.35">
      <c r="A3" s="20" t="str">
        <f>B3&amp;C3&amp;D3</f>
        <v>DISTRIBUCION VOLUMEN POR CRITERIO (Consumiciones)Total AperitivosT.ESPAÑA</v>
      </c>
      <c r="B3" s="20" t="s">
        <v>163</v>
      </c>
      <c r="C3" s="20" t="s">
        <v>21</v>
      </c>
      <c r="D3" s="20" t="s">
        <v>44</v>
      </c>
      <c r="E3" s="21">
        <v>100</v>
      </c>
      <c r="F3" s="21">
        <v>100</v>
      </c>
      <c r="G3" s="21">
        <v>100</v>
      </c>
      <c r="H3" s="21">
        <v>100</v>
      </c>
      <c r="I3" s="21">
        <v>100</v>
      </c>
      <c r="J3" s="21">
        <v>100</v>
      </c>
      <c r="K3" s="21">
        <v>100</v>
      </c>
      <c r="L3" s="21">
        <v>100</v>
      </c>
      <c r="M3" s="21">
        <v>100</v>
      </c>
      <c r="N3" s="21"/>
      <c r="O3" s="21"/>
    </row>
    <row r="4" spans="1:15" x14ac:dyDescent="0.35">
      <c r="A4" s="20" t="str">
        <f t="shared" ref="A4:A67" si="0">B4&amp;C4&amp;D4</f>
        <v>DISTRIBUCION VOLUMEN POR CRITERIO (Consumiciones)Total AperitivosBCN AM</v>
      </c>
      <c r="B4" s="20" t="s">
        <v>163</v>
      </c>
      <c r="C4" s="20" t="s">
        <v>21</v>
      </c>
      <c r="D4" s="20" t="s">
        <v>46</v>
      </c>
      <c r="E4" s="21">
        <v>11.586217203862608</v>
      </c>
      <c r="F4" s="21">
        <v>11.858079064960824</v>
      </c>
      <c r="G4" s="21">
        <v>8.8941704354414792</v>
      </c>
      <c r="H4" s="21">
        <v>9.1887627928275215</v>
      </c>
      <c r="I4" s="21">
        <v>11.032867570852959</v>
      </c>
      <c r="J4" s="21">
        <v>13.098014788054288</v>
      </c>
      <c r="K4" s="21">
        <v>10.192617817526253</v>
      </c>
      <c r="L4" s="21">
        <v>9.3955184900845197</v>
      </c>
      <c r="M4" s="21">
        <v>8.3877342412816205</v>
      </c>
      <c r="N4" s="21"/>
      <c r="O4" s="21"/>
    </row>
    <row r="5" spans="1:15" x14ac:dyDescent="0.35">
      <c r="A5" s="20" t="str">
        <f t="shared" si="0"/>
        <v>DISTRIBUCION VOLUMEN POR CRITERIO (Consumiciones)Total AperitivosREST.CAT ARAGON</v>
      </c>
      <c r="B5" s="20" t="s">
        <v>163</v>
      </c>
      <c r="C5" s="20" t="s">
        <v>21</v>
      </c>
      <c r="D5" s="20" t="s">
        <v>47</v>
      </c>
      <c r="E5" s="21">
        <v>14.729194016962332</v>
      </c>
      <c r="F5" s="21">
        <v>17.569312602143221</v>
      </c>
      <c r="G5" s="21">
        <v>15.351509779082706</v>
      </c>
      <c r="H5" s="21">
        <v>16.461179475667358</v>
      </c>
      <c r="I5" s="21">
        <v>15.130265027150571</v>
      </c>
      <c r="J5" s="21">
        <v>16.877033884605382</v>
      </c>
      <c r="K5" s="21">
        <v>13.869822536349471</v>
      </c>
      <c r="L5" s="21">
        <v>13.083150167741122</v>
      </c>
      <c r="M5" s="21">
        <v>11.032665547664527</v>
      </c>
      <c r="N5" s="21"/>
      <c r="O5" s="21"/>
    </row>
    <row r="6" spans="1:15" x14ac:dyDescent="0.35">
      <c r="A6" s="20" t="str">
        <f t="shared" si="0"/>
        <v>DISTRIBUCION VOLUMEN POR CRITERIO (Consumiciones)Total AperitivosLEVANTE</v>
      </c>
      <c r="B6" s="20" t="s">
        <v>163</v>
      </c>
      <c r="C6" s="20" t="s">
        <v>21</v>
      </c>
      <c r="D6" s="20" t="s">
        <v>48</v>
      </c>
      <c r="E6" s="21">
        <v>14.50299880711964</v>
      </c>
      <c r="F6" s="21">
        <v>13.195972005291992</v>
      </c>
      <c r="G6" s="21">
        <v>14.496705775104775</v>
      </c>
      <c r="H6" s="21">
        <v>12.726733666813642</v>
      </c>
      <c r="I6" s="21">
        <v>10.94892177378572</v>
      </c>
      <c r="J6" s="21">
        <v>10.01562972230227</v>
      </c>
      <c r="K6" s="21">
        <v>12.450084521934288</v>
      </c>
      <c r="L6" s="21">
        <v>10.031786679567132</v>
      </c>
      <c r="M6" s="21">
        <v>11.423620750197173</v>
      </c>
      <c r="N6" s="21"/>
      <c r="O6" s="21"/>
    </row>
    <row r="7" spans="1:15" x14ac:dyDescent="0.35">
      <c r="A7" s="20" t="str">
        <f t="shared" si="0"/>
        <v>DISTRIBUCION VOLUMEN POR CRITERIO (Consumiciones)Total AperitivosANDALUCIA</v>
      </c>
      <c r="B7" s="20" t="s">
        <v>163</v>
      </c>
      <c r="C7" s="20" t="s">
        <v>21</v>
      </c>
      <c r="D7" s="20" t="s">
        <v>49</v>
      </c>
      <c r="E7" s="21">
        <v>20.822432424204123</v>
      </c>
      <c r="F7" s="21">
        <v>17.842843775846873</v>
      </c>
      <c r="G7" s="21">
        <v>18.063125991523215</v>
      </c>
      <c r="H7" s="21">
        <v>24.240408118364343</v>
      </c>
      <c r="I7" s="21">
        <v>26.462680562292107</v>
      </c>
      <c r="J7" s="21">
        <v>21.879326946730675</v>
      </c>
      <c r="K7" s="21">
        <v>25.847455734923074</v>
      </c>
      <c r="L7" s="21">
        <v>28.693485965484239</v>
      </c>
      <c r="M7" s="21">
        <v>31.518457100730419</v>
      </c>
      <c r="N7" s="21"/>
      <c r="O7" s="21"/>
    </row>
    <row r="8" spans="1:15" x14ac:dyDescent="0.35">
      <c r="A8" s="20" t="str">
        <f t="shared" si="0"/>
        <v>DISTRIBUCION VOLUMEN POR CRITERIO (Consumiciones)Total AperitivosMDD AM</v>
      </c>
      <c r="B8" s="20" t="s">
        <v>163</v>
      </c>
      <c r="C8" s="20" t="s">
        <v>21</v>
      </c>
      <c r="D8" s="20" t="s">
        <v>50</v>
      </c>
      <c r="E8" s="21">
        <v>11.066211779163064</v>
      </c>
      <c r="F8" s="21">
        <v>9.1807548146445548</v>
      </c>
      <c r="G8" s="21">
        <v>14.32813202945564</v>
      </c>
      <c r="H8" s="21">
        <v>9.2274889612532611</v>
      </c>
      <c r="I8" s="21">
        <v>8.4101575792871675</v>
      </c>
      <c r="J8" s="21">
        <v>8.8233955593665865</v>
      </c>
      <c r="K8" s="21">
        <v>11.923095483496434</v>
      </c>
      <c r="L8" s="21">
        <v>11.596450268350738</v>
      </c>
      <c r="M8" s="21">
        <v>8.7626002643688512</v>
      </c>
      <c r="N8" s="21"/>
      <c r="O8" s="21"/>
    </row>
    <row r="9" spans="1:15" x14ac:dyDescent="0.35">
      <c r="A9" s="20" t="str">
        <f t="shared" si="0"/>
        <v>DISTRIBUCION VOLUMEN POR CRITERIO (Consumiciones)Total AperitivosRTO CENTRO</v>
      </c>
      <c r="B9" s="20" t="s">
        <v>163</v>
      </c>
      <c r="C9" s="20" t="s">
        <v>21</v>
      </c>
      <c r="D9" s="20" t="s">
        <v>51</v>
      </c>
      <c r="E9" s="21">
        <v>10.227043972356173</v>
      </c>
      <c r="F9" s="21">
        <v>10.216955367371721</v>
      </c>
      <c r="G9" s="21">
        <v>8.9842362607439679</v>
      </c>
      <c r="H9" s="21">
        <v>12.599295058523023</v>
      </c>
      <c r="I9" s="21">
        <v>11.715461309895593</v>
      </c>
      <c r="J9" s="21">
        <v>11.431802048117405</v>
      </c>
      <c r="K9" s="21">
        <v>11.106463064959085</v>
      </c>
      <c r="L9" s="21">
        <v>12.933445160747524</v>
      </c>
      <c r="M9" s="21">
        <v>11.873921060711076</v>
      </c>
      <c r="N9" s="21"/>
      <c r="O9" s="21"/>
    </row>
    <row r="10" spans="1:15" x14ac:dyDescent="0.35">
      <c r="A10" s="20" t="str">
        <f t="shared" si="0"/>
        <v>DISTRIBUCION VOLUMEN POR CRITERIO (Consumiciones)Total AperitivosNORTE-CENTRO</v>
      </c>
      <c r="B10" s="20" t="s">
        <v>163</v>
      </c>
      <c r="C10" s="20" t="s">
        <v>21</v>
      </c>
      <c r="D10" s="20" t="s">
        <v>52</v>
      </c>
      <c r="E10" s="21">
        <v>8.9124446113267357</v>
      </c>
      <c r="F10" s="21">
        <v>10.948350596253977</v>
      </c>
      <c r="G10" s="21">
        <v>12.182068820590532</v>
      </c>
      <c r="H10" s="21">
        <v>9.4616168220036201</v>
      </c>
      <c r="I10" s="21">
        <v>9.7304929834098495</v>
      </c>
      <c r="J10" s="21">
        <v>10.426166913837092</v>
      </c>
      <c r="K10" s="21">
        <v>7.9363539391110756</v>
      </c>
      <c r="L10" s="21">
        <v>7.8473362990384254</v>
      </c>
      <c r="M10" s="21">
        <v>11.117850045133903</v>
      </c>
      <c r="N10" s="21"/>
      <c r="O10" s="21"/>
    </row>
    <row r="11" spans="1:15" x14ac:dyDescent="0.35">
      <c r="A11" s="20" t="str">
        <f t="shared" si="0"/>
        <v>DISTRIBUCION VOLUMEN POR CRITERIO (Consumiciones)Total AperitivosNOROESTE</v>
      </c>
      <c r="B11" s="20" t="s">
        <v>163</v>
      </c>
      <c r="C11" s="20" t="s">
        <v>21</v>
      </c>
      <c r="D11" s="20" t="s">
        <v>53</v>
      </c>
      <c r="E11" s="21">
        <v>8.1534405787822291</v>
      </c>
      <c r="F11" s="21">
        <v>9.1877046257870578</v>
      </c>
      <c r="G11" s="21">
        <v>7.7000213103497268</v>
      </c>
      <c r="H11" s="21">
        <v>6.0945124214408821</v>
      </c>
      <c r="I11" s="21">
        <v>6.5691678390418602</v>
      </c>
      <c r="J11" s="21">
        <v>7.4486090513575629</v>
      </c>
      <c r="K11" s="21">
        <v>6.6740838535375682</v>
      </c>
      <c r="L11" s="21">
        <v>6.4188515079173118</v>
      </c>
      <c r="M11" s="21">
        <v>5.8831445553437254</v>
      </c>
      <c r="N11" s="21"/>
      <c r="O11" s="21"/>
    </row>
    <row r="12" spans="1:15" x14ac:dyDescent="0.35">
      <c r="A12" s="20" t="str">
        <f t="shared" si="0"/>
        <v>DISTRIBUCION VOLUMEN POR CRITERIO (Consumiciones)Total Aperitivos&lt;2MIL</v>
      </c>
      <c r="B12" s="20" t="s">
        <v>163</v>
      </c>
      <c r="C12" s="20" t="s">
        <v>21</v>
      </c>
      <c r="D12" s="20" t="s">
        <v>54</v>
      </c>
      <c r="E12" s="21">
        <v>4.3833620405726927</v>
      </c>
      <c r="F12" s="21">
        <v>5.9114270097894597</v>
      </c>
      <c r="G12" s="21">
        <v>5.468368929510099</v>
      </c>
      <c r="H12" s="21">
        <v>4.6441065121674407</v>
      </c>
      <c r="I12" s="21">
        <v>5.7054160718639428</v>
      </c>
      <c r="J12" s="21">
        <v>6.1186655256998668</v>
      </c>
      <c r="K12" s="21">
        <v>5.1346394439054528</v>
      </c>
      <c r="L12" s="21">
        <v>3.9397788341203324</v>
      </c>
      <c r="M12" s="21">
        <v>5.4011163057486442</v>
      </c>
      <c r="N12" s="21"/>
      <c r="O12" s="21"/>
    </row>
    <row r="13" spans="1:15" x14ac:dyDescent="0.35">
      <c r="A13" s="20" t="str">
        <f t="shared" si="0"/>
        <v>DISTRIBUCION VOLUMEN POR CRITERIO (Consumiciones)Total Aperitivos2-5MIL</v>
      </c>
      <c r="B13" s="20" t="s">
        <v>163</v>
      </c>
      <c r="C13" s="20" t="s">
        <v>21</v>
      </c>
      <c r="D13" s="20" t="s">
        <v>55</v>
      </c>
      <c r="E13" s="21">
        <v>6.9850257996127052</v>
      </c>
      <c r="F13" s="21">
        <v>4.8936371221266421</v>
      </c>
      <c r="G13" s="21">
        <v>4.8040942509412075</v>
      </c>
      <c r="H13" s="21">
        <v>4.1181926237828756</v>
      </c>
      <c r="I13" s="21">
        <v>4.2370684790596416</v>
      </c>
      <c r="J13" s="21">
        <v>4.9630026286750493</v>
      </c>
      <c r="K13" s="21">
        <v>3.7424079712070824</v>
      </c>
      <c r="L13" s="21">
        <v>4.0520260393113672</v>
      </c>
      <c r="M13" s="21">
        <v>3.9363179927087146</v>
      </c>
      <c r="N13" s="21"/>
      <c r="O13" s="21"/>
    </row>
    <row r="14" spans="1:15" x14ac:dyDescent="0.35">
      <c r="A14" s="20" t="str">
        <f t="shared" si="0"/>
        <v>DISTRIBUCION VOLUMEN POR CRITERIO (Consumiciones)Total Aperitivos5-10MIL</v>
      </c>
      <c r="B14" s="20" t="s">
        <v>163</v>
      </c>
      <c r="C14" s="20" t="s">
        <v>21</v>
      </c>
      <c r="D14" s="20" t="s">
        <v>56</v>
      </c>
      <c r="E14" s="21">
        <v>5.7272861464429008</v>
      </c>
      <c r="F14" s="21">
        <v>5.3842603066242196</v>
      </c>
      <c r="G14" s="21">
        <v>5.99547451045391</v>
      </c>
      <c r="H14" s="21">
        <v>8.7367568577962587</v>
      </c>
      <c r="I14" s="21">
        <v>13.172753110276211</v>
      </c>
      <c r="J14" s="21">
        <v>7.569094091103973</v>
      </c>
      <c r="K14" s="21">
        <v>11.344125635535079</v>
      </c>
      <c r="L14" s="21">
        <v>12.643237245890607</v>
      </c>
      <c r="M14" s="21">
        <v>12.216598613442367</v>
      </c>
      <c r="N14" s="21"/>
      <c r="O14" s="21"/>
    </row>
    <row r="15" spans="1:15" x14ac:dyDescent="0.35">
      <c r="A15" s="20" t="str">
        <f t="shared" si="0"/>
        <v>DISTRIBUCION VOLUMEN POR CRITERIO (Consumiciones)Total Aperitivos10-30MIL</v>
      </c>
      <c r="B15" s="20" t="s">
        <v>163</v>
      </c>
      <c r="C15" s="20" t="s">
        <v>21</v>
      </c>
      <c r="D15" s="20" t="s">
        <v>57</v>
      </c>
      <c r="E15" s="21">
        <v>20.780252617555913</v>
      </c>
      <c r="F15" s="21">
        <v>23.253995688945274</v>
      </c>
      <c r="G15" s="21">
        <v>20.340085063812658</v>
      </c>
      <c r="H15" s="21">
        <v>20.627229773179135</v>
      </c>
      <c r="I15" s="21">
        <v>16.9324462049935</v>
      </c>
      <c r="J15" s="21">
        <v>16.532055427089411</v>
      </c>
      <c r="K15" s="21">
        <v>18.304778820467053</v>
      </c>
      <c r="L15" s="21">
        <v>17.405647810250965</v>
      </c>
      <c r="M15" s="21">
        <v>17.35829700866093</v>
      </c>
      <c r="N15" s="21"/>
      <c r="O15" s="21"/>
    </row>
    <row r="16" spans="1:15" x14ac:dyDescent="0.35">
      <c r="A16" s="20" t="str">
        <f t="shared" si="0"/>
        <v>DISTRIBUCION VOLUMEN POR CRITERIO (Consumiciones)Total Aperitivos30-100MIL</v>
      </c>
      <c r="B16" s="20" t="s">
        <v>163</v>
      </c>
      <c r="C16" s="20" t="s">
        <v>21</v>
      </c>
      <c r="D16" s="20" t="s">
        <v>58</v>
      </c>
      <c r="E16" s="21">
        <v>20.738847767985231</v>
      </c>
      <c r="F16" s="21">
        <v>19.589391040897102</v>
      </c>
      <c r="G16" s="21">
        <v>21.737725830511685</v>
      </c>
      <c r="H16" s="21">
        <v>21.845163298324756</v>
      </c>
      <c r="I16" s="21">
        <v>21.645316946213178</v>
      </c>
      <c r="J16" s="21">
        <v>23.708039598810768</v>
      </c>
      <c r="K16" s="21">
        <v>20.268547108643997</v>
      </c>
      <c r="L16" s="21">
        <v>23.544560945940738</v>
      </c>
      <c r="M16" s="21">
        <v>21.724924026128026</v>
      </c>
      <c r="N16" s="21"/>
      <c r="O16" s="21"/>
    </row>
    <row r="17" spans="1:15" x14ac:dyDescent="0.35">
      <c r="A17" s="20" t="str">
        <f t="shared" si="0"/>
        <v>DISTRIBUCION VOLUMEN POR CRITERIO (Consumiciones)Total Aperitivos100-200MIL</v>
      </c>
      <c r="B17" s="20" t="s">
        <v>163</v>
      </c>
      <c r="C17" s="20" t="s">
        <v>21</v>
      </c>
      <c r="D17" s="20" t="s">
        <v>59</v>
      </c>
      <c r="E17" s="21">
        <v>9.4215314443447049</v>
      </c>
      <c r="F17" s="21">
        <v>8.6868757160205803</v>
      </c>
      <c r="G17" s="21">
        <v>8.5564457888381114</v>
      </c>
      <c r="H17" s="21">
        <v>9.2120521560101132</v>
      </c>
      <c r="I17" s="21">
        <v>6.9116105204484359</v>
      </c>
      <c r="J17" s="21">
        <v>9.8237856434982458</v>
      </c>
      <c r="K17" s="21">
        <v>8.8336477246781708</v>
      </c>
      <c r="L17" s="21">
        <v>9.2506774497740665</v>
      </c>
      <c r="M17" s="21">
        <v>8.931982012622786</v>
      </c>
      <c r="N17" s="21"/>
      <c r="O17" s="21"/>
    </row>
    <row r="18" spans="1:15" x14ac:dyDescent="0.35">
      <c r="A18" s="20" t="str">
        <f t="shared" si="0"/>
        <v>DISTRIBUCION VOLUMEN POR CRITERIO (Consumiciones)Total Aperitivos200-500MIL</v>
      </c>
      <c r="B18" s="20" t="s">
        <v>163</v>
      </c>
      <c r="C18" s="20" t="s">
        <v>21</v>
      </c>
      <c r="D18" s="20" t="s">
        <v>60</v>
      </c>
      <c r="E18" s="21">
        <v>15.102040628047355</v>
      </c>
      <c r="F18" s="21">
        <v>13.578863162924208</v>
      </c>
      <c r="G18" s="21">
        <v>14.696334915824119</v>
      </c>
      <c r="H18" s="21">
        <v>14.689801602172246</v>
      </c>
      <c r="I18" s="21">
        <v>14.910751592290842</v>
      </c>
      <c r="J18" s="21">
        <v>15.288266901888568</v>
      </c>
      <c r="K18" s="21">
        <v>13.450367582182906</v>
      </c>
      <c r="L18" s="21">
        <v>13.328627116920996</v>
      </c>
      <c r="M18" s="21">
        <v>15.007583598835897</v>
      </c>
      <c r="N18" s="21"/>
      <c r="O18" s="21"/>
    </row>
    <row r="19" spans="1:15" x14ac:dyDescent="0.35">
      <c r="A19" s="20" t="str">
        <f t="shared" si="0"/>
        <v>DISTRIBUCION VOLUMEN POR CRITERIO (Consumiciones)Total Aperitivos&gt;500MIL</v>
      </c>
      <c r="B19" s="20" t="s">
        <v>163</v>
      </c>
      <c r="C19" s="20" t="s">
        <v>21</v>
      </c>
      <c r="D19" s="20" t="s">
        <v>61</v>
      </c>
      <c r="E19" s="21">
        <v>16.861654478006439</v>
      </c>
      <c r="F19" s="21">
        <v>18.701525519742709</v>
      </c>
      <c r="G19" s="21">
        <v>18.401449991712639</v>
      </c>
      <c r="H19" s="21">
        <v>16.126694493460821</v>
      </c>
      <c r="I19" s="21">
        <v>16.484640520905035</v>
      </c>
      <c r="J19" s="21">
        <v>15.997060311926733</v>
      </c>
      <c r="K19" s="21">
        <v>18.921461224707343</v>
      </c>
      <c r="L19" s="21">
        <v>15.835471725893131</v>
      </c>
      <c r="M19" s="21">
        <v>15.423183199524946</v>
      </c>
      <c r="N19" s="21"/>
      <c r="O19" s="21"/>
    </row>
    <row r="20" spans="1:15" x14ac:dyDescent="0.35">
      <c r="A20" s="20" t="str">
        <f t="shared" si="0"/>
        <v>DISTRIBUCION VOLUMEN POR CRITERIO (Consumiciones)Total AperitivosDE 15 A 19 AÑOS</v>
      </c>
      <c r="B20" s="20" t="s">
        <v>163</v>
      </c>
      <c r="C20" s="20" t="s">
        <v>21</v>
      </c>
      <c r="D20" s="20" t="s">
        <v>62</v>
      </c>
      <c r="E20" s="21">
        <v>6.9252996731341749</v>
      </c>
      <c r="F20" s="21">
        <v>5.4528697833432567</v>
      </c>
      <c r="G20" s="21">
        <v>4.7746371321004908</v>
      </c>
      <c r="H20" s="21">
        <v>8.9326898051796473</v>
      </c>
      <c r="I20" s="21">
        <v>5.6307056908944144</v>
      </c>
      <c r="J20" s="21">
        <v>7.499963978717572</v>
      </c>
      <c r="K20" s="21">
        <v>9.6600612072771685</v>
      </c>
      <c r="L20" s="21">
        <v>12.361381331482397</v>
      </c>
      <c r="M20" s="21">
        <v>10.995197973294701</v>
      </c>
      <c r="N20" s="21"/>
      <c r="O20" s="21"/>
    </row>
    <row r="21" spans="1:15" x14ac:dyDescent="0.35">
      <c r="A21" s="20" t="str">
        <f t="shared" si="0"/>
        <v>DISTRIBUCION VOLUMEN POR CRITERIO (Consumiciones)Total AperitivosDE 20 A 24 AÑOS</v>
      </c>
      <c r="B21" s="20" t="s">
        <v>163</v>
      </c>
      <c r="C21" s="20" t="s">
        <v>21</v>
      </c>
      <c r="D21" s="20" t="s">
        <v>63</v>
      </c>
      <c r="E21" s="21">
        <v>4.4251645169295832</v>
      </c>
      <c r="F21" s="21">
        <v>5.2752631969493224</v>
      </c>
      <c r="G21" s="21">
        <v>4.326115685601307</v>
      </c>
      <c r="H21" s="21">
        <v>3.1039533783439333</v>
      </c>
      <c r="I21" s="21">
        <v>4.7245020241240789</v>
      </c>
      <c r="J21" s="21">
        <v>2.9517007316713166</v>
      </c>
      <c r="K21" s="21">
        <v>3.1974197581815571</v>
      </c>
      <c r="L21" s="21">
        <v>5.7692402746958056</v>
      </c>
      <c r="M21" s="21">
        <v>6.3182721528412316</v>
      </c>
      <c r="N21" s="21"/>
      <c r="O21" s="21"/>
    </row>
    <row r="22" spans="1:15" x14ac:dyDescent="0.35">
      <c r="A22" s="20" t="str">
        <f t="shared" si="0"/>
        <v>DISTRIBUCION VOLUMEN POR CRITERIO (Consumiciones)Total AperitivosDE 25 A 34 AÑOS</v>
      </c>
      <c r="B22" s="20" t="s">
        <v>163</v>
      </c>
      <c r="C22" s="20" t="s">
        <v>21</v>
      </c>
      <c r="D22" s="20" t="s">
        <v>64</v>
      </c>
      <c r="E22" s="21">
        <v>10.787162651497189</v>
      </c>
      <c r="F22" s="21">
        <v>10.736670931871942</v>
      </c>
      <c r="G22" s="21">
        <v>9.6932493547699661</v>
      </c>
      <c r="H22" s="21">
        <v>9.2030369186491097</v>
      </c>
      <c r="I22" s="21">
        <v>7.6731713746899635</v>
      </c>
      <c r="J22" s="21">
        <v>8.1088027228575239</v>
      </c>
      <c r="K22" s="21">
        <v>6.9564584193137824</v>
      </c>
      <c r="L22" s="21">
        <v>6.8238735754274167</v>
      </c>
      <c r="M22" s="21">
        <v>6.3227515318869649</v>
      </c>
      <c r="N22" s="21"/>
      <c r="O22" s="21"/>
    </row>
    <row r="23" spans="1:15" x14ac:dyDescent="0.35">
      <c r="A23" s="20" t="str">
        <f t="shared" si="0"/>
        <v>DISTRIBUCION VOLUMEN POR CRITERIO (Consumiciones)Total AperitivosDE 35 A 49 AÑOS</v>
      </c>
      <c r="B23" s="20" t="s">
        <v>163</v>
      </c>
      <c r="C23" s="20" t="s">
        <v>21</v>
      </c>
      <c r="D23" s="20" t="s">
        <v>65</v>
      </c>
      <c r="E23" s="21">
        <v>27.187228707362372</v>
      </c>
      <c r="F23" s="21">
        <v>28.193827337009736</v>
      </c>
      <c r="G23" s="21">
        <v>29.422526519546327</v>
      </c>
      <c r="H23" s="21">
        <v>21.388033524519567</v>
      </c>
      <c r="I23" s="21">
        <v>23.153239847719014</v>
      </c>
      <c r="J23" s="21">
        <v>26.331285098786168</v>
      </c>
      <c r="K23" s="21">
        <v>23.350511417123485</v>
      </c>
      <c r="L23" s="21">
        <v>19.365940314308652</v>
      </c>
      <c r="M23" s="21">
        <v>21.758962894599925</v>
      </c>
      <c r="N23" s="21"/>
      <c r="O23" s="21"/>
    </row>
    <row r="24" spans="1:15" x14ac:dyDescent="0.35">
      <c r="A24" s="20" t="str">
        <f t="shared" si="0"/>
        <v>DISTRIBUCION VOLUMEN POR CRITERIO (Consumiciones)Total AperitivosDE 50 A 59 AÑOS</v>
      </c>
      <c r="B24" s="20" t="s">
        <v>163</v>
      </c>
      <c r="C24" s="20" t="s">
        <v>21</v>
      </c>
      <c r="D24" s="20" t="s">
        <v>66</v>
      </c>
      <c r="E24" s="21">
        <v>22.900009317936288</v>
      </c>
      <c r="F24" s="21">
        <v>20.717242228066013</v>
      </c>
      <c r="G24" s="21">
        <v>21.014402244690171</v>
      </c>
      <c r="H24" s="21">
        <v>19.143087378936006</v>
      </c>
      <c r="I24" s="21">
        <v>18.985542955453766</v>
      </c>
      <c r="J24" s="21">
        <v>18.988891387926369</v>
      </c>
      <c r="K24" s="21">
        <v>17.430677248654384</v>
      </c>
      <c r="L24" s="21">
        <v>17.283820781670119</v>
      </c>
      <c r="M24" s="21">
        <v>18.092095224263101</v>
      </c>
      <c r="N24" s="21"/>
      <c r="O24" s="21"/>
    </row>
    <row r="25" spans="1:15" x14ac:dyDescent="0.35">
      <c r="A25" s="20" t="str">
        <f t="shared" si="0"/>
        <v>DISTRIBUCION VOLUMEN POR CRITERIO (Consumiciones)Total AperitivosDE 60 A 75 AÑOS</v>
      </c>
      <c r="B25" s="20" t="s">
        <v>163</v>
      </c>
      <c r="C25" s="20" t="s">
        <v>21</v>
      </c>
      <c r="D25" s="20" t="s">
        <v>67</v>
      </c>
      <c r="E25" s="21">
        <v>27.775116681781402</v>
      </c>
      <c r="F25" s="21">
        <v>29.62410389967658</v>
      </c>
      <c r="G25" s="21">
        <v>30.769044645182674</v>
      </c>
      <c r="H25" s="21">
        <v>38.229185578839953</v>
      </c>
      <c r="I25" s="21">
        <v>39.832832076529897</v>
      </c>
      <c r="J25" s="21">
        <v>36.119321815894338</v>
      </c>
      <c r="K25" s="21">
        <v>39.404853222817394</v>
      </c>
      <c r="L25" s="21">
        <v>38.395767384956237</v>
      </c>
      <c r="M25" s="21">
        <v>36.512702757856154</v>
      </c>
      <c r="N25" s="21"/>
      <c r="O25" s="21"/>
    </row>
    <row r="26" spans="1:15" x14ac:dyDescent="0.35">
      <c r="A26" s="20" t="str">
        <f t="shared" si="0"/>
        <v>DISTRIBUCION VOLUMEN POR CRITERIO (Consumiciones)Total AperitivosNIVEL ALTO</v>
      </c>
      <c r="B26" s="20" t="s">
        <v>163</v>
      </c>
      <c r="C26" s="20" t="s">
        <v>21</v>
      </c>
      <c r="D26" s="20" t="s">
        <v>122</v>
      </c>
      <c r="E26" s="21">
        <v>22.708631822505307</v>
      </c>
      <c r="F26" s="21">
        <v>21.51299560388248</v>
      </c>
      <c r="G26" s="21">
        <v>22.133824556626333</v>
      </c>
      <c r="H26" s="21">
        <v>17.816568539504718</v>
      </c>
      <c r="I26" s="21">
        <v>16.099690803093523</v>
      </c>
      <c r="J26" s="21">
        <v>16.355744428122605</v>
      </c>
      <c r="K26" s="21">
        <v>22.238372742090338</v>
      </c>
      <c r="L26" s="21">
        <v>17.118051538766256</v>
      </c>
      <c r="M26" s="21">
        <v>19.038601896910855</v>
      </c>
      <c r="N26" s="21"/>
      <c r="O26" s="21"/>
    </row>
    <row r="27" spans="1:15" x14ac:dyDescent="0.35">
      <c r="A27" s="20" t="str">
        <f t="shared" si="0"/>
        <v>DISTRIBUCION VOLUMEN POR CRITERIO (Consumiciones)Total AperitivosNIVEL MEDIO ALTO</v>
      </c>
      <c r="B27" s="20" t="s">
        <v>163</v>
      </c>
      <c r="C27" s="20" t="s">
        <v>21</v>
      </c>
      <c r="D27" s="20" t="s">
        <v>123</v>
      </c>
      <c r="E27" s="21">
        <v>12.379090550966804</v>
      </c>
      <c r="F27" s="21">
        <v>11.437117783010246</v>
      </c>
      <c r="G27" s="21">
        <v>9.8639319371107899</v>
      </c>
      <c r="H27" s="21">
        <v>8.3261145847401004</v>
      </c>
      <c r="I27" s="21">
        <v>10.991222047143697</v>
      </c>
      <c r="J27" s="21">
        <v>13.276926347898815</v>
      </c>
      <c r="K27" s="21">
        <v>12.078814632990417</v>
      </c>
      <c r="L27" s="21">
        <v>11.67374790104501</v>
      </c>
      <c r="M27" s="21">
        <v>12.752745262778594</v>
      </c>
      <c r="N27" s="21"/>
      <c r="O27" s="21"/>
    </row>
    <row r="28" spans="1:15" x14ac:dyDescent="0.35">
      <c r="A28" s="20" t="str">
        <f t="shared" si="0"/>
        <v>DISTRIBUCION VOLUMEN POR CRITERIO (Consumiciones)Total AperitivosNIVEL MEDIO</v>
      </c>
      <c r="B28" s="20" t="s">
        <v>163</v>
      </c>
      <c r="C28" s="20" t="s">
        <v>21</v>
      </c>
      <c r="D28" s="20" t="s">
        <v>124</v>
      </c>
      <c r="E28" s="21">
        <v>26.281968132657891</v>
      </c>
      <c r="F28" s="21">
        <v>24.243692231957187</v>
      </c>
      <c r="G28" s="21">
        <v>26.462962908152392</v>
      </c>
      <c r="H28" s="21">
        <v>29.389369711485575</v>
      </c>
      <c r="I28" s="21">
        <v>28.446778760955212</v>
      </c>
      <c r="J28" s="21">
        <v>27.531830513716198</v>
      </c>
      <c r="K28" s="21">
        <v>25.007717533241568</v>
      </c>
      <c r="L28" s="21">
        <v>25.287710202235846</v>
      </c>
      <c r="M28" s="21">
        <v>25.794209623540958</v>
      </c>
      <c r="N28" s="21"/>
      <c r="O28" s="21"/>
    </row>
    <row r="29" spans="1:15" x14ac:dyDescent="0.35">
      <c r="A29" s="20" t="str">
        <f t="shared" si="0"/>
        <v>DISTRIBUCION VOLUMEN POR CRITERIO (Consumiciones)Total AperitivosNIVEL MEDIO BAJO</v>
      </c>
      <c r="B29" s="20" t="s">
        <v>163</v>
      </c>
      <c r="C29" s="20" t="s">
        <v>21</v>
      </c>
      <c r="D29" s="20" t="s">
        <v>125</v>
      </c>
      <c r="E29" s="21">
        <v>12.680253632380659</v>
      </c>
      <c r="F29" s="21">
        <v>12.078445993270989</v>
      </c>
      <c r="G29" s="21">
        <v>14.485288459261714</v>
      </c>
      <c r="H29" s="21">
        <v>16.922629050708029</v>
      </c>
      <c r="I29" s="21">
        <v>13.516987738089803</v>
      </c>
      <c r="J29" s="21">
        <v>15.66853743050528</v>
      </c>
      <c r="K29" s="21">
        <v>13.232432798399879</v>
      </c>
      <c r="L29" s="21">
        <v>15.09581576170595</v>
      </c>
      <c r="M29" s="21">
        <v>14.625756291629363</v>
      </c>
      <c r="N29" s="21"/>
      <c r="O29" s="21"/>
    </row>
    <row r="30" spans="1:15" x14ac:dyDescent="0.35">
      <c r="A30" s="20" t="str">
        <f t="shared" si="0"/>
        <v>DISTRIBUCION VOLUMEN POR CRITERIO (Consumiciones)Total AperitivosNIVEL BAJO</v>
      </c>
      <c r="B30" s="20" t="s">
        <v>163</v>
      </c>
      <c r="C30" s="20" t="s">
        <v>21</v>
      </c>
      <c r="D30" s="20" t="s">
        <v>144</v>
      </c>
      <c r="E30" s="21">
        <v>25.950055861489336</v>
      </c>
      <c r="F30" s="21">
        <v>30.727721240179324</v>
      </c>
      <c r="G30" s="21">
        <v>27.0539699405678</v>
      </c>
      <c r="H30" s="21">
        <v>27.545315430455226</v>
      </c>
      <c r="I30" s="21">
        <v>30.94532926584473</v>
      </c>
      <c r="J30" s="21">
        <v>27.16692613704253</v>
      </c>
      <c r="K30" s="21">
        <v>27.442640685625218</v>
      </c>
      <c r="L30" s="21">
        <v>30.824700887958745</v>
      </c>
      <c r="M30" s="21">
        <v>27.788686925140226</v>
      </c>
      <c r="N30" s="21"/>
      <c r="O30" s="21"/>
    </row>
    <row r="31" spans="1:15" x14ac:dyDescent="0.35">
      <c r="A31" s="20" t="str">
        <f t="shared" si="0"/>
        <v>DISTRIBUCION VOLUMEN POR CRITERIO (Consumiciones)Total AperitivosHOMBRE</v>
      </c>
      <c r="B31" s="20" t="s">
        <v>163</v>
      </c>
      <c r="C31" s="20" t="s">
        <v>21</v>
      </c>
      <c r="D31" s="20" t="s">
        <v>72</v>
      </c>
      <c r="E31" s="21">
        <v>42.578632772750296</v>
      </c>
      <c r="F31" s="21">
        <v>42.612296460120938</v>
      </c>
      <c r="G31" s="21">
        <v>40.401655695782921</v>
      </c>
      <c r="H31" s="21">
        <v>41.222924102970467</v>
      </c>
      <c r="I31" s="21">
        <v>40.691734388743825</v>
      </c>
      <c r="J31" s="21">
        <v>40.429742685043962</v>
      </c>
      <c r="K31" s="21">
        <v>46.364087505230849</v>
      </c>
      <c r="L31" s="21">
        <v>42.362590750225237</v>
      </c>
      <c r="M31" s="21">
        <v>41.76195956517023</v>
      </c>
      <c r="N31" s="21"/>
      <c r="O31" s="21"/>
    </row>
    <row r="32" spans="1:15" x14ac:dyDescent="0.35">
      <c r="A32" s="20" t="str">
        <f t="shared" si="0"/>
        <v>DISTRIBUCION VOLUMEN POR CRITERIO (Consumiciones)Total AperitivosMUJER</v>
      </c>
      <c r="B32" s="20" t="s">
        <v>163</v>
      </c>
      <c r="C32" s="20" t="s">
        <v>21</v>
      </c>
      <c r="D32" s="20" t="s">
        <v>73</v>
      </c>
      <c r="E32" s="21">
        <v>57.421348775890714</v>
      </c>
      <c r="F32" s="21">
        <v>57.38768544141255</v>
      </c>
      <c r="G32" s="21">
        <v>59.598314706509129</v>
      </c>
      <c r="H32" s="21">
        <v>58.777066953341681</v>
      </c>
      <c r="I32" s="21">
        <v>59.308274226383141</v>
      </c>
      <c r="J32" s="21">
        <v>59.570230957920103</v>
      </c>
      <c r="K32" s="21">
        <v>53.635890887116574</v>
      </c>
      <c r="L32" s="21">
        <v>57.637444305390503</v>
      </c>
      <c r="M32" s="21">
        <v>58.238040434829777</v>
      </c>
      <c r="N32" s="21"/>
      <c r="O32" s="21"/>
    </row>
    <row r="33" spans="1:15" x14ac:dyDescent="0.35">
      <c r="A33" s="20" t="str">
        <f t="shared" si="0"/>
        <v>DISTRIBUCION VOLUMEN POR CRITERIO (Consumiciones)Patatas Fritas + Otros Aperitivos SaladosT.ESPAÑA</v>
      </c>
      <c r="B33" s="20" t="s">
        <v>163</v>
      </c>
      <c r="C33" s="20" t="s">
        <v>22</v>
      </c>
      <c r="D33" s="20" t="s">
        <v>44</v>
      </c>
      <c r="E33" s="21">
        <v>100</v>
      </c>
      <c r="F33" s="21">
        <v>100</v>
      </c>
      <c r="G33" s="21">
        <v>100</v>
      </c>
      <c r="H33" s="21">
        <v>100</v>
      </c>
      <c r="I33" s="21">
        <v>100</v>
      </c>
      <c r="J33" s="21">
        <v>100</v>
      </c>
      <c r="K33" s="21">
        <v>100</v>
      </c>
      <c r="L33" s="21">
        <v>100</v>
      </c>
      <c r="M33" s="21">
        <v>100</v>
      </c>
      <c r="N33" s="21"/>
      <c r="O33" s="21"/>
    </row>
    <row r="34" spans="1:15" x14ac:dyDescent="0.35">
      <c r="A34" s="20" t="str">
        <f t="shared" si="0"/>
        <v>DISTRIBUCION VOLUMEN POR CRITERIO (Consumiciones)Patatas Fritas + Otros Aperitivos SaladosBCN AM</v>
      </c>
      <c r="B34" s="20" t="s">
        <v>163</v>
      </c>
      <c r="C34" s="20" t="s">
        <v>22</v>
      </c>
      <c r="D34" s="20" t="s">
        <v>46</v>
      </c>
      <c r="E34" s="21">
        <v>10.876865306300067</v>
      </c>
      <c r="F34" s="21">
        <v>11.901294977408455</v>
      </c>
      <c r="G34" s="21">
        <v>8.2566919879872831</v>
      </c>
      <c r="H34" s="21">
        <v>9.9646988875655627</v>
      </c>
      <c r="I34" s="21">
        <v>13.087660833454203</v>
      </c>
      <c r="J34" s="21">
        <v>14.725223532748466</v>
      </c>
      <c r="K34" s="21">
        <v>11.188031276802178</v>
      </c>
      <c r="L34" s="21">
        <v>9.4746061482462203</v>
      </c>
      <c r="M34" s="21">
        <v>8.5720690368988386</v>
      </c>
      <c r="N34" s="21"/>
      <c r="O34" s="21"/>
    </row>
    <row r="35" spans="1:15" x14ac:dyDescent="0.35">
      <c r="A35" s="20" t="str">
        <f t="shared" si="0"/>
        <v>DISTRIBUCION VOLUMEN POR CRITERIO (Consumiciones)Patatas Fritas + Otros Aperitivos SaladosREST.CAT ARAGON</v>
      </c>
      <c r="B35" s="20" t="s">
        <v>163</v>
      </c>
      <c r="C35" s="20" t="s">
        <v>22</v>
      </c>
      <c r="D35" s="20" t="s">
        <v>47</v>
      </c>
      <c r="E35" s="21">
        <v>13.711077426303403</v>
      </c>
      <c r="F35" s="21">
        <v>16.456627101645793</v>
      </c>
      <c r="G35" s="21">
        <v>13.452760346189363</v>
      </c>
      <c r="H35" s="21">
        <v>14.094953486544249</v>
      </c>
      <c r="I35" s="21">
        <v>13.083492576700854</v>
      </c>
      <c r="J35" s="21">
        <v>15.971336186759597</v>
      </c>
      <c r="K35" s="21">
        <v>15.393748307522081</v>
      </c>
      <c r="L35" s="21">
        <v>13.602460595747278</v>
      </c>
      <c r="M35" s="21">
        <v>12.255071379580398</v>
      </c>
      <c r="N35" s="21"/>
      <c r="O35" s="21"/>
    </row>
    <row r="36" spans="1:15" x14ac:dyDescent="0.35">
      <c r="A36" s="20" t="str">
        <f t="shared" si="0"/>
        <v>DISTRIBUCION VOLUMEN POR CRITERIO (Consumiciones)Patatas Fritas + Otros Aperitivos SaladosLEVANTE</v>
      </c>
      <c r="B36" s="20" t="s">
        <v>163</v>
      </c>
      <c r="C36" s="20" t="s">
        <v>22</v>
      </c>
      <c r="D36" s="20" t="s">
        <v>48</v>
      </c>
      <c r="E36" s="21">
        <v>12.644314419474975</v>
      </c>
      <c r="F36" s="21">
        <v>12.971760840182474</v>
      </c>
      <c r="G36" s="21">
        <v>16.436491247960575</v>
      </c>
      <c r="H36" s="21">
        <v>12.465500843699221</v>
      </c>
      <c r="I36" s="21">
        <v>10.708186470345527</v>
      </c>
      <c r="J36" s="21">
        <v>9.5985737507314131</v>
      </c>
      <c r="K36" s="21">
        <v>12.205811132808275</v>
      </c>
      <c r="L36" s="21">
        <v>10.453603900935173</v>
      </c>
      <c r="M36" s="21">
        <v>9.3906520482532834</v>
      </c>
      <c r="N36" s="21"/>
      <c r="O36" s="21"/>
    </row>
    <row r="37" spans="1:15" x14ac:dyDescent="0.35">
      <c r="A37" s="20" t="str">
        <f t="shared" si="0"/>
        <v>DISTRIBUCION VOLUMEN POR CRITERIO (Consumiciones)Patatas Fritas + Otros Aperitivos SaladosANDALUCIA</v>
      </c>
      <c r="B37" s="20" t="s">
        <v>163</v>
      </c>
      <c r="C37" s="20" t="s">
        <v>22</v>
      </c>
      <c r="D37" s="20" t="s">
        <v>49</v>
      </c>
      <c r="E37" s="21">
        <v>20.264179954235399</v>
      </c>
      <c r="F37" s="21">
        <v>17.451744828680933</v>
      </c>
      <c r="G37" s="21">
        <v>17.092271020546988</v>
      </c>
      <c r="H37" s="21">
        <v>20.507193537117313</v>
      </c>
      <c r="I37" s="21">
        <v>22.246028538476814</v>
      </c>
      <c r="J37" s="21">
        <v>19.04010965744969</v>
      </c>
      <c r="K37" s="21">
        <v>20.737456817702622</v>
      </c>
      <c r="L37" s="21">
        <v>21.712534959231718</v>
      </c>
      <c r="M37" s="21">
        <v>28.573456622307923</v>
      </c>
      <c r="N37" s="21"/>
      <c r="O37" s="21"/>
    </row>
    <row r="38" spans="1:15" x14ac:dyDescent="0.35">
      <c r="A38" s="20" t="str">
        <f t="shared" si="0"/>
        <v>DISTRIBUCION VOLUMEN POR CRITERIO (Consumiciones)Patatas Fritas + Otros Aperitivos SaladosMDD AM</v>
      </c>
      <c r="B38" s="20" t="s">
        <v>163</v>
      </c>
      <c r="C38" s="20" t="s">
        <v>22</v>
      </c>
      <c r="D38" s="20" t="s">
        <v>50</v>
      </c>
      <c r="E38" s="21">
        <v>13.019350229729582</v>
      </c>
      <c r="F38" s="21">
        <v>11.132777410706275</v>
      </c>
      <c r="G38" s="21">
        <v>15.25314951692771</v>
      </c>
      <c r="H38" s="21">
        <v>10.993611427527044</v>
      </c>
      <c r="I38" s="21">
        <v>10.218535998389026</v>
      </c>
      <c r="J38" s="21">
        <v>10.87750643942632</v>
      </c>
      <c r="K38" s="21">
        <v>10.656781984306958</v>
      </c>
      <c r="L38" s="21">
        <v>11.86217954832482</v>
      </c>
      <c r="M38" s="21">
        <v>11.092410548816424</v>
      </c>
      <c r="N38" s="21"/>
      <c r="O38" s="21"/>
    </row>
    <row r="39" spans="1:15" x14ac:dyDescent="0.35">
      <c r="A39" s="20" t="str">
        <f t="shared" si="0"/>
        <v>DISTRIBUCION VOLUMEN POR CRITERIO (Consumiciones)Patatas Fritas + Otros Aperitivos SaladosRTO CENTRO</v>
      </c>
      <c r="B39" s="20" t="s">
        <v>163</v>
      </c>
      <c r="C39" s="20" t="s">
        <v>22</v>
      </c>
      <c r="D39" s="20" t="s">
        <v>51</v>
      </c>
      <c r="E39" s="21">
        <v>10.513238008550944</v>
      </c>
      <c r="F39" s="21">
        <v>9.8453843977216309</v>
      </c>
      <c r="G39" s="21">
        <v>10.206036777621746</v>
      </c>
      <c r="H39" s="21">
        <v>16.407396348344925</v>
      </c>
      <c r="I39" s="21">
        <v>14.600657063716593</v>
      </c>
      <c r="J39" s="21">
        <v>13.45869092277791</v>
      </c>
      <c r="K39" s="21">
        <v>13.410711220801316</v>
      </c>
      <c r="L39" s="21">
        <v>16.703976862997969</v>
      </c>
      <c r="M39" s="21">
        <v>14.830654250290998</v>
      </c>
      <c r="N39" s="21"/>
      <c r="O39" s="21"/>
    </row>
    <row r="40" spans="1:15" x14ac:dyDescent="0.35">
      <c r="A40" s="20" t="str">
        <f t="shared" si="0"/>
        <v>DISTRIBUCION VOLUMEN POR CRITERIO (Consumiciones)Patatas Fritas + Otros Aperitivos SaladosNORTE-CENTRO</v>
      </c>
      <c r="B40" s="20" t="s">
        <v>163</v>
      </c>
      <c r="C40" s="20" t="s">
        <v>22</v>
      </c>
      <c r="D40" s="20" t="s">
        <v>52</v>
      </c>
      <c r="E40" s="21">
        <v>9.178811933608694</v>
      </c>
      <c r="F40" s="21">
        <v>10.485642862876819</v>
      </c>
      <c r="G40" s="21">
        <v>12.236999108435095</v>
      </c>
      <c r="H40" s="21">
        <v>9.2302537340318604</v>
      </c>
      <c r="I40" s="21">
        <v>8.7775407707613695</v>
      </c>
      <c r="J40" s="21">
        <v>9.6422863061383133</v>
      </c>
      <c r="K40" s="21">
        <v>9.0709897806902759</v>
      </c>
      <c r="L40" s="21">
        <v>8.8990274370352278</v>
      </c>
      <c r="M40" s="21">
        <v>9.4241445140038671</v>
      </c>
      <c r="N40" s="21"/>
      <c r="O40" s="21"/>
    </row>
    <row r="41" spans="1:15" x14ac:dyDescent="0.35">
      <c r="A41" s="20" t="str">
        <f t="shared" si="0"/>
        <v>DISTRIBUCION VOLUMEN POR CRITERIO (Consumiciones)Patatas Fritas + Otros Aperitivos SaladosNOROESTE</v>
      </c>
      <c r="B41" s="20" t="s">
        <v>163</v>
      </c>
      <c r="C41" s="20" t="s">
        <v>22</v>
      </c>
      <c r="D41" s="20" t="s">
        <v>53</v>
      </c>
      <c r="E41" s="21">
        <v>9.7921572822645864</v>
      </c>
      <c r="F41" s="21">
        <v>9.754771213150935</v>
      </c>
      <c r="G41" s="21">
        <v>7.0656012596802364</v>
      </c>
      <c r="H41" s="21">
        <v>6.3364030170849555</v>
      </c>
      <c r="I41" s="21">
        <v>7.2778995083991784</v>
      </c>
      <c r="J41" s="21">
        <v>6.686288113882588</v>
      </c>
      <c r="K41" s="21">
        <v>7.3364732738053302</v>
      </c>
      <c r="L41" s="21">
        <v>7.2916181784189478</v>
      </c>
      <c r="M41" s="21">
        <v>5.8615340586232207</v>
      </c>
      <c r="N41" s="21"/>
      <c r="O41" s="21"/>
    </row>
    <row r="42" spans="1:15" x14ac:dyDescent="0.35">
      <c r="A42" s="20" t="str">
        <f t="shared" si="0"/>
        <v>DISTRIBUCION VOLUMEN POR CRITERIO (Consumiciones)Patatas Fritas + Otros Aperitivos Salados&lt;2MIL</v>
      </c>
      <c r="B42" s="20" t="s">
        <v>163</v>
      </c>
      <c r="C42" s="20" t="s">
        <v>22</v>
      </c>
      <c r="D42" s="20" t="s">
        <v>54</v>
      </c>
      <c r="E42" s="21">
        <v>4.0477228304425239</v>
      </c>
      <c r="F42" s="21">
        <v>5.4774936333576827</v>
      </c>
      <c r="G42" s="21">
        <v>6.4171959410640929</v>
      </c>
      <c r="H42" s="21">
        <v>5.3548444355526241</v>
      </c>
      <c r="I42" s="21">
        <v>5.9902443781341148</v>
      </c>
      <c r="J42" s="21">
        <v>6.4644401857311458</v>
      </c>
      <c r="K42" s="21">
        <v>6.4695337532428221</v>
      </c>
      <c r="L42" s="21">
        <v>4.7805227955175873</v>
      </c>
      <c r="M42" s="21">
        <v>7.0770230561644052</v>
      </c>
      <c r="N42" s="21"/>
      <c r="O42" s="21"/>
    </row>
    <row r="43" spans="1:15" x14ac:dyDescent="0.35">
      <c r="A43" s="20" t="str">
        <f t="shared" si="0"/>
        <v>DISTRIBUCION VOLUMEN POR CRITERIO (Consumiciones)Patatas Fritas + Otros Aperitivos Salados2-5MIL</v>
      </c>
      <c r="B43" s="20" t="s">
        <v>163</v>
      </c>
      <c r="C43" s="20" t="s">
        <v>22</v>
      </c>
      <c r="D43" s="20" t="s">
        <v>55</v>
      </c>
      <c r="E43" s="21">
        <v>7.1064788456587094</v>
      </c>
      <c r="F43" s="21">
        <v>5.0312638370720748</v>
      </c>
      <c r="G43" s="21">
        <v>5.3803310102369259</v>
      </c>
      <c r="H43" s="21">
        <v>4.937259389655912</v>
      </c>
      <c r="I43" s="21">
        <v>4.8878496019737252</v>
      </c>
      <c r="J43" s="21">
        <v>5.785495701637374</v>
      </c>
      <c r="K43" s="21">
        <v>4.4556099326777971</v>
      </c>
      <c r="L43" s="21">
        <v>5.090434238489685</v>
      </c>
      <c r="M43" s="21">
        <v>4.6825879523650977</v>
      </c>
      <c r="N43" s="21"/>
      <c r="O43" s="21"/>
    </row>
    <row r="44" spans="1:15" x14ac:dyDescent="0.35">
      <c r="A44" s="20" t="str">
        <f t="shared" si="0"/>
        <v>DISTRIBUCION VOLUMEN POR CRITERIO (Consumiciones)Patatas Fritas + Otros Aperitivos Salados5-10MIL</v>
      </c>
      <c r="B44" s="20" t="s">
        <v>163</v>
      </c>
      <c r="C44" s="20" t="s">
        <v>22</v>
      </c>
      <c r="D44" s="20" t="s">
        <v>56</v>
      </c>
      <c r="E44" s="21">
        <v>5.3644776779724328</v>
      </c>
      <c r="F44" s="21">
        <v>5.0394693683775031</v>
      </c>
      <c r="G44" s="21">
        <v>5.4670947257976072</v>
      </c>
      <c r="H44" s="21">
        <v>4.4547055551774024</v>
      </c>
      <c r="I44" s="21">
        <v>6.9836149488332406</v>
      </c>
      <c r="J44" s="21">
        <v>4.0237369148935471</v>
      </c>
      <c r="K44" s="21">
        <v>3.9866412978904053</v>
      </c>
      <c r="L44" s="21">
        <v>5.1461629739289023</v>
      </c>
      <c r="M44" s="21">
        <v>7.3278969898823156</v>
      </c>
      <c r="N44" s="21"/>
      <c r="O44" s="21"/>
    </row>
    <row r="45" spans="1:15" x14ac:dyDescent="0.35">
      <c r="A45" s="20" t="str">
        <f t="shared" si="0"/>
        <v>DISTRIBUCION VOLUMEN POR CRITERIO (Consumiciones)Patatas Fritas + Otros Aperitivos Salados10-30MIL</v>
      </c>
      <c r="B45" s="20" t="s">
        <v>163</v>
      </c>
      <c r="C45" s="20" t="s">
        <v>22</v>
      </c>
      <c r="D45" s="20" t="s">
        <v>57</v>
      </c>
      <c r="E45" s="21">
        <v>20.502703447575602</v>
      </c>
      <c r="F45" s="21">
        <v>23.557666287325816</v>
      </c>
      <c r="G45" s="21">
        <v>20.322669056320429</v>
      </c>
      <c r="H45" s="21">
        <v>24.567460775601578</v>
      </c>
      <c r="I45" s="21">
        <v>21.394387498609408</v>
      </c>
      <c r="J45" s="21">
        <v>18.341116308596792</v>
      </c>
      <c r="K45" s="21">
        <v>19.998135665614804</v>
      </c>
      <c r="L45" s="21">
        <v>20.574857587631776</v>
      </c>
      <c r="M45" s="21">
        <v>19.447895602296907</v>
      </c>
      <c r="N45" s="21"/>
      <c r="O45" s="21"/>
    </row>
    <row r="46" spans="1:15" x14ac:dyDescent="0.35">
      <c r="A46" s="20" t="str">
        <f t="shared" si="0"/>
        <v>DISTRIBUCION VOLUMEN POR CRITERIO (Consumiciones)Patatas Fritas + Otros Aperitivos Salados30-100MIL</v>
      </c>
      <c r="B46" s="20" t="s">
        <v>163</v>
      </c>
      <c r="C46" s="20" t="s">
        <v>22</v>
      </c>
      <c r="D46" s="20" t="s">
        <v>58</v>
      </c>
      <c r="E46" s="21">
        <v>23.295939570421996</v>
      </c>
      <c r="F46" s="21">
        <v>19.146112579598924</v>
      </c>
      <c r="G46" s="21">
        <v>22.148681544302775</v>
      </c>
      <c r="H46" s="21">
        <v>20.832338331096381</v>
      </c>
      <c r="I46" s="21">
        <v>24.183405409439693</v>
      </c>
      <c r="J46" s="21">
        <v>22.790864264778872</v>
      </c>
      <c r="K46" s="21">
        <v>21.118734701296063</v>
      </c>
      <c r="L46" s="21">
        <v>24.834389582244338</v>
      </c>
      <c r="M46" s="21">
        <v>27.177632424854519</v>
      </c>
      <c r="N46" s="21"/>
      <c r="O46" s="21"/>
    </row>
    <row r="47" spans="1:15" x14ac:dyDescent="0.35">
      <c r="A47" s="20" t="str">
        <f t="shared" si="0"/>
        <v>DISTRIBUCION VOLUMEN POR CRITERIO (Consumiciones)Patatas Fritas + Otros Aperitivos Salados100-200MIL</v>
      </c>
      <c r="B47" s="20" t="s">
        <v>163</v>
      </c>
      <c r="C47" s="20" t="s">
        <v>22</v>
      </c>
      <c r="D47" s="20" t="s">
        <v>59</v>
      </c>
      <c r="E47" s="21">
        <v>10.457299671089611</v>
      </c>
      <c r="F47" s="21">
        <v>7.9316085856228487</v>
      </c>
      <c r="G47" s="21">
        <v>8.335592824863804</v>
      </c>
      <c r="H47" s="21">
        <v>10.375717858857977</v>
      </c>
      <c r="I47" s="21">
        <v>7.4017273622116537</v>
      </c>
      <c r="J47" s="21">
        <v>11.446318013230727</v>
      </c>
      <c r="K47" s="21">
        <v>10.545637805362224</v>
      </c>
      <c r="L47" s="21">
        <v>11.77241110911859</v>
      </c>
      <c r="M47" s="21">
        <v>8.1445079708863464</v>
      </c>
      <c r="N47" s="21"/>
      <c r="O47" s="21"/>
    </row>
    <row r="48" spans="1:15" x14ac:dyDescent="0.35">
      <c r="A48" s="20" t="str">
        <f t="shared" si="0"/>
        <v>DISTRIBUCION VOLUMEN POR CRITERIO (Consumiciones)Patatas Fritas + Otros Aperitivos Salados200-500MIL</v>
      </c>
      <c r="B48" s="20" t="s">
        <v>163</v>
      </c>
      <c r="C48" s="20" t="s">
        <v>22</v>
      </c>
      <c r="D48" s="20" t="s">
        <v>60</v>
      </c>
      <c r="E48" s="21">
        <v>12.221196769643058</v>
      </c>
      <c r="F48" s="21">
        <v>13.843330653852624</v>
      </c>
      <c r="G48" s="21">
        <v>14.095836014818754</v>
      </c>
      <c r="H48" s="21">
        <v>12.707911593408806</v>
      </c>
      <c r="I48" s="21">
        <v>13.101239352286697</v>
      </c>
      <c r="J48" s="21">
        <v>13.942784363542145</v>
      </c>
      <c r="K48" s="21">
        <v>15.16854835007039</v>
      </c>
      <c r="L48" s="21">
        <v>11.620545917257747</v>
      </c>
      <c r="M48" s="21">
        <v>10.569420935722745</v>
      </c>
      <c r="N48" s="21"/>
      <c r="O48" s="21"/>
    </row>
    <row r="49" spans="1:15" x14ac:dyDescent="0.35">
      <c r="A49" s="20" t="str">
        <f t="shared" si="0"/>
        <v>DISTRIBUCION VOLUMEN POR CRITERIO (Consumiciones)Patatas Fritas + Otros Aperitivos Salados&gt;500MIL</v>
      </c>
      <c r="B49" s="20" t="s">
        <v>163</v>
      </c>
      <c r="C49" s="20" t="s">
        <v>22</v>
      </c>
      <c r="D49" s="20" t="s">
        <v>61</v>
      </c>
      <c r="E49" s="21">
        <v>17.004168494953927</v>
      </c>
      <c r="F49" s="21">
        <v>19.973058687165846</v>
      </c>
      <c r="G49" s="21">
        <v>17.83258875980361</v>
      </c>
      <c r="H49" s="21">
        <v>16.769782744160388</v>
      </c>
      <c r="I49" s="21">
        <v>16.057545530459961</v>
      </c>
      <c r="J49" s="21">
        <v>17.205245904246542</v>
      </c>
      <c r="K49" s="21">
        <v>18.257158493845481</v>
      </c>
      <c r="L49" s="21">
        <v>16.180675795811382</v>
      </c>
      <c r="M49" s="21">
        <v>15.573033182521401</v>
      </c>
      <c r="N49" s="21"/>
      <c r="O49" s="21"/>
    </row>
    <row r="50" spans="1:15" x14ac:dyDescent="0.35">
      <c r="A50" s="20" t="str">
        <f t="shared" si="0"/>
        <v>DISTRIBUCION VOLUMEN POR CRITERIO (Consumiciones)Patatas Fritas + Otros Aperitivos SaladosDE 15 A 19 AÑOS</v>
      </c>
      <c r="B50" s="20" t="s">
        <v>163</v>
      </c>
      <c r="C50" s="20" t="s">
        <v>22</v>
      </c>
      <c r="D50" s="20" t="s">
        <v>62</v>
      </c>
      <c r="E50" s="21">
        <v>8.1006204693228501</v>
      </c>
      <c r="F50" s="21">
        <v>3.6593545781161865</v>
      </c>
      <c r="G50" s="21">
        <v>4.2823750297040677</v>
      </c>
      <c r="H50" s="21">
        <v>8.4373814223712102</v>
      </c>
      <c r="I50" s="21">
        <v>6.7346161753709541</v>
      </c>
      <c r="J50" s="21">
        <v>10.520582971022415</v>
      </c>
      <c r="K50" s="21">
        <v>7.692308178774236</v>
      </c>
      <c r="L50" s="21">
        <v>12.58554662311945</v>
      </c>
      <c r="M50" s="21">
        <v>8.8542805313094686</v>
      </c>
      <c r="N50" s="21"/>
      <c r="O50" s="21"/>
    </row>
    <row r="51" spans="1:15" x14ac:dyDescent="0.35">
      <c r="A51" s="20" t="str">
        <f t="shared" si="0"/>
        <v>DISTRIBUCION VOLUMEN POR CRITERIO (Consumiciones)Patatas Fritas + Otros Aperitivos SaladosDE 20 A 24 AÑOS</v>
      </c>
      <c r="B51" s="20" t="s">
        <v>163</v>
      </c>
      <c r="C51" s="20" t="s">
        <v>22</v>
      </c>
      <c r="D51" s="20" t="s">
        <v>63</v>
      </c>
      <c r="E51" s="21">
        <v>4.2281575578675579</v>
      </c>
      <c r="F51" s="21">
        <v>5.9754320798860592</v>
      </c>
      <c r="G51" s="21">
        <v>4.8482808588885327</v>
      </c>
      <c r="H51" s="21">
        <v>4.1320032958234734</v>
      </c>
      <c r="I51" s="21">
        <v>5.8119440270711378</v>
      </c>
      <c r="J51" s="21">
        <v>3.3153287834901528</v>
      </c>
      <c r="K51" s="21">
        <v>2.8031595535058274</v>
      </c>
      <c r="L51" s="21">
        <v>7.5093154667653605</v>
      </c>
      <c r="M51" s="21">
        <v>8.9270835179362376</v>
      </c>
      <c r="N51" s="21"/>
      <c r="O51" s="21"/>
    </row>
    <row r="52" spans="1:15" x14ac:dyDescent="0.35">
      <c r="A52" s="20" t="str">
        <f t="shared" si="0"/>
        <v>DISTRIBUCION VOLUMEN POR CRITERIO (Consumiciones)Patatas Fritas + Otros Aperitivos SaladosDE 25 A 34 AÑOS</v>
      </c>
      <c r="B52" s="20" t="s">
        <v>163</v>
      </c>
      <c r="C52" s="20" t="s">
        <v>22</v>
      </c>
      <c r="D52" s="20" t="s">
        <v>64</v>
      </c>
      <c r="E52" s="21">
        <v>10.327584956429346</v>
      </c>
      <c r="F52" s="21">
        <v>10.364475970215993</v>
      </c>
      <c r="G52" s="21">
        <v>9.830329352629736</v>
      </c>
      <c r="H52" s="21">
        <v>9.3375052601929287</v>
      </c>
      <c r="I52" s="21">
        <v>6.3830673722661659</v>
      </c>
      <c r="J52" s="21">
        <v>6.6472075718508776</v>
      </c>
      <c r="K52" s="21">
        <v>8.4895969761862276</v>
      </c>
      <c r="L52" s="21">
        <v>5.7184699207527157</v>
      </c>
      <c r="M52" s="21">
        <v>6.5450876648558935</v>
      </c>
      <c r="N52" s="21"/>
      <c r="O52" s="21"/>
    </row>
    <row r="53" spans="1:15" x14ac:dyDescent="0.35">
      <c r="A53" s="20" t="str">
        <f t="shared" si="0"/>
        <v>DISTRIBUCION VOLUMEN POR CRITERIO (Consumiciones)Patatas Fritas + Otros Aperitivos SaladosDE 35 A 49 AÑOS</v>
      </c>
      <c r="B53" s="20" t="s">
        <v>163</v>
      </c>
      <c r="C53" s="20" t="s">
        <v>22</v>
      </c>
      <c r="D53" s="20" t="s">
        <v>65</v>
      </c>
      <c r="E53" s="21">
        <v>30.282765023081748</v>
      </c>
      <c r="F53" s="21">
        <v>30.851962262547218</v>
      </c>
      <c r="G53" s="21">
        <v>32.219442391064206</v>
      </c>
      <c r="H53" s="21">
        <v>24.156723852187355</v>
      </c>
      <c r="I53" s="21">
        <v>27.901831920679204</v>
      </c>
      <c r="J53" s="21">
        <v>28.618818432364989</v>
      </c>
      <c r="K53" s="21">
        <v>25.170246993950524</v>
      </c>
      <c r="L53" s="21">
        <v>24.857129775535981</v>
      </c>
      <c r="M53" s="21">
        <v>25.870945507484855</v>
      </c>
      <c r="N53" s="21"/>
      <c r="O53" s="21"/>
    </row>
    <row r="54" spans="1:15" x14ac:dyDescent="0.35">
      <c r="A54" s="20" t="str">
        <f t="shared" si="0"/>
        <v>DISTRIBUCION VOLUMEN POR CRITERIO (Consumiciones)Patatas Fritas + Otros Aperitivos SaladosDE 50 A 59 AÑOS</v>
      </c>
      <c r="B54" s="20" t="s">
        <v>163</v>
      </c>
      <c r="C54" s="20" t="s">
        <v>22</v>
      </c>
      <c r="D54" s="20" t="s">
        <v>66</v>
      </c>
      <c r="E54" s="21">
        <v>20.7951871017809</v>
      </c>
      <c r="F54" s="21">
        <v>22.088353121897729</v>
      </c>
      <c r="G54" s="21">
        <v>20.844157339568298</v>
      </c>
      <c r="H54" s="21">
        <v>20.980770727792585</v>
      </c>
      <c r="I54" s="21">
        <v>20.267743607147434</v>
      </c>
      <c r="J54" s="21">
        <v>19.385539238587125</v>
      </c>
      <c r="K54" s="21">
        <v>19.911673047859132</v>
      </c>
      <c r="L54" s="21">
        <v>17.194907493962024</v>
      </c>
      <c r="M54" s="21">
        <v>18.988295641662102</v>
      </c>
      <c r="N54" s="21"/>
      <c r="O54" s="21"/>
    </row>
    <row r="55" spans="1:15" x14ac:dyDescent="0.35">
      <c r="A55" s="20" t="str">
        <f t="shared" si="0"/>
        <v>DISTRIBUCION VOLUMEN POR CRITERIO (Consumiciones)Patatas Fritas + Otros Aperitivos SaladosDE 60 A 75 AÑOS</v>
      </c>
      <c r="B55" s="20" t="s">
        <v>163</v>
      </c>
      <c r="C55" s="20" t="s">
        <v>22</v>
      </c>
      <c r="D55" s="20" t="s">
        <v>67</v>
      </c>
      <c r="E55" s="21">
        <v>26.265688517872487</v>
      </c>
      <c r="F55" s="21">
        <v>27.060436516830055</v>
      </c>
      <c r="G55" s="21">
        <v>27.975411232098157</v>
      </c>
      <c r="H55" s="21">
        <v>32.955639885781892</v>
      </c>
      <c r="I55" s="21">
        <v>32.900818020387845</v>
      </c>
      <c r="J55" s="21">
        <v>31.512534599284454</v>
      </c>
      <c r="K55" s="21">
        <v>35.933021573789127</v>
      </c>
      <c r="L55" s="21">
        <v>32.134640258536166</v>
      </c>
      <c r="M55" s="21">
        <v>30.814312792670229</v>
      </c>
      <c r="N55" s="21"/>
      <c r="O55" s="21"/>
    </row>
    <row r="56" spans="1:15" x14ac:dyDescent="0.35">
      <c r="A56" s="20" t="str">
        <f t="shared" si="0"/>
        <v>DISTRIBUCION VOLUMEN POR CRITERIO (Consumiciones)Patatas Fritas + Otros Aperitivos SaladosNIVEL ALTO</v>
      </c>
      <c r="B56" s="20" t="s">
        <v>163</v>
      </c>
      <c r="C56" s="20" t="s">
        <v>22</v>
      </c>
      <c r="D56" s="20" t="s">
        <v>122</v>
      </c>
      <c r="E56" s="21">
        <v>23.164592996058154</v>
      </c>
      <c r="F56" s="21">
        <v>23.314951102806699</v>
      </c>
      <c r="G56" s="21">
        <v>22.701955394423198</v>
      </c>
      <c r="H56" s="21">
        <v>17.356848479743135</v>
      </c>
      <c r="I56" s="21">
        <v>17.714967984690105</v>
      </c>
      <c r="J56" s="21">
        <v>18.189151148759198</v>
      </c>
      <c r="K56" s="21">
        <v>25.825179821628481</v>
      </c>
      <c r="L56" s="21">
        <v>24.400971418324168</v>
      </c>
      <c r="M56" s="21">
        <v>20.063825158205471</v>
      </c>
      <c r="N56" s="21"/>
      <c r="O56" s="21"/>
    </row>
    <row r="57" spans="1:15" x14ac:dyDescent="0.35">
      <c r="A57" s="20" t="str">
        <f t="shared" si="0"/>
        <v>DISTRIBUCION VOLUMEN POR CRITERIO (Consumiciones)Patatas Fritas + Otros Aperitivos SaladosNIVEL MEDIO ALTO</v>
      </c>
      <c r="B57" s="20" t="s">
        <v>163</v>
      </c>
      <c r="C57" s="20" t="s">
        <v>22</v>
      </c>
      <c r="D57" s="20" t="s">
        <v>123</v>
      </c>
      <c r="E57" s="21">
        <v>12.366385140648173</v>
      </c>
      <c r="F57" s="21">
        <v>10.608556927099357</v>
      </c>
      <c r="G57" s="21">
        <v>11.144611928849933</v>
      </c>
      <c r="H57" s="21">
        <v>9.5192945192832372</v>
      </c>
      <c r="I57" s="21">
        <v>10.181914131094491</v>
      </c>
      <c r="J57" s="21">
        <v>11.439396499682255</v>
      </c>
      <c r="K57" s="21">
        <v>9.0549570109028146</v>
      </c>
      <c r="L57" s="21">
        <v>10.633554757698661</v>
      </c>
      <c r="M57" s="21">
        <v>14.501920938550706</v>
      </c>
      <c r="N57" s="21"/>
      <c r="O57" s="21"/>
    </row>
    <row r="58" spans="1:15" x14ac:dyDescent="0.35">
      <c r="A58" s="20" t="str">
        <f t="shared" si="0"/>
        <v>DISTRIBUCION VOLUMEN POR CRITERIO (Consumiciones)Patatas Fritas + Otros Aperitivos SaladosNIVEL MEDIO</v>
      </c>
      <c r="B58" s="20" t="s">
        <v>163</v>
      </c>
      <c r="C58" s="20" t="s">
        <v>22</v>
      </c>
      <c r="D58" s="20" t="s">
        <v>124</v>
      </c>
      <c r="E58" s="21">
        <v>26.231782099586955</v>
      </c>
      <c r="F58" s="21">
        <v>23.385546278070528</v>
      </c>
      <c r="G58" s="21">
        <v>26.814529445810038</v>
      </c>
      <c r="H58" s="21">
        <v>31.843449889305614</v>
      </c>
      <c r="I58" s="21">
        <v>36.137659495669098</v>
      </c>
      <c r="J58" s="21">
        <v>32.7796288160269</v>
      </c>
      <c r="K58" s="21">
        <v>29.848297062079677</v>
      </c>
      <c r="L58" s="21">
        <v>29.760178716552648</v>
      </c>
      <c r="M58" s="21">
        <v>29.536339089676101</v>
      </c>
      <c r="N58" s="21"/>
      <c r="O58" s="21"/>
    </row>
    <row r="59" spans="1:15" x14ac:dyDescent="0.35">
      <c r="A59" s="20" t="str">
        <f t="shared" si="0"/>
        <v>DISTRIBUCION VOLUMEN POR CRITERIO (Consumiciones)Patatas Fritas + Otros Aperitivos SaladosNIVEL MEDIO BAJO</v>
      </c>
      <c r="B59" s="20" t="s">
        <v>163</v>
      </c>
      <c r="C59" s="20" t="s">
        <v>22</v>
      </c>
      <c r="D59" s="20" t="s">
        <v>125</v>
      </c>
      <c r="E59" s="21">
        <v>14.303137884892243</v>
      </c>
      <c r="F59" s="21">
        <v>11.874202921081968</v>
      </c>
      <c r="G59" s="21">
        <v>13.108471536859994</v>
      </c>
      <c r="H59" s="21">
        <v>12.53753399147012</v>
      </c>
      <c r="I59" s="21">
        <v>14.627585269718599</v>
      </c>
      <c r="J59" s="21">
        <v>14.907283526267626</v>
      </c>
      <c r="K59" s="21">
        <v>12.708866478369737</v>
      </c>
      <c r="L59" s="21">
        <v>14.71934747854753</v>
      </c>
      <c r="M59" s="21">
        <v>13.803558251627305</v>
      </c>
      <c r="N59" s="21"/>
      <c r="O59" s="21"/>
    </row>
    <row r="60" spans="1:15" x14ac:dyDescent="0.35">
      <c r="A60" s="20" t="str">
        <f t="shared" si="0"/>
        <v>DISTRIBUCION VOLUMEN POR CRITERIO (Consumiciones)Patatas Fritas + Otros Aperitivos SaladosNIVEL BAJO</v>
      </c>
      <c r="B60" s="20" t="s">
        <v>163</v>
      </c>
      <c r="C60" s="20" t="s">
        <v>22</v>
      </c>
      <c r="D60" s="20" t="s">
        <v>144</v>
      </c>
      <c r="E60" s="21">
        <v>23.934105505169367</v>
      </c>
      <c r="F60" s="21">
        <v>30.816746403314767</v>
      </c>
      <c r="G60" s="21">
        <v>26.230431694056833</v>
      </c>
      <c r="H60" s="21">
        <v>28.742878761155467</v>
      </c>
      <c r="I60" s="21">
        <v>21.337866077853462</v>
      </c>
      <c r="J60" s="21">
        <v>22.684556575835469</v>
      </c>
      <c r="K60" s="21">
        <v>22.562708480710398</v>
      </c>
      <c r="L60" s="21">
        <v>20.48595716754868</v>
      </c>
      <c r="M60" s="21">
        <v>22.094337708877791</v>
      </c>
      <c r="N60" s="21"/>
      <c r="O60" s="21"/>
    </row>
    <row r="61" spans="1:15" x14ac:dyDescent="0.35">
      <c r="A61" s="20" t="str">
        <f t="shared" si="0"/>
        <v>DISTRIBUCION VOLUMEN POR CRITERIO (Consumiciones)Patatas Fritas + Otros Aperitivos SaladosHOMBRE</v>
      </c>
      <c r="B61" s="20" t="s">
        <v>163</v>
      </c>
      <c r="C61" s="20" t="s">
        <v>22</v>
      </c>
      <c r="D61" s="20" t="s">
        <v>72</v>
      </c>
      <c r="E61" s="21">
        <v>42.511015052999177</v>
      </c>
      <c r="F61" s="21">
        <v>40.011372960831032</v>
      </c>
      <c r="G61" s="21">
        <v>41.628197948160675</v>
      </c>
      <c r="H61" s="21">
        <v>47.196970580149923</v>
      </c>
      <c r="I61" s="21">
        <v>51.576016470246955</v>
      </c>
      <c r="J61" s="21">
        <v>48.127728928480792</v>
      </c>
      <c r="K61" s="21">
        <v>50.378299248941374</v>
      </c>
      <c r="L61" s="21">
        <v>53.920050669423979</v>
      </c>
      <c r="M61" s="21">
        <v>47.379518560651626</v>
      </c>
      <c r="N61" s="21"/>
      <c r="O61" s="21"/>
    </row>
    <row r="62" spans="1:15" x14ac:dyDescent="0.35">
      <c r="A62" s="20" t="str">
        <f t="shared" si="0"/>
        <v>DISTRIBUCION VOLUMEN POR CRITERIO (Consumiciones)Patatas Fritas + Otros Aperitivos SaladosMUJER</v>
      </c>
      <c r="B62" s="20" t="s">
        <v>163</v>
      </c>
      <c r="C62" s="20" t="s">
        <v>22</v>
      </c>
      <c r="D62" s="20" t="s">
        <v>73</v>
      </c>
      <c r="E62" s="21">
        <v>57.488984947000823</v>
      </c>
      <c r="F62" s="21">
        <v>59.988645201035517</v>
      </c>
      <c r="G62" s="21">
        <v>58.371789398349328</v>
      </c>
      <c r="H62" s="21">
        <v>52.803029419850077</v>
      </c>
      <c r="I62" s="21">
        <v>48.423983529753045</v>
      </c>
      <c r="J62" s="21">
        <v>51.872271071519215</v>
      </c>
      <c r="K62" s="21">
        <v>49.621713399188764</v>
      </c>
      <c r="L62" s="21">
        <v>46.079949330576021</v>
      </c>
      <c r="M62" s="21">
        <v>52.620462586285754</v>
      </c>
      <c r="N62" s="21"/>
      <c r="O62" s="21"/>
    </row>
    <row r="63" spans="1:15" x14ac:dyDescent="0.35">
      <c r="A63" s="20" t="str">
        <f t="shared" si="0"/>
        <v>DISTRIBUCION VOLUMEN POR CRITERIO (Consumiciones)Patatas FritasT.ESPAÑA</v>
      </c>
      <c r="B63" s="20" t="s">
        <v>163</v>
      </c>
      <c r="C63" s="20" t="s">
        <v>23</v>
      </c>
      <c r="D63" s="20" t="s">
        <v>44</v>
      </c>
      <c r="E63" s="21">
        <v>100</v>
      </c>
      <c r="F63" s="21">
        <v>100</v>
      </c>
      <c r="G63" s="21">
        <v>100</v>
      </c>
      <c r="H63" s="21">
        <v>100</v>
      </c>
      <c r="I63" s="21">
        <v>100</v>
      </c>
      <c r="J63" s="21">
        <v>100</v>
      </c>
      <c r="K63" s="21">
        <v>100</v>
      </c>
      <c r="L63" s="21">
        <v>100</v>
      </c>
      <c r="M63" s="21">
        <v>100</v>
      </c>
      <c r="N63" s="21"/>
      <c r="O63" s="21"/>
    </row>
    <row r="64" spans="1:15" x14ac:dyDescent="0.35">
      <c r="A64" s="20" t="str">
        <f t="shared" si="0"/>
        <v>DISTRIBUCION VOLUMEN POR CRITERIO (Consumiciones)Patatas FritasBCN AM</v>
      </c>
      <c r="B64" s="20" t="s">
        <v>163</v>
      </c>
      <c r="C64" s="20" t="s">
        <v>23</v>
      </c>
      <c r="D64" s="20" t="s">
        <v>46</v>
      </c>
      <c r="E64" s="21">
        <v>12.241192346828834</v>
      </c>
      <c r="F64" s="21">
        <v>13.360562084470082</v>
      </c>
      <c r="G64" s="21">
        <v>9.1903870215068313</v>
      </c>
      <c r="H64" s="21">
        <v>9.079928547451205</v>
      </c>
      <c r="I64" s="21">
        <v>11.646931891571102</v>
      </c>
      <c r="J64" s="21">
        <v>11.080605637867503</v>
      </c>
      <c r="K64" s="21">
        <v>10.696003978292783</v>
      </c>
      <c r="L64" s="21">
        <v>13.440975292703625</v>
      </c>
      <c r="M64" s="21">
        <v>10.643649486153606</v>
      </c>
      <c r="N64" s="21"/>
      <c r="O64" s="21"/>
    </row>
    <row r="65" spans="1:15" x14ac:dyDescent="0.35">
      <c r="A65" s="20" t="str">
        <f t="shared" si="0"/>
        <v>DISTRIBUCION VOLUMEN POR CRITERIO (Consumiciones)Patatas FritasREST.CAT ARAGON</v>
      </c>
      <c r="B65" s="20" t="s">
        <v>163</v>
      </c>
      <c r="C65" s="20" t="s">
        <v>23</v>
      </c>
      <c r="D65" s="20" t="s">
        <v>47</v>
      </c>
      <c r="E65" s="21">
        <v>15.044477330016464</v>
      </c>
      <c r="F65" s="21">
        <v>19.317806646578976</v>
      </c>
      <c r="G65" s="21">
        <v>12.748137314576852</v>
      </c>
      <c r="H65" s="21">
        <v>15.997334986361109</v>
      </c>
      <c r="I65" s="21">
        <v>12.49987636219767</v>
      </c>
      <c r="J65" s="21">
        <v>18.596218780180266</v>
      </c>
      <c r="K65" s="21">
        <v>16.027223153586068</v>
      </c>
      <c r="L65" s="21">
        <v>13.200432891881226</v>
      </c>
      <c r="M65" s="21">
        <v>13.057001647446459</v>
      </c>
      <c r="N65" s="21"/>
      <c r="O65" s="21"/>
    </row>
    <row r="66" spans="1:15" x14ac:dyDescent="0.35">
      <c r="A66" s="20" t="str">
        <f t="shared" si="0"/>
        <v>DISTRIBUCION VOLUMEN POR CRITERIO (Consumiciones)Patatas FritasLEVANTE</v>
      </c>
      <c r="B66" s="20" t="s">
        <v>163</v>
      </c>
      <c r="C66" s="20" t="s">
        <v>23</v>
      </c>
      <c r="D66" s="20" t="s">
        <v>48</v>
      </c>
      <c r="E66" s="21">
        <v>11.302157254070982</v>
      </c>
      <c r="F66" s="21">
        <v>12.877823093065812</v>
      </c>
      <c r="G66" s="21">
        <v>16.39379922073433</v>
      </c>
      <c r="H66" s="21">
        <v>14.144466447203252</v>
      </c>
      <c r="I66" s="21">
        <v>12.720060742525005</v>
      </c>
      <c r="J66" s="21">
        <v>11.386038111479543</v>
      </c>
      <c r="K66" s="21">
        <v>14.834146883167362</v>
      </c>
      <c r="L66" s="21">
        <v>11.623607946215431</v>
      </c>
      <c r="M66" s="21">
        <v>10.634337491174394</v>
      </c>
      <c r="N66" s="21"/>
      <c r="O66" s="21"/>
    </row>
    <row r="67" spans="1:15" x14ac:dyDescent="0.35">
      <c r="A67" s="20" t="str">
        <f t="shared" si="0"/>
        <v>DISTRIBUCION VOLUMEN POR CRITERIO (Consumiciones)Patatas FritasANDALUCIA</v>
      </c>
      <c r="B67" s="20" t="s">
        <v>163</v>
      </c>
      <c r="C67" s="20" t="s">
        <v>23</v>
      </c>
      <c r="D67" s="20" t="s">
        <v>49</v>
      </c>
      <c r="E67" s="21">
        <v>19.767853854382828</v>
      </c>
      <c r="F67" s="21">
        <v>18.551559125595116</v>
      </c>
      <c r="G67" s="21">
        <v>19.973499237266481</v>
      </c>
      <c r="H67" s="21">
        <v>20.766746779275657</v>
      </c>
      <c r="I67" s="21">
        <v>24.450528151600309</v>
      </c>
      <c r="J67" s="21">
        <v>19.758926807436936</v>
      </c>
      <c r="K67" s="21">
        <v>22.076178851730667</v>
      </c>
      <c r="L67" s="21">
        <v>24.737946637631612</v>
      </c>
      <c r="M67" s="21">
        <v>27.604455950419705</v>
      </c>
      <c r="N67" s="21"/>
      <c r="O67" s="21"/>
    </row>
    <row r="68" spans="1:15" x14ac:dyDescent="0.35">
      <c r="A68" s="20" t="str">
        <f t="shared" ref="A68:A131" si="1">B68&amp;C68&amp;D68</f>
        <v>DISTRIBUCION VOLUMEN POR CRITERIO (Consumiciones)Patatas FritasMDD AM</v>
      </c>
      <c r="B68" s="20" t="s">
        <v>163</v>
      </c>
      <c r="C68" s="20" t="s">
        <v>23</v>
      </c>
      <c r="D68" s="20" t="s">
        <v>50</v>
      </c>
      <c r="E68" s="21">
        <v>11.306829001175595</v>
      </c>
      <c r="F68" s="21">
        <v>9.2284127986777662</v>
      </c>
      <c r="G68" s="21">
        <v>14.587820968032824</v>
      </c>
      <c r="H68" s="21">
        <v>12.080621775396965</v>
      </c>
      <c r="I68" s="21">
        <v>9.9935381066252393</v>
      </c>
      <c r="J68" s="21">
        <v>10.408308712155822</v>
      </c>
      <c r="K68" s="21">
        <v>8.9931772863250572</v>
      </c>
      <c r="L68" s="21">
        <v>9.4834851514908554</v>
      </c>
      <c r="M68" s="21">
        <v>8.8680277712402908</v>
      </c>
      <c r="N68" s="21"/>
      <c r="O68" s="21"/>
    </row>
    <row r="69" spans="1:15" x14ac:dyDescent="0.35">
      <c r="A69" s="20" t="str">
        <f t="shared" si="1"/>
        <v>DISTRIBUCION VOLUMEN POR CRITERIO (Consumiciones)Patatas FritasRTO CENTRO</v>
      </c>
      <c r="B69" s="20" t="s">
        <v>163</v>
      </c>
      <c r="C69" s="20" t="s">
        <v>23</v>
      </c>
      <c r="D69" s="20" t="s">
        <v>51</v>
      </c>
      <c r="E69" s="21">
        <v>7.4759302329224493</v>
      </c>
      <c r="F69" s="21">
        <v>6.6843875753034023</v>
      </c>
      <c r="G69" s="21">
        <v>6.7639903362039178</v>
      </c>
      <c r="H69" s="21">
        <v>10.272393448819608</v>
      </c>
      <c r="I69" s="21">
        <v>7.8007962274470097</v>
      </c>
      <c r="J69" s="21">
        <v>8.1962196076862899</v>
      </c>
      <c r="K69" s="21">
        <v>7.6121646724873395</v>
      </c>
      <c r="L69" s="21">
        <v>8.6464033292701306</v>
      </c>
      <c r="M69" s="21">
        <v>11.105409115870401</v>
      </c>
      <c r="N69" s="21"/>
      <c r="O69" s="21"/>
    </row>
    <row r="70" spans="1:15" x14ac:dyDescent="0.35">
      <c r="A70" s="20" t="str">
        <f t="shared" si="1"/>
        <v>DISTRIBUCION VOLUMEN POR CRITERIO (Consumiciones)Patatas FritasNORTE-CENTRO</v>
      </c>
      <c r="B70" s="20" t="s">
        <v>163</v>
      </c>
      <c r="C70" s="20" t="s">
        <v>23</v>
      </c>
      <c r="D70" s="20" t="s">
        <v>52</v>
      </c>
      <c r="E70" s="21">
        <v>9.1890445789805479</v>
      </c>
      <c r="F70" s="21">
        <v>9.3915953295776919</v>
      </c>
      <c r="G70" s="21">
        <v>11.026599861731068</v>
      </c>
      <c r="H70" s="21">
        <v>9.5612459485304697</v>
      </c>
      <c r="I70" s="21">
        <v>10.227653558150497</v>
      </c>
      <c r="J70" s="21">
        <v>10.529548688558107</v>
      </c>
      <c r="K70" s="21">
        <v>10.235480546401565</v>
      </c>
      <c r="L70" s="21">
        <v>9.4435077257024123</v>
      </c>
      <c r="M70" s="21">
        <v>11.412630422844591</v>
      </c>
      <c r="N70" s="21"/>
      <c r="O70" s="21"/>
    </row>
    <row r="71" spans="1:15" x14ac:dyDescent="0.35">
      <c r="A71" s="20" t="str">
        <f t="shared" si="1"/>
        <v>DISTRIBUCION VOLUMEN POR CRITERIO (Consumiciones)Patatas FritasNOROESTE</v>
      </c>
      <c r="B71" s="20" t="s">
        <v>163</v>
      </c>
      <c r="C71" s="20" t="s">
        <v>23</v>
      </c>
      <c r="D71" s="20" t="s">
        <v>53</v>
      </c>
      <c r="E71" s="21">
        <v>13.672532807535509</v>
      </c>
      <c r="F71" s="21">
        <v>10.587853346731158</v>
      </c>
      <c r="G71" s="21">
        <v>9.3157824781700409</v>
      </c>
      <c r="H71" s="21">
        <v>8.0972832234605825</v>
      </c>
      <c r="I71" s="21">
        <v>10.66061132347722</v>
      </c>
      <c r="J71" s="21">
        <v>10.044133654635534</v>
      </c>
      <c r="K71" s="21">
        <v>9.5256246280091705</v>
      </c>
      <c r="L71" s="21">
        <v>9.4236565187296613</v>
      </c>
      <c r="M71" s="21">
        <v>6.6744881148505533</v>
      </c>
      <c r="N71" s="21"/>
      <c r="O71" s="21"/>
    </row>
    <row r="72" spans="1:15" x14ac:dyDescent="0.35">
      <c r="A72" s="20" t="str">
        <f t="shared" si="1"/>
        <v>DISTRIBUCION VOLUMEN POR CRITERIO (Consumiciones)Patatas Fritas&lt;2MIL</v>
      </c>
      <c r="B72" s="20" t="s">
        <v>163</v>
      </c>
      <c r="C72" s="20" t="s">
        <v>23</v>
      </c>
      <c r="D72" s="20" t="s">
        <v>54</v>
      </c>
      <c r="E72" s="21">
        <v>3.6276499197413345</v>
      </c>
      <c r="F72" s="21">
        <v>5.8899455922533246</v>
      </c>
      <c r="G72" s="21">
        <v>5.1430078377444133</v>
      </c>
      <c r="H72" s="21">
        <v>6.7124951692660941</v>
      </c>
      <c r="I72" s="21">
        <v>5.3432585397357348</v>
      </c>
      <c r="J72" s="21">
        <v>7.1649850480005215</v>
      </c>
      <c r="K72" s="21">
        <v>6.787280178380259</v>
      </c>
      <c r="L72" s="21">
        <v>4.3063174868410714</v>
      </c>
      <c r="M72" s="21">
        <v>6.5235074919588927</v>
      </c>
      <c r="N72" s="21"/>
      <c r="O72" s="21"/>
    </row>
    <row r="73" spans="1:15" x14ac:dyDescent="0.35">
      <c r="A73" s="20" t="str">
        <f t="shared" si="1"/>
        <v>DISTRIBUCION VOLUMEN POR CRITERIO (Consumiciones)Patatas Fritas2-5MIL</v>
      </c>
      <c r="B73" s="20" t="s">
        <v>163</v>
      </c>
      <c r="C73" s="20" t="s">
        <v>23</v>
      </c>
      <c r="D73" s="20" t="s">
        <v>55</v>
      </c>
      <c r="E73" s="21">
        <v>7.5778418547462616</v>
      </c>
      <c r="F73" s="21">
        <v>2.8275859963321079</v>
      </c>
      <c r="G73" s="21">
        <v>4.7975116288681487</v>
      </c>
      <c r="H73" s="21">
        <v>4.496140349392526</v>
      </c>
      <c r="I73" s="21">
        <v>5.3142872935248695</v>
      </c>
      <c r="J73" s="21">
        <v>5.6034191169752168</v>
      </c>
      <c r="K73" s="21">
        <v>3.6526260726243001</v>
      </c>
      <c r="L73" s="21">
        <v>4.1064458515238176</v>
      </c>
      <c r="M73" s="21">
        <v>4.1261590962579433</v>
      </c>
      <c r="N73" s="21"/>
      <c r="O73" s="21"/>
    </row>
    <row r="74" spans="1:15" x14ac:dyDescent="0.35">
      <c r="A74" s="20" t="str">
        <f t="shared" si="1"/>
        <v>DISTRIBUCION VOLUMEN POR CRITERIO (Consumiciones)Patatas Fritas5-10MIL</v>
      </c>
      <c r="B74" s="20" t="s">
        <v>163</v>
      </c>
      <c r="C74" s="20" t="s">
        <v>23</v>
      </c>
      <c r="D74" s="20" t="s">
        <v>56</v>
      </c>
      <c r="E74" s="21">
        <v>3.9354317206058518</v>
      </c>
      <c r="F74" s="21">
        <v>5.1810063431602913</v>
      </c>
      <c r="G74" s="21">
        <v>6.5256830785878543</v>
      </c>
      <c r="H74" s="21">
        <v>5.0732684816121809</v>
      </c>
      <c r="I74" s="21">
        <v>6.6568410977873196</v>
      </c>
      <c r="J74" s="21">
        <v>4.1356613376428006</v>
      </c>
      <c r="K74" s="21">
        <v>3.1627622444039432</v>
      </c>
      <c r="L74" s="21">
        <v>4.0837399441532289</v>
      </c>
      <c r="M74" s="21">
        <v>4.8193261159488499</v>
      </c>
      <c r="N74" s="21"/>
      <c r="O74" s="21"/>
    </row>
    <row r="75" spans="1:15" x14ac:dyDescent="0.35">
      <c r="A75" s="20" t="str">
        <f t="shared" si="1"/>
        <v>DISTRIBUCION VOLUMEN POR CRITERIO (Consumiciones)Patatas Fritas10-30MIL</v>
      </c>
      <c r="B75" s="20" t="s">
        <v>163</v>
      </c>
      <c r="C75" s="20" t="s">
        <v>23</v>
      </c>
      <c r="D75" s="20" t="s">
        <v>57</v>
      </c>
      <c r="E75" s="21">
        <v>19.668880350708264</v>
      </c>
      <c r="F75" s="21">
        <v>20.838913310595029</v>
      </c>
      <c r="G75" s="21">
        <v>17.043552835264588</v>
      </c>
      <c r="H75" s="21">
        <v>19.830511761602924</v>
      </c>
      <c r="I75" s="21">
        <v>18.469029457797326</v>
      </c>
      <c r="J75" s="21">
        <v>18.909236725682788</v>
      </c>
      <c r="K75" s="21">
        <v>19.752632794029836</v>
      </c>
      <c r="L75" s="21">
        <v>19.278144266564716</v>
      </c>
      <c r="M75" s="21">
        <v>17.952027928139952</v>
      </c>
      <c r="N75" s="21"/>
      <c r="O75" s="21"/>
    </row>
    <row r="76" spans="1:15" x14ac:dyDescent="0.35">
      <c r="A76" s="20" t="str">
        <f t="shared" si="1"/>
        <v>DISTRIBUCION VOLUMEN POR CRITERIO (Consumiciones)Patatas Fritas30-100MIL</v>
      </c>
      <c r="B76" s="20" t="s">
        <v>163</v>
      </c>
      <c r="C76" s="20" t="s">
        <v>23</v>
      </c>
      <c r="D76" s="20" t="s">
        <v>58</v>
      </c>
      <c r="E76" s="21">
        <v>27.046627308415726</v>
      </c>
      <c r="F76" s="21">
        <v>20.886512455974778</v>
      </c>
      <c r="G76" s="21">
        <v>22.954577904023328</v>
      </c>
      <c r="H76" s="21">
        <v>20.294572511784168</v>
      </c>
      <c r="I76" s="21">
        <v>25.13767796570724</v>
      </c>
      <c r="J76" s="21">
        <v>22.169769067204175</v>
      </c>
      <c r="K76" s="21">
        <v>21.111761875213698</v>
      </c>
      <c r="L76" s="21">
        <v>28.83634355099165</v>
      </c>
      <c r="M76" s="21">
        <v>31.417863026594496</v>
      </c>
      <c r="N76" s="21"/>
      <c r="O76" s="21"/>
    </row>
    <row r="77" spans="1:15" x14ac:dyDescent="0.35">
      <c r="A77" s="20" t="str">
        <f t="shared" si="1"/>
        <v>DISTRIBUCION VOLUMEN POR CRITERIO (Consumiciones)Patatas Fritas100-200MIL</v>
      </c>
      <c r="B77" s="20" t="s">
        <v>163</v>
      </c>
      <c r="C77" s="20" t="s">
        <v>23</v>
      </c>
      <c r="D77" s="20" t="s">
        <v>59</v>
      </c>
      <c r="E77" s="21">
        <v>8.0524175595029845</v>
      </c>
      <c r="F77" s="21">
        <v>8.8436945974240615</v>
      </c>
      <c r="G77" s="21">
        <v>7.5750897996603399</v>
      </c>
      <c r="H77" s="21">
        <v>9.7969187675070035</v>
      </c>
      <c r="I77" s="21">
        <v>7.1399630832067862</v>
      </c>
      <c r="J77" s="21">
        <v>8.6395904396849819</v>
      </c>
      <c r="K77" s="21">
        <v>9.5143954972427629</v>
      </c>
      <c r="L77" s="21">
        <v>10.954360816312619</v>
      </c>
      <c r="M77" s="21">
        <v>7.8333254883501997</v>
      </c>
      <c r="N77" s="21"/>
      <c r="O77" s="21"/>
    </row>
    <row r="78" spans="1:15" x14ac:dyDescent="0.35">
      <c r="A78" s="20" t="str">
        <f t="shared" si="1"/>
        <v>DISTRIBUCION VOLUMEN POR CRITERIO (Consumiciones)Patatas Fritas200-500MIL</v>
      </c>
      <c r="B78" s="20" t="s">
        <v>163</v>
      </c>
      <c r="C78" s="20" t="s">
        <v>23</v>
      </c>
      <c r="D78" s="20" t="s">
        <v>60</v>
      </c>
      <c r="E78" s="21">
        <v>11.966520074065642</v>
      </c>
      <c r="F78" s="21">
        <v>15.367074187632431</v>
      </c>
      <c r="G78" s="21">
        <v>15.845034999323685</v>
      </c>
      <c r="H78" s="21">
        <v>14.04675163116606</v>
      </c>
      <c r="I78" s="21">
        <v>14.802870433401408</v>
      </c>
      <c r="J78" s="21">
        <v>16.277081427627181</v>
      </c>
      <c r="K78" s="21">
        <v>17.758769242458634</v>
      </c>
      <c r="L78" s="21">
        <v>14.307556976837418</v>
      </c>
      <c r="M78" s="21">
        <v>13.996305012944221</v>
      </c>
      <c r="N78" s="21"/>
      <c r="O78" s="21"/>
    </row>
    <row r="79" spans="1:15" x14ac:dyDescent="0.35">
      <c r="A79" s="20" t="str">
        <f t="shared" si="1"/>
        <v>DISTRIBUCION VOLUMEN POR CRITERIO (Consumiciones)Patatas Fritas&gt;500MIL</v>
      </c>
      <c r="B79" s="20" t="s">
        <v>163</v>
      </c>
      <c r="C79" s="20" t="s">
        <v>23</v>
      </c>
      <c r="D79" s="20" t="s">
        <v>61</v>
      </c>
      <c r="E79" s="21">
        <v>18.124648618127146</v>
      </c>
      <c r="F79" s="21">
        <v>20.165262088744537</v>
      </c>
      <c r="G79" s="21">
        <v>20.115556006432513</v>
      </c>
      <c r="H79" s="21">
        <v>19.749351905918459</v>
      </c>
      <c r="I79" s="21">
        <v>17.136068492433367</v>
      </c>
      <c r="J79" s="21">
        <v>17.100260285124094</v>
      </c>
      <c r="K79" s="21">
        <v>18.259764789770998</v>
      </c>
      <c r="L79" s="21">
        <v>14.127102726994195</v>
      </c>
      <c r="M79" s="21">
        <v>13.331493684788578</v>
      </c>
      <c r="N79" s="21"/>
      <c r="O79" s="21"/>
    </row>
    <row r="80" spans="1:15" x14ac:dyDescent="0.35">
      <c r="A80" s="20" t="str">
        <f t="shared" si="1"/>
        <v>DISTRIBUCION VOLUMEN POR CRITERIO (Consumiciones)Patatas FritasDE 15 A 19 AÑOS</v>
      </c>
      <c r="B80" s="20" t="s">
        <v>163</v>
      </c>
      <c r="C80" s="20" t="s">
        <v>23</v>
      </c>
      <c r="D80" s="20" t="s">
        <v>62</v>
      </c>
      <c r="E80" s="21">
        <v>6.5874767239425651</v>
      </c>
      <c r="F80" s="21">
        <v>3.0392069590893644</v>
      </c>
      <c r="G80" s="21">
        <v>3.7393949982716381</v>
      </c>
      <c r="H80" s="21">
        <v>8.7662975562833374</v>
      </c>
      <c r="I80" s="21">
        <v>5.4659472401133389</v>
      </c>
      <c r="J80" s="21">
        <v>6.369800029721258</v>
      </c>
      <c r="K80" s="21">
        <v>5.2123598854828357</v>
      </c>
      <c r="L80" s="21">
        <v>6.4188538823344405</v>
      </c>
      <c r="M80" s="21">
        <v>6.6244135875107872</v>
      </c>
      <c r="N80" s="21"/>
      <c r="O80" s="21"/>
    </row>
    <row r="81" spans="1:15" x14ac:dyDescent="0.35">
      <c r="A81" s="20" t="str">
        <f t="shared" si="1"/>
        <v>DISTRIBUCION VOLUMEN POR CRITERIO (Consumiciones)Patatas FritasDE 20 A 24 AÑOS</v>
      </c>
      <c r="B81" s="20" t="s">
        <v>163</v>
      </c>
      <c r="C81" s="20" t="s">
        <v>23</v>
      </c>
      <c r="D81" s="20" t="s">
        <v>63</v>
      </c>
      <c r="E81" s="21">
        <v>3.6970647016086891</v>
      </c>
      <c r="F81" s="21">
        <v>6.8735119966401399</v>
      </c>
      <c r="G81" s="21">
        <v>5.8938165982836619</v>
      </c>
      <c r="H81" s="21">
        <v>3.0698245562071755</v>
      </c>
      <c r="I81" s="21">
        <v>8.0228169927795516</v>
      </c>
      <c r="J81" s="21">
        <v>4.6605828883477152</v>
      </c>
      <c r="K81" s="21">
        <v>3.4087583810569368</v>
      </c>
      <c r="L81" s="21">
        <v>10.885108186172946</v>
      </c>
      <c r="M81" s="21">
        <v>12.647975994351611</v>
      </c>
      <c r="N81" s="21"/>
      <c r="O81" s="21"/>
    </row>
    <row r="82" spans="1:15" x14ac:dyDescent="0.35">
      <c r="A82" s="20" t="str">
        <f t="shared" si="1"/>
        <v>DISTRIBUCION VOLUMEN POR CRITERIO (Consumiciones)Patatas FritasDE 25 A 34 AÑOS</v>
      </c>
      <c r="B82" s="20" t="s">
        <v>163</v>
      </c>
      <c r="C82" s="20" t="s">
        <v>23</v>
      </c>
      <c r="D82" s="20" t="s">
        <v>64</v>
      </c>
      <c r="E82" s="21">
        <v>8.8644730342370828</v>
      </c>
      <c r="F82" s="21">
        <v>6.8213907458658181</v>
      </c>
      <c r="G82" s="21">
        <v>8.5668265401205357</v>
      </c>
      <c r="H82" s="21">
        <v>7.2622503180526987</v>
      </c>
      <c r="I82" s="21">
        <v>5.9759022650445388</v>
      </c>
      <c r="J82" s="21">
        <v>6.2411642182257507</v>
      </c>
      <c r="K82" s="21">
        <v>8.3319419699173274</v>
      </c>
      <c r="L82" s="21">
        <v>5.2101845794274873</v>
      </c>
      <c r="M82" s="21">
        <v>6.3838471797285639</v>
      </c>
      <c r="N82" s="21"/>
      <c r="O82" s="21"/>
    </row>
    <row r="83" spans="1:15" x14ac:dyDescent="0.35">
      <c r="A83" s="20" t="str">
        <f t="shared" si="1"/>
        <v>DISTRIBUCION VOLUMEN POR CRITERIO (Consumiciones)Patatas FritasDE 35 A 49 AÑOS</v>
      </c>
      <c r="B83" s="20" t="s">
        <v>163</v>
      </c>
      <c r="C83" s="20" t="s">
        <v>23</v>
      </c>
      <c r="D83" s="20" t="s">
        <v>65</v>
      </c>
      <c r="E83" s="21">
        <v>28.26398295334484</v>
      </c>
      <c r="F83" s="21">
        <v>24.416583947984595</v>
      </c>
      <c r="G83" s="21">
        <v>27.061094766821469</v>
      </c>
      <c r="H83" s="21">
        <v>22.538250949926798</v>
      </c>
      <c r="I83" s="21">
        <v>24.733076893985675</v>
      </c>
      <c r="J83" s="21">
        <v>25.78897010324172</v>
      </c>
      <c r="K83" s="21">
        <v>21.526608972978977</v>
      </c>
      <c r="L83" s="21">
        <v>20.727297869200491</v>
      </c>
      <c r="M83" s="21">
        <v>18.34220600925708</v>
      </c>
      <c r="N83" s="21"/>
      <c r="O83" s="21"/>
    </row>
    <row r="84" spans="1:15" x14ac:dyDescent="0.35">
      <c r="A84" s="20" t="str">
        <f t="shared" si="1"/>
        <v>DISTRIBUCION VOLUMEN POR CRITERIO (Consumiciones)Patatas FritasDE 50 A 59 AÑOS</v>
      </c>
      <c r="B84" s="20" t="s">
        <v>163</v>
      </c>
      <c r="C84" s="20" t="s">
        <v>23</v>
      </c>
      <c r="D84" s="20" t="s">
        <v>66</v>
      </c>
      <c r="E84" s="21">
        <v>19.066994315576867</v>
      </c>
      <c r="F84" s="21">
        <v>23.26295517043215</v>
      </c>
      <c r="G84" s="21">
        <v>19.684851097885385</v>
      </c>
      <c r="H84" s="21">
        <v>21.183709636926267</v>
      </c>
      <c r="I84" s="21">
        <v>19.566820413910271</v>
      </c>
      <c r="J84" s="21">
        <v>17.471114005849774</v>
      </c>
      <c r="K84" s="21">
        <v>19.271577416467057</v>
      </c>
      <c r="L84" s="21">
        <v>20.851758158458725</v>
      </c>
      <c r="M84" s="21">
        <v>19.454699144896839</v>
      </c>
      <c r="N84" s="21"/>
      <c r="O84" s="21"/>
    </row>
    <row r="85" spans="1:15" x14ac:dyDescent="0.35">
      <c r="A85" s="20" t="str">
        <f t="shared" si="1"/>
        <v>DISTRIBUCION VOLUMEN POR CRITERIO (Consumiciones)Patatas FritasDE 60 A 75 AÑOS</v>
      </c>
      <c r="B85" s="20" t="s">
        <v>163</v>
      </c>
      <c r="C85" s="20" t="s">
        <v>23</v>
      </c>
      <c r="D85" s="20" t="s">
        <v>67</v>
      </c>
      <c r="E85" s="21">
        <v>33.52002219602052</v>
      </c>
      <c r="F85" s="21">
        <v>35.586357286356815</v>
      </c>
      <c r="G85" s="21">
        <v>35.054039481792081</v>
      </c>
      <c r="H85" s="21">
        <v>37.179690607360769</v>
      </c>
      <c r="I85" s="21">
        <v>36.235436194166624</v>
      </c>
      <c r="J85" s="21">
        <v>39.468382546380845</v>
      </c>
      <c r="K85" s="21">
        <v>42.248758244680594</v>
      </c>
      <c r="L85" s="21">
        <v>35.906812818030858</v>
      </c>
      <c r="M85" s="21">
        <v>36.546858084255121</v>
      </c>
      <c r="N85" s="21"/>
      <c r="O85" s="21"/>
    </row>
    <row r="86" spans="1:15" x14ac:dyDescent="0.35">
      <c r="A86" s="20" t="str">
        <f t="shared" si="1"/>
        <v>DISTRIBUCION VOLUMEN POR CRITERIO (Consumiciones)Patatas FritasNIVEL ALTO</v>
      </c>
      <c r="B86" s="20" t="s">
        <v>163</v>
      </c>
      <c r="C86" s="20" t="s">
        <v>23</v>
      </c>
      <c r="D86" s="20" t="s">
        <v>122</v>
      </c>
      <c r="E86" s="21">
        <v>20.118109564653743</v>
      </c>
      <c r="F86" s="21">
        <v>22.517642317407699</v>
      </c>
      <c r="G86" s="21">
        <v>22.468736849422125</v>
      </c>
      <c r="H86" s="21">
        <v>16.676070730406963</v>
      </c>
      <c r="I86" s="21">
        <v>17.283342933445041</v>
      </c>
      <c r="J86" s="21">
        <v>17.147848777411568</v>
      </c>
      <c r="K86" s="21">
        <v>24.634170456792567</v>
      </c>
      <c r="L86" s="21">
        <v>18.504675395000284</v>
      </c>
      <c r="M86" s="21">
        <v>14.848929159802305</v>
      </c>
      <c r="N86" s="21"/>
      <c r="O86" s="21"/>
    </row>
    <row r="87" spans="1:15" x14ac:dyDescent="0.35">
      <c r="A87" s="20" t="str">
        <f t="shared" si="1"/>
        <v>DISTRIBUCION VOLUMEN POR CRITERIO (Consumiciones)Patatas FritasNIVEL MEDIO ALTO</v>
      </c>
      <c r="B87" s="20" t="s">
        <v>163</v>
      </c>
      <c r="C87" s="20" t="s">
        <v>23</v>
      </c>
      <c r="D87" s="20" t="s">
        <v>123</v>
      </c>
      <c r="E87" s="21">
        <v>11.294951206003507</v>
      </c>
      <c r="F87" s="21">
        <v>10.734049994877436</v>
      </c>
      <c r="G87" s="21">
        <v>12.896924361633378</v>
      </c>
      <c r="H87" s="21">
        <v>9.5218842824138719</v>
      </c>
      <c r="I87" s="21">
        <v>11.936047983103803</v>
      </c>
      <c r="J87" s="21">
        <v>11.329867692130522</v>
      </c>
      <c r="K87" s="21">
        <v>9.6717007396468446</v>
      </c>
      <c r="L87" s="21">
        <v>12.50698471979973</v>
      </c>
      <c r="M87" s="21">
        <v>14.933768729897231</v>
      </c>
      <c r="N87" s="21"/>
      <c r="O87" s="21"/>
    </row>
    <row r="88" spans="1:15" x14ac:dyDescent="0.35">
      <c r="A88" s="20" t="str">
        <f t="shared" si="1"/>
        <v>DISTRIBUCION VOLUMEN POR CRITERIO (Consumiciones)Patatas FritasNIVEL MEDIO</v>
      </c>
      <c r="B88" s="20" t="s">
        <v>163</v>
      </c>
      <c r="C88" s="20" t="s">
        <v>23</v>
      </c>
      <c r="D88" s="20" t="s">
        <v>124</v>
      </c>
      <c r="E88" s="21">
        <v>31.155623833151097</v>
      </c>
      <c r="F88" s="21">
        <v>24.760063804769889</v>
      </c>
      <c r="G88" s="21">
        <v>28.699562837218391</v>
      </c>
      <c r="H88" s="21">
        <v>31.169460734948558</v>
      </c>
      <c r="I88" s="21">
        <v>33.885899763197244</v>
      </c>
      <c r="J88" s="21">
        <v>31.741962244348045</v>
      </c>
      <c r="K88" s="21">
        <v>27.995822987401748</v>
      </c>
      <c r="L88" s="21">
        <v>26.975671522756066</v>
      </c>
      <c r="M88" s="21">
        <v>28.365756648623204</v>
      </c>
      <c r="N88" s="21"/>
      <c r="O88" s="21"/>
    </row>
    <row r="89" spans="1:15" x14ac:dyDescent="0.35">
      <c r="A89" s="20" t="str">
        <f t="shared" si="1"/>
        <v>DISTRIBUCION VOLUMEN POR CRITERIO (Consumiciones)Patatas FritasNIVEL MEDIO BAJO</v>
      </c>
      <c r="B89" s="20" t="s">
        <v>163</v>
      </c>
      <c r="C89" s="20" t="s">
        <v>23</v>
      </c>
      <c r="D89" s="20" t="s">
        <v>125</v>
      </c>
      <c r="E89" s="21">
        <v>15.512055857664189</v>
      </c>
      <c r="F89" s="21">
        <v>12.042719478163285</v>
      </c>
      <c r="G89" s="21">
        <v>12.866213065662716</v>
      </c>
      <c r="H89" s="21">
        <v>14.096476455637641</v>
      </c>
      <c r="I89" s="21">
        <v>16.987859495092305</v>
      </c>
      <c r="J89" s="21">
        <v>18.983105430129012</v>
      </c>
      <c r="K89" s="21">
        <v>15.207944701340677</v>
      </c>
      <c r="L89" s="21">
        <v>17.269078171922686</v>
      </c>
      <c r="M89" s="21">
        <v>15.513685573076019</v>
      </c>
      <c r="N89" s="21"/>
      <c r="O89" s="21"/>
    </row>
    <row r="90" spans="1:15" x14ac:dyDescent="0.35">
      <c r="A90" s="20" t="str">
        <f t="shared" si="1"/>
        <v>DISTRIBUCION VOLUMEN POR CRITERIO (Consumiciones)Patatas FritasNIVEL BAJO</v>
      </c>
      <c r="B90" s="20" t="s">
        <v>163</v>
      </c>
      <c r="C90" s="20" t="s">
        <v>23</v>
      </c>
      <c r="D90" s="20" t="s">
        <v>144</v>
      </c>
      <c r="E90" s="21">
        <v>21.919269982075392</v>
      </c>
      <c r="F90" s="21">
        <v>29.945521012354543</v>
      </c>
      <c r="G90" s="21">
        <v>23.068588717555645</v>
      </c>
      <c r="H90" s="21">
        <v>28.536121900925526</v>
      </c>
      <c r="I90" s="21">
        <v>19.906846188755654</v>
      </c>
      <c r="J90" s="21">
        <v>20.797215855980848</v>
      </c>
      <c r="K90" s="21">
        <v>22.490344067775151</v>
      </c>
      <c r="L90" s="21">
        <v>24.743609557552425</v>
      </c>
      <c r="M90" s="21">
        <v>26.33785988860124</v>
      </c>
      <c r="N90" s="21"/>
      <c r="O90" s="21"/>
    </row>
    <row r="91" spans="1:15" x14ac:dyDescent="0.35">
      <c r="A91" s="20" t="str">
        <f t="shared" si="1"/>
        <v>DISTRIBUCION VOLUMEN POR CRITERIO (Consumiciones)Patatas FritasHOMBRE</v>
      </c>
      <c r="B91" s="20" t="s">
        <v>163</v>
      </c>
      <c r="C91" s="20" t="s">
        <v>23</v>
      </c>
      <c r="D91" s="20" t="s">
        <v>72</v>
      </c>
      <c r="E91" s="21">
        <v>46.987715254577147</v>
      </c>
      <c r="F91" s="21">
        <v>43.553370681694673</v>
      </c>
      <c r="G91" s="21">
        <v>42.18477595172611</v>
      </c>
      <c r="H91" s="21">
        <v>47.782869441835139</v>
      </c>
      <c r="I91" s="21">
        <v>51.406380001512744</v>
      </c>
      <c r="J91" s="21">
        <v>53.1152326274592</v>
      </c>
      <c r="K91" s="21">
        <v>56.101039285154172</v>
      </c>
      <c r="L91" s="21">
        <v>49.645990036824472</v>
      </c>
      <c r="M91" s="21">
        <v>45.624735231819251</v>
      </c>
      <c r="N91" s="21"/>
      <c r="O91" s="21"/>
    </row>
    <row r="92" spans="1:15" x14ac:dyDescent="0.35">
      <c r="A92" s="20" t="str">
        <f t="shared" si="1"/>
        <v>DISTRIBUCION VOLUMEN POR CRITERIO (Consumiciones)Patatas FritasMUJER</v>
      </c>
      <c r="B92" s="20" t="s">
        <v>163</v>
      </c>
      <c r="C92" s="20" t="s">
        <v>23</v>
      </c>
      <c r="D92" s="20" t="s">
        <v>73</v>
      </c>
      <c r="E92" s="21">
        <v>53.012284745422853</v>
      </c>
      <c r="F92" s="21">
        <v>56.446595394033807</v>
      </c>
      <c r="G92" s="21">
        <v>57.815247531448662</v>
      </c>
      <c r="H92" s="21">
        <v>52.217130558164847</v>
      </c>
      <c r="I92" s="21">
        <v>48.593619998487256</v>
      </c>
      <c r="J92" s="21">
        <v>46.8847673725408</v>
      </c>
      <c r="K92" s="21">
        <v>43.898936361927241</v>
      </c>
      <c r="L92" s="21">
        <v>50.354048697237921</v>
      </c>
      <c r="M92" s="21">
        <v>54.375264768180756</v>
      </c>
      <c r="N92" s="21"/>
      <c r="O92" s="21"/>
    </row>
    <row r="93" spans="1:15" x14ac:dyDescent="0.35">
      <c r="A93" s="20" t="str">
        <f t="shared" si="1"/>
        <v>DISTRIBUCION VOLUMEN POR CRITERIO (Consumiciones)Otros Snacks SaladosT.ESPAÑA</v>
      </c>
      <c r="B93" s="20" t="s">
        <v>163</v>
      </c>
      <c r="C93" s="20" t="s">
        <v>27</v>
      </c>
      <c r="D93" s="20" t="s">
        <v>44</v>
      </c>
      <c r="E93" s="21">
        <v>100</v>
      </c>
      <c r="F93" s="21">
        <v>100</v>
      </c>
      <c r="G93" s="21">
        <v>100</v>
      </c>
      <c r="H93" s="21">
        <v>100</v>
      </c>
      <c r="I93" s="21">
        <v>100</v>
      </c>
      <c r="J93" s="21">
        <v>100</v>
      </c>
      <c r="K93" s="21">
        <v>100</v>
      </c>
      <c r="L93" s="21">
        <v>100</v>
      </c>
      <c r="M93" s="21">
        <v>100</v>
      </c>
      <c r="N93" s="21"/>
      <c r="O93" s="21"/>
    </row>
    <row r="94" spans="1:15" x14ac:dyDescent="0.35">
      <c r="A94" s="20" t="str">
        <f t="shared" si="1"/>
        <v>DISTRIBUCION VOLUMEN POR CRITERIO (Consumiciones)Otros Snacks SaladosBCN AM</v>
      </c>
      <c r="B94" s="20" t="s">
        <v>163</v>
      </c>
      <c r="C94" s="20" t="s">
        <v>27</v>
      </c>
      <c r="D94" s="20" t="s">
        <v>46</v>
      </c>
      <c r="E94" s="21">
        <v>9.3937959397440096</v>
      </c>
      <c r="F94" s="21">
        <v>10.219892115858187</v>
      </c>
      <c r="G94" s="21">
        <v>7.1657599800690832</v>
      </c>
      <c r="H94" s="21">
        <v>10.975563181290433</v>
      </c>
      <c r="I94" s="21">
        <v>14.439374234066538</v>
      </c>
      <c r="J94" s="21">
        <v>18.095923080921349</v>
      </c>
      <c r="K94" s="21">
        <v>11.719712822866384</v>
      </c>
      <c r="L94" s="21">
        <v>5.6251444957413463</v>
      </c>
      <c r="M94" s="21">
        <v>6.6549282737120743</v>
      </c>
      <c r="N94" s="21"/>
      <c r="O94" s="21"/>
    </row>
    <row r="95" spans="1:15" x14ac:dyDescent="0.35">
      <c r="A95" s="20" t="str">
        <f t="shared" si="1"/>
        <v>DISTRIBUCION VOLUMEN POR CRITERIO (Consumiciones)Otros Snacks SaladosREST.CAT ARAGON</v>
      </c>
      <c r="B95" s="20" t="s">
        <v>163</v>
      </c>
      <c r="C95" s="20" t="s">
        <v>27</v>
      </c>
      <c r="D95" s="20" t="s">
        <v>47</v>
      </c>
      <c r="E95" s="21">
        <v>12.261631761543212</v>
      </c>
      <c r="F95" s="21">
        <v>13.159899151780479</v>
      </c>
      <c r="G95" s="21">
        <v>14.276059659950684</v>
      </c>
      <c r="H95" s="21">
        <v>11.921447500199415</v>
      </c>
      <c r="I95" s="21">
        <v>13.631053433156016</v>
      </c>
      <c r="J95" s="21">
        <v>13.54373493887539</v>
      </c>
      <c r="K95" s="21">
        <v>14.70922815224325</v>
      </c>
      <c r="L95" s="21">
        <v>13.992638658583301</v>
      </c>
      <c r="M95" s="21">
        <v>11.512927720491453</v>
      </c>
      <c r="N95" s="21"/>
      <c r="O95" s="21"/>
    </row>
    <row r="96" spans="1:15" x14ac:dyDescent="0.35">
      <c r="A96" s="20" t="str">
        <f t="shared" si="1"/>
        <v>DISTRIBUCION VOLUMEN POR CRITERIO (Consumiciones)Otros Snacks SaladosLEVANTE</v>
      </c>
      <c r="B96" s="20" t="s">
        <v>163</v>
      </c>
      <c r="C96" s="20" t="s">
        <v>27</v>
      </c>
      <c r="D96" s="20" t="s">
        <v>48</v>
      </c>
      <c r="E96" s="21">
        <v>14.103289497584189</v>
      </c>
      <c r="F96" s="21">
        <v>13.079998436461713</v>
      </c>
      <c r="G96" s="21">
        <v>16.48637473251442</v>
      </c>
      <c r="H96" s="21">
        <v>10.547252116839722</v>
      </c>
      <c r="I96" s="21">
        <v>8.8206159947377483</v>
      </c>
      <c r="J96" s="21">
        <v>7.9454465618463948</v>
      </c>
      <c r="K96" s="21">
        <v>9.3656461117087684</v>
      </c>
      <c r="L96" s="21">
        <v>9.3180853595317181</v>
      </c>
      <c r="M96" s="21">
        <v>8.2396875537702137</v>
      </c>
      <c r="N96" s="21"/>
      <c r="O96" s="21"/>
    </row>
    <row r="97" spans="1:15" x14ac:dyDescent="0.35">
      <c r="A97" s="20" t="str">
        <f t="shared" si="1"/>
        <v>DISTRIBUCION VOLUMEN POR CRITERIO (Consumiciones)Otros Snacks SaladosANDALUCIA</v>
      </c>
      <c r="B97" s="20" t="s">
        <v>163</v>
      </c>
      <c r="C97" s="20" t="s">
        <v>27</v>
      </c>
      <c r="D97" s="20" t="s">
        <v>49</v>
      </c>
      <c r="E97" s="21">
        <v>20.803718470350322</v>
      </c>
      <c r="F97" s="21">
        <v>16.184513153265843</v>
      </c>
      <c r="G97" s="21">
        <v>13.725816546118095</v>
      </c>
      <c r="H97" s="21">
        <v>20.210652644911566</v>
      </c>
      <c r="I97" s="21">
        <v>20.177744327657123</v>
      </c>
      <c r="J97" s="21">
        <v>18.375307042061294</v>
      </c>
      <c r="K97" s="21">
        <v>19.290830794752875</v>
      </c>
      <c r="L97" s="21">
        <v>18.77629258606683</v>
      </c>
      <c r="M97" s="21">
        <v>29.470229542997661</v>
      </c>
      <c r="N97" s="21"/>
      <c r="O97" s="21"/>
    </row>
    <row r="98" spans="1:15" x14ac:dyDescent="0.35">
      <c r="A98" s="20" t="str">
        <f t="shared" si="1"/>
        <v>DISTRIBUCION VOLUMEN POR CRITERIO (Consumiciones)Otros Snacks SaladosMDD AM</v>
      </c>
      <c r="B98" s="20" t="s">
        <v>163</v>
      </c>
      <c r="C98" s="20" t="s">
        <v>27</v>
      </c>
      <c r="D98" s="20" t="s">
        <v>50</v>
      </c>
      <c r="E98" s="21">
        <v>14.880923729429288</v>
      </c>
      <c r="F98" s="21">
        <v>13.327037485830434</v>
      </c>
      <c r="G98" s="21">
        <v>16.030518118778279</v>
      </c>
      <c r="H98" s="21">
        <v>9.7516797341753705</v>
      </c>
      <c r="I98" s="21">
        <v>10.42963237923157</v>
      </c>
      <c r="J98" s="21">
        <v>11.311440698909525</v>
      </c>
      <c r="K98" s="21">
        <v>12.454460813931703</v>
      </c>
      <c r="L98" s="21">
        <v>14.170758911369555</v>
      </c>
      <c r="M98" s="21">
        <v>13.150958080832648</v>
      </c>
      <c r="N98" s="21"/>
      <c r="O98" s="21"/>
    </row>
    <row r="99" spans="1:15" x14ac:dyDescent="0.35">
      <c r="A99" s="20" t="str">
        <f t="shared" si="1"/>
        <v>DISTRIBUCION VOLUMEN POR CRITERIO (Consumiciones)Otros Snacks SaladosRTO CENTRO</v>
      </c>
      <c r="B99" s="20" t="s">
        <v>163</v>
      </c>
      <c r="C99" s="20" t="s">
        <v>27</v>
      </c>
      <c r="D99" s="20" t="s">
        <v>51</v>
      </c>
      <c r="E99" s="21">
        <v>13.814898402780301</v>
      </c>
      <c r="F99" s="21">
        <v>13.487573779462924</v>
      </c>
      <c r="G99" s="21">
        <v>14.227755173491442</v>
      </c>
      <c r="H99" s="21">
        <v>23.416767449374316</v>
      </c>
      <c r="I99" s="21">
        <v>20.980388009268989</v>
      </c>
      <c r="J99" s="21">
        <v>18.325650970624409</v>
      </c>
      <c r="K99" s="21">
        <v>19.67658362157713</v>
      </c>
      <c r="L99" s="21">
        <v>24.524059692201046</v>
      </c>
      <c r="M99" s="21">
        <v>18.278169783554247</v>
      </c>
      <c r="N99" s="21"/>
      <c r="O99" s="21"/>
    </row>
    <row r="100" spans="1:15" x14ac:dyDescent="0.35">
      <c r="A100" s="20" t="str">
        <f t="shared" si="1"/>
        <v>DISTRIBUCION VOLUMEN POR CRITERIO (Consumiciones)Otros Snacks SaladosNORTE-CENTRO</v>
      </c>
      <c r="B100" s="20" t="s">
        <v>163</v>
      </c>
      <c r="C100" s="20" t="s">
        <v>27</v>
      </c>
      <c r="D100" s="20" t="s">
        <v>52</v>
      </c>
      <c r="E100" s="21">
        <v>9.1676921749554978</v>
      </c>
      <c r="F100" s="21">
        <v>11.746233827150842</v>
      </c>
      <c r="G100" s="21">
        <v>13.651245723454689</v>
      </c>
      <c r="H100" s="21">
        <v>8.8520883170751539</v>
      </c>
      <c r="I100" s="21">
        <v>7.4170233062123518</v>
      </c>
      <c r="J100" s="21">
        <v>8.8217078538034954</v>
      </c>
      <c r="K100" s="21">
        <v>7.8126480253808914</v>
      </c>
      <c r="L100" s="21">
        <v>8.3705955348513381</v>
      </c>
      <c r="M100" s="21">
        <v>7.583906942773611</v>
      </c>
      <c r="N100" s="21"/>
      <c r="O100" s="21"/>
    </row>
    <row r="101" spans="1:15" x14ac:dyDescent="0.35">
      <c r="A101" s="20" t="str">
        <f t="shared" si="1"/>
        <v>DISTRIBUCION VOLUMEN POR CRITERIO (Consumiciones)Otros Snacks SaladosNOROESTE</v>
      </c>
      <c r="B101" s="20" t="s">
        <v>163</v>
      </c>
      <c r="C101" s="20" t="s">
        <v>27</v>
      </c>
      <c r="D101" s="20" t="s">
        <v>53</v>
      </c>
      <c r="E101" s="21">
        <v>5.5740613761034625</v>
      </c>
      <c r="F101" s="21">
        <v>8.7948715944181686</v>
      </c>
      <c r="G101" s="21">
        <v>4.436470065623312</v>
      </c>
      <c r="H101" s="21">
        <v>4.3245611420016932</v>
      </c>
      <c r="I101" s="21">
        <v>4.1041887860517541</v>
      </c>
      <c r="J101" s="21">
        <v>3.5808047969831356</v>
      </c>
      <c r="K101" s="21">
        <v>4.9708870259766789</v>
      </c>
      <c r="L101" s="21">
        <v>5.2224172431772633</v>
      </c>
      <c r="M101" s="21">
        <v>5.1091884718115228</v>
      </c>
      <c r="N101" s="21"/>
      <c r="O101" s="21"/>
    </row>
    <row r="102" spans="1:15" x14ac:dyDescent="0.35">
      <c r="A102" s="20" t="str">
        <f t="shared" si="1"/>
        <v>DISTRIBUCION VOLUMEN POR CRITERIO (Consumiciones)Otros Snacks Salados&lt;2MIL</v>
      </c>
      <c r="B102" s="20" t="s">
        <v>163</v>
      </c>
      <c r="C102" s="20" t="s">
        <v>27</v>
      </c>
      <c r="D102" s="20" t="s">
        <v>54</v>
      </c>
      <c r="E102" s="21">
        <v>4.5043578426030209</v>
      </c>
      <c r="F102" s="21">
        <v>5.0022554039792055</v>
      </c>
      <c r="G102" s="21">
        <v>7.9059696443138021</v>
      </c>
      <c r="H102" s="21">
        <v>3.8037009343987154</v>
      </c>
      <c r="I102" s="21">
        <v>6.5972561499851254</v>
      </c>
      <c r="J102" s="21">
        <v>5.8165461351523975</v>
      </c>
      <c r="K102" s="21">
        <v>6.1261770978288563</v>
      </c>
      <c r="L102" s="21">
        <v>5.2407510508012249</v>
      </c>
      <c r="M102" s="21">
        <v>7.5892757964525641</v>
      </c>
      <c r="N102" s="21"/>
      <c r="O102" s="21"/>
    </row>
    <row r="103" spans="1:15" x14ac:dyDescent="0.35">
      <c r="A103" s="20" t="str">
        <f t="shared" si="1"/>
        <v>DISTRIBUCION VOLUMEN POR CRITERIO (Consumiciones)Otros Snacks Salados2-5MIL</v>
      </c>
      <c r="B103" s="20" t="s">
        <v>163</v>
      </c>
      <c r="C103" s="20" t="s">
        <v>27</v>
      </c>
      <c r="D103" s="20" t="s">
        <v>55</v>
      </c>
      <c r="E103" s="21">
        <v>6.5940939804555523</v>
      </c>
      <c r="F103" s="21">
        <v>7.5704022202243673</v>
      </c>
      <c r="G103" s="21">
        <v>6.0613062268475275</v>
      </c>
      <c r="H103" s="21">
        <v>5.4412469714829914</v>
      </c>
      <c r="I103" s="21">
        <v>4.4877593938583402</v>
      </c>
      <c r="J103" s="21">
        <v>5.9538911552434639</v>
      </c>
      <c r="K103" s="21">
        <v>5.323308484367467</v>
      </c>
      <c r="L103" s="21">
        <v>6.0454161157815465</v>
      </c>
      <c r="M103" s="21">
        <v>5.1975331587518134</v>
      </c>
      <c r="N103" s="21"/>
      <c r="O103" s="21"/>
    </row>
    <row r="104" spans="1:15" x14ac:dyDescent="0.35">
      <c r="A104" s="20" t="str">
        <f t="shared" si="1"/>
        <v>DISTRIBUCION VOLUMEN POR CRITERIO (Consumiciones)Otros Snacks Salados5-10MIL</v>
      </c>
      <c r="B104" s="20" t="s">
        <v>163</v>
      </c>
      <c r="C104" s="20" t="s">
        <v>27</v>
      </c>
      <c r="D104" s="20" t="s">
        <v>56</v>
      </c>
      <c r="E104" s="21">
        <v>6.9179010607766918</v>
      </c>
      <c r="F104" s="21">
        <v>4.8763905718641292</v>
      </c>
      <c r="G104" s="21">
        <v>4.2302328191189735</v>
      </c>
      <c r="H104" s="21">
        <v>3.7479870987391215</v>
      </c>
      <c r="I104" s="21">
        <v>7.2901990539954094</v>
      </c>
      <c r="J104" s="21">
        <v>3.9202243898301363</v>
      </c>
      <c r="K104" s="21">
        <v>4.876919198405063</v>
      </c>
      <c r="L104" s="21">
        <v>6.1772714166653815</v>
      </c>
      <c r="M104" s="21">
        <v>9.6494454362565705</v>
      </c>
      <c r="N104" s="21"/>
      <c r="O104" s="21"/>
    </row>
    <row r="105" spans="1:15" x14ac:dyDescent="0.35">
      <c r="A105" s="20" t="str">
        <f t="shared" si="1"/>
        <v>DISTRIBUCION VOLUMEN POR CRITERIO (Consumiciones)Otros Snacks Salados10-30MIL</v>
      </c>
      <c r="B105" s="20" t="s">
        <v>163</v>
      </c>
      <c r="C105" s="20" t="s">
        <v>27</v>
      </c>
      <c r="D105" s="20" t="s">
        <v>57</v>
      </c>
      <c r="E105" s="21">
        <v>21.409116503796273</v>
      </c>
      <c r="F105" s="21">
        <v>26.690290427236835</v>
      </c>
      <c r="G105" s="21">
        <v>24.15402943925913</v>
      </c>
      <c r="H105" s="21">
        <v>29.979506397049761</v>
      </c>
      <c r="I105" s="21">
        <v>24.138991847329162</v>
      </c>
      <c r="J105" s="21">
        <v>17.815684520041799</v>
      </c>
      <c r="K105" s="21">
        <v>20.26342465205483</v>
      </c>
      <c r="L105" s="21">
        <v>21.83336196620219</v>
      </c>
      <c r="M105" s="21">
        <v>20.832241291312766</v>
      </c>
      <c r="N105" s="21"/>
      <c r="O105" s="21"/>
    </row>
    <row r="106" spans="1:15" x14ac:dyDescent="0.35">
      <c r="A106" s="20" t="str">
        <f t="shared" si="1"/>
        <v>DISTRIBUCION VOLUMEN POR CRITERIO (Consumiciones)Otros Snacks Salados30-100MIL</v>
      </c>
      <c r="B106" s="20" t="s">
        <v>163</v>
      </c>
      <c r="C106" s="20" t="s">
        <v>27</v>
      </c>
      <c r="D106" s="20" t="s">
        <v>58</v>
      </c>
      <c r="E106" s="21">
        <v>19.218835143677119</v>
      </c>
      <c r="F106" s="21">
        <v>17.140757534300121</v>
      </c>
      <c r="G106" s="21">
        <v>21.207057915172328</v>
      </c>
      <c r="H106" s="21">
        <v>21.446738789753443</v>
      </c>
      <c r="I106" s="21">
        <v>23.288085828218012</v>
      </c>
      <c r="J106" s="21">
        <v>23.365286222353461</v>
      </c>
      <c r="K106" s="21">
        <v>21.126263939385648</v>
      </c>
      <c r="L106" s="21">
        <v>20.950391957033403</v>
      </c>
      <c r="M106" s="21">
        <v>23.253528959502365</v>
      </c>
      <c r="N106" s="21"/>
      <c r="O106" s="21"/>
    </row>
    <row r="107" spans="1:15" x14ac:dyDescent="0.35">
      <c r="A107" s="20" t="str">
        <f t="shared" si="1"/>
        <v>DISTRIBUCION VOLUMEN POR CRITERIO (Consumiciones)Otros Snacks Salados100-200MIL</v>
      </c>
      <c r="B107" s="20" t="s">
        <v>163</v>
      </c>
      <c r="C107" s="20" t="s">
        <v>27</v>
      </c>
      <c r="D107" s="20" t="s">
        <v>59</v>
      </c>
      <c r="E107" s="21">
        <v>13.071491929136245</v>
      </c>
      <c r="F107" s="21">
        <v>6.8806785756166207</v>
      </c>
      <c r="G107" s="21">
        <v>9.2241704071433013</v>
      </c>
      <c r="H107" s="21">
        <v>11.037011761160693</v>
      </c>
      <c r="I107" s="21">
        <v>7.647321928146229</v>
      </c>
      <c r="J107" s="21">
        <v>14.042100516873401</v>
      </c>
      <c r="K107" s="21">
        <v>11.659986884293364</v>
      </c>
      <c r="L107" s="21">
        <v>12.566349624997134</v>
      </c>
      <c r="M107" s="21">
        <v>8.4324907488008112</v>
      </c>
      <c r="N107" s="21"/>
      <c r="O107" s="21"/>
    </row>
    <row r="108" spans="1:15" x14ac:dyDescent="0.35">
      <c r="A108" s="20" t="str">
        <f t="shared" si="1"/>
        <v>DISTRIBUCION VOLUMEN POR CRITERIO (Consumiciones)Otros Snacks Salados200-500MIL</v>
      </c>
      <c r="B108" s="20" t="s">
        <v>163</v>
      </c>
      <c r="C108" s="20" t="s">
        <v>27</v>
      </c>
      <c r="D108" s="20" t="s">
        <v>60</v>
      </c>
      <c r="E108" s="21">
        <v>12.498047371671452</v>
      </c>
      <c r="F108" s="21">
        <v>12.087632412148693</v>
      </c>
      <c r="G108" s="21">
        <v>12.052069520047393</v>
      </c>
      <c r="H108" s="21">
        <v>11.178259296650845</v>
      </c>
      <c r="I108" s="21">
        <v>11.504743669875513</v>
      </c>
      <c r="J108" s="21">
        <v>11.783929124344581</v>
      </c>
      <c r="K108" s="21">
        <v>12.369577139512804</v>
      </c>
      <c r="L108" s="21">
        <v>9.0127299103459126</v>
      </c>
      <c r="M108" s="21">
        <v>7.3980190055242199</v>
      </c>
      <c r="N108" s="21"/>
      <c r="O108" s="21"/>
    </row>
    <row r="109" spans="1:15" x14ac:dyDescent="0.35">
      <c r="A109" s="20" t="str">
        <f t="shared" si="1"/>
        <v>DISTRIBUCION VOLUMEN POR CRITERIO (Consumiciones)Otros Snacks Salados&gt;500MIL</v>
      </c>
      <c r="B109" s="20" t="s">
        <v>163</v>
      </c>
      <c r="C109" s="20" t="s">
        <v>27</v>
      </c>
      <c r="D109" s="20" t="s">
        <v>61</v>
      </c>
      <c r="E109" s="21">
        <v>15.786175088700791</v>
      </c>
      <c r="F109" s="21">
        <v>19.751612398858619</v>
      </c>
      <c r="G109" s="21">
        <v>15.165161284303938</v>
      </c>
      <c r="H109" s="21">
        <v>13.365563656667891</v>
      </c>
      <c r="I109" s="21">
        <v>15.045659187243951</v>
      </c>
      <c r="J109" s="21">
        <v>17.302357068990755</v>
      </c>
      <c r="K109" s="21">
        <v>18.254342604151976</v>
      </c>
      <c r="L109" s="21">
        <v>18.173720439695607</v>
      </c>
      <c r="M109" s="21">
        <v>17.647458343285741</v>
      </c>
      <c r="N109" s="21"/>
      <c r="O109" s="21"/>
    </row>
    <row r="110" spans="1:15" x14ac:dyDescent="0.35">
      <c r="A110" s="20" t="str">
        <f t="shared" si="1"/>
        <v>DISTRIBUCION VOLUMEN POR CRITERIO (Consumiciones)Otros Snacks SaladosDE 15 A 19 AÑOS</v>
      </c>
      <c r="B110" s="20" t="s">
        <v>163</v>
      </c>
      <c r="C110" s="20" t="s">
        <v>27</v>
      </c>
      <c r="D110" s="20" t="s">
        <v>62</v>
      </c>
      <c r="E110" s="21">
        <v>9.7454620312178353</v>
      </c>
      <c r="F110" s="21">
        <v>4.3739084548332885</v>
      </c>
      <c r="G110" s="21">
        <v>4.9167985745443454</v>
      </c>
      <c r="H110" s="21">
        <v>8.061587970210752</v>
      </c>
      <c r="I110" s="21">
        <v>7.9249003092392387</v>
      </c>
      <c r="J110" s="21">
        <v>14.359405747055698</v>
      </c>
      <c r="K110" s="21">
        <v>10.372121333970522</v>
      </c>
      <c r="L110" s="21">
        <v>18.570478021046473</v>
      </c>
      <c r="M110" s="21">
        <v>10.91790336644187</v>
      </c>
      <c r="N110" s="21"/>
      <c r="O110" s="21"/>
    </row>
    <row r="111" spans="1:15" x14ac:dyDescent="0.35">
      <c r="A111" s="20" t="str">
        <f t="shared" si="1"/>
        <v>DISTRIBUCION VOLUMEN POR CRITERIO (Consumiciones)Otros Snacks SaladosDE 20 A 24 AÑOS</v>
      </c>
      <c r="B111" s="20" t="s">
        <v>163</v>
      </c>
      <c r="C111" s="20" t="s">
        <v>27</v>
      </c>
      <c r="D111" s="20" t="s">
        <v>63</v>
      </c>
      <c r="E111" s="21">
        <v>4.8054750790133323</v>
      </c>
      <c r="F111" s="21">
        <v>4.9406363600828671</v>
      </c>
      <c r="G111" s="21">
        <v>3.6266695641127158</v>
      </c>
      <c r="H111" s="21">
        <v>5.3455631571186961</v>
      </c>
      <c r="I111" s="21">
        <v>3.7376700065232291</v>
      </c>
      <c r="J111" s="21">
        <v>2.0711801862963655</v>
      </c>
      <c r="K111" s="21">
        <v>2.1487516920945762</v>
      </c>
      <c r="L111" s="21">
        <v>4.2330231836015981</v>
      </c>
      <c r="M111" s="21">
        <v>5.4835961373293962</v>
      </c>
      <c r="N111" s="21"/>
      <c r="O111" s="21"/>
    </row>
    <row r="112" spans="1:15" x14ac:dyDescent="0.35">
      <c r="A112" s="20" t="str">
        <f t="shared" si="1"/>
        <v>DISTRIBUCION VOLUMEN POR CRITERIO (Consumiciones)Otros Snacks SaladosDE 25 A 34 AÑOS</v>
      </c>
      <c r="B112" s="20" t="s">
        <v>163</v>
      </c>
      <c r="C112" s="20" t="s">
        <v>27</v>
      </c>
      <c r="D112" s="20" t="s">
        <v>64</v>
      </c>
      <c r="E112" s="21">
        <v>11.918041074823508</v>
      </c>
      <c r="F112" s="21">
        <v>14.446913966305749</v>
      </c>
      <c r="G112" s="21">
        <v>11.306619210012432</v>
      </c>
      <c r="H112" s="21">
        <v>11.708526740787949</v>
      </c>
      <c r="I112" s="21">
        <v>6.765075754060641</v>
      </c>
      <c r="J112" s="21">
        <v>7.0227339474759178</v>
      </c>
      <c r="K112" s="21">
        <v>8.6599532002955772</v>
      </c>
      <c r="L112" s="21">
        <v>6.2117737103649349</v>
      </c>
      <c r="M112" s="21">
        <v>6.6943071274708892</v>
      </c>
      <c r="N112" s="21"/>
      <c r="O112" s="21"/>
    </row>
    <row r="113" spans="1:15" x14ac:dyDescent="0.35">
      <c r="A113" s="20" t="str">
        <f t="shared" si="1"/>
        <v>DISTRIBUCION VOLUMEN POR CRITERIO (Consumiciones)Otros Snacks SaladosDE 35 A 49 AÑOS</v>
      </c>
      <c r="B113" s="20" t="s">
        <v>163</v>
      </c>
      <c r="C113" s="20" t="s">
        <v>27</v>
      </c>
      <c r="D113" s="20" t="s">
        <v>65</v>
      </c>
      <c r="E113" s="21">
        <v>32.477245825310909</v>
      </c>
      <c r="F113" s="21">
        <v>38.266978071375526</v>
      </c>
      <c r="G113" s="21">
        <v>38.246507356522237</v>
      </c>
      <c r="H113" s="21">
        <v>26.005850365678068</v>
      </c>
      <c r="I113" s="21">
        <v>30.874791543275755</v>
      </c>
      <c r="J113" s="21">
        <v>31.235987195034649</v>
      </c>
      <c r="K113" s="21">
        <v>29.107553004928395</v>
      </c>
      <c r="L113" s="21">
        <v>28.865217379863182</v>
      </c>
      <c r="M113" s="21">
        <v>32.838377538952322</v>
      </c>
      <c r="N113" s="21"/>
      <c r="O113" s="21"/>
    </row>
    <row r="114" spans="1:15" x14ac:dyDescent="0.35">
      <c r="A114" s="20" t="str">
        <f t="shared" si="1"/>
        <v>DISTRIBUCION VOLUMEN POR CRITERIO (Consumiciones)Otros Snacks SaladosDE 50 A 59 AÑOS</v>
      </c>
      <c r="B114" s="20" t="s">
        <v>163</v>
      </c>
      <c r="C114" s="20" t="s">
        <v>27</v>
      </c>
      <c r="D114" s="20" t="s">
        <v>66</v>
      </c>
      <c r="E114" s="21">
        <v>22.673802842058102</v>
      </c>
      <c r="F114" s="21">
        <v>20.734937263026225</v>
      </c>
      <c r="G114" s="21">
        <v>22.198706081810595</v>
      </c>
      <c r="H114" s="21">
        <v>20.748908847580285</v>
      </c>
      <c r="I114" s="21">
        <v>20.925356798759768</v>
      </c>
      <c r="J114" s="21">
        <v>21.156075741771847</v>
      </c>
      <c r="K114" s="21">
        <v>20.60335408407947</v>
      </c>
      <c r="L114" s="21">
        <v>13.645841360874519</v>
      </c>
      <c r="M114" s="21">
        <v>18.556656834053417</v>
      </c>
      <c r="N114" s="21"/>
      <c r="O114" s="21"/>
    </row>
    <row r="115" spans="1:15" x14ac:dyDescent="0.35">
      <c r="A115" s="20" t="str">
        <f t="shared" si="1"/>
        <v>DISTRIBUCION VOLUMEN POR CRITERIO (Consumiciones)Otros Snacks SaladosDE 60 A 75 AÑOS</v>
      </c>
      <c r="B115" s="20" t="s">
        <v>163</v>
      </c>
      <c r="C115" s="20" t="s">
        <v>27</v>
      </c>
      <c r="D115" s="20" t="s">
        <v>67</v>
      </c>
      <c r="E115" s="21">
        <v>18.379992068393459</v>
      </c>
      <c r="F115" s="21">
        <v>17.236641519759214</v>
      </c>
      <c r="G115" s="21">
        <v>19.704690981616857</v>
      </c>
      <c r="H115" s="21">
        <v>28.129575004491912</v>
      </c>
      <c r="I115" s="21">
        <v>29.772215823332417</v>
      </c>
      <c r="J115" s="21">
        <v>24.154633445271021</v>
      </c>
      <c r="K115" s="21">
        <v>29.108263526756673</v>
      </c>
      <c r="L115" s="21">
        <v>28.473658825771686</v>
      </c>
      <c r="M115" s="21">
        <v>25.509148105582373</v>
      </c>
      <c r="N115" s="21"/>
      <c r="O115" s="21"/>
    </row>
    <row r="116" spans="1:15" x14ac:dyDescent="0.35">
      <c r="A116" s="20" t="str">
        <f t="shared" si="1"/>
        <v>DISTRIBUCION VOLUMEN POR CRITERIO (Consumiciones)Otros Snacks SaladosNIVEL ALTO</v>
      </c>
      <c r="B116" s="20" t="s">
        <v>163</v>
      </c>
      <c r="C116" s="20" t="s">
        <v>27</v>
      </c>
      <c r="D116" s="20" t="s">
        <v>122</v>
      </c>
      <c r="E116" s="21">
        <v>26.476221073854759</v>
      </c>
      <c r="F116" s="21">
        <v>24.233616073173593</v>
      </c>
      <c r="G116" s="21">
        <v>22.97444238568464</v>
      </c>
      <c r="H116" s="21">
        <v>18.134655097536982</v>
      </c>
      <c r="I116" s="21">
        <v>18.119931874568419</v>
      </c>
      <c r="J116" s="21">
        <v>19.152186037434657</v>
      </c>
      <c r="K116" s="21">
        <v>27.112170870499767</v>
      </c>
      <c r="L116" s="21">
        <v>30.123475957600299</v>
      </c>
      <c r="M116" s="21">
        <v>24.889943944666324</v>
      </c>
      <c r="N116" s="21"/>
      <c r="O116" s="21"/>
    </row>
    <row r="117" spans="1:15" x14ac:dyDescent="0.35">
      <c r="A117" s="20" t="str">
        <f t="shared" si="1"/>
        <v>DISTRIBUCION VOLUMEN POR CRITERIO (Consumiciones)Otros Snacks SaladosNIVEL MEDIO ALTO</v>
      </c>
      <c r="B117" s="20" t="s">
        <v>163</v>
      </c>
      <c r="C117" s="20" t="s">
        <v>27</v>
      </c>
      <c r="D117" s="20" t="s">
        <v>123</v>
      </c>
      <c r="E117" s="21">
        <v>13.53107479323331</v>
      </c>
      <c r="F117" s="21">
        <v>10.463960442481335</v>
      </c>
      <c r="G117" s="21">
        <v>9.0971986141647232</v>
      </c>
      <c r="H117" s="21">
        <v>9.516335661608597</v>
      </c>
      <c r="I117" s="21">
        <v>8.5361595652636737</v>
      </c>
      <c r="J117" s="21">
        <v>11.540693456667809</v>
      </c>
      <c r="K117" s="21">
        <v>8.388504914705802</v>
      </c>
      <c r="L117" s="21">
        <v>8.8153435587134847</v>
      </c>
      <c r="M117" s="21">
        <v>14.102268857962422</v>
      </c>
      <c r="N117" s="21"/>
      <c r="O117" s="21"/>
    </row>
    <row r="118" spans="1:15" x14ac:dyDescent="0.35">
      <c r="A118" s="20" t="str">
        <f t="shared" si="1"/>
        <v>DISTRIBUCION VOLUMEN POR CRITERIO (Consumiciones)Otros Snacks SaladosNIVEL MEDIO</v>
      </c>
      <c r="B118" s="20" t="s">
        <v>163</v>
      </c>
      <c r="C118" s="20" t="s">
        <v>27</v>
      </c>
      <c r="D118" s="20" t="s">
        <v>124</v>
      </c>
      <c r="E118" s="21">
        <v>20.879397954735353</v>
      </c>
      <c r="F118" s="21">
        <v>21.801805886721652</v>
      </c>
      <c r="G118" s="21">
        <v>24.612056393738772</v>
      </c>
      <c r="H118" s="21">
        <v>32.613508454870157</v>
      </c>
      <c r="I118" s="21">
        <v>38.250307738077368</v>
      </c>
      <c r="J118" s="21">
        <v>33.739310727044348</v>
      </c>
      <c r="K118" s="21">
        <v>31.850035683985155</v>
      </c>
      <c r="L118" s="21">
        <v>32.462594634137723</v>
      </c>
      <c r="M118" s="21">
        <v>30.619665178101467</v>
      </c>
      <c r="N118" s="21"/>
      <c r="O118" s="21"/>
    </row>
    <row r="119" spans="1:15" x14ac:dyDescent="0.35">
      <c r="A119" s="20" t="str">
        <f t="shared" si="1"/>
        <v>DISTRIBUCION VOLUMEN POR CRITERIO (Consumiciones)Otros Snacks SaladosNIVEL MEDIO BAJO</v>
      </c>
      <c r="B119" s="20" t="s">
        <v>163</v>
      </c>
      <c r="C119" s="20" t="s">
        <v>27</v>
      </c>
      <c r="D119" s="20" t="s">
        <v>125</v>
      </c>
      <c r="E119" s="21">
        <v>12.98900851890871</v>
      </c>
      <c r="F119" s="21">
        <v>11.680033616073175</v>
      </c>
      <c r="G119" s="21">
        <v>13.391523708160232</v>
      </c>
      <c r="H119" s="21">
        <v>10.756410142782439</v>
      </c>
      <c r="I119" s="21">
        <v>12.413140757076611</v>
      </c>
      <c r="J119" s="21">
        <v>11.137787945105359</v>
      </c>
      <c r="K119" s="21">
        <v>10.008368368199781</v>
      </c>
      <c r="L119" s="21">
        <v>12.244773060392546</v>
      </c>
      <c r="M119" s="21">
        <v>12.220926695363476</v>
      </c>
      <c r="N119" s="21"/>
      <c r="O119" s="21"/>
    </row>
    <row r="120" spans="1:15" x14ac:dyDescent="0.35">
      <c r="A120" s="20" t="str">
        <f t="shared" si="1"/>
        <v>DISTRIBUCION VOLUMEN POR CRITERIO (Consumiciones)Otros Snacks SaladosNIVEL BAJO</v>
      </c>
      <c r="B120" s="20" t="s">
        <v>163</v>
      </c>
      <c r="C120" s="20" t="s">
        <v>27</v>
      </c>
      <c r="D120" s="20" t="s">
        <v>144</v>
      </c>
      <c r="E120" s="21">
        <v>26.124316580085011</v>
      </c>
      <c r="F120" s="21">
        <v>31.820603525778839</v>
      </c>
      <c r="G120" s="21">
        <v>29.924773410664411</v>
      </c>
      <c r="H120" s="21">
        <v>28.979098700446933</v>
      </c>
      <c r="I120" s="21">
        <v>22.680470300204977</v>
      </c>
      <c r="J120" s="21">
        <v>24.430040966577813</v>
      </c>
      <c r="K120" s="21">
        <v>22.640907004797867</v>
      </c>
      <c r="L120" s="21">
        <v>16.353805270678347</v>
      </c>
      <c r="M120" s="21">
        <v>18.167191693849745</v>
      </c>
      <c r="N120" s="21"/>
      <c r="O120" s="21"/>
    </row>
    <row r="121" spans="1:15" x14ac:dyDescent="0.35">
      <c r="A121" s="20" t="str">
        <f t="shared" si="1"/>
        <v>DISTRIBUCION VOLUMEN POR CRITERIO (Consumiciones)Otros Snacks SaladosHOMBRE</v>
      </c>
      <c r="B121" s="20" t="s">
        <v>163</v>
      </c>
      <c r="C121" s="20" t="s">
        <v>27</v>
      </c>
      <c r="D121" s="20" t="s">
        <v>72</v>
      </c>
      <c r="E121" s="21">
        <v>37.644695056974371</v>
      </c>
      <c r="F121" s="21">
        <v>35.930156744713287</v>
      </c>
      <c r="G121" s="21">
        <v>40.977899016871319</v>
      </c>
      <c r="H121" s="21">
        <v>46.527569072748058</v>
      </c>
      <c r="I121" s="21">
        <v>51.735171937562605</v>
      </c>
      <c r="J121" s="21">
        <v>43.515070770743733</v>
      </c>
      <c r="K121" s="21">
        <v>44.194299825474786</v>
      </c>
      <c r="L121" s="21">
        <v>58.068134699540963</v>
      </c>
      <c r="M121" s="21">
        <v>49.003476868190468</v>
      </c>
      <c r="N121" s="21"/>
      <c r="O121" s="21"/>
    </row>
    <row r="122" spans="1:15" x14ac:dyDescent="0.35">
      <c r="A122" s="20" t="str">
        <f t="shared" si="1"/>
        <v>DISTRIBUCION VOLUMEN POR CRITERIO (Consumiciones)Otros Snacks SaladosMUJER</v>
      </c>
      <c r="B122" s="20" t="s">
        <v>163</v>
      </c>
      <c r="C122" s="20" t="s">
        <v>27</v>
      </c>
      <c r="D122" s="20" t="s">
        <v>73</v>
      </c>
      <c r="E122" s="21">
        <v>62.355331432169635</v>
      </c>
      <c r="F122" s="21">
        <v>64.069851072978153</v>
      </c>
      <c r="G122" s="21">
        <v>59.022100983128688</v>
      </c>
      <c r="H122" s="21">
        <v>53.472430927251935</v>
      </c>
      <c r="I122" s="21">
        <v>48.264828062437395</v>
      </c>
      <c r="J122" s="21">
        <v>56.484929229256267</v>
      </c>
      <c r="K122" s="21">
        <v>55.805673858901947</v>
      </c>
      <c r="L122" s="21">
        <v>41.931865300459044</v>
      </c>
      <c r="M122" s="21">
        <v>50.996523131809532</v>
      </c>
      <c r="N122" s="21"/>
      <c r="O122" s="21"/>
    </row>
    <row r="123" spans="1:15" x14ac:dyDescent="0.35">
      <c r="A123" s="20" t="str">
        <f t="shared" si="1"/>
        <v>DISTRIBUCION VOLUMEN POR CRITERIO (Consumiciones)Frutos SecosT.ESPAÑA</v>
      </c>
      <c r="B123" s="20" t="s">
        <v>163</v>
      </c>
      <c r="C123" s="20" t="s">
        <v>29</v>
      </c>
      <c r="D123" s="20" t="s">
        <v>44</v>
      </c>
      <c r="E123" s="21">
        <v>100</v>
      </c>
      <c r="F123" s="21">
        <v>100</v>
      </c>
      <c r="G123" s="21">
        <v>100</v>
      </c>
      <c r="H123" s="21">
        <v>100</v>
      </c>
      <c r="I123" s="21">
        <v>100</v>
      </c>
      <c r="J123" s="21">
        <v>100</v>
      </c>
      <c r="K123" s="21">
        <v>100</v>
      </c>
      <c r="L123" s="21">
        <v>100</v>
      </c>
      <c r="M123" s="21">
        <v>100</v>
      </c>
      <c r="N123" s="21"/>
      <c r="O123" s="21"/>
    </row>
    <row r="124" spans="1:15" x14ac:dyDescent="0.35">
      <c r="A124" s="20" t="str">
        <f t="shared" si="1"/>
        <v>DISTRIBUCION VOLUMEN POR CRITERIO (Consumiciones)Frutos SecosBCN AM</v>
      </c>
      <c r="B124" s="20" t="s">
        <v>163</v>
      </c>
      <c r="C124" s="20" t="s">
        <v>29</v>
      </c>
      <c r="D124" s="20" t="s">
        <v>46</v>
      </c>
      <c r="E124" s="21">
        <v>18.735223236247649</v>
      </c>
      <c r="F124" s="21">
        <v>14.223949049622583</v>
      </c>
      <c r="G124" s="21">
        <v>9.4176159095414729</v>
      </c>
      <c r="H124" s="21">
        <v>3.8735337167667629</v>
      </c>
      <c r="I124" s="21">
        <v>6.0184273494250329</v>
      </c>
      <c r="J124" s="21">
        <v>8.3298619619374357</v>
      </c>
      <c r="K124" s="21">
        <v>5.8509908057792241</v>
      </c>
      <c r="L124" s="21">
        <v>5.5112929125003847</v>
      </c>
      <c r="M124" s="21">
        <v>5.1386648768129835</v>
      </c>
      <c r="N124" s="21"/>
      <c r="O124" s="21"/>
    </row>
    <row r="125" spans="1:15" x14ac:dyDescent="0.35">
      <c r="A125" s="20" t="str">
        <f t="shared" si="1"/>
        <v>DISTRIBUCION VOLUMEN POR CRITERIO (Consumiciones)Frutos SecosREST.CAT ARAGON</v>
      </c>
      <c r="B125" s="20" t="s">
        <v>163</v>
      </c>
      <c r="C125" s="20" t="s">
        <v>29</v>
      </c>
      <c r="D125" s="20" t="s">
        <v>47</v>
      </c>
      <c r="E125" s="21">
        <v>14.06029449204047</v>
      </c>
      <c r="F125" s="21">
        <v>20.312097419862869</v>
      </c>
      <c r="G125" s="21">
        <v>23.033974495243235</v>
      </c>
      <c r="H125" s="21">
        <v>29.034831626742019</v>
      </c>
      <c r="I125" s="21">
        <v>28.492976137586062</v>
      </c>
      <c r="J125" s="21">
        <v>23.76210369058817</v>
      </c>
      <c r="K125" s="21">
        <v>16.505807777968133</v>
      </c>
      <c r="L125" s="21">
        <v>18.822090651163322</v>
      </c>
      <c r="M125" s="21">
        <v>11.991474163673562</v>
      </c>
      <c r="N125" s="21"/>
      <c r="O125" s="21"/>
    </row>
    <row r="126" spans="1:15" x14ac:dyDescent="0.35">
      <c r="A126" s="20" t="str">
        <f t="shared" si="1"/>
        <v>DISTRIBUCION VOLUMEN POR CRITERIO (Consumiciones)Frutos SecosLEVANTE</v>
      </c>
      <c r="B126" s="20" t="s">
        <v>163</v>
      </c>
      <c r="C126" s="20" t="s">
        <v>29</v>
      </c>
      <c r="D126" s="20" t="s">
        <v>48</v>
      </c>
      <c r="E126" s="21">
        <v>10.233078384243393</v>
      </c>
      <c r="F126" s="21">
        <v>9.7495807400720231</v>
      </c>
      <c r="G126" s="21">
        <v>11.463197481530667</v>
      </c>
      <c r="H126" s="21">
        <v>8.961320795197917</v>
      </c>
      <c r="I126" s="21">
        <v>8.9663604838485362</v>
      </c>
      <c r="J126" s="21">
        <v>9.2263782069016393</v>
      </c>
      <c r="K126" s="21">
        <v>13.073468105762093</v>
      </c>
      <c r="L126" s="21">
        <v>10.976048234079821</v>
      </c>
      <c r="M126" s="21">
        <v>13.580771953704119</v>
      </c>
      <c r="N126" s="21"/>
      <c r="O126" s="21"/>
    </row>
    <row r="127" spans="1:15" x14ac:dyDescent="0.35">
      <c r="A127" s="20" t="str">
        <f t="shared" si="1"/>
        <v>DISTRIBUCION VOLUMEN POR CRITERIO (Consumiciones)Frutos SecosANDALUCIA</v>
      </c>
      <c r="B127" s="20" t="s">
        <v>163</v>
      </c>
      <c r="C127" s="20" t="s">
        <v>29</v>
      </c>
      <c r="D127" s="20" t="s">
        <v>49</v>
      </c>
      <c r="E127" s="21">
        <v>20.414945754992374</v>
      </c>
      <c r="F127" s="21">
        <v>19.109966360362556</v>
      </c>
      <c r="G127" s="21">
        <v>18.104818387883451</v>
      </c>
      <c r="H127" s="21">
        <v>19.539132936126389</v>
      </c>
      <c r="I127" s="21">
        <v>18.929848577448919</v>
      </c>
      <c r="J127" s="21">
        <v>22.369056182202865</v>
      </c>
      <c r="K127" s="21">
        <v>20.311804008908688</v>
      </c>
      <c r="L127" s="21">
        <v>20.175068904670937</v>
      </c>
      <c r="M127" s="21">
        <v>18.921884710160494</v>
      </c>
      <c r="N127" s="21"/>
      <c r="O127" s="21"/>
    </row>
    <row r="128" spans="1:15" x14ac:dyDescent="0.35">
      <c r="A128" s="20" t="str">
        <f t="shared" si="1"/>
        <v>DISTRIBUCION VOLUMEN POR CRITERIO (Consumiciones)Frutos SecosMDD AM</v>
      </c>
      <c r="B128" s="20" t="s">
        <v>163</v>
      </c>
      <c r="C128" s="20" t="s">
        <v>29</v>
      </c>
      <c r="D128" s="20" t="s">
        <v>50</v>
      </c>
      <c r="E128" s="21">
        <v>8.4980548620154774</v>
      </c>
      <c r="F128" s="21">
        <v>8.250870643897585</v>
      </c>
      <c r="G128" s="21">
        <v>11.211284863626702</v>
      </c>
      <c r="H128" s="21">
        <v>8.539636728875271</v>
      </c>
      <c r="I128" s="21">
        <v>6.925602010447653</v>
      </c>
      <c r="J128" s="21">
        <v>6.281628343253419</v>
      </c>
      <c r="K128" s="21">
        <v>13.096025355490834</v>
      </c>
      <c r="L128" s="21">
        <v>9.8300351450279262</v>
      </c>
      <c r="M128" s="21">
        <v>9.7414060348444718</v>
      </c>
      <c r="N128" s="21"/>
      <c r="O128" s="21"/>
    </row>
    <row r="129" spans="1:15" x14ac:dyDescent="0.35">
      <c r="A129" s="20" t="str">
        <f t="shared" si="1"/>
        <v>DISTRIBUCION VOLUMEN POR CRITERIO (Consumiciones)Frutos SecosRTO CENTRO</v>
      </c>
      <c r="B129" s="20" t="s">
        <v>163</v>
      </c>
      <c r="C129" s="20" t="s">
        <v>29</v>
      </c>
      <c r="D129" s="20" t="s">
        <v>51</v>
      </c>
      <c r="E129" s="21">
        <v>12.536093683102983</v>
      </c>
      <c r="F129" s="21">
        <v>10.552088721660828</v>
      </c>
      <c r="G129" s="21">
        <v>7.290680899139411</v>
      </c>
      <c r="H129" s="21">
        <v>12.528920405513432</v>
      </c>
      <c r="I129" s="21">
        <v>15.014910719856628</v>
      </c>
      <c r="J129" s="21">
        <v>14.746359341611928</v>
      </c>
      <c r="K129" s="21">
        <v>16.386008794472044</v>
      </c>
      <c r="L129" s="21">
        <v>17.619309187127424</v>
      </c>
      <c r="M129" s="21">
        <v>18.380011794578241</v>
      </c>
      <c r="N129" s="21"/>
      <c r="O129" s="21"/>
    </row>
    <row r="130" spans="1:15" x14ac:dyDescent="0.35">
      <c r="A130" s="20" t="str">
        <f t="shared" si="1"/>
        <v>DISTRIBUCION VOLUMEN POR CRITERIO (Consumiciones)Frutos SecosNORTE-CENTRO</v>
      </c>
      <c r="B130" s="20" t="s">
        <v>163</v>
      </c>
      <c r="C130" s="20" t="s">
        <v>29</v>
      </c>
      <c r="D130" s="20" t="s">
        <v>52</v>
      </c>
      <c r="E130" s="21">
        <v>10.70868487998974</v>
      </c>
      <c r="F130" s="21">
        <v>9.5081644487349717</v>
      </c>
      <c r="G130" s="21">
        <v>10.409567747159437</v>
      </c>
      <c r="H130" s="21">
        <v>11.14521468404884</v>
      </c>
      <c r="I130" s="21">
        <v>8.6304238824101631</v>
      </c>
      <c r="J130" s="21">
        <v>10.31559838011451</v>
      </c>
      <c r="K130" s="21">
        <v>7.9072411626977326</v>
      </c>
      <c r="L130" s="21">
        <v>9.2922384417579309</v>
      </c>
      <c r="M130" s="21">
        <v>16.164173896493207</v>
      </c>
      <c r="N130" s="21"/>
      <c r="O130" s="21"/>
    </row>
    <row r="131" spans="1:15" x14ac:dyDescent="0.35">
      <c r="A131" s="20" t="str">
        <f t="shared" si="1"/>
        <v>DISTRIBUCION VOLUMEN POR CRITERIO (Consumiciones)Frutos SecosNOROESTE</v>
      </c>
      <c r="B131" s="20" t="s">
        <v>163</v>
      </c>
      <c r="C131" s="20" t="s">
        <v>29</v>
      </c>
      <c r="D131" s="20" t="s">
        <v>53</v>
      </c>
      <c r="E131" s="21">
        <v>4.8136585247578392</v>
      </c>
      <c r="F131" s="21">
        <v>8.2932743788528267</v>
      </c>
      <c r="G131" s="21">
        <v>9.068860215875624</v>
      </c>
      <c r="H131" s="21">
        <v>6.377432150877187</v>
      </c>
      <c r="I131" s="21">
        <v>7.0214245281529575</v>
      </c>
      <c r="J131" s="21">
        <v>4.9690112585730351</v>
      </c>
      <c r="K131" s="21">
        <v>6.8686596996173828</v>
      </c>
      <c r="L131" s="21">
        <v>7.7738914085070752</v>
      </c>
      <c r="M131" s="21">
        <v>6.081583011193314</v>
      </c>
      <c r="N131" s="21"/>
      <c r="O131" s="21"/>
    </row>
    <row r="132" spans="1:15" x14ac:dyDescent="0.35">
      <c r="A132" s="20" t="str">
        <f t="shared" ref="A132:A195" si="2">B132&amp;C132&amp;D132</f>
        <v>DISTRIBUCION VOLUMEN POR CRITERIO (Consumiciones)Frutos Secos&lt;2MIL</v>
      </c>
      <c r="B132" s="20" t="s">
        <v>163</v>
      </c>
      <c r="C132" s="20" t="s">
        <v>29</v>
      </c>
      <c r="D132" s="20" t="s">
        <v>54</v>
      </c>
      <c r="E132" s="21">
        <v>7.0548435116232922</v>
      </c>
      <c r="F132" s="21">
        <v>7.0353306799424074</v>
      </c>
      <c r="G132" s="21">
        <v>6.9266206794421343</v>
      </c>
      <c r="H132" s="21">
        <v>6.7721291362258764</v>
      </c>
      <c r="I132" s="21">
        <v>13.878861959134028</v>
      </c>
      <c r="J132" s="21">
        <v>4.5831864422856503</v>
      </c>
      <c r="K132" s="21">
        <v>6.5586659813831316</v>
      </c>
      <c r="L132" s="21">
        <v>4.5173618706423175</v>
      </c>
      <c r="M132" s="21">
        <v>6.4208963014336611</v>
      </c>
      <c r="N132" s="21"/>
      <c r="O132" s="21"/>
    </row>
    <row r="133" spans="1:15" x14ac:dyDescent="0.35">
      <c r="A133" s="20" t="str">
        <f t="shared" si="2"/>
        <v>DISTRIBUCION VOLUMEN POR CRITERIO (Consumiciones)Frutos Secos2-5MIL</v>
      </c>
      <c r="B133" s="20" t="s">
        <v>163</v>
      </c>
      <c r="C133" s="20" t="s">
        <v>29</v>
      </c>
      <c r="D133" s="20" t="s">
        <v>55</v>
      </c>
      <c r="E133" s="21">
        <v>6.1812178216368769</v>
      </c>
      <c r="F133" s="21">
        <v>3.8980036967358673</v>
      </c>
      <c r="G133" s="21">
        <v>5.870518216147917</v>
      </c>
      <c r="H133" s="21">
        <v>5.2348198662803727</v>
      </c>
      <c r="I133" s="21">
        <v>2.68960594654693</v>
      </c>
      <c r="J133" s="21">
        <v>5.458630079597822</v>
      </c>
      <c r="K133" s="21">
        <v>4.958997201758895</v>
      </c>
      <c r="L133" s="21">
        <v>2.8340195444595135</v>
      </c>
      <c r="M133" s="21">
        <v>3.5089072135813559</v>
      </c>
      <c r="N133" s="21"/>
      <c r="O133" s="21"/>
    </row>
    <row r="134" spans="1:15" x14ac:dyDescent="0.35">
      <c r="A134" s="20" t="str">
        <f t="shared" si="2"/>
        <v>DISTRIBUCION VOLUMEN POR CRITERIO (Consumiciones)Frutos Secos5-10MIL</v>
      </c>
      <c r="B134" s="20" t="s">
        <v>163</v>
      </c>
      <c r="C134" s="20" t="s">
        <v>29</v>
      </c>
      <c r="D134" s="20" t="s">
        <v>56</v>
      </c>
      <c r="E134" s="21">
        <v>5.908569900864002</v>
      </c>
      <c r="F134" s="21">
        <v>4.2075715542435033</v>
      </c>
      <c r="G134" s="21">
        <v>6.3240893120308037</v>
      </c>
      <c r="H134" s="21">
        <v>5.9461315232817409</v>
      </c>
      <c r="I134" s="21">
        <v>5.9427378742808692</v>
      </c>
      <c r="J134" s="21">
        <v>5.7893575789193559</v>
      </c>
      <c r="K134" s="21">
        <v>6.0150305522243164</v>
      </c>
      <c r="L134" s="21">
        <v>4.4670164966126933</v>
      </c>
      <c r="M134" s="21">
        <v>6.4144395628796644</v>
      </c>
      <c r="N134" s="21"/>
      <c r="O134" s="21"/>
    </row>
    <row r="135" spans="1:15" x14ac:dyDescent="0.35">
      <c r="A135" s="20" t="str">
        <f t="shared" si="2"/>
        <v>DISTRIBUCION VOLUMEN POR CRITERIO (Consumiciones)Frutos Secos10-30MIL</v>
      </c>
      <c r="B135" s="20" t="s">
        <v>163</v>
      </c>
      <c r="C135" s="20" t="s">
        <v>29</v>
      </c>
      <c r="D135" s="20" t="s">
        <v>57</v>
      </c>
      <c r="E135" s="21">
        <v>17.025696749893605</v>
      </c>
      <c r="F135" s="21">
        <v>23.521552760855453</v>
      </c>
      <c r="G135" s="21">
        <v>17.439307373162922</v>
      </c>
      <c r="H135" s="21">
        <v>15.188342204005867</v>
      </c>
      <c r="I135" s="21">
        <v>16.0316586869696</v>
      </c>
      <c r="J135" s="21">
        <v>18.284562870685818</v>
      </c>
      <c r="K135" s="21">
        <v>20.7822568671121</v>
      </c>
      <c r="L135" s="21">
        <v>23.799098122519879</v>
      </c>
      <c r="M135" s="21">
        <v>21.333832704433348</v>
      </c>
      <c r="N135" s="21"/>
      <c r="O135" s="21"/>
    </row>
    <row r="136" spans="1:15" x14ac:dyDescent="0.35">
      <c r="A136" s="20" t="str">
        <f t="shared" si="2"/>
        <v>DISTRIBUCION VOLUMEN POR CRITERIO (Consumiciones)Frutos Secos30-100MIL</v>
      </c>
      <c r="B136" s="20" t="s">
        <v>163</v>
      </c>
      <c r="C136" s="20" t="s">
        <v>29</v>
      </c>
      <c r="D136" s="20" t="s">
        <v>58</v>
      </c>
      <c r="E136" s="21">
        <v>16.149264854607555</v>
      </c>
      <c r="F136" s="21">
        <v>20.355506060735852</v>
      </c>
      <c r="G136" s="21">
        <v>21.51533318842899</v>
      </c>
      <c r="H136" s="21">
        <v>31.682357877204886</v>
      </c>
      <c r="I136" s="21">
        <v>25.402318810510199</v>
      </c>
      <c r="J136" s="21">
        <v>30.958210484990765</v>
      </c>
      <c r="K136" s="21">
        <v>22.792473302495576</v>
      </c>
      <c r="L136" s="21">
        <v>29.706978937288241</v>
      </c>
      <c r="M136" s="21">
        <v>22.187476118862818</v>
      </c>
      <c r="N136" s="21"/>
      <c r="O136" s="21"/>
    </row>
    <row r="137" spans="1:15" x14ac:dyDescent="0.35">
      <c r="A137" s="20" t="str">
        <f t="shared" si="2"/>
        <v>DISTRIBUCION VOLUMEN POR CRITERIO (Consumiciones)Frutos Secos100-200MIL</v>
      </c>
      <c r="B137" s="20" t="s">
        <v>163</v>
      </c>
      <c r="C137" s="20" t="s">
        <v>29</v>
      </c>
      <c r="D137" s="20" t="s">
        <v>59</v>
      </c>
      <c r="E137" s="21">
        <v>15.152730179978699</v>
      </c>
      <c r="F137" s="21">
        <v>14.754770008335777</v>
      </c>
      <c r="G137" s="21">
        <v>12.268067461729729</v>
      </c>
      <c r="H137" s="21">
        <v>7.9283263432751623</v>
      </c>
      <c r="I137" s="21">
        <v>8.3474697632251349</v>
      </c>
      <c r="J137" s="21">
        <v>4.8520490971799557</v>
      </c>
      <c r="K137" s="21">
        <v>10.333476100736679</v>
      </c>
      <c r="L137" s="21">
        <v>4.1455229382474803</v>
      </c>
      <c r="M137" s="21">
        <v>6.2870256755568175</v>
      </c>
      <c r="N137" s="21"/>
      <c r="O137" s="21"/>
    </row>
    <row r="138" spans="1:15" x14ac:dyDescent="0.35">
      <c r="A138" s="20" t="str">
        <f t="shared" si="2"/>
        <v>DISTRIBUCION VOLUMEN POR CRITERIO (Consumiciones)Frutos Secos200-500MIL</v>
      </c>
      <c r="B138" s="20" t="s">
        <v>163</v>
      </c>
      <c r="C138" s="20" t="s">
        <v>29</v>
      </c>
      <c r="D138" s="20" t="s">
        <v>60</v>
      </c>
      <c r="E138" s="21">
        <v>19.216904100900884</v>
      </c>
      <c r="F138" s="21">
        <v>14.33250359954005</v>
      </c>
      <c r="G138" s="21">
        <v>15.640120907547047</v>
      </c>
      <c r="H138" s="21">
        <v>17.950159481395424</v>
      </c>
      <c r="I138" s="21">
        <v>15.867351349482165</v>
      </c>
      <c r="J138" s="21">
        <v>18.143633096463287</v>
      </c>
      <c r="K138" s="21">
        <v>16.33045514248187</v>
      </c>
      <c r="L138" s="21">
        <v>16.840552728074055</v>
      </c>
      <c r="M138" s="21">
        <v>19.341925976765548</v>
      </c>
      <c r="N138" s="21"/>
      <c r="O138" s="21"/>
    </row>
    <row r="139" spans="1:15" x14ac:dyDescent="0.35">
      <c r="A139" s="20" t="str">
        <f t="shared" si="2"/>
        <v>DISTRIBUCION VOLUMEN POR CRITERIO (Consumiciones)Frutos Secos&gt;500MIL</v>
      </c>
      <c r="B139" s="20" t="s">
        <v>163</v>
      </c>
      <c r="C139" s="20" t="s">
        <v>29</v>
      </c>
      <c r="D139" s="20" t="s">
        <v>61</v>
      </c>
      <c r="E139" s="21">
        <v>13.310805421757085</v>
      </c>
      <c r="F139" s="21">
        <v>11.894750107903832</v>
      </c>
      <c r="G139" s="21">
        <v>14.015942264377177</v>
      </c>
      <c r="H139" s="21">
        <v>9.2977494608464024</v>
      </c>
      <c r="I139" s="21">
        <v>11.839976064667495</v>
      </c>
      <c r="J139" s="21">
        <v>11.930365738947602</v>
      </c>
      <c r="K139" s="21">
        <v>12.228656273199704</v>
      </c>
      <c r="L139" s="21">
        <v>13.689417765657685</v>
      </c>
      <c r="M139" s="21">
        <v>14.505464004187218</v>
      </c>
      <c r="N139" s="21"/>
      <c r="O139" s="21"/>
    </row>
    <row r="140" spans="1:15" x14ac:dyDescent="0.35">
      <c r="A140" s="20" t="str">
        <f t="shared" si="2"/>
        <v>DISTRIBUCION VOLUMEN POR CRITERIO (Consumiciones)Frutos SecosDE 15 A 19 AÑOS</v>
      </c>
      <c r="B140" s="20" t="s">
        <v>163</v>
      </c>
      <c r="C140" s="20" t="s">
        <v>29</v>
      </c>
      <c r="D140" s="20" t="s">
        <v>62</v>
      </c>
      <c r="E140" s="21">
        <v>2.4681500803003495</v>
      </c>
      <c r="F140" s="21">
        <v>4.0590662282421395</v>
      </c>
      <c r="G140" s="21">
        <v>7.3006171969608307</v>
      </c>
      <c r="H140" s="21">
        <v>9.7292630481527329</v>
      </c>
      <c r="I140" s="21">
        <v>8.891066422802913</v>
      </c>
      <c r="J140" s="21">
        <v>4.9166106768054432</v>
      </c>
      <c r="K140" s="21">
        <v>11.3442064987722</v>
      </c>
      <c r="L140" s="21">
        <v>6.0130566452296588</v>
      </c>
      <c r="M140" s="21">
        <v>7.7191188959813362</v>
      </c>
      <c r="N140" s="21"/>
      <c r="O140" s="21"/>
    </row>
    <row r="141" spans="1:15" x14ac:dyDescent="0.35">
      <c r="A141" s="20" t="str">
        <f t="shared" si="2"/>
        <v>DISTRIBUCION VOLUMEN POR CRITERIO (Consumiciones)Frutos SecosDE 20 A 24 AÑOS</v>
      </c>
      <c r="B141" s="20" t="s">
        <v>163</v>
      </c>
      <c r="C141" s="20" t="s">
        <v>29</v>
      </c>
      <c r="D141" s="20" t="s">
        <v>63</v>
      </c>
      <c r="E141" s="21">
        <v>2.575474990764024</v>
      </c>
      <c r="F141" s="21">
        <v>1.5885379772067567</v>
      </c>
      <c r="G141" s="21">
        <v>3.6055540560875352</v>
      </c>
      <c r="H141" s="21">
        <v>1.4907879032527211</v>
      </c>
      <c r="I141" s="21">
        <v>0.84585089580838502</v>
      </c>
      <c r="J141" s="21">
        <v>0.61903773848387367</v>
      </c>
      <c r="K141" s="21">
        <v>2.9633653132316828</v>
      </c>
      <c r="L141" s="21">
        <v>2.5926360715344718</v>
      </c>
      <c r="M141" s="21">
        <v>1.7727452962270323</v>
      </c>
      <c r="N141" s="21"/>
      <c r="O141" s="21"/>
    </row>
    <row r="142" spans="1:15" x14ac:dyDescent="0.35">
      <c r="A142" s="20" t="str">
        <f t="shared" si="2"/>
        <v>DISTRIBUCION VOLUMEN POR CRITERIO (Consumiciones)Frutos SecosDE 25 A 34 AÑOS</v>
      </c>
      <c r="B142" s="20" t="s">
        <v>163</v>
      </c>
      <c r="C142" s="20" t="s">
        <v>29</v>
      </c>
      <c r="D142" s="20" t="s">
        <v>64</v>
      </c>
      <c r="E142" s="21">
        <v>4.7054779705227219</v>
      </c>
      <c r="F142" s="21">
        <v>7.1605337203593935</v>
      </c>
      <c r="G142" s="21">
        <v>6.2056538967723753</v>
      </c>
      <c r="H142" s="21">
        <v>5.0882702109095765</v>
      </c>
      <c r="I142" s="21">
        <v>6.7319678767390503</v>
      </c>
      <c r="J142" s="21">
        <v>3.6427530675856912</v>
      </c>
      <c r="K142" s="21">
        <v>3.7420004568556902</v>
      </c>
      <c r="L142" s="21">
        <v>3.2034547124961725</v>
      </c>
      <c r="M142" s="21">
        <v>6.2631157007752982</v>
      </c>
      <c r="N142" s="21"/>
      <c r="O142" s="21"/>
    </row>
    <row r="143" spans="1:15" x14ac:dyDescent="0.35">
      <c r="A143" s="20" t="str">
        <f t="shared" si="2"/>
        <v>DISTRIBUCION VOLUMEN POR CRITERIO (Consumiciones)Frutos SecosDE 35 A 49 AÑOS</v>
      </c>
      <c r="B143" s="20" t="s">
        <v>163</v>
      </c>
      <c r="C143" s="20" t="s">
        <v>29</v>
      </c>
      <c r="D143" s="20" t="s">
        <v>65</v>
      </c>
      <c r="E143" s="21">
        <v>15.88108019124053</v>
      </c>
      <c r="F143" s="21">
        <v>15.800679382295863</v>
      </c>
      <c r="G143" s="21">
        <v>21.238143918675227</v>
      </c>
      <c r="H143" s="21">
        <v>13.481931004232175</v>
      </c>
      <c r="I143" s="21">
        <v>15.473448243978016</v>
      </c>
      <c r="J143" s="21">
        <v>17.324593645348362</v>
      </c>
      <c r="K143" s="21">
        <v>15.860105076808861</v>
      </c>
      <c r="L143" s="21">
        <v>17.681060086817457</v>
      </c>
      <c r="M143" s="21">
        <v>18.243372038198284</v>
      </c>
      <c r="N143" s="21"/>
      <c r="O143" s="21"/>
    </row>
    <row r="144" spans="1:15" x14ac:dyDescent="0.35">
      <c r="A144" s="20" t="str">
        <f t="shared" si="2"/>
        <v>DISTRIBUCION VOLUMEN POR CRITERIO (Consumiciones)Frutos SecosDE 50 A 59 AÑOS</v>
      </c>
      <c r="B144" s="20" t="s">
        <v>163</v>
      </c>
      <c r="C144" s="20" t="s">
        <v>29</v>
      </c>
      <c r="D144" s="20" t="s">
        <v>66</v>
      </c>
      <c r="E144" s="21">
        <v>29.813787413677922</v>
      </c>
      <c r="F144" s="21">
        <v>22.752132542148388</v>
      </c>
      <c r="G144" s="21">
        <v>18.468251617634063</v>
      </c>
      <c r="H144" s="21">
        <v>17.543040905746253</v>
      </c>
      <c r="I144" s="21">
        <v>15.964024834410949</v>
      </c>
      <c r="J144" s="21">
        <v>20.337704494734318</v>
      </c>
      <c r="K144" s="21">
        <v>20.181640111929646</v>
      </c>
      <c r="L144" s="21">
        <v>21.570629515666191</v>
      </c>
      <c r="M144" s="21">
        <v>17.184642824700553</v>
      </c>
      <c r="N144" s="21"/>
      <c r="O144" s="21"/>
    </row>
    <row r="145" spans="1:15" x14ac:dyDescent="0.35">
      <c r="A145" s="20" t="str">
        <f t="shared" si="2"/>
        <v>DISTRIBUCION VOLUMEN POR CRITERIO (Consumiciones)Frutos SecosDE 60 A 75 AÑOS</v>
      </c>
      <c r="B145" s="20" t="s">
        <v>163</v>
      </c>
      <c r="C145" s="20" t="s">
        <v>29</v>
      </c>
      <c r="D145" s="20" t="s">
        <v>67</v>
      </c>
      <c r="E145" s="21">
        <v>44.556057428308726</v>
      </c>
      <c r="F145" s="21">
        <v>48.639044383893825</v>
      </c>
      <c r="G145" s="21">
        <v>43.181776925336848</v>
      </c>
      <c r="H145" s="21">
        <v>52.666732355731718</v>
      </c>
      <c r="I145" s="21">
        <v>52.093619925863607</v>
      </c>
      <c r="J145" s="21">
        <v>53.159290496478576</v>
      </c>
      <c r="K145" s="21">
        <v>45.908691679515734</v>
      </c>
      <c r="L145" s="21">
        <v>48.939135422591015</v>
      </c>
      <c r="M145" s="21">
        <v>48.816980732157816</v>
      </c>
      <c r="N145" s="21"/>
      <c r="O145" s="21"/>
    </row>
    <row r="146" spans="1:15" x14ac:dyDescent="0.35">
      <c r="A146" s="20" t="str">
        <f t="shared" si="2"/>
        <v>DISTRIBUCION VOLUMEN POR CRITERIO (Consumiciones)Frutos SecosNIVEL ALTO</v>
      </c>
      <c r="B146" s="20" t="s">
        <v>163</v>
      </c>
      <c r="C146" s="20" t="s">
        <v>29</v>
      </c>
      <c r="D146" s="20" t="s">
        <v>122</v>
      </c>
      <c r="E146" s="21">
        <v>14.846453098151466</v>
      </c>
      <c r="F146" s="21">
        <v>17.528994006807004</v>
      </c>
      <c r="G146" s="21">
        <v>16.057373760052741</v>
      </c>
      <c r="H146" s="21">
        <v>13.537936229691351</v>
      </c>
      <c r="I146" s="21">
        <v>13.61806155379699</v>
      </c>
      <c r="J146" s="21">
        <v>15.876689247048347</v>
      </c>
      <c r="K146" s="21">
        <v>14.153520644166523</v>
      </c>
      <c r="L146" s="21">
        <v>12.819161088669498</v>
      </c>
      <c r="M146" s="21">
        <v>14.015498767913556</v>
      </c>
      <c r="N146" s="21"/>
      <c r="O146" s="21"/>
    </row>
    <row r="147" spans="1:15" x14ac:dyDescent="0.35">
      <c r="A147" s="20" t="str">
        <f t="shared" si="2"/>
        <v>DISTRIBUCION VOLUMEN POR CRITERIO (Consumiciones)Frutos SecosNIVEL MEDIO ALTO</v>
      </c>
      <c r="B147" s="20" t="s">
        <v>163</v>
      </c>
      <c r="C147" s="20" t="s">
        <v>29</v>
      </c>
      <c r="D147" s="20" t="s">
        <v>123</v>
      </c>
      <c r="E147" s="21">
        <v>7.7063706220038899</v>
      </c>
      <c r="F147" s="21">
        <v>8.5512057223626154</v>
      </c>
      <c r="G147" s="21">
        <v>7.8345976635368926</v>
      </c>
      <c r="H147" s="21">
        <v>4.7928680746376102</v>
      </c>
      <c r="I147" s="21">
        <v>6.1821084893001395</v>
      </c>
      <c r="J147" s="21">
        <v>6.6863289885201027</v>
      </c>
      <c r="K147" s="21">
        <v>14.590508823025527</v>
      </c>
      <c r="L147" s="21">
        <v>8.1830231205349691</v>
      </c>
      <c r="M147" s="21">
        <v>12.39389565691331</v>
      </c>
      <c r="N147" s="21"/>
      <c r="O147" s="21"/>
    </row>
    <row r="148" spans="1:15" x14ac:dyDescent="0.35">
      <c r="A148" s="20" t="str">
        <f t="shared" si="2"/>
        <v>DISTRIBUCION VOLUMEN POR CRITERIO (Consumiciones)Frutos SecosNIVEL MEDIO</v>
      </c>
      <c r="B148" s="20" t="s">
        <v>163</v>
      </c>
      <c r="C148" s="20" t="s">
        <v>29</v>
      </c>
      <c r="D148" s="20" t="s">
        <v>124</v>
      </c>
      <c r="E148" s="21">
        <v>27.887536122395986</v>
      </c>
      <c r="F148" s="21">
        <v>27.96477722388974</v>
      </c>
      <c r="G148" s="21">
        <v>28.102179058774635</v>
      </c>
      <c r="H148" s="21">
        <v>41.347240344104748</v>
      </c>
      <c r="I148" s="21">
        <v>33.102023603064382</v>
      </c>
      <c r="J148" s="21">
        <v>24.129621139663744</v>
      </c>
      <c r="K148" s="21">
        <v>27.80778367883045</v>
      </c>
      <c r="L148" s="21">
        <v>29.710673297070279</v>
      </c>
      <c r="M148" s="21">
        <v>26.31515314928216</v>
      </c>
      <c r="N148" s="21"/>
      <c r="O148" s="21"/>
    </row>
    <row r="149" spans="1:15" x14ac:dyDescent="0.35">
      <c r="A149" s="20" t="str">
        <f t="shared" si="2"/>
        <v>DISTRIBUCION VOLUMEN POR CRITERIO (Consumiciones)Frutos SecosNIVEL MEDIO BAJO</v>
      </c>
      <c r="B149" s="20" t="s">
        <v>163</v>
      </c>
      <c r="C149" s="20" t="s">
        <v>29</v>
      </c>
      <c r="D149" s="20" t="s">
        <v>125</v>
      </c>
      <c r="E149" s="21">
        <v>13.211024979566002</v>
      </c>
      <c r="F149" s="21">
        <v>14.971442550681852</v>
      </c>
      <c r="G149" s="21">
        <v>15.91157172645563</v>
      </c>
      <c r="H149" s="21">
        <v>14.469142296818157</v>
      </c>
      <c r="I149" s="21">
        <v>15.815706960566089</v>
      </c>
      <c r="J149" s="21">
        <v>19.775381850853552</v>
      </c>
      <c r="K149" s="21">
        <v>20.292753126606133</v>
      </c>
      <c r="L149" s="21">
        <v>25.990064116586215</v>
      </c>
      <c r="M149" s="21">
        <v>22.165905594350136</v>
      </c>
      <c r="N149" s="21"/>
      <c r="O149" s="21"/>
    </row>
    <row r="150" spans="1:15" x14ac:dyDescent="0.35">
      <c r="A150" s="20" t="str">
        <f t="shared" si="2"/>
        <v>DISTRIBUCION VOLUMEN POR CRITERIO (Consumiciones)Frutos SecosNIVEL BAJO</v>
      </c>
      <c r="B150" s="20" t="s">
        <v>163</v>
      </c>
      <c r="C150" s="20" t="s">
        <v>29</v>
      </c>
      <c r="D150" s="20" t="s">
        <v>144</v>
      </c>
      <c r="E150" s="21">
        <v>36.348647081080699</v>
      </c>
      <c r="F150" s="21">
        <v>30.983580496258785</v>
      </c>
      <c r="G150" s="21">
        <v>32.094271819847279</v>
      </c>
      <c r="H150" s="21">
        <v>25.852832125767012</v>
      </c>
      <c r="I150" s="21">
        <v>31.282081351564479</v>
      </c>
      <c r="J150" s="21">
        <v>33.531978773914254</v>
      </c>
      <c r="K150" s="21">
        <v>23.155445148763633</v>
      </c>
      <c r="L150" s="21">
        <v>23.29705407214048</v>
      </c>
      <c r="M150" s="21">
        <v>25.109525203341125</v>
      </c>
      <c r="N150" s="21"/>
      <c r="O150" s="21"/>
    </row>
    <row r="151" spans="1:15" x14ac:dyDescent="0.35">
      <c r="A151" s="20" t="str">
        <f t="shared" si="2"/>
        <v>DISTRIBUCION VOLUMEN POR CRITERIO (Consumiciones)Frutos SecosHOMBRE</v>
      </c>
      <c r="B151" s="20" t="s">
        <v>163</v>
      </c>
      <c r="C151" s="20" t="s">
        <v>29</v>
      </c>
      <c r="D151" s="20" t="s">
        <v>72</v>
      </c>
      <c r="E151" s="21">
        <v>41.03213226300231</v>
      </c>
      <c r="F151" s="21">
        <v>51.838104714491394</v>
      </c>
      <c r="G151" s="21">
        <v>44.911683987512752</v>
      </c>
      <c r="H151" s="21">
        <v>54.874258415484391</v>
      </c>
      <c r="I151" s="21">
        <v>52.42856423336648</v>
      </c>
      <c r="J151" s="21">
        <v>46.039441893063319</v>
      </c>
      <c r="K151" s="21">
        <v>59.124664496602129</v>
      </c>
      <c r="L151" s="21">
        <v>49.878248160516698</v>
      </c>
      <c r="M151" s="21">
        <v>49.418713295142744</v>
      </c>
      <c r="N151" s="21"/>
      <c r="O151" s="21"/>
    </row>
    <row r="152" spans="1:15" x14ac:dyDescent="0.35">
      <c r="A152" s="20" t="str">
        <f t="shared" si="2"/>
        <v>DISTRIBUCION VOLUMEN POR CRITERIO (Consumiciones)Frutos SecosMUJER</v>
      </c>
      <c r="B152" s="20" t="s">
        <v>163</v>
      </c>
      <c r="C152" s="20" t="s">
        <v>29</v>
      </c>
      <c r="D152" s="20" t="s">
        <v>73</v>
      </c>
      <c r="E152" s="21">
        <v>58.967893259556128</v>
      </c>
      <c r="F152" s="21">
        <v>48.161895285508592</v>
      </c>
      <c r="G152" s="21">
        <v>55.088310041154422</v>
      </c>
      <c r="H152" s="21">
        <v>45.125757477031335</v>
      </c>
      <c r="I152" s="21">
        <v>47.571413214498612</v>
      </c>
      <c r="J152" s="21">
        <v>53.960551519894182</v>
      </c>
      <c r="K152" s="21">
        <v>40.875318371309461</v>
      </c>
      <c r="L152" s="21">
        <v>50.121727534484748</v>
      </c>
      <c r="M152" s="21">
        <v>50.581265076657544</v>
      </c>
      <c r="N152" s="21"/>
      <c r="O152" s="21"/>
    </row>
    <row r="153" spans="1:15" x14ac:dyDescent="0.35">
      <c r="A153" s="20" t="str">
        <f t="shared" si="2"/>
        <v>DISTRIBUCION VOLUMEN POR CRITERIO (Consumiciones)Chocolatinas/Chocolate/BombonesT.ESPAÑA</v>
      </c>
      <c r="B153" s="20" t="s">
        <v>163</v>
      </c>
      <c r="C153" s="20" t="s">
        <v>31</v>
      </c>
      <c r="D153" s="20" t="s">
        <v>44</v>
      </c>
      <c r="E153" s="21">
        <v>100</v>
      </c>
      <c r="F153" s="21">
        <v>100</v>
      </c>
      <c r="G153" s="21">
        <v>100</v>
      </c>
      <c r="H153" s="21">
        <v>100</v>
      </c>
      <c r="I153" s="21">
        <v>100</v>
      </c>
      <c r="J153" s="21">
        <v>100</v>
      </c>
      <c r="K153" s="21">
        <v>100</v>
      </c>
      <c r="L153" s="21">
        <v>100</v>
      </c>
      <c r="M153" s="21">
        <v>100</v>
      </c>
      <c r="N153" s="21"/>
      <c r="O153" s="21"/>
    </row>
    <row r="154" spans="1:15" x14ac:dyDescent="0.35">
      <c r="A154" s="20" t="str">
        <f t="shared" si="2"/>
        <v>DISTRIBUCION VOLUMEN POR CRITERIO (Consumiciones)Chocolatinas/Chocolate/BombonesBCN AM</v>
      </c>
      <c r="B154" s="20" t="s">
        <v>163</v>
      </c>
      <c r="C154" s="20" t="s">
        <v>31</v>
      </c>
      <c r="D154" s="20" t="s">
        <v>46</v>
      </c>
      <c r="E154" s="21">
        <v>12.044997417584568</v>
      </c>
      <c r="F154" s="21">
        <v>8.0429391244095783</v>
      </c>
      <c r="G154" s="21">
        <v>9.7628743474371458</v>
      </c>
      <c r="H154" s="21">
        <v>10.467654364614299</v>
      </c>
      <c r="I154" s="21">
        <v>9.1331838062540527</v>
      </c>
      <c r="J154" s="21">
        <v>17.098351102198585</v>
      </c>
      <c r="K154" s="21">
        <v>15.676575868445308</v>
      </c>
      <c r="L154" s="21">
        <v>15.371201484754641</v>
      </c>
      <c r="M154" s="21">
        <v>14.661258800866978</v>
      </c>
      <c r="N154" s="21"/>
      <c r="O154" s="21"/>
    </row>
    <row r="155" spans="1:15" x14ac:dyDescent="0.35">
      <c r="A155" s="20" t="str">
        <f t="shared" si="2"/>
        <v>DISTRIBUCION VOLUMEN POR CRITERIO (Consumiciones)Chocolatinas/Chocolate/BombonesREST.CAT ARAGON</v>
      </c>
      <c r="B155" s="20" t="s">
        <v>163</v>
      </c>
      <c r="C155" s="20" t="s">
        <v>31</v>
      </c>
      <c r="D155" s="20" t="s">
        <v>47</v>
      </c>
      <c r="E155" s="21">
        <v>16.418815418205231</v>
      </c>
      <c r="F155" s="21">
        <v>19.382554279905829</v>
      </c>
      <c r="G155" s="21">
        <v>15.354661671870637</v>
      </c>
      <c r="H155" s="21">
        <v>17.353562845915928</v>
      </c>
      <c r="I155" s="21">
        <v>16.705083247150139</v>
      </c>
      <c r="J155" s="21">
        <v>15.096960956920583</v>
      </c>
      <c r="K155" s="21">
        <v>12.957912483752374</v>
      </c>
      <c r="L155" s="21">
        <v>12.930661691493798</v>
      </c>
      <c r="M155" s="21">
        <v>11.370184583376561</v>
      </c>
      <c r="N155" s="21"/>
      <c r="O155" s="21"/>
    </row>
    <row r="156" spans="1:15" x14ac:dyDescent="0.35">
      <c r="A156" s="20" t="str">
        <f t="shared" si="2"/>
        <v>DISTRIBUCION VOLUMEN POR CRITERIO (Consumiciones)Chocolatinas/Chocolate/BombonesLEVANTE</v>
      </c>
      <c r="B156" s="20" t="s">
        <v>163</v>
      </c>
      <c r="C156" s="20" t="s">
        <v>31</v>
      </c>
      <c r="D156" s="20" t="s">
        <v>48</v>
      </c>
      <c r="E156" s="21">
        <v>22.111495303972621</v>
      </c>
      <c r="F156" s="21">
        <v>9.4454754072493632</v>
      </c>
      <c r="G156" s="21">
        <v>13.35656523848307</v>
      </c>
      <c r="H156" s="21">
        <v>10.529424645895812</v>
      </c>
      <c r="I156" s="21">
        <v>14.312264220839618</v>
      </c>
      <c r="J156" s="21">
        <v>10.408936265079696</v>
      </c>
      <c r="K156" s="21">
        <v>20.663848391555518</v>
      </c>
      <c r="L156" s="21">
        <v>7.4375927522797882</v>
      </c>
      <c r="M156" s="21">
        <v>19.505850421011605</v>
      </c>
      <c r="N156" s="21"/>
      <c r="O156" s="21"/>
    </row>
    <row r="157" spans="1:15" x14ac:dyDescent="0.35">
      <c r="A157" s="20" t="str">
        <f t="shared" si="2"/>
        <v>DISTRIBUCION VOLUMEN POR CRITERIO (Consumiciones)Chocolatinas/Chocolate/BombonesANDALUCIA</v>
      </c>
      <c r="B157" s="20" t="s">
        <v>163</v>
      </c>
      <c r="C157" s="20" t="s">
        <v>31</v>
      </c>
      <c r="D157" s="20" t="s">
        <v>49</v>
      </c>
      <c r="E157" s="21">
        <v>16.06019866684526</v>
      </c>
      <c r="F157" s="21">
        <v>13.988465412817705</v>
      </c>
      <c r="G157" s="21">
        <v>14.053821216057353</v>
      </c>
      <c r="H157" s="21">
        <v>25.602129841178247</v>
      </c>
      <c r="I157" s="21">
        <v>14.599317024962206</v>
      </c>
      <c r="J157" s="21">
        <v>12.639024305751503</v>
      </c>
      <c r="K157" s="21">
        <v>15.546982606454781</v>
      </c>
      <c r="L157" s="21">
        <v>21.656503778316857</v>
      </c>
      <c r="M157" s="21">
        <v>13.506573837556534</v>
      </c>
      <c r="N157" s="21"/>
      <c r="O157" s="21"/>
    </row>
    <row r="158" spans="1:15" x14ac:dyDescent="0.35">
      <c r="A158" s="20" t="str">
        <f t="shared" si="2"/>
        <v>DISTRIBUCION VOLUMEN POR CRITERIO (Consumiciones)Chocolatinas/Chocolate/BombonesMDD AM</v>
      </c>
      <c r="B158" s="20" t="s">
        <v>163</v>
      </c>
      <c r="C158" s="20" t="s">
        <v>31</v>
      </c>
      <c r="D158" s="20" t="s">
        <v>50</v>
      </c>
      <c r="E158" s="21">
        <v>9.8610511671029482</v>
      </c>
      <c r="F158" s="21">
        <v>7.5740892558430435</v>
      </c>
      <c r="G158" s="21">
        <v>10.204700169184727</v>
      </c>
      <c r="H158" s="21">
        <v>8.2214059282553116</v>
      </c>
      <c r="I158" s="21">
        <v>6.9302127362537034</v>
      </c>
      <c r="J158" s="21">
        <v>8.0522880126230554</v>
      </c>
      <c r="K158" s="21">
        <v>8.4893361435300729</v>
      </c>
      <c r="L158" s="21">
        <v>12.293028721979384</v>
      </c>
      <c r="M158" s="21">
        <v>4.7038046663171089</v>
      </c>
      <c r="N158" s="21"/>
      <c r="O158" s="21"/>
    </row>
    <row r="159" spans="1:15" x14ac:dyDescent="0.35">
      <c r="A159" s="20" t="str">
        <f t="shared" si="2"/>
        <v>DISTRIBUCION VOLUMEN POR CRITERIO (Consumiciones)Chocolatinas/Chocolate/BombonesRTO CENTRO</v>
      </c>
      <c r="B159" s="20" t="s">
        <v>163</v>
      </c>
      <c r="C159" s="20" t="s">
        <v>31</v>
      </c>
      <c r="D159" s="20" t="s">
        <v>51</v>
      </c>
      <c r="E159" s="21">
        <v>5.3473770431260625</v>
      </c>
      <c r="F159" s="21">
        <v>5.539441473518357</v>
      </c>
      <c r="G159" s="21">
        <v>6.7227563949729063</v>
      </c>
      <c r="H159" s="21">
        <v>8.0096952791434024</v>
      </c>
      <c r="I159" s="21">
        <v>7.7846050788997214</v>
      </c>
      <c r="J159" s="21">
        <v>4.4634391233144912</v>
      </c>
      <c r="K159" s="21">
        <v>6.6017499371906485</v>
      </c>
      <c r="L159" s="21">
        <v>10.837636765528904</v>
      </c>
      <c r="M159" s="21">
        <v>7.960071893024077</v>
      </c>
      <c r="N159" s="21"/>
      <c r="O159" s="21"/>
    </row>
    <row r="160" spans="1:15" x14ac:dyDescent="0.35">
      <c r="A160" s="20" t="str">
        <f t="shared" si="2"/>
        <v>DISTRIBUCION VOLUMEN POR CRITERIO (Consumiciones)Chocolatinas/Chocolate/BombonesNORTE-CENTRO</v>
      </c>
      <c r="B160" s="20" t="s">
        <v>163</v>
      </c>
      <c r="C160" s="20" t="s">
        <v>31</v>
      </c>
      <c r="D160" s="20" t="s">
        <v>52</v>
      </c>
      <c r="E160" s="21">
        <v>8.3448067542979167</v>
      </c>
      <c r="F160" s="21">
        <v>21.654941132214404</v>
      </c>
      <c r="G160" s="21">
        <v>18.761371966707294</v>
      </c>
      <c r="H160" s="21">
        <v>12.449571108895203</v>
      </c>
      <c r="I160" s="21">
        <v>21.882038932148873</v>
      </c>
      <c r="J160" s="21">
        <v>18.567206092948645</v>
      </c>
      <c r="K160" s="21">
        <v>8.060958595914121</v>
      </c>
      <c r="L160" s="21">
        <v>10.220769021238702</v>
      </c>
      <c r="M160" s="21">
        <v>21.257168973842045</v>
      </c>
      <c r="N160" s="21"/>
      <c r="O160" s="21"/>
    </row>
    <row r="161" spans="1:15" x14ac:dyDescent="0.35">
      <c r="A161" s="20" t="str">
        <f t="shared" si="2"/>
        <v>DISTRIBUCION VOLUMEN POR CRITERIO (Consumiciones)Chocolatinas/Chocolate/BombonesNOROESTE</v>
      </c>
      <c r="B161" s="20" t="s">
        <v>163</v>
      </c>
      <c r="C161" s="20" t="s">
        <v>31</v>
      </c>
      <c r="D161" s="20" t="s">
        <v>53</v>
      </c>
      <c r="E161" s="21">
        <v>9.8112714578878872</v>
      </c>
      <c r="F161" s="21">
        <v>14.372115066882996</v>
      </c>
      <c r="G161" s="21">
        <v>11.783236279411025</v>
      </c>
      <c r="H161" s="21">
        <v>7.3665418886621818</v>
      </c>
      <c r="I161" s="21">
        <v>8.6533010766317098</v>
      </c>
      <c r="J161" s="21">
        <v>13.673799728564076</v>
      </c>
      <c r="K161" s="21">
        <v>12.002628702621351</v>
      </c>
      <c r="L161" s="21">
        <v>9.2526006546586057</v>
      </c>
      <c r="M161" s="21">
        <v>7.035074486668667</v>
      </c>
      <c r="N161" s="21"/>
      <c r="O161" s="21"/>
    </row>
    <row r="162" spans="1:15" x14ac:dyDescent="0.35">
      <c r="A162" s="20" t="str">
        <f t="shared" si="2"/>
        <v>DISTRIBUCION VOLUMEN POR CRITERIO (Consumiciones)Chocolatinas/Chocolate/Bombones&lt;2MIL</v>
      </c>
      <c r="B162" s="20" t="s">
        <v>163</v>
      </c>
      <c r="C162" s="20" t="s">
        <v>31</v>
      </c>
      <c r="D162" s="20" t="s">
        <v>54</v>
      </c>
      <c r="E162" s="21">
        <v>4.3932982874479176</v>
      </c>
      <c r="F162" s="21">
        <v>8.2306391473918534</v>
      </c>
      <c r="G162" s="21">
        <v>3.7229395035849224</v>
      </c>
      <c r="H162" s="21">
        <v>3.5394967965918034</v>
      </c>
      <c r="I162" s="21">
        <v>3.6229327513901057</v>
      </c>
      <c r="J162" s="21">
        <v>7.7309007280941771</v>
      </c>
      <c r="K162" s="21">
        <v>1.789944525811614</v>
      </c>
      <c r="L162" s="21">
        <v>4.2692754177796086</v>
      </c>
      <c r="M162" s="21">
        <v>2.8553996876410732</v>
      </c>
      <c r="N162" s="21"/>
      <c r="O162" s="21"/>
    </row>
    <row r="163" spans="1:15" x14ac:dyDescent="0.35">
      <c r="A163" s="20" t="str">
        <f t="shared" si="2"/>
        <v>DISTRIBUCION VOLUMEN POR CRITERIO (Consumiciones)Chocolatinas/Chocolate/Bombones2-5MIL</v>
      </c>
      <c r="B163" s="20" t="s">
        <v>163</v>
      </c>
      <c r="C163" s="20" t="s">
        <v>31</v>
      </c>
      <c r="D163" s="20" t="s">
        <v>55</v>
      </c>
      <c r="E163" s="21">
        <v>9.9389645974821867</v>
      </c>
      <c r="F163" s="21">
        <v>7.6791731411511934</v>
      </c>
      <c r="G163" s="21">
        <v>2.3820376809548605</v>
      </c>
      <c r="H163" s="21">
        <v>2.6810510675051198</v>
      </c>
      <c r="I163" s="21">
        <v>3.9622214507065801</v>
      </c>
      <c r="J163" s="21">
        <v>3.7475025716011428</v>
      </c>
      <c r="K163" s="21">
        <v>1.9269125346461229</v>
      </c>
      <c r="L163" s="21">
        <v>4.2807224533744259</v>
      </c>
      <c r="M163" s="21">
        <v>4.4958358685625042</v>
      </c>
      <c r="N163" s="21"/>
      <c r="O163" s="21"/>
    </row>
    <row r="164" spans="1:15" x14ac:dyDescent="0.35">
      <c r="A164" s="20" t="str">
        <f t="shared" si="2"/>
        <v>DISTRIBUCION VOLUMEN POR CRITERIO (Consumiciones)Chocolatinas/Chocolate/Bombones5-10MIL</v>
      </c>
      <c r="B164" s="20" t="s">
        <v>163</v>
      </c>
      <c r="C164" s="20" t="s">
        <v>31</v>
      </c>
      <c r="D164" s="20" t="s">
        <v>56</v>
      </c>
      <c r="E164" s="21">
        <v>4.8021632759028394</v>
      </c>
      <c r="F164" s="21">
        <v>7.0986362706054393</v>
      </c>
      <c r="G164" s="21">
        <v>1.5334354418162846</v>
      </c>
      <c r="H164" s="21">
        <v>3.571129571447234</v>
      </c>
      <c r="I164" s="21">
        <v>3.154167194787493</v>
      </c>
      <c r="J164" s="21">
        <v>3.0113072226651791</v>
      </c>
      <c r="K164" s="21">
        <v>3.4448154212911994</v>
      </c>
      <c r="L164" s="21">
        <v>2.6690157498693199</v>
      </c>
      <c r="M164" s="21">
        <v>2.9949237468490728</v>
      </c>
      <c r="N164" s="21"/>
      <c r="O164" s="21"/>
    </row>
    <row r="165" spans="1:15" x14ac:dyDescent="0.35">
      <c r="A165" s="20" t="str">
        <f t="shared" si="2"/>
        <v>DISTRIBUCION VOLUMEN POR CRITERIO (Consumiciones)Chocolatinas/Chocolate/Bombones10-30MIL</v>
      </c>
      <c r="B165" s="20" t="s">
        <v>163</v>
      </c>
      <c r="C165" s="20" t="s">
        <v>31</v>
      </c>
      <c r="D165" s="20" t="s">
        <v>57</v>
      </c>
      <c r="E165" s="21">
        <v>21.499867985379726</v>
      </c>
      <c r="F165" s="21">
        <v>19.246890246482053</v>
      </c>
      <c r="G165" s="21">
        <v>17.119529868638644</v>
      </c>
      <c r="H165" s="21">
        <v>16.533026071804841</v>
      </c>
      <c r="I165" s="21">
        <v>10.252377462191141</v>
      </c>
      <c r="J165" s="21">
        <v>7.2779916200165271</v>
      </c>
      <c r="K165" s="21">
        <v>20.055094504848235</v>
      </c>
      <c r="L165" s="21">
        <v>11.594644131335945</v>
      </c>
      <c r="M165" s="21">
        <v>11.115687764446601</v>
      </c>
      <c r="N165" s="21"/>
      <c r="O165" s="21"/>
    </row>
    <row r="166" spans="1:15" x14ac:dyDescent="0.35">
      <c r="A166" s="20" t="str">
        <f t="shared" si="2"/>
        <v>DISTRIBUCION VOLUMEN POR CRITERIO (Consumiciones)Chocolatinas/Chocolate/Bombones30-100MIL</v>
      </c>
      <c r="B166" s="20" t="s">
        <v>163</v>
      </c>
      <c r="C166" s="20" t="s">
        <v>31</v>
      </c>
      <c r="D166" s="20" t="s">
        <v>58</v>
      </c>
      <c r="E166" s="21">
        <v>16.843731620615888</v>
      </c>
      <c r="F166" s="21">
        <v>23.986978996943698</v>
      </c>
      <c r="G166" s="21">
        <v>28.76025932757177</v>
      </c>
      <c r="H166" s="21">
        <v>22.843763715633965</v>
      </c>
      <c r="I166" s="21">
        <v>19.946122490966836</v>
      </c>
      <c r="J166" s="21">
        <v>30.602210040447194</v>
      </c>
      <c r="K166" s="21">
        <v>30.443276491207094</v>
      </c>
      <c r="L166" s="21">
        <v>28.928241475767319</v>
      </c>
      <c r="M166" s="21">
        <v>19.888077927103168</v>
      </c>
      <c r="N166" s="21"/>
      <c r="O166" s="21"/>
    </row>
    <row r="167" spans="1:15" x14ac:dyDescent="0.35">
      <c r="A167" s="20" t="str">
        <f t="shared" si="2"/>
        <v>DISTRIBUCION VOLUMEN POR CRITERIO (Consumiciones)Chocolatinas/Chocolate/Bombones100-200MIL</v>
      </c>
      <c r="B167" s="20" t="s">
        <v>163</v>
      </c>
      <c r="C167" s="20" t="s">
        <v>31</v>
      </c>
      <c r="D167" s="20" t="s">
        <v>59</v>
      </c>
      <c r="E167" s="21">
        <v>4.696571974426095</v>
      </c>
      <c r="F167" s="21">
        <v>5.3104002231910599</v>
      </c>
      <c r="G167" s="21">
        <v>6.1726567978754314</v>
      </c>
      <c r="H167" s="21">
        <v>8.4847273038270785</v>
      </c>
      <c r="I167" s="21">
        <v>8.4437488557382085</v>
      </c>
      <c r="J167" s="21">
        <v>9.1976045695997364</v>
      </c>
      <c r="K167" s="21">
        <v>5.7638877332327301</v>
      </c>
      <c r="L167" s="21">
        <v>11.920229320313345</v>
      </c>
      <c r="M167" s="21">
        <v>5.9004264792886962</v>
      </c>
      <c r="N167" s="21"/>
      <c r="O167" s="21"/>
    </row>
    <row r="168" spans="1:15" x14ac:dyDescent="0.35">
      <c r="A168" s="20" t="str">
        <f t="shared" si="2"/>
        <v>DISTRIBUCION VOLUMEN POR CRITERIO (Consumiciones)Chocolatinas/Chocolate/Bombones200-500MIL</v>
      </c>
      <c r="B168" s="20" t="s">
        <v>163</v>
      </c>
      <c r="C168" s="20" t="s">
        <v>31</v>
      </c>
      <c r="D168" s="20" t="s">
        <v>60</v>
      </c>
      <c r="E168" s="21">
        <v>21.295760704621834</v>
      </c>
      <c r="F168" s="21">
        <v>14.920716864074127</v>
      </c>
      <c r="G168" s="21">
        <v>20.269169659665941</v>
      </c>
      <c r="H168" s="21">
        <v>23.550919482003678</v>
      </c>
      <c r="I168" s="21">
        <v>28.270286422120698</v>
      </c>
      <c r="J168" s="21">
        <v>21.201525807365424</v>
      </c>
      <c r="K168" s="21">
        <v>11.434395935608904</v>
      </c>
      <c r="L168" s="21">
        <v>16.854550574967952</v>
      </c>
      <c r="M168" s="21">
        <v>27.916706155489695</v>
      </c>
      <c r="N168" s="21"/>
      <c r="O168" s="21"/>
    </row>
    <row r="169" spans="1:15" x14ac:dyDescent="0.35">
      <c r="A169" s="20" t="str">
        <f t="shared" si="2"/>
        <v>DISTRIBUCION VOLUMEN POR CRITERIO (Consumiciones)Chocolatinas/Chocolate/Bombones&gt;500MIL</v>
      </c>
      <c r="B169" s="20" t="s">
        <v>163</v>
      </c>
      <c r="C169" s="20" t="s">
        <v>31</v>
      </c>
      <c r="D169" s="20" t="s">
        <v>61</v>
      </c>
      <c r="E169" s="21">
        <v>16.529647066216217</v>
      </c>
      <c r="F169" s="21">
        <v>13.526590264890743</v>
      </c>
      <c r="G169" s="21">
        <v>20.0399596398101</v>
      </c>
      <c r="H169" s="21">
        <v>18.795871893746657</v>
      </c>
      <c r="I169" s="21">
        <v>22.348156843006976</v>
      </c>
      <c r="J169" s="21">
        <v>17.230962468871194</v>
      </c>
      <c r="K169" s="21">
        <v>25.141658312282438</v>
      </c>
      <c r="L169" s="21">
        <v>19.483311130068383</v>
      </c>
      <c r="M169" s="21">
        <v>24.832932837222867</v>
      </c>
      <c r="N169" s="21"/>
      <c r="O169" s="21"/>
    </row>
    <row r="170" spans="1:15" x14ac:dyDescent="0.35">
      <c r="A170" s="20" t="str">
        <f t="shared" si="2"/>
        <v>DISTRIBUCION VOLUMEN POR CRITERIO (Consumiciones)Chocolatinas/Chocolate/BombonesDE 15 A 19 AÑOS</v>
      </c>
      <c r="B170" s="20" t="s">
        <v>163</v>
      </c>
      <c r="C170" s="20" t="s">
        <v>31</v>
      </c>
      <c r="D170" s="20" t="s">
        <v>62</v>
      </c>
      <c r="E170" s="21">
        <v>12.73303336524835</v>
      </c>
      <c r="F170" s="21">
        <v>5.8611035837486716</v>
      </c>
      <c r="G170" s="21">
        <v>3.1482810996943735</v>
      </c>
      <c r="H170" s="21">
        <v>14.243146059812616</v>
      </c>
      <c r="I170" s="21">
        <v>2.170023678182456</v>
      </c>
      <c r="J170" s="21">
        <v>3.1782051145947934</v>
      </c>
      <c r="K170" s="21">
        <v>6.7162697627301027</v>
      </c>
      <c r="L170" s="21">
        <v>17.164120686586166</v>
      </c>
      <c r="M170" s="21">
        <v>11.624064535485266</v>
      </c>
      <c r="N170" s="21"/>
      <c r="O170" s="21"/>
    </row>
    <row r="171" spans="1:15" x14ac:dyDescent="0.35">
      <c r="A171" s="20" t="str">
        <f t="shared" si="2"/>
        <v>DISTRIBUCION VOLUMEN POR CRITERIO (Consumiciones)Chocolatinas/Chocolate/BombonesDE 20 A 24 AÑOS</v>
      </c>
      <c r="B171" s="20" t="s">
        <v>163</v>
      </c>
      <c r="C171" s="20" t="s">
        <v>31</v>
      </c>
      <c r="D171" s="20" t="s">
        <v>63</v>
      </c>
      <c r="E171" s="21">
        <v>9.5064527313246163</v>
      </c>
      <c r="F171" s="21">
        <v>6.6020361610680229</v>
      </c>
      <c r="G171" s="21">
        <v>5.9022193653887847</v>
      </c>
      <c r="H171" s="21">
        <v>1.7309155911103424</v>
      </c>
      <c r="I171" s="21">
        <v>2.8028557100423779</v>
      </c>
      <c r="J171" s="21">
        <v>2.0732094755609891</v>
      </c>
      <c r="K171" s="21">
        <v>5.0625573059594977</v>
      </c>
      <c r="L171" s="21">
        <v>6.4352705147652136</v>
      </c>
      <c r="M171" s="21">
        <v>1.0537291001315048</v>
      </c>
      <c r="N171" s="21"/>
      <c r="O171" s="21"/>
    </row>
    <row r="172" spans="1:15" x14ac:dyDescent="0.35">
      <c r="A172" s="20" t="str">
        <f t="shared" si="2"/>
        <v>DISTRIBUCION VOLUMEN POR CRITERIO (Consumiciones)Chocolatinas/Chocolate/BombonesDE 25 A 34 AÑOS</v>
      </c>
      <c r="B172" s="20" t="s">
        <v>163</v>
      </c>
      <c r="C172" s="20" t="s">
        <v>31</v>
      </c>
      <c r="D172" s="20" t="s">
        <v>64</v>
      </c>
      <c r="E172" s="21">
        <v>10.422744437885054</v>
      </c>
      <c r="F172" s="21">
        <v>11.766285115145777</v>
      </c>
      <c r="G172" s="21">
        <v>8.6429108674325441</v>
      </c>
      <c r="H172" s="21">
        <v>7.2701247999338356</v>
      </c>
      <c r="I172" s="21">
        <v>11.899532743185098</v>
      </c>
      <c r="J172" s="21">
        <v>13.834258700001845</v>
      </c>
      <c r="K172" s="21">
        <v>7.1630417659969972</v>
      </c>
      <c r="L172" s="21">
        <v>12.243413786611661</v>
      </c>
      <c r="M172" s="21">
        <v>6.809946136310745</v>
      </c>
      <c r="N172" s="21"/>
      <c r="O172" s="21"/>
    </row>
    <row r="173" spans="1:15" x14ac:dyDescent="0.35">
      <c r="A173" s="20" t="str">
        <f t="shared" si="2"/>
        <v>DISTRIBUCION VOLUMEN POR CRITERIO (Consumiciones)Chocolatinas/Chocolate/BombonesDE 35 A 49 AÑOS</v>
      </c>
      <c r="B173" s="20" t="s">
        <v>163</v>
      </c>
      <c r="C173" s="20" t="s">
        <v>31</v>
      </c>
      <c r="D173" s="20" t="s">
        <v>65</v>
      </c>
      <c r="E173" s="21">
        <v>25.790756551259982</v>
      </c>
      <c r="F173" s="21">
        <v>29.313550281447124</v>
      </c>
      <c r="G173" s="21">
        <v>27.310992811079593</v>
      </c>
      <c r="H173" s="21">
        <v>19.451468624268461</v>
      </c>
      <c r="I173" s="21">
        <v>20.125830527404421</v>
      </c>
      <c r="J173" s="21">
        <v>28.095148962894633</v>
      </c>
      <c r="K173" s="21">
        <v>41.013803516192695</v>
      </c>
      <c r="L173" s="21">
        <v>12.355026872191782</v>
      </c>
      <c r="M173" s="21">
        <v>19.013635560689885</v>
      </c>
      <c r="N173" s="21"/>
      <c r="O173" s="21"/>
    </row>
    <row r="174" spans="1:15" x14ac:dyDescent="0.35">
      <c r="A174" s="20" t="str">
        <f t="shared" si="2"/>
        <v>DISTRIBUCION VOLUMEN POR CRITERIO (Consumiciones)Chocolatinas/Chocolate/BombonesDE 50 A 59 AÑOS</v>
      </c>
      <c r="B174" s="20" t="s">
        <v>163</v>
      </c>
      <c r="C174" s="20" t="s">
        <v>31</v>
      </c>
      <c r="D174" s="20" t="s">
        <v>66</v>
      </c>
      <c r="E174" s="21">
        <v>18.865771172085879</v>
      </c>
      <c r="F174" s="21">
        <v>17.879113227157504</v>
      </c>
      <c r="G174" s="21">
        <v>21.177483744342229</v>
      </c>
      <c r="H174" s="21">
        <v>17.38878294924076</v>
      </c>
      <c r="I174" s="21">
        <v>21.446034623907558</v>
      </c>
      <c r="J174" s="21">
        <v>18.253786441725367</v>
      </c>
      <c r="K174" s="21">
        <v>13.136961546135995</v>
      </c>
      <c r="L174" s="21">
        <v>23.74082864944473</v>
      </c>
      <c r="M174" s="21">
        <v>22.372486618195889</v>
      </c>
      <c r="N174" s="21"/>
      <c r="O174" s="21"/>
    </row>
    <row r="175" spans="1:15" x14ac:dyDescent="0.35">
      <c r="A175" s="20" t="str">
        <f t="shared" si="2"/>
        <v>DISTRIBUCION VOLUMEN POR CRITERIO (Consumiciones)Chocolatinas/Chocolate/BombonesDE 60 A 75 AÑOS</v>
      </c>
      <c r="B175" s="20" t="s">
        <v>163</v>
      </c>
      <c r="C175" s="20" t="s">
        <v>31</v>
      </c>
      <c r="D175" s="20" t="s">
        <v>67</v>
      </c>
      <c r="E175" s="21">
        <v>22.68124725428882</v>
      </c>
      <c r="F175" s="21">
        <v>28.577934499369416</v>
      </c>
      <c r="G175" s="21">
        <v>33.818100667774218</v>
      </c>
      <c r="H175" s="21">
        <v>39.915546938365054</v>
      </c>
      <c r="I175" s="21">
        <v>41.555730677360117</v>
      </c>
      <c r="J175" s="21">
        <v>34.565392422702509</v>
      </c>
      <c r="K175" s="21">
        <v>26.907356408936945</v>
      </c>
      <c r="L175" s="21">
        <v>28.061334360651131</v>
      </c>
      <c r="M175" s="21">
        <v>39.126124029486235</v>
      </c>
      <c r="N175" s="21"/>
      <c r="O175" s="21"/>
    </row>
    <row r="176" spans="1:15" x14ac:dyDescent="0.35">
      <c r="A176" s="20" t="str">
        <f t="shared" si="2"/>
        <v>DISTRIBUCION VOLUMEN POR CRITERIO (Consumiciones)Chocolatinas/Chocolate/BombonesNIVEL ALTO</v>
      </c>
      <c r="B176" s="20" t="s">
        <v>163</v>
      </c>
      <c r="C176" s="20" t="s">
        <v>31</v>
      </c>
      <c r="D176" s="20" t="s">
        <v>122</v>
      </c>
      <c r="E176" s="21">
        <v>24.426309659446378</v>
      </c>
      <c r="F176" s="21">
        <v>17.414802643990821</v>
      </c>
      <c r="G176" s="21">
        <v>19.883172890769991</v>
      </c>
      <c r="H176" s="21">
        <v>19.429988825429529</v>
      </c>
      <c r="I176" s="21">
        <v>13.501395157453484</v>
      </c>
      <c r="J176" s="21">
        <v>11.990600874651696</v>
      </c>
      <c r="K176" s="21">
        <v>30.413895448079082</v>
      </c>
      <c r="L176" s="21">
        <v>9.1697859817288574</v>
      </c>
      <c r="M176" s="21">
        <v>11.491236285228004</v>
      </c>
      <c r="N176" s="21"/>
      <c r="O176" s="21"/>
    </row>
    <row r="177" spans="1:15" x14ac:dyDescent="0.35">
      <c r="A177" s="20" t="str">
        <f t="shared" si="2"/>
        <v>DISTRIBUCION VOLUMEN POR CRITERIO (Consumiciones)Chocolatinas/Chocolate/BombonesNIVEL MEDIO ALTO</v>
      </c>
      <c r="B177" s="20" t="s">
        <v>163</v>
      </c>
      <c r="C177" s="20" t="s">
        <v>31</v>
      </c>
      <c r="D177" s="20" t="s">
        <v>123</v>
      </c>
      <c r="E177" s="21">
        <v>16.692771937715559</v>
      </c>
      <c r="F177" s="21">
        <v>10.966890658104909</v>
      </c>
      <c r="G177" s="21">
        <v>7.4859378308114568</v>
      </c>
      <c r="H177" s="21">
        <v>7.1249305701098571</v>
      </c>
      <c r="I177" s="21">
        <v>11.864453274012353</v>
      </c>
      <c r="J177" s="21">
        <v>24.731461144377874</v>
      </c>
      <c r="K177" s="21">
        <v>12.253494502263157</v>
      </c>
      <c r="L177" s="21">
        <v>9.9196578662397332</v>
      </c>
      <c r="M177" s="21">
        <v>14.209448717337603</v>
      </c>
      <c r="N177" s="21"/>
      <c r="O177" s="21"/>
    </row>
    <row r="178" spans="1:15" x14ac:dyDescent="0.35">
      <c r="A178" s="20" t="str">
        <f t="shared" si="2"/>
        <v>DISTRIBUCION VOLUMEN POR CRITERIO (Consumiciones)Chocolatinas/Chocolate/BombonesNIVEL MEDIO</v>
      </c>
      <c r="B178" s="20" t="s">
        <v>163</v>
      </c>
      <c r="C178" s="20" t="s">
        <v>31</v>
      </c>
      <c r="D178" s="20" t="s">
        <v>124</v>
      </c>
      <c r="E178" s="21">
        <v>26.299605389283283</v>
      </c>
      <c r="F178" s="21">
        <v>26.492064254328042</v>
      </c>
      <c r="G178" s="21">
        <v>25.627646094286948</v>
      </c>
      <c r="H178" s="21">
        <v>21.736517913616531</v>
      </c>
      <c r="I178" s="21">
        <v>22.467356009770082</v>
      </c>
      <c r="J178" s="21">
        <v>18.998765743199712</v>
      </c>
      <c r="K178" s="21">
        <v>22.297788222216656</v>
      </c>
      <c r="L178" s="21">
        <v>29.702074419325204</v>
      </c>
      <c r="M178" s="21">
        <v>29.938032923864615</v>
      </c>
      <c r="N178" s="21"/>
      <c r="O178" s="21"/>
    </row>
    <row r="179" spans="1:15" x14ac:dyDescent="0.35">
      <c r="A179" s="20" t="str">
        <f t="shared" si="2"/>
        <v>DISTRIBUCION VOLUMEN POR CRITERIO (Consumiciones)Chocolatinas/Chocolate/BombonesNIVEL MEDIO BAJO</v>
      </c>
      <c r="B179" s="20" t="s">
        <v>163</v>
      </c>
      <c r="C179" s="20" t="s">
        <v>31</v>
      </c>
      <c r="D179" s="20" t="s">
        <v>125</v>
      </c>
      <c r="E179" s="21">
        <v>8.265383010517624</v>
      </c>
      <c r="F179" s="21">
        <v>10.300844855914848</v>
      </c>
      <c r="G179" s="21">
        <v>9.3922383565493437</v>
      </c>
      <c r="H179" s="21">
        <v>14.059066392361819</v>
      </c>
      <c r="I179" s="21">
        <v>18.794525178045603</v>
      </c>
      <c r="J179" s="21">
        <v>19.303977502890081</v>
      </c>
      <c r="K179" s="21">
        <v>21.917579590151817</v>
      </c>
      <c r="L179" s="21">
        <v>21.568030991893455</v>
      </c>
      <c r="M179" s="21">
        <v>22.440005495722591</v>
      </c>
      <c r="N179" s="21"/>
      <c r="O179" s="21"/>
    </row>
    <row r="180" spans="1:15" x14ac:dyDescent="0.35">
      <c r="A180" s="20" t="str">
        <f t="shared" si="2"/>
        <v>DISTRIBUCION VOLUMEN POR CRITERIO (Consumiciones)Chocolatinas/Chocolate/BombonesNIVEL BAJO</v>
      </c>
      <c r="B180" s="20" t="s">
        <v>163</v>
      </c>
      <c r="C180" s="20" t="s">
        <v>31</v>
      </c>
      <c r="D180" s="20" t="s">
        <v>144</v>
      </c>
      <c r="E180" s="21">
        <v>24.315941027222575</v>
      </c>
      <c r="F180" s="21">
        <v>34.825420455597893</v>
      </c>
      <c r="G180" s="21">
        <v>37.610992111706423</v>
      </c>
      <c r="H180" s="21">
        <v>37.649482201042652</v>
      </c>
      <c r="I180" s="21">
        <v>33.372282626998519</v>
      </c>
      <c r="J180" s="21">
        <v>24.975200322281268</v>
      </c>
      <c r="K180" s="21">
        <v>13.117218002169849</v>
      </c>
      <c r="L180" s="21">
        <v>29.640440481314119</v>
      </c>
      <c r="M180" s="21">
        <v>21.921265362086807</v>
      </c>
      <c r="N180" s="21"/>
      <c r="O180" s="21"/>
    </row>
    <row r="181" spans="1:15" x14ac:dyDescent="0.35">
      <c r="A181" s="20" t="str">
        <f t="shared" si="2"/>
        <v>DISTRIBUCION VOLUMEN POR CRITERIO (Consumiciones)Chocolatinas/Chocolate/BombonesHOMBRE</v>
      </c>
      <c r="B181" s="20" t="s">
        <v>163</v>
      </c>
      <c r="C181" s="20" t="s">
        <v>31</v>
      </c>
      <c r="D181" s="20" t="s">
        <v>72</v>
      </c>
      <c r="E181" s="21">
        <v>43.452515801791755</v>
      </c>
      <c r="F181" s="21">
        <v>41.646617203319963</v>
      </c>
      <c r="G181" s="21">
        <v>33.572525315719297</v>
      </c>
      <c r="H181" s="21">
        <v>30.00159770982394</v>
      </c>
      <c r="I181" s="21">
        <v>24.849569757566517</v>
      </c>
      <c r="J181" s="21">
        <v>24.555122780335253</v>
      </c>
      <c r="K181" s="21">
        <v>41.23711398503724</v>
      </c>
      <c r="L181" s="21">
        <v>25.896205678324701</v>
      </c>
      <c r="M181" s="21">
        <v>31.262546930947366</v>
      </c>
      <c r="N181" s="21"/>
      <c r="O181" s="21"/>
    </row>
    <row r="182" spans="1:15" x14ac:dyDescent="0.35">
      <c r="A182" s="20" t="str">
        <f t="shared" si="2"/>
        <v>DISTRIBUCION VOLUMEN POR CRITERIO (Consumiciones)Chocolatinas/Chocolate/BombonesMUJER</v>
      </c>
      <c r="B182" s="20" t="s">
        <v>163</v>
      </c>
      <c r="C182" s="20" t="s">
        <v>31</v>
      </c>
      <c r="D182" s="20" t="s">
        <v>73</v>
      </c>
      <c r="E182" s="21">
        <v>56.547511758671753</v>
      </c>
      <c r="F182" s="21">
        <v>58.353428532553075</v>
      </c>
      <c r="G182" s="21">
        <v>66.427481042218602</v>
      </c>
      <c r="H182" s="21">
        <v>69.998392891882972</v>
      </c>
      <c r="I182" s="21">
        <v>75.150460858133584</v>
      </c>
      <c r="J182" s="21">
        <v>75.444882807065383</v>
      </c>
      <c r="K182" s="21">
        <v>58.762869858216469</v>
      </c>
      <c r="L182" s="21">
        <v>74.103794321675281</v>
      </c>
      <c r="M182" s="21">
        <v>68.737413813891294</v>
      </c>
      <c r="N182" s="21"/>
      <c r="O182" s="21"/>
    </row>
    <row r="183" spans="1:15" x14ac:dyDescent="0.35">
      <c r="A183" s="20" t="str">
        <f t="shared" si="2"/>
        <v>DISTRIBUCION VOLUMEN POR CRITERIO (Consumiciones)ChiclesT.ESPAÑA</v>
      </c>
      <c r="B183" s="20" t="s">
        <v>163</v>
      </c>
      <c r="C183" s="20" t="s">
        <v>33</v>
      </c>
      <c r="D183" s="20" t="s">
        <v>44</v>
      </c>
      <c r="E183" s="21">
        <v>100</v>
      </c>
      <c r="F183" s="21">
        <v>100</v>
      </c>
      <c r="G183" s="21">
        <v>100</v>
      </c>
      <c r="H183" s="21">
        <v>100</v>
      </c>
      <c r="I183" s="21">
        <v>100</v>
      </c>
      <c r="J183" s="21">
        <v>100</v>
      </c>
      <c r="K183" s="21">
        <v>100</v>
      </c>
      <c r="L183" s="21">
        <v>100</v>
      </c>
      <c r="M183" s="21">
        <v>100</v>
      </c>
      <c r="N183" s="21"/>
      <c r="O183" s="21"/>
    </row>
    <row r="184" spans="1:15" x14ac:dyDescent="0.35">
      <c r="A184" s="20" t="str">
        <f t="shared" si="2"/>
        <v>DISTRIBUCION VOLUMEN POR CRITERIO (Consumiciones)ChiclesBCN AM</v>
      </c>
      <c r="B184" s="20" t="s">
        <v>163</v>
      </c>
      <c r="C184" s="20" t="s">
        <v>33</v>
      </c>
      <c r="D184" s="20" t="s">
        <v>46</v>
      </c>
      <c r="E184" s="21">
        <v>0.75922202514387771</v>
      </c>
      <c r="F184" s="21">
        <v>8.282764375287746</v>
      </c>
      <c r="G184" s="21">
        <v>6.0874258693226331</v>
      </c>
      <c r="H184" s="21">
        <v>2.0295708040890874</v>
      </c>
      <c r="I184" s="21">
        <v>1.779289645991966</v>
      </c>
      <c r="J184" s="21">
        <v>8.9155004622332079</v>
      </c>
      <c r="K184" s="21">
        <v>6.0273870043064104</v>
      </c>
      <c r="L184" s="21">
        <v>2.3236497139105383</v>
      </c>
      <c r="M184" s="21">
        <v>1.1026732562111281</v>
      </c>
      <c r="N184" s="21"/>
      <c r="O184" s="21"/>
    </row>
    <row r="185" spans="1:15" x14ac:dyDescent="0.35">
      <c r="A185" s="20" t="str">
        <f t="shared" si="2"/>
        <v>DISTRIBUCION VOLUMEN POR CRITERIO (Consumiciones)ChiclesREST.CAT ARAGON</v>
      </c>
      <c r="B185" s="20" t="s">
        <v>163</v>
      </c>
      <c r="C185" s="20" t="s">
        <v>33</v>
      </c>
      <c r="D185" s="20" t="s">
        <v>47</v>
      </c>
      <c r="E185" s="21">
        <v>26.096709056648109</v>
      </c>
      <c r="F185" s="21">
        <v>26.721283034002298</v>
      </c>
      <c r="G185" s="21">
        <v>25.421516970768099</v>
      </c>
      <c r="H185" s="21">
        <v>22.166160408914369</v>
      </c>
      <c r="I185" s="21">
        <v>17.730450485654963</v>
      </c>
      <c r="J185" s="21">
        <v>26.528656845488264</v>
      </c>
      <c r="K185" s="21">
        <v>5.4235563133754789</v>
      </c>
      <c r="L185" s="21">
        <v>10.477423329751764</v>
      </c>
      <c r="M185" s="21">
        <v>6.4001474972308516</v>
      </c>
      <c r="N185" s="21"/>
      <c r="O185" s="21"/>
    </row>
    <row r="186" spans="1:15" x14ac:dyDescent="0.35">
      <c r="A186" s="20" t="str">
        <f t="shared" si="2"/>
        <v>DISTRIBUCION VOLUMEN POR CRITERIO (Consumiciones)ChiclesLEVANTE</v>
      </c>
      <c r="B186" s="20" t="s">
        <v>163</v>
      </c>
      <c r="C186" s="20" t="s">
        <v>33</v>
      </c>
      <c r="D186" s="20" t="s">
        <v>48</v>
      </c>
      <c r="E186" s="21">
        <v>12.283575428212059</v>
      </c>
      <c r="F186" s="21">
        <v>12.900060008907454</v>
      </c>
      <c r="G186" s="21">
        <v>8.2879510497831461</v>
      </c>
      <c r="H186" s="21">
        <v>6.6778224702926376</v>
      </c>
      <c r="I186" s="21">
        <v>6.9483791079128636</v>
      </c>
      <c r="J186" s="21">
        <v>9.3841912209571525</v>
      </c>
      <c r="K186" s="21">
        <v>8.2999414997599281</v>
      </c>
      <c r="L186" s="21">
        <v>8.7832904265517175</v>
      </c>
      <c r="M186" s="21">
        <v>7.6681564967548468</v>
      </c>
      <c r="N186" s="21"/>
      <c r="O186" s="21"/>
    </row>
    <row r="187" spans="1:15" x14ac:dyDescent="0.35">
      <c r="A187" s="20" t="str">
        <f t="shared" si="2"/>
        <v>DISTRIBUCION VOLUMEN POR CRITERIO (Consumiciones)ChiclesANDALUCIA</v>
      </c>
      <c r="B187" s="20" t="s">
        <v>163</v>
      </c>
      <c r="C187" s="20" t="s">
        <v>33</v>
      </c>
      <c r="D187" s="20" t="s">
        <v>49</v>
      </c>
      <c r="E187" s="21">
        <v>30.366112829383173</v>
      </c>
      <c r="F187" s="21">
        <v>10.274403684952485</v>
      </c>
      <c r="G187" s="21">
        <v>24.102959855363</v>
      </c>
      <c r="H187" s="21">
        <v>48.17623447436992</v>
      </c>
      <c r="I187" s="21">
        <v>57.463655983739628</v>
      </c>
      <c r="J187" s="21">
        <v>29.709031052713947</v>
      </c>
      <c r="K187" s="21">
        <v>69.196273391052031</v>
      </c>
      <c r="L187" s="21">
        <v>62.02594143982035</v>
      </c>
      <c r="M187" s="21">
        <v>71.488902072850962</v>
      </c>
      <c r="N187" s="21"/>
      <c r="O187" s="21"/>
    </row>
    <row r="188" spans="1:15" x14ac:dyDescent="0.35">
      <c r="A188" s="20" t="str">
        <f t="shared" si="2"/>
        <v>DISTRIBUCION VOLUMEN POR CRITERIO (Consumiciones)ChiclesMDD AM</v>
      </c>
      <c r="B188" s="20" t="s">
        <v>163</v>
      </c>
      <c r="C188" s="20" t="s">
        <v>33</v>
      </c>
      <c r="D188" s="20" t="s">
        <v>50</v>
      </c>
      <c r="E188" s="21">
        <v>14.870066766615556</v>
      </c>
      <c r="F188" s="21">
        <v>12.226582819427264</v>
      </c>
      <c r="G188" s="21">
        <v>13.59354636413407</v>
      </c>
      <c r="H188" s="21">
        <v>6.6182504229924399</v>
      </c>
      <c r="I188" s="21">
        <v>6.1309338548610688</v>
      </c>
      <c r="J188" s="21">
        <v>3.6289743585606713</v>
      </c>
      <c r="K188" s="21">
        <v>2.4179641350222032</v>
      </c>
      <c r="L188" s="21">
        <v>9.4871512921015153</v>
      </c>
      <c r="M188" s="21">
        <v>6.3639131863906879</v>
      </c>
      <c r="N188" s="21"/>
      <c r="O188" s="21"/>
    </row>
    <row r="189" spans="1:15" x14ac:dyDescent="0.35">
      <c r="A189" s="20" t="str">
        <f t="shared" si="2"/>
        <v>DISTRIBUCION VOLUMEN POR CRITERIO (Consumiciones)ChiclesRTO CENTRO</v>
      </c>
      <c r="B189" s="20" t="s">
        <v>163</v>
      </c>
      <c r="C189" s="20" t="s">
        <v>33</v>
      </c>
      <c r="D189" s="20" t="s">
        <v>51</v>
      </c>
      <c r="E189" s="21">
        <v>6.6805655446885517</v>
      </c>
      <c r="F189" s="21">
        <v>21.247344098886266</v>
      </c>
      <c r="G189" s="21">
        <v>5.7634823437114973</v>
      </c>
      <c r="H189" s="21">
        <v>4.8634138912689515</v>
      </c>
      <c r="I189" s="21">
        <v>2.774063513912103</v>
      </c>
      <c r="J189" s="21">
        <v>6.9245841917856401</v>
      </c>
      <c r="K189" s="21">
        <v>2.5522944855318599</v>
      </c>
      <c r="L189" s="21">
        <v>1.0601576628974143</v>
      </c>
      <c r="M189" s="21">
        <v>3.3347078765857212</v>
      </c>
      <c r="N189" s="21"/>
      <c r="O189" s="21"/>
    </row>
    <row r="190" spans="1:15" x14ac:dyDescent="0.35">
      <c r="A190" s="20" t="str">
        <f t="shared" si="2"/>
        <v>DISTRIBUCION VOLUMEN POR CRITERIO (Consumiciones)ChiclesNORTE-CENTRO</v>
      </c>
      <c r="B190" s="20" t="s">
        <v>163</v>
      </c>
      <c r="C190" s="20" t="s">
        <v>33</v>
      </c>
      <c r="D190" s="20" t="s">
        <v>52</v>
      </c>
      <c r="E190" s="21">
        <v>6.924258901905878</v>
      </c>
      <c r="F190" s="21">
        <v>3.1695578342417283</v>
      </c>
      <c r="G190" s="21">
        <v>8.4690205677982782</v>
      </c>
      <c r="H190" s="21">
        <v>6.3514159251567337</v>
      </c>
      <c r="I190" s="21">
        <v>3.1542627440199338</v>
      </c>
      <c r="J190" s="21">
        <v>8.477633317575993</v>
      </c>
      <c r="K190" s="21">
        <v>3.791609331223452</v>
      </c>
      <c r="L190" s="21">
        <v>3.9646269644373517</v>
      </c>
      <c r="M190" s="21">
        <v>1.4003644049232802</v>
      </c>
      <c r="N190" s="21"/>
      <c r="O190" s="21"/>
    </row>
    <row r="191" spans="1:15" x14ac:dyDescent="0.35">
      <c r="A191" s="20" t="str">
        <f t="shared" si="2"/>
        <v>DISTRIBUCION VOLUMEN POR CRITERIO (Consumiciones)ChiclesNOROESTE</v>
      </c>
      <c r="B191" s="20" t="s">
        <v>163</v>
      </c>
      <c r="C191" s="20" t="s">
        <v>33</v>
      </c>
      <c r="D191" s="20" t="s">
        <v>53</v>
      </c>
      <c r="E191" s="21">
        <v>2.0195039138612327</v>
      </c>
      <c r="F191" s="21">
        <v>5.1779936295925779</v>
      </c>
      <c r="G191" s="21">
        <v>8.2740922944695825</v>
      </c>
      <c r="H191" s="21">
        <v>3.1171274076027742</v>
      </c>
      <c r="I191" s="21">
        <v>4.018965707630934</v>
      </c>
      <c r="J191" s="21">
        <v>6.4314204837879556</v>
      </c>
      <c r="K191" s="21">
        <v>2.2909801312045359</v>
      </c>
      <c r="L191" s="21">
        <v>1.8777664115982893</v>
      </c>
      <c r="M191" s="21">
        <v>2.2411474845977661</v>
      </c>
      <c r="N191" s="21"/>
      <c r="O191" s="21"/>
    </row>
    <row r="192" spans="1:15" x14ac:dyDescent="0.35">
      <c r="A192" s="20" t="str">
        <f t="shared" si="2"/>
        <v>DISTRIBUCION VOLUMEN POR CRITERIO (Consumiciones)Chicles&lt;2MIL</v>
      </c>
      <c r="B192" s="20" t="s">
        <v>163</v>
      </c>
      <c r="C192" s="20" t="s">
        <v>33</v>
      </c>
      <c r="D192" s="20" t="s">
        <v>54</v>
      </c>
      <c r="E192" s="21">
        <v>5.6598141920258147</v>
      </c>
      <c r="F192" s="21">
        <v>4.0477983340205439</v>
      </c>
      <c r="G192" s="21">
        <v>0.83539171635258169</v>
      </c>
      <c r="H192" s="21" t="s">
        <v>181</v>
      </c>
      <c r="I192" s="21">
        <v>3.267343917941627</v>
      </c>
      <c r="J192" s="21">
        <v>6.0114517672151617</v>
      </c>
      <c r="K192" s="21">
        <v>2.1310256479355099</v>
      </c>
      <c r="L192" s="21">
        <v>1.3913641563570223</v>
      </c>
      <c r="M192" s="21">
        <v>5.5958168278894673</v>
      </c>
      <c r="N192" s="21"/>
      <c r="O192" s="21"/>
    </row>
    <row r="193" spans="1:15" x14ac:dyDescent="0.35">
      <c r="A193" s="20" t="str">
        <f t="shared" si="2"/>
        <v>DISTRIBUCION VOLUMEN POR CRITERIO (Consumiciones)Chicles2-5MIL</v>
      </c>
      <c r="B193" s="20" t="s">
        <v>163</v>
      </c>
      <c r="C193" s="20" t="s">
        <v>33</v>
      </c>
      <c r="D193" s="20" t="s">
        <v>55</v>
      </c>
      <c r="E193" s="21">
        <v>7.1404347092564411</v>
      </c>
      <c r="F193" s="21">
        <v>3.7673171512066741</v>
      </c>
      <c r="G193" s="21">
        <v>4.60712653894646</v>
      </c>
      <c r="H193" s="21">
        <v>3.58253726102273</v>
      </c>
      <c r="I193" s="21">
        <v>1.5994477450459141</v>
      </c>
      <c r="J193" s="21">
        <v>3.4227945506496269</v>
      </c>
      <c r="K193" s="21">
        <v>2.0110136479938112</v>
      </c>
      <c r="L193" s="21">
        <v>2.1721717238119758</v>
      </c>
      <c r="M193" s="21">
        <v>0.50946015489116125</v>
      </c>
      <c r="N193" s="21"/>
      <c r="O193" s="21"/>
    </row>
    <row r="194" spans="1:15" x14ac:dyDescent="0.35">
      <c r="A194" s="20" t="str">
        <f t="shared" si="2"/>
        <v>DISTRIBUCION VOLUMEN POR CRITERIO (Consumiciones)Chicles5-10MIL</v>
      </c>
      <c r="B194" s="20" t="s">
        <v>163</v>
      </c>
      <c r="C194" s="20" t="s">
        <v>33</v>
      </c>
      <c r="D194" s="20" t="s">
        <v>56</v>
      </c>
      <c r="E194" s="21">
        <v>4.9280049326713433</v>
      </c>
      <c r="F194" s="21">
        <v>1.702890566734937</v>
      </c>
      <c r="G194" s="21">
        <v>9.5390991793430686</v>
      </c>
      <c r="H194" s="21">
        <v>38.14970191601347</v>
      </c>
      <c r="I194" s="21">
        <v>47.302882910301776</v>
      </c>
      <c r="J194" s="21">
        <v>22.465219572873927</v>
      </c>
      <c r="K194" s="21">
        <v>55.511809991555793</v>
      </c>
      <c r="L194" s="21">
        <v>54.587367169055476</v>
      </c>
      <c r="M194" s="21">
        <v>42.075599243254352</v>
      </c>
      <c r="N194" s="21"/>
      <c r="O194" s="21"/>
    </row>
    <row r="195" spans="1:15" x14ac:dyDescent="0.35">
      <c r="A195" s="20" t="str">
        <f t="shared" si="2"/>
        <v>DISTRIBUCION VOLUMEN POR CRITERIO (Consumiciones)Chicles10-30MIL</v>
      </c>
      <c r="B195" s="20" t="s">
        <v>163</v>
      </c>
      <c r="C195" s="20" t="s">
        <v>33</v>
      </c>
      <c r="D195" s="20" t="s">
        <v>57</v>
      </c>
      <c r="E195" s="21">
        <v>33.094076356704548</v>
      </c>
      <c r="F195" s="21">
        <v>23.913271732199547</v>
      </c>
      <c r="G195" s="21">
        <v>32.606832655256319</v>
      </c>
      <c r="H195" s="21">
        <v>23.81291868350516</v>
      </c>
      <c r="I195" s="21">
        <v>9.4884053805196533</v>
      </c>
      <c r="J195" s="21">
        <v>15.407650564602132</v>
      </c>
      <c r="K195" s="21">
        <v>11.319245949836175</v>
      </c>
      <c r="L195" s="21">
        <v>7.0439918730379931</v>
      </c>
      <c r="M195" s="21">
        <v>10.146676080301612</v>
      </c>
      <c r="N195" s="21"/>
      <c r="O195" s="21"/>
    </row>
    <row r="196" spans="1:15" x14ac:dyDescent="0.35">
      <c r="A196" s="20" t="str">
        <f t="shared" ref="A196:A259" si="3">B196&amp;C196&amp;D196</f>
        <v>DISTRIBUCION VOLUMEN POR CRITERIO (Consumiciones)Chicles30-100MIL</v>
      </c>
      <c r="B196" s="20" t="s">
        <v>163</v>
      </c>
      <c r="C196" s="20" t="s">
        <v>33</v>
      </c>
      <c r="D196" s="20" t="s">
        <v>58</v>
      </c>
      <c r="E196" s="21">
        <v>15.751083860300147</v>
      </c>
      <c r="F196" s="21">
        <v>27.611262447717515</v>
      </c>
      <c r="G196" s="21">
        <v>16.434828558998635</v>
      </c>
      <c r="H196" s="21">
        <v>11.071289976264318</v>
      </c>
      <c r="I196" s="21">
        <v>15.357806143398001</v>
      </c>
      <c r="J196" s="21">
        <v>20.512485943431692</v>
      </c>
      <c r="K196" s="21">
        <v>15.90821701355593</v>
      </c>
      <c r="L196" s="21">
        <v>11.098944965910599</v>
      </c>
      <c r="M196" s="21">
        <v>10.512064239000814</v>
      </c>
      <c r="N196" s="21"/>
      <c r="O196" s="21"/>
    </row>
    <row r="197" spans="1:15" x14ac:dyDescent="0.35">
      <c r="A197" s="20" t="str">
        <f t="shared" si="3"/>
        <v>DISTRIBUCION VOLUMEN POR CRITERIO (Consumiciones)Chicles100-200MIL</v>
      </c>
      <c r="B197" s="20" t="s">
        <v>163</v>
      </c>
      <c r="C197" s="20" t="s">
        <v>33</v>
      </c>
      <c r="D197" s="20" t="s">
        <v>59</v>
      </c>
      <c r="E197" s="21">
        <v>3.5476623864847303</v>
      </c>
      <c r="F197" s="21">
        <v>8.3064930539126323</v>
      </c>
      <c r="G197" s="21">
        <v>7.178991407415551</v>
      </c>
      <c r="H197" s="21">
        <v>3.45048558651246</v>
      </c>
      <c r="I197" s="21">
        <v>4.3066378098006046</v>
      </c>
      <c r="J197" s="21">
        <v>5.5994551617654889</v>
      </c>
      <c r="K197" s="21">
        <v>2.5767872012086341</v>
      </c>
      <c r="L197" s="21">
        <v>5.8751043877671032</v>
      </c>
      <c r="M197" s="21">
        <v>15.687813100890919</v>
      </c>
      <c r="N197" s="21"/>
      <c r="O197" s="21"/>
    </row>
    <row r="198" spans="1:15" x14ac:dyDescent="0.35">
      <c r="A198" s="20" t="str">
        <f t="shared" si="3"/>
        <v>DISTRIBUCION VOLUMEN POR CRITERIO (Consumiciones)Chicles200-500MIL</v>
      </c>
      <c r="B198" s="20" t="s">
        <v>163</v>
      </c>
      <c r="C198" s="20" t="s">
        <v>33</v>
      </c>
      <c r="D198" s="20" t="s">
        <v>60</v>
      </c>
      <c r="E198" s="21">
        <v>6.6612371832554267</v>
      </c>
      <c r="F198" s="21">
        <v>10.054976871410449</v>
      </c>
      <c r="G198" s="21">
        <v>16.816846125185705</v>
      </c>
      <c r="H198" s="21">
        <v>9.2441542157932002</v>
      </c>
      <c r="I198" s="21">
        <v>5.3367427603688187</v>
      </c>
      <c r="J198" s="21">
        <v>8.790344569445498</v>
      </c>
      <c r="K198" s="21">
        <v>3.4281801287298888</v>
      </c>
      <c r="L198" s="21">
        <v>10.911039226835898</v>
      </c>
      <c r="M198" s="21">
        <v>9.6797429429320658</v>
      </c>
      <c r="N198" s="21"/>
      <c r="O198" s="21"/>
    </row>
    <row r="199" spans="1:15" x14ac:dyDescent="0.35">
      <c r="A199" s="20" t="str">
        <f t="shared" si="3"/>
        <v>DISTRIBUCION VOLUMEN POR CRITERIO (Consumiciones)Chicles&gt;500MIL</v>
      </c>
      <c r="B199" s="20" t="s">
        <v>163</v>
      </c>
      <c r="C199" s="20" t="s">
        <v>33</v>
      </c>
      <c r="D199" s="20" t="s">
        <v>61</v>
      </c>
      <c r="E199" s="21">
        <v>23.217688334228363</v>
      </c>
      <c r="F199" s="21">
        <v>20.596003361700497</v>
      </c>
      <c r="G199" s="21">
        <v>11.980899434000625</v>
      </c>
      <c r="H199" s="21">
        <v>10.688922149952514</v>
      </c>
      <c r="I199" s="21">
        <v>13.340737507517417</v>
      </c>
      <c r="J199" s="21">
        <v>17.790583752946436</v>
      </c>
      <c r="K199" s="21">
        <v>7.1137193706049455</v>
      </c>
      <c r="L199" s="21">
        <v>6.9200216694160321</v>
      </c>
      <c r="M199" s="21">
        <v>5.7928309862411407</v>
      </c>
      <c r="N199" s="21"/>
      <c r="O199" s="21"/>
    </row>
    <row r="200" spans="1:15" x14ac:dyDescent="0.35">
      <c r="A200" s="20" t="str">
        <f t="shared" si="3"/>
        <v>DISTRIBUCION VOLUMEN POR CRITERIO (Consumiciones)ChiclesDE 15 A 19 AÑOS</v>
      </c>
      <c r="B200" s="20" t="s">
        <v>163</v>
      </c>
      <c r="C200" s="20" t="s">
        <v>33</v>
      </c>
      <c r="D200" s="20" t="s">
        <v>62</v>
      </c>
      <c r="E200" s="21">
        <v>2.237415696224704</v>
      </c>
      <c r="F200" s="21">
        <v>8.6384331892068094</v>
      </c>
      <c r="G200" s="21">
        <v>5.3069819706572279</v>
      </c>
      <c r="H200" s="21">
        <v>3.3583956675281508</v>
      </c>
      <c r="I200" s="21">
        <v>3.8824435486513944</v>
      </c>
      <c r="J200" s="21">
        <v>5.1120895361050112</v>
      </c>
      <c r="K200" s="21">
        <v>6.5468144003075279</v>
      </c>
      <c r="L200" s="21">
        <v>5.2502353088796925</v>
      </c>
      <c r="M200" s="21">
        <v>23.808157779132195</v>
      </c>
      <c r="N200" s="21"/>
      <c r="O200" s="21"/>
    </row>
    <row r="201" spans="1:15" x14ac:dyDescent="0.35">
      <c r="A201" s="20" t="str">
        <f t="shared" si="3"/>
        <v>DISTRIBUCION VOLUMEN POR CRITERIO (Consumiciones)ChiclesDE 20 A 24 AÑOS</v>
      </c>
      <c r="B201" s="20" t="s">
        <v>163</v>
      </c>
      <c r="C201" s="20" t="s">
        <v>33</v>
      </c>
      <c r="D201" s="20" t="s">
        <v>63</v>
      </c>
      <c r="E201" s="21" t="s">
        <v>181</v>
      </c>
      <c r="F201" s="21">
        <v>1.6127735606311522</v>
      </c>
      <c r="G201" s="21">
        <v>0.77746305607182131</v>
      </c>
      <c r="H201" s="21">
        <v>1.01000106700796</v>
      </c>
      <c r="I201" s="21">
        <v>2.5031567415872233</v>
      </c>
      <c r="J201" s="21">
        <v>2.3168915179803071</v>
      </c>
      <c r="K201" s="21">
        <v>3.6480462398312716</v>
      </c>
      <c r="L201" s="21">
        <v>2.430705814919726</v>
      </c>
      <c r="M201" s="21" t="s">
        <v>181</v>
      </c>
      <c r="N201" s="21"/>
      <c r="O201" s="21"/>
    </row>
    <row r="202" spans="1:15" x14ac:dyDescent="0.35">
      <c r="A202" s="20" t="str">
        <f t="shared" si="3"/>
        <v>DISTRIBUCION VOLUMEN POR CRITERIO (Consumiciones)ChiclesDE 25 A 34 AÑOS</v>
      </c>
      <c r="B202" s="20" t="s">
        <v>163</v>
      </c>
      <c r="C202" s="20" t="s">
        <v>33</v>
      </c>
      <c r="D202" s="20" t="s">
        <v>64</v>
      </c>
      <c r="E202" s="21">
        <v>26.23306520208763</v>
      </c>
      <c r="F202" s="21">
        <v>15.309496503486001</v>
      </c>
      <c r="G202" s="21">
        <v>14.813374487460287</v>
      </c>
      <c r="H202" s="21">
        <v>21.381790691075743</v>
      </c>
      <c r="I202" s="21">
        <v>3.372173414234426</v>
      </c>
      <c r="J202" s="21">
        <v>9.2722751231411848</v>
      </c>
      <c r="K202" s="21">
        <v>3.2493858208797937</v>
      </c>
      <c r="L202" s="21">
        <v>6.3247054617624494</v>
      </c>
      <c r="M202" s="21">
        <v>2.2053469891424591</v>
      </c>
      <c r="N202" s="21"/>
      <c r="O202" s="21"/>
    </row>
    <row r="203" spans="1:15" x14ac:dyDescent="0.35">
      <c r="A203" s="20" t="str">
        <f t="shared" si="3"/>
        <v>DISTRIBUCION VOLUMEN POR CRITERIO (Consumiciones)ChiclesDE 35 A 49 AÑOS</v>
      </c>
      <c r="B203" s="20" t="s">
        <v>163</v>
      </c>
      <c r="C203" s="20" t="s">
        <v>33</v>
      </c>
      <c r="D203" s="20" t="s">
        <v>65</v>
      </c>
      <c r="E203" s="21">
        <v>32.916862240803582</v>
      </c>
      <c r="F203" s="21">
        <v>35.663406357939984</v>
      </c>
      <c r="G203" s="21">
        <v>27.131882570198695</v>
      </c>
      <c r="H203" s="21">
        <v>11.270361777229713</v>
      </c>
      <c r="I203" s="21">
        <v>21.199568065485714</v>
      </c>
      <c r="J203" s="21">
        <v>23.592870960299575</v>
      </c>
      <c r="K203" s="21">
        <v>13.089300265196197</v>
      </c>
      <c r="L203" s="21">
        <v>16.042702031771537</v>
      </c>
      <c r="M203" s="21">
        <v>18.475303390696283</v>
      </c>
      <c r="N203" s="21"/>
      <c r="O203" s="21"/>
    </row>
    <row r="204" spans="1:15" x14ac:dyDescent="0.35">
      <c r="A204" s="20" t="str">
        <f t="shared" si="3"/>
        <v>DISTRIBUCION VOLUMEN POR CRITERIO (Consumiciones)ChiclesDE 50 A 59 AÑOS</v>
      </c>
      <c r="B204" s="20" t="s">
        <v>163</v>
      </c>
      <c r="C204" s="20" t="s">
        <v>33</v>
      </c>
      <c r="D204" s="20" t="s">
        <v>66</v>
      </c>
      <c r="E204" s="21">
        <v>18.224801335449609</v>
      </c>
      <c r="F204" s="21">
        <v>17.886349588311859</v>
      </c>
      <c r="G204" s="21">
        <v>25.961454077784545</v>
      </c>
      <c r="H204" s="21">
        <v>16.343345541228249</v>
      </c>
      <c r="I204" s="21">
        <v>8.4208693757135169</v>
      </c>
      <c r="J204" s="21">
        <v>18.718789174869357</v>
      </c>
      <c r="K204" s="21">
        <v>9.2413916618860199</v>
      </c>
      <c r="L204" s="21">
        <v>7.9879862390725807</v>
      </c>
      <c r="M204" s="21">
        <v>8.1986638486146397</v>
      </c>
      <c r="N204" s="21"/>
      <c r="O204" s="21"/>
    </row>
    <row r="205" spans="1:15" x14ac:dyDescent="0.35">
      <c r="A205" s="20" t="str">
        <f t="shared" si="3"/>
        <v>DISTRIBUCION VOLUMEN POR CRITERIO (Consumiciones)ChiclesDE 60 A 75 AÑOS</v>
      </c>
      <c r="B205" s="20" t="s">
        <v>163</v>
      </c>
      <c r="C205" s="20" t="s">
        <v>33</v>
      </c>
      <c r="D205" s="20" t="s">
        <v>67</v>
      </c>
      <c r="E205" s="21">
        <v>20.387853570507662</v>
      </c>
      <c r="F205" s="21">
        <v>20.889543804624815</v>
      </c>
      <c r="G205" s="21">
        <v>26.008847117082201</v>
      </c>
      <c r="H205" s="21">
        <v>46.636107073899176</v>
      </c>
      <c r="I205" s="21">
        <v>60.621785723157359</v>
      </c>
      <c r="J205" s="21">
        <v>40.987077637431689</v>
      </c>
      <c r="K205" s="21">
        <v>64.22507419485099</v>
      </c>
      <c r="L205" s="21">
        <v>61.96367859129348</v>
      </c>
      <c r="M205" s="21">
        <v>47.312537526818495</v>
      </c>
      <c r="N205" s="21"/>
      <c r="O205" s="21"/>
    </row>
    <row r="206" spans="1:15" x14ac:dyDescent="0.35">
      <c r="A206" s="20" t="str">
        <f t="shared" si="3"/>
        <v>DISTRIBUCION VOLUMEN POR CRITERIO (Consumiciones)ChiclesNIVEL ALTO</v>
      </c>
      <c r="B206" s="20" t="s">
        <v>163</v>
      </c>
      <c r="C206" s="20" t="s">
        <v>33</v>
      </c>
      <c r="D206" s="20" t="s">
        <v>122</v>
      </c>
      <c r="E206" s="21">
        <v>29.148506211095736</v>
      </c>
      <c r="F206" s="21">
        <v>22.332746763161591</v>
      </c>
      <c r="G206" s="21">
        <v>34.244898494572205</v>
      </c>
      <c r="H206" s="21">
        <v>21.27767700480377</v>
      </c>
      <c r="I206" s="21">
        <v>18.199833797477151</v>
      </c>
      <c r="J206" s="21">
        <v>18.59238089629681</v>
      </c>
      <c r="K206" s="21">
        <v>13.581629225918826</v>
      </c>
      <c r="L206" s="21">
        <v>14.158420727001253</v>
      </c>
      <c r="M206" s="21">
        <v>27.588966120210245</v>
      </c>
      <c r="N206" s="21"/>
      <c r="O206" s="21"/>
    </row>
    <row r="207" spans="1:15" x14ac:dyDescent="0.35">
      <c r="A207" s="20" t="str">
        <f t="shared" si="3"/>
        <v>DISTRIBUCION VOLUMEN POR CRITERIO (Consumiciones)ChiclesNIVEL MEDIO ALTO</v>
      </c>
      <c r="B207" s="20" t="s">
        <v>163</v>
      </c>
      <c r="C207" s="20" t="s">
        <v>33</v>
      </c>
      <c r="D207" s="20" t="s">
        <v>123</v>
      </c>
      <c r="E207" s="21">
        <v>13.031694641995228</v>
      </c>
      <c r="F207" s="21">
        <v>30.61525277719571</v>
      </c>
      <c r="G207" s="21">
        <v>12.33519324336099</v>
      </c>
      <c r="H207" s="21">
        <v>4.7918586313742013</v>
      </c>
      <c r="I207" s="21">
        <v>4.5281107081642755</v>
      </c>
      <c r="J207" s="21">
        <v>16.848370164096821</v>
      </c>
      <c r="K207" s="21">
        <v>6.4490333304567313</v>
      </c>
      <c r="L207" s="21">
        <v>12.804982186453179</v>
      </c>
      <c r="M207" s="21">
        <v>6.3146584550022613</v>
      </c>
      <c r="N207" s="21"/>
      <c r="O207" s="21"/>
    </row>
    <row r="208" spans="1:15" x14ac:dyDescent="0.35">
      <c r="A208" s="20" t="str">
        <f t="shared" si="3"/>
        <v>DISTRIBUCION VOLUMEN POR CRITERIO (Consumiciones)ChiclesNIVEL MEDIO</v>
      </c>
      <c r="B208" s="20" t="s">
        <v>163</v>
      </c>
      <c r="C208" s="20" t="s">
        <v>33</v>
      </c>
      <c r="D208" s="20" t="s">
        <v>124</v>
      </c>
      <c r="E208" s="21">
        <v>26.90751495372395</v>
      </c>
      <c r="F208" s="21">
        <v>24.956810860786092</v>
      </c>
      <c r="G208" s="21">
        <v>21.736899455237705</v>
      </c>
      <c r="H208" s="21">
        <v>15.830454532805041</v>
      </c>
      <c r="I208" s="21">
        <v>14.108594415536786</v>
      </c>
      <c r="J208" s="21">
        <v>19.2610157514234</v>
      </c>
      <c r="K208" s="21">
        <v>8.3551062090261077</v>
      </c>
      <c r="L208" s="21">
        <v>8.2080474964469623</v>
      </c>
      <c r="M208" s="21">
        <v>11.196840632197731</v>
      </c>
      <c r="N208" s="21"/>
      <c r="O208" s="21"/>
    </row>
    <row r="209" spans="1:15" x14ac:dyDescent="0.35">
      <c r="A209" s="20" t="str">
        <f t="shared" si="3"/>
        <v>DISTRIBUCION VOLUMEN POR CRITERIO (Consumiciones)ChiclesNIVEL MEDIO BAJO</v>
      </c>
      <c r="B209" s="20" t="s">
        <v>163</v>
      </c>
      <c r="C209" s="20" t="s">
        <v>33</v>
      </c>
      <c r="D209" s="20" t="s">
        <v>125</v>
      </c>
      <c r="E209" s="21">
        <v>9.402140371174136</v>
      </c>
      <c r="F209" s="21">
        <v>8.2659663875013241</v>
      </c>
      <c r="G209" s="21">
        <v>19.493623723315846</v>
      </c>
      <c r="H209" s="21">
        <v>43.768876286789919</v>
      </c>
      <c r="I209" s="21">
        <v>6.3344046110867218</v>
      </c>
      <c r="J209" s="21">
        <v>9.9995200196186929</v>
      </c>
      <c r="K209" s="21">
        <v>6.4013670118834449</v>
      </c>
      <c r="L209" s="21">
        <v>5.659318464384441</v>
      </c>
      <c r="M209" s="21">
        <v>3.7029158352864959</v>
      </c>
      <c r="N209" s="21"/>
      <c r="O209" s="21"/>
    </row>
    <row r="210" spans="1:15" x14ac:dyDescent="0.35">
      <c r="A210" s="20" t="str">
        <f t="shared" si="3"/>
        <v>DISTRIBUCION VOLUMEN POR CRITERIO (Consumiciones)ChiclesNIVEL BAJO</v>
      </c>
      <c r="B210" s="20" t="s">
        <v>163</v>
      </c>
      <c r="C210" s="20" t="s">
        <v>33</v>
      </c>
      <c r="D210" s="20" t="s">
        <v>144</v>
      </c>
      <c r="E210" s="21">
        <v>21.510137957230505</v>
      </c>
      <c r="F210" s="21">
        <v>13.8292262155559</v>
      </c>
      <c r="G210" s="21">
        <v>12.189400699012195</v>
      </c>
      <c r="H210" s="21">
        <v>14.331147528603994</v>
      </c>
      <c r="I210" s="21">
        <v>56.829051249117789</v>
      </c>
      <c r="J210" s="21">
        <v>35.298705101667103</v>
      </c>
      <c r="K210" s="21">
        <v>65.212867368452848</v>
      </c>
      <c r="L210" s="21">
        <v>59.169236297906266</v>
      </c>
      <c r="M210" s="21">
        <v>51.196627299906837</v>
      </c>
      <c r="N210" s="21"/>
      <c r="O210" s="21"/>
    </row>
    <row r="211" spans="1:15" x14ac:dyDescent="0.35">
      <c r="A211" s="20" t="str">
        <f t="shared" si="3"/>
        <v>DISTRIBUCION VOLUMEN POR CRITERIO (Consumiciones)ChiclesHOMBRE</v>
      </c>
      <c r="B211" s="20" t="s">
        <v>163</v>
      </c>
      <c r="C211" s="20" t="s">
        <v>33</v>
      </c>
      <c r="D211" s="20" t="s">
        <v>72</v>
      </c>
      <c r="E211" s="21">
        <v>41.675325363357359</v>
      </c>
      <c r="F211" s="21">
        <v>40.949372460042255</v>
      </c>
      <c r="G211" s="21">
        <v>36.478961082116598</v>
      </c>
      <c r="H211" s="21">
        <v>26.576511253158198</v>
      </c>
      <c r="I211" s="21">
        <v>21.798540081381205</v>
      </c>
      <c r="J211" s="21">
        <v>26.67591805323184</v>
      </c>
      <c r="K211" s="21">
        <v>16.463408304307784</v>
      </c>
      <c r="L211" s="21">
        <v>13.398625707180898</v>
      </c>
      <c r="M211" s="21">
        <v>37.872547900250112</v>
      </c>
      <c r="N211" s="21"/>
      <c r="O211" s="21"/>
    </row>
    <row r="212" spans="1:15" x14ac:dyDescent="0.35">
      <c r="A212" s="20" t="str">
        <f t="shared" si="3"/>
        <v>DISTRIBUCION VOLUMEN POR CRITERIO (Consumiciones)ChiclesMUJER</v>
      </c>
      <c r="B212" s="20" t="s">
        <v>163</v>
      </c>
      <c r="C212" s="20" t="s">
        <v>33</v>
      </c>
      <c r="D212" s="20" t="s">
        <v>73</v>
      </c>
      <c r="E212" s="21">
        <v>58.324674636642641</v>
      </c>
      <c r="F212" s="21">
        <v>59.050627539957745</v>
      </c>
      <c r="G212" s="21">
        <v>63.521038917883402</v>
      </c>
      <c r="H212" s="21">
        <v>73.423488746841798</v>
      </c>
      <c r="I212" s="21">
        <v>78.201459918618795</v>
      </c>
      <c r="J212" s="21">
        <v>73.32408194676816</v>
      </c>
      <c r="K212" s="21">
        <v>83.536602181485392</v>
      </c>
      <c r="L212" s="21">
        <v>86.601384637203296</v>
      </c>
      <c r="M212" s="21">
        <v>62.127452099749888</v>
      </c>
      <c r="N212" s="21"/>
      <c r="O212" s="21"/>
    </row>
    <row r="213" spans="1:15" x14ac:dyDescent="0.35">
      <c r="A213" s="20" t="str">
        <f t="shared" si="3"/>
        <v>DISTRIBUCION VOLUMEN POR CRITERIO (Consumiciones)CaramelosT.ESPAÑA</v>
      </c>
      <c r="B213" s="20" t="s">
        <v>163</v>
      </c>
      <c r="C213" s="20" t="s">
        <v>36</v>
      </c>
      <c r="D213" s="20" t="s">
        <v>44</v>
      </c>
      <c r="E213" s="21">
        <v>100</v>
      </c>
      <c r="F213" s="21">
        <v>100</v>
      </c>
      <c r="G213" s="21">
        <v>100</v>
      </c>
      <c r="H213" s="21">
        <v>100</v>
      </c>
      <c r="I213" s="21">
        <v>100</v>
      </c>
      <c r="J213" s="21">
        <v>100</v>
      </c>
      <c r="K213" s="21">
        <v>100</v>
      </c>
      <c r="L213" s="21">
        <v>100</v>
      </c>
      <c r="M213" s="21">
        <v>100</v>
      </c>
      <c r="N213" s="21"/>
      <c r="O213" s="21"/>
    </row>
    <row r="214" spans="1:15" x14ac:dyDescent="0.35">
      <c r="A214" s="20" t="str">
        <f t="shared" si="3"/>
        <v>DISTRIBUCION VOLUMEN POR CRITERIO (Consumiciones)CaramelosBCN AM</v>
      </c>
      <c r="B214" s="20" t="s">
        <v>163</v>
      </c>
      <c r="C214" s="20" t="s">
        <v>36</v>
      </c>
      <c r="D214" s="20" t="s">
        <v>46</v>
      </c>
      <c r="E214" s="21">
        <v>18.311871036116241</v>
      </c>
      <c r="F214" s="21">
        <v>16.677056291791974</v>
      </c>
      <c r="G214" s="21">
        <v>17.715750895947295</v>
      </c>
      <c r="H214" s="21">
        <v>15.236826866502376</v>
      </c>
      <c r="I214" s="21">
        <v>12.050248209550221</v>
      </c>
      <c r="J214" s="21">
        <v>8.0108429554981271</v>
      </c>
      <c r="K214" s="21">
        <v>5.4724494445357816</v>
      </c>
      <c r="L214" s="21">
        <v>7.268822694891468</v>
      </c>
      <c r="M214" s="21">
        <v>8.9217925467210577</v>
      </c>
      <c r="N214" s="21"/>
      <c r="O214" s="21"/>
    </row>
    <row r="215" spans="1:15" x14ac:dyDescent="0.35">
      <c r="A215" s="20" t="str">
        <f t="shared" si="3"/>
        <v>DISTRIBUCION VOLUMEN POR CRITERIO (Consumiciones)CaramelosREST.CAT ARAGON</v>
      </c>
      <c r="B215" s="20" t="s">
        <v>163</v>
      </c>
      <c r="C215" s="20" t="s">
        <v>36</v>
      </c>
      <c r="D215" s="20" t="s">
        <v>47</v>
      </c>
      <c r="E215" s="21">
        <v>17.296744638588684</v>
      </c>
      <c r="F215" s="21">
        <v>18.270462417623616</v>
      </c>
      <c r="G215" s="21">
        <v>18.095946354522166</v>
      </c>
      <c r="H215" s="21">
        <v>14.317896077176941</v>
      </c>
      <c r="I215" s="21">
        <v>11.33598005220002</v>
      </c>
      <c r="J215" s="21">
        <v>14.822362674907247</v>
      </c>
      <c r="K215" s="21">
        <v>10.460981280973295</v>
      </c>
      <c r="L215" s="21">
        <v>15.077179990203717</v>
      </c>
      <c r="M215" s="21">
        <v>7.8573667597120433</v>
      </c>
      <c r="N215" s="21"/>
      <c r="O215" s="21"/>
    </row>
    <row r="216" spans="1:15" x14ac:dyDescent="0.35">
      <c r="A216" s="20" t="str">
        <f t="shared" si="3"/>
        <v>DISTRIBUCION VOLUMEN POR CRITERIO (Consumiciones)CaramelosLEVANTE</v>
      </c>
      <c r="B216" s="20" t="s">
        <v>163</v>
      </c>
      <c r="C216" s="20" t="s">
        <v>36</v>
      </c>
      <c r="D216" s="20" t="s">
        <v>48</v>
      </c>
      <c r="E216" s="21">
        <v>18.865861326911268</v>
      </c>
      <c r="F216" s="21">
        <v>17.090120299513657</v>
      </c>
      <c r="G216" s="21">
        <v>5.6145462409292408</v>
      </c>
      <c r="H216" s="21">
        <v>20.493167681640799</v>
      </c>
      <c r="I216" s="21">
        <v>5.6030440604952183</v>
      </c>
      <c r="J216" s="21">
        <v>12.067498962358702</v>
      </c>
      <c r="K216" s="21">
        <v>3.4781492355027366</v>
      </c>
      <c r="L216" s="21">
        <v>8.3749753189502236</v>
      </c>
      <c r="M216" s="21">
        <v>5.7616293429352874</v>
      </c>
      <c r="N216" s="21"/>
      <c r="O216" s="21"/>
    </row>
    <row r="217" spans="1:15" x14ac:dyDescent="0.35">
      <c r="A217" s="20" t="str">
        <f t="shared" si="3"/>
        <v>DISTRIBUCION VOLUMEN POR CRITERIO (Consumiciones)CaramelosANDALUCIA</v>
      </c>
      <c r="B217" s="20" t="s">
        <v>163</v>
      </c>
      <c r="C217" s="20" t="s">
        <v>36</v>
      </c>
      <c r="D217" s="20" t="s">
        <v>49</v>
      </c>
      <c r="E217" s="21">
        <v>30.214137942191023</v>
      </c>
      <c r="F217" s="21">
        <v>31.820311463422147</v>
      </c>
      <c r="G217" s="21">
        <v>34.091422617685183</v>
      </c>
      <c r="H217" s="21">
        <v>35.536937022138879</v>
      </c>
      <c r="I217" s="21">
        <v>57.221336644614716</v>
      </c>
      <c r="J217" s="21">
        <v>52.87686709425585</v>
      </c>
      <c r="K217" s="21">
        <v>59.07652488432722</v>
      </c>
      <c r="L217" s="21">
        <v>57.975265654384089</v>
      </c>
      <c r="M217" s="21">
        <v>61.341367819198133</v>
      </c>
      <c r="N217" s="21"/>
      <c r="O217" s="21"/>
    </row>
    <row r="218" spans="1:15" x14ac:dyDescent="0.35">
      <c r="A218" s="20" t="str">
        <f t="shared" si="3"/>
        <v>DISTRIBUCION VOLUMEN POR CRITERIO (Consumiciones)CaramelosMDD AM</v>
      </c>
      <c r="B218" s="20" t="s">
        <v>163</v>
      </c>
      <c r="C218" s="20" t="s">
        <v>36</v>
      </c>
      <c r="D218" s="20" t="s">
        <v>50</v>
      </c>
      <c r="E218" s="21">
        <v>4.2945521130906634</v>
      </c>
      <c r="F218" s="21">
        <v>6.8799817912880323</v>
      </c>
      <c r="G218" s="21">
        <v>9.5341676409429326</v>
      </c>
      <c r="H218" s="21">
        <v>4.7468031664845149</v>
      </c>
      <c r="I218" s="21">
        <v>2.833528908924893</v>
      </c>
      <c r="J218" s="21">
        <v>4.4135914111816019</v>
      </c>
      <c r="K218" s="21">
        <v>16.768894003804871</v>
      </c>
      <c r="L218" s="21">
        <v>3.2679547340664472</v>
      </c>
      <c r="M218" s="21">
        <v>3.7730598086456033</v>
      </c>
      <c r="N218" s="21"/>
      <c r="O218" s="21"/>
    </row>
    <row r="219" spans="1:15" x14ac:dyDescent="0.35">
      <c r="A219" s="20" t="str">
        <f t="shared" si="3"/>
        <v>DISTRIBUCION VOLUMEN POR CRITERIO (Consumiciones)CaramelosRTO CENTRO</v>
      </c>
      <c r="B219" s="20" t="s">
        <v>163</v>
      </c>
      <c r="C219" s="20" t="s">
        <v>36</v>
      </c>
      <c r="D219" s="20" t="s">
        <v>51</v>
      </c>
      <c r="E219" s="21">
        <v>4.5947331443839809</v>
      </c>
      <c r="F219" s="21">
        <v>3.5486432819597233</v>
      </c>
      <c r="G219" s="21">
        <v>3.6780483877649899</v>
      </c>
      <c r="H219" s="21">
        <v>3.334579556411768</v>
      </c>
      <c r="I219" s="21">
        <v>2.6110424801109184</v>
      </c>
      <c r="J219" s="21">
        <v>3.4527976182303806</v>
      </c>
      <c r="K219" s="21">
        <v>1.507852596472274</v>
      </c>
      <c r="L219" s="21">
        <v>4.8976532065061535</v>
      </c>
      <c r="M219" s="21">
        <v>5.9138745725276216</v>
      </c>
      <c r="N219" s="21"/>
      <c r="O219" s="21"/>
    </row>
    <row r="220" spans="1:15" x14ac:dyDescent="0.35">
      <c r="A220" s="20" t="str">
        <f t="shared" si="3"/>
        <v>DISTRIBUCION VOLUMEN POR CRITERIO (Consumiciones)CaramelosNORTE-CENTRO</v>
      </c>
      <c r="B220" s="20" t="s">
        <v>163</v>
      </c>
      <c r="C220" s="20" t="s">
        <v>36</v>
      </c>
      <c r="D220" s="20" t="s">
        <v>52</v>
      </c>
      <c r="E220" s="21">
        <v>2.5406675007170678</v>
      </c>
      <c r="F220" s="21">
        <v>1.4393344375381369</v>
      </c>
      <c r="G220" s="21">
        <v>7.6551347028146424</v>
      </c>
      <c r="H220" s="21">
        <v>2.0130984099470748</v>
      </c>
      <c r="I220" s="21">
        <v>3.7739158299703131</v>
      </c>
      <c r="J220" s="21">
        <v>2.7887375522649092</v>
      </c>
      <c r="K220" s="21">
        <v>1.8824867886417549</v>
      </c>
      <c r="L220" s="21">
        <v>2.0642362071634688</v>
      </c>
      <c r="M220" s="21">
        <v>1.6651594677110884</v>
      </c>
      <c r="N220" s="21"/>
      <c r="O220" s="21"/>
    </row>
    <row r="221" spans="1:15" x14ac:dyDescent="0.35">
      <c r="A221" s="20" t="str">
        <f t="shared" si="3"/>
        <v>DISTRIBUCION VOLUMEN POR CRITERIO (Consumiciones)CaramelosNOROESTE</v>
      </c>
      <c r="B221" s="20" t="s">
        <v>163</v>
      </c>
      <c r="C221" s="20" t="s">
        <v>36</v>
      </c>
      <c r="D221" s="20" t="s">
        <v>53</v>
      </c>
      <c r="E221" s="21">
        <v>3.8814322980010787</v>
      </c>
      <c r="F221" s="21">
        <v>4.2740924140075238</v>
      </c>
      <c r="G221" s="21">
        <v>3.6149949124120986</v>
      </c>
      <c r="H221" s="21">
        <v>4.3206901122719277</v>
      </c>
      <c r="I221" s="21">
        <v>4.5709192902472262</v>
      </c>
      <c r="J221" s="21">
        <v>1.5673004111488618</v>
      </c>
      <c r="K221" s="21">
        <v>1.3526927683960825</v>
      </c>
      <c r="L221" s="21">
        <v>1.0739243757407488</v>
      </c>
      <c r="M221" s="21">
        <v>4.7657407392225837</v>
      </c>
      <c r="N221" s="21"/>
      <c r="O221" s="21"/>
    </row>
    <row r="222" spans="1:15" x14ac:dyDescent="0.35">
      <c r="A222" s="20" t="str">
        <f t="shared" si="3"/>
        <v>DISTRIBUCION VOLUMEN POR CRITERIO (Consumiciones)Caramelos&lt;2MIL</v>
      </c>
      <c r="B222" s="20" t="s">
        <v>163</v>
      </c>
      <c r="C222" s="20" t="s">
        <v>36</v>
      </c>
      <c r="D222" s="20" t="s">
        <v>54</v>
      </c>
      <c r="E222" s="21">
        <v>1.9533023417057445</v>
      </c>
      <c r="F222" s="21">
        <v>8.4718525458696661</v>
      </c>
      <c r="G222" s="21">
        <v>1.8811117532829855</v>
      </c>
      <c r="H222" s="21">
        <v>3.9520125856718389</v>
      </c>
      <c r="I222" s="21">
        <v>2.3594090673638806</v>
      </c>
      <c r="J222" s="21">
        <v>1.7759970069461242</v>
      </c>
      <c r="K222" s="21">
        <v>1.2875693449514996</v>
      </c>
      <c r="L222" s="21">
        <v>0.93476142497849135</v>
      </c>
      <c r="M222" s="21">
        <v>1.5287170961972529</v>
      </c>
      <c r="N222" s="21"/>
      <c r="O222" s="21"/>
    </row>
    <row r="223" spans="1:15" x14ac:dyDescent="0.35">
      <c r="A223" s="20" t="str">
        <f t="shared" si="3"/>
        <v>DISTRIBUCION VOLUMEN POR CRITERIO (Consumiciones)Caramelos2-5MIL</v>
      </c>
      <c r="B223" s="20" t="s">
        <v>163</v>
      </c>
      <c r="C223" s="20" t="s">
        <v>36</v>
      </c>
      <c r="D223" s="20" t="s">
        <v>55</v>
      </c>
      <c r="E223" s="21">
        <v>1.3702216514365577</v>
      </c>
      <c r="F223" s="21">
        <v>1.8148687461338551</v>
      </c>
      <c r="G223" s="21">
        <v>1.7296594180904223</v>
      </c>
      <c r="H223" s="21">
        <v>1.0384515929266949</v>
      </c>
      <c r="I223" s="21">
        <v>2.2011075435129137</v>
      </c>
      <c r="J223" s="21">
        <v>0.63189569407905499</v>
      </c>
      <c r="K223" s="21">
        <v>0.65517880545834595</v>
      </c>
      <c r="L223" s="21">
        <v>4.0194717620873694</v>
      </c>
      <c r="M223" s="21">
        <v>3.1976208366392589</v>
      </c>
      <c r="N223" s="21"/>
      <c r="O223" s="21"/>
    </row>
    <row r="224" spans="1:15" x14ac:dyDescent="0.35">
      <c r="A224" s="20" t="str">
        <f t="shared" si="3"/>
        <v>DISTRIBUCION VOLUMEN POR CRITERIO (Consumiciones)Caramelos5-10MIL</v>
      </c>
      <c r="B224" s="20" t="s">
        <v>163</v>
      </c>
      <c r="C224" s="20" t="s">
        <v>36</v>
      </c>
      <c r="D224" s="20" t="s">
        <v>56</v>
      </c>
      <c r="E224" s="21">
        <v>4.7098126538175071</v>
      </c>
      <c r="F224" s="21">
        <v>3.7158968695566084</v>
      </c>
      <c r="G224" s="21">
        <v>20.570823542824034</v>
      </c>
      <c r="H224" s="21">
        <v>26.55046522400842</v>
      </c>
      <c r="I224" s="21">
        <v>46.740366346918023</v>
      </c>
      <c r="J224" s="21">
        <v>36.884214017081732</v>
      </c>
      <c r="K224" s="21">
        <v>51.105460694741289</v>
      </c>
      <c r="L224" s="21">
        <v>47.264476799813217</v>
      </c>
      <c r="M224" s="21">
        <v>46.117545420547259</v>
      </c>
      <c r="N224" s="21"/>
      <c r="O224" s="21"/>
    </row>
    <row r="225" spans="1:15" x14ac:dyDescent="0.35">
      <c r="A225" s="20" t="str">
        <f t="shared" si="3"/>
        <v>DISTRIBUCION VOLUMEN POR CRITERIO (Consumiciones)Caramelos10-30MIL</v>
      </c>
      <c r="B225" s="20" t="s">
        <v>163</v>
      </c>
      <c r="C225" s="20" t="s">
        <v>36</v>
      </c>
      <c r="D225" s="20" t="s">
        <v>57</v>
      </c>
      <c r="E225" s="21">
        <v>16.595552219204944</v>
      </c>
      <c r="F225" s="21">
        <v>18.779975546725808</v>
      </c>
      <c r="G225" s="21">
        <v>16.232975385359445</v>
      </c>
      <c r="H225" s="21">
        <v>9.1389410640212798</v>
      </c>
      <c r="I225" s="21">
        <v>11.594877224349936</v>
      </c>
      <c r="J225" s="21">
        <v>16.75448773259799</v>
      </c>
      <c r="K225" s="21">
        <v>8.6508105315076218</v>
      </c>
      <c r="L225" s="21">
        <v>10.822527390254983</v>
      </c>
      <c r="M225" s="21">
        <v>10.504330582316392</v>
      </c>
      <c r="N225" s="21"/>
      <c r="O225" s="21"/>
    </row>
    <row r="226" spans="1:15" x14ac:dyDescent="0.35">
      <c r="A226" s="20" t="str">
        <f t="shared" si="3"/>
        <v>DISTRIBUCION VOLUMEN POR CRITERIO (Consumiciones)Caramelos30-100MIL</v>
      </c>
      <c r="B226" s="20" t="s">
        <v>163</v>
      </c>
      <c r="C226" s="20" t="s">
        <v>36</v>
      </c>
      <c r="D226" s="20" t="s">
        <v>58</v>
      </c>
      <c r="E226" s="21">
        <v>14.61147170780453</v>
      </c>
      <c r="F226" s="21">
        <v>9.3329513083556446</v>
      </c>
      <c r="G226" s="21">
        <v>15.828847842777522</v>
      </c>
      <c r="H226" s="21">
        <v>24.59402049911456</v>
      </c>
      <c r="I226" s="21">
        <v>15.100763154468911</v>
      </c>
      <c r="J226" s="21">
        <v>14.26171953796711</v>
      </c>
      <c r="K226" s="21">
        <v>6.3294135331282142</v>
      </c>
      <c r="L226" s="21">
        <v>17.045491806399056</v>
      </c>
      <c r="M226" s="21">
        <v>10.14901817924901</v>
      </c>
      <c r="N226" s="21"/>
      <c r="O226" s="21"/>
    </row>
    <row r="227" spans="1:15" x14ac:dyDescent="0.35">
      <c r="A227" s="20" t="str">
        <f t="shared" si="3"/>
        <v>DISTRIBUCION VOLUMEN POR CRITERIO (Consumiciones)Caramelos100-200MIL</v>
      </c>
      <c r="B227" s="20" t="s">
        <v>163</v>
      </c>
      <c r="C227" s="20" t="s">
        <v>36</v>
      </c>
      <c r="D227" s="20" t="s">
        <v>59</v>
      </c>
      <c r="E227" s="21">
        <v>6.6215175280502958</v>
      </c>
      <c r="F227" s="21">
        <v>6.43705055782159</v>
      </c>
      <c r="G227" s="21">
        <v>7.034572385518989</v>
      </c>
      <c r="H227" s="21">
        <v>4.2968660627283581</v>
      </c>
      <c r="I227" s="21">
        <v>1.4420842865557182</v>
      </c>
      <c r="J227" s="21">
        <v>7.4893872794154142</v>
      </c>
      <c r="K227" s="21">
        <v>4.2657002607041363</v>
      </c>
      <c r="L227" s="21">
        <v>2.6262058183830046</v>
      </c>
      <c r="M227" s="21">
        <v>3.2450025808949978</v>
      </c>
      <c r="N227" s="21"/>
      <c r="O227" s="21"/>
    </row>
    <row r="228" spans="1:15" x14ac:dyDescent="0.35">
      <c r="A228" s="20" t="str">
        <f t="shared" si="3"/>
        <v>DISTRIBUCION VOLUMEN POR CRITERIO (Consumiciones)Caramelos200-500MIL</v>
      </c>
      <c r="B228" s="20" t="s">
        <v>163</v>
      </c>
      <c r="C228" s="20" t="s">
        <v>36</v>
      </c>
      <c r="D228" s="20" t="s">
        <v>60</v>
      </c>
      <c r="E228" s="21">
        <v>19.286831586918073</v>
      </c>
      <c r="F228" s="21">
        <v>13.901138631798437</v>
      </c>
      <c r="G228" s="21">
        <v>11.796146243985026</v>
      </c>
      <c r="H228" s="21">
        <v>7.2355497831605069</v>
      </c>
      <c r="I228" s="21">
        <v>8.8147345345831969</v>
      </c>
      <c r="J228" s="21">
        <v>10.324521655283416</v>
      </c>
      <c r="K228" s="21">
        <v>6.934726260657162</v>
      </c>
      <c r="L228" s="21">
        <v>9.644193925796964</v>
      </c>
      <c r="M228" s="21">
        <v>19.561261265424072</v>
      </c>
      <c r="N228" s="21"/>
      <c r="O228" s="21"/>
    </row>
    <row r="229" spans="1:15" x14ac:dyDescent="0.35">
      <c r="A229" s="20" t="str">
        <f t="shared" si="3"/>
        <v>DISTRIBUCION VOLUMEN POR CRITERIO (Consumiciones)Caramelos&gt;500MIL</v>
      </c>
      <c r="B229" s="20" t="s">
        <v>163</v>
      </c>
      <c r="C229" s="20" t="s">
        <v>36</v>
      </c>
      <c r="D229" s="20" t="s">
        <v>61</v>
      </c>
      <c r="E229" s="21">
        <v>34.851298357642669</v>
      </c>
      <c r="F229" s="21">
        <v>37.546251410869544</v>
      </c>
      <c r="G229" s="21">
        <v>24.925860489906952</v>
      </c>
      <c r="H229" s="21">
        <v>23.193680674457706</v>
      </c>
      <c r="I229" s="21">
        <v>11.746670587282095</v>
      </c>
      <c r="J229" s="21">
        <v>11.877788826002604</v>
      </c>
      <c r="K229" s="21">
        <v>20.77115813702234</v>
      </c>
      <c r="L229" s="21">
        <v>7.6428843708679857</v>
      </c>
      <c r="M229" s="21">
        <v>5.6965010576228963</v>
      </c>
      <c r="N229" s="21"/>
      <c r="O229" s="21"/>
    </row>
    <row r="230" spans="1:15" x14ac:dyDescent="0.35">
      <c r="A230" s="20" t="str">
        <f t="shared" si="3"/>
        <v>DISTRIBUCION VOLUMEN POR CRITERIO (Consumiciones)CaramelosDE 15 A 19 AÑOS</v>
      </c>
      <c r="B230" s="20" t="s">
        <v>163</v>
      </c>
      <c r="C230" s="20" t="s">
        <v>36</v>
      </c>
      <c r="D230" s="20" t="s">
        <v>62</v>
      </c>
      <c r="E230" s="21" t="s">
        <v>181</v>
      </c>
      <c r="F230" s="21">
        <v>1.3159006570454064</v>
      </c>
      <c r="G230" s="21">
        <v>3.7994614766903849</v>
      </c>
      <c r="H230" s="21" t="s">
        <v>181</v>
      </c>
      <c r="I230" s="21">
        <v>3.9902190962495911</v>
      </c>
      <c r="J230" s="21">
        <v>4.877266572953312</v>
      </c>
      <c r="K230" s="21">
        <v>15.489123235549709</v>
      </c>
      <c r="L230" s="21">
        <v>1.4746887903620818</v>
      </c>
      <c r="M230" s="21">
        <v>2.2514750154011538</v>
      </c>
      <c r="N230" s="21"/>
      <c r="O230" s="21"/>
    </row>
    <row r="231" spans="1:15" x14ac:dyDescent="0.35">
      <c r="A231" s="20" t="str">
        <f t="shared" si="3"/>
        <v>DISTRIBUCION VOLUMEN POR CRITERIO (Consumiciones)CaramelosDE 20 A 24 AÑOS</v>
      </c>
      <c r="B231" s="20" t="s">
        <v>163</v>
      </c>
      <c r="C231" s="20" t="s">
        <v>36</v>
      </c>
      <c r="D231" s="20" t="s">
        <v>63</v>
      </c>
      <c r="E231" s="21">
        <v>1.5858864322418429</v>
      </c>
      <c r="F231" s="21">
        <v>2.2181008644224032</v>
      </c>
      <c r="G231" s="21">
        <v>1.7022792922684826</v>
      </c>
      <c r="H231" s="21">
        <v>2.2963878763018761</v>
      </c>
      <c r="I231" s="21">
        <v>0.66186321482575261</v>
      </c>
      <c r="J231" s="21">
        <v>0.53654213562948649</v>
      </c>
      <c r="K231" s="21">
        <v>1.442933038964699</v>
      </c>
      <c r="L231" s="21">
        <v>0.33553964576031592</v>
      </c>
      <c r="M231" s="21">
        <v>2.2130485221674512</v>
      </c>
      <c r="N231" s="21"/>
      <c r="O231" s="21"/>
    </row>
    <row r="232" spans="1:15" x14ac:dyDescent="0.35">
      <c r="A232" s="20" t="str">
        <f t="shared" si="3"/>
        <v>DISTRIBUCION VOLUMEN POR CRITERIO (Consumiciones)CaramelosDE 25 A 34 AÑOS</v>
      </c>
      <c r="B232" s="20" t="s">
        <v>163</v>
      </c>
      <c r="C232" s="20" t="s">
        <v>36</v>
      </c>
      <c r="D232" s="20" t="s">
        <v>64</v>
      </c>
      <c r="E232" s="21">
        <v>6.6638291295259711</v>
      </c>
      <c r="F232" s="21">
        <v>5.3427947040838593</v>
      </c>
      <c r="G232" s="21">
        <v>6.1609029374025415</v>
      </c>
      <c r="H232" s="21">
        <v>4.7647301740618531</v>
      </c>
      <c r="I232" s="21">
        <v>3.9625186737516915</v>
      </c>
      <c r="J232" s="21">
        <v>1.5018907250181917</v>
      </c>
      <c r="K232" s="21">
        <v>0.96165159593207605</v>
      </c>
      <c r="L232" s="21">
        <v>1.0426686496103059</v>
      </c>
      <c r="M232" s="21">
        <v>3.7176678248771453</v>
      </c>
      <c r="N232" s="21"/>
      <c r="O232" s="21"/>
    </row>
    <row r="233" spans="1:15" x14ac:dyDescent="0.35">
      <c r="A233" s="20" t="str">
        <f t="shared" si="3"/>
        <v>DISTRIBUCION VOLUMEN POR CRITERIO (Consumiciones)CaramelosDE 35 A 49 AÑOS</v>
      </c>
      <c r="B233" s="20" t="s">
        <v>163</v>
      </c>
      <c r="C233" s="20" t="s">
        <v>36</v>
      </c>
      <c r="D233" s="20" t="s">
        <v>65</v>
      </c>
      <c r="E233" s="21">
        <v>14.791787190749384</v>
      </c>
      <c r="F233" s="21">
        <v>12.324584433972383</v>
      </c>
      <c r="G233" s="21">
        <v>15.005240377142611</v>
      </c>
      <c r="H233" s="21">
        <v>10.352437128396378</v>
      </c>
      <c r="I233" s="21">
        <v>11.040477319755624</v>
      </c>
      <c r="J233" s="21">
        <v>15.754695260857213</v>
      </c>
      <c r="K233" s="21">
        <v>5.5566488949432786</v>
      </c>
      <c r="L233" s="21">
        <v>7.0957452154294014</v>
      </c>
      <c r="M233" s="21">
        <v>12.515239055864939</v>
      </c>
      <c r="N233" s="21"/>
      <c r="O233" s="21"/>
    </row>
    <row r="234" spans="1:15" x14ac:dyDescent="0.35">
      <c r="A234" s="20" t="str">
        <f t="shared" si="3"/>
        <v>DISTRIBUCION VOLUMEN POR CRITERIO (Consumiciones)CaramelosDE 50 A 59 AÑOS</v>
      </c>
      <c r="B234" s="20" t="s">
        <v>163</v>
      </c>
      <c r="C234" s="20" t="s">
        <v>36</v>
      </c>
      <c r="D234" s="20" t="s">
        <v>66</v>
      </c>
      <c r="E234" s="21">
        <v>34.357841819988941</v>
      </c>
      <c r="F234" s="21">
        <v>19.045135719746924</v>
      </c>
      <c r="G234" s="21">
        <v>21.991352128956471</v>
      </c>
      <c r="H234" s="21">
        <v>18.756546962436456</v>
      </c>
      <c r="I234" s="21">
        <v>17.017461607858952</v>
      </c>
      <c r="J234" s="21">
        <v>17.514606187404883</v>
      </c>
      <c r="K234" s="21">
        <v>11.357004955727271</v>
      </c>
      <c r="L234" s="21">
        <v>15.824976461003942</v>
      </c>
      <c r="M234" s="21">
        <v>17.490478710932756</v>
      </c>
      <c r="N234" s="21"/>
      <c r="O234" s="21"/>
    </row>
    <row r="235" spans="1:15" x14ac:dyDescent="0.35">
      <c r="A235" s="20" t="str">
        <f t="shared" si="3"/>
        <v>DISTRIBUCION VOLUMEN POR CRITERIO (Consumiciones)CaramelosDE 60 A 75 AÑOS</v>
      </c>
      <c r="B235" s="20" t="s">
        <v>163</v>
      </c>
      <c r="C235" s="20" t="s">
        <v>36</v>
      </c>
      <c r="D235" s="20" t="s">
        <v>67</v>
      </c>
      <c r="E235" s="21">
        <v>42.600658109687295</v>
      </c>
      <c r="F235" s="21">
        <v>59.753472833577383</v>
      </c>
      <c r="G235" s="21">
        <v>51.340754972775606</v>
      </c>
      <c r="H235" s="21">
        <v>63.82990339593205</v>
      </c>
      <c r="I235" s="21">
        <v>63.327473651916719</v>
      </c>
      <c r="J235" s="21">
        <v>59.814990933180127</v>
      </c>
      <c r="K235" s="21">
        <v>65.192672099960063</v>
      </c>
      <c r="L235" s="21">
        <v>74.226395653089767</v>
      </c>
      <c r="M235" s="21">
        <v>61.812084908538836</v>
      </c>
      <c r="N235" s="21"/>
      <c r="O235" s="21"/>
    </row>
    <row r="236" spans="1:15" x14ac:dyDescent="0.35">
      <c r="A236" s="20" t="str">
        <f t="shared" si="3"/>
        <v>DISTRIBUCION VOLUMEN POR CRITERIO (Consumiciones)CaramelosNIVEL ALTO</v>
      </c>
      <c r="B236" s="20" t="s">
        <v>163</v>
      </c>
      <c r="C236" s="20" t="s">
        <v>36</v>
      </c>
      <c r="D236" s="20" t="s">
        <v>122</v>
      </c>
      <c r="E236" s="21">
        <v>16.921304612182489</v>
      </c>
      <c r="F236" s="21">
        <v>14.375090117662657</v>
      </c>
      <c r="G236" s="21">
        <v>23.159440568070398</v>
      </c>
      <c r="H236" s="21">
        <v>14.323499651327012</v>
      </c>
      <c r="I236" s="21">
        <v>8.8258254458258651</v>
      </c>
      <c r="J236" s="21">
        <v>8.9410395317571059</v>
      </c>
      <c r="K236" s="21">
        <v>6.2664828428494257</v>
      </c>
      <c r="L236" s="21">
        <v>10.675928299329742</v>
      </c>
      <c r="M236" s="21">
        <v>6.7566221234348998</v>
      </c>
      <c r="N236" s="21"/>
      <c r="O236" s="21"/>
    </row>
    <row r="237" spans="1:15" x14ac:dyDescent="0.35">
      <c r="A237" s="20" t="str">
        <f t="shared" si="3"/>
        <v>DISTRIBUCION VOLUMEN POR CRITERIO (Consumiciones)CaramelosNIVEL MEDIO ALTO</v>
      </c>
      <c r="B237" s="20" t="s">
        <v>163</v>
      </c>
      <c r="C237" s="20" t="s">
        <v>36</v>
      </c>
      <c r="D237" s="20" t="s">
        <v>123</v>
      </c>
      <c r="E237" s="21">
        <v>8.2568575723433657</v>
      </c>
      <c r="F237" s="21">
        <v>8.4937312865392283</v>
      </c>
      <c r="G237" s="21">
        <v>6.4785150413662169</v>
      </c>
      <c r="H237" s="21">
        <v>5.7239978378620213</v>
      </c>
      <c r="I237" s="21">
        <v>14.654322797134553</v>
      </c>
      <c r="J237" s="21">
        <v>10.577420978202667</v>
      </c>
      <c r="K237" s="21">
        <v>20.113450924207903</v>
      </c>
      <c r="L237" s="21">
        <v>7.8086841764650652</v>
      </c>
      <c r="M237" s="21">
        <v>3.2408498962499586</v>
      </c>
      <c r="N237" s="21"/>
      <c r="O237" s="21"/>
    </row>
    <row r="238" spans="1:15" x14ac:dyDescent="0.35">
      <c r="A238" s="20" t="str">
        <f t="shared" si="3"/>
        <v>DISTRIBUCION VOLUMEN POR CRITERIO (Consumiciones)CaramelosNIVEL MEDIO</v>
      </c>
      <c r="B238" s="20" t="s">
        <v>163</v>
      </c>
      <c r="C238" s="20" t="s">
        <v>36</v>
      </c>
      <c r="D238" s="20" t="s">
        <v>124</v>
      </c>
      <c r="E238" s="21">
        <v>24.641394928341011</v>
      </c>
      <c r="F238" s="21">
        <v>20.116503634850602</v>
      </c>
      <c r="G238" s="21">
        <v>22.69308079230624</v>
      </c>
      <c r="H238" s="21">
        <v>35.070278897415953</v>
      </c>
      <c r="I238" s="21">
        <v>16.513705008889662</v>
      </c>
      <c r="J238" s="21">
        <v>21.717858730814196</v>
      </c>
      <c r="K238" s="21">
        <v>10.844728374474482</v>
      </c>
      <c r="L238" s="21">
        <v>13.083357231864824</v>
      </c>
      <c r="M238" s="21">
        <v>17.57405409788441</v>
      </c>
      <c r="N238" s="21"/>
      <c r="O238" s="21"/>
    </row>
    <row r="239" spans="1:15" x14ac:dyDescent="0.35">
      <c r="A239" s="20" t="str">
        <f t="shared" si="3"/>
        <v>DISTRIBUCION VOLUMEN POR CRITERIO (Consumiciones)CaramelosNIVEL MEDIO BAJO</v>
      </c>
      <c r="B239" s="20" t="s">
        <v>163</v>
      </c>
      <c r="C239" s="20" t="s">
        <v>36</v>
      </c>
      <c r="D239" s="20" t="s">
        <v>125</v>
      </c>
      <c r="E239" s="21">
        <v>11.808542685516006</v>
      </c>
      <c r="F239" s="21">
        <v>10.224429087003053</v>
      </c>
      <c r="G239" s="21">
        <v>28.127030150312294</v>
      </c>
      <c r="H239" s="21">
        <v>30.175601174358533</v>
      </c>
      <c r="I239" s="21">
        <v>4.3008356190946113</v>
      </c>
      <c r="J239" s="21">
        <v>7.9815249683426996</v>
      </c>
      <c r="K239" s="21">
        <v>3.860277614674589</v>
      </c>
      <c r="L239" s="21">
        <v>6.1116157014620827</v>
      </c>
      <c r="M239" s="21">
        <v>5.7939818268622663</v>
      </c>
      <c r="N239" s="21"/>
      <c r="O239" s="21"/>
    </row>
    <row r="240" spans="1:15" x14ac:dyDescent="0.35">
      <c r="A240" s="20" t="str">
        <f t="shared" si="3"/>
        <v>DISTRIBUCION VOLUMEN POR CRITERIO (Consumiciones)CaramelosNIVEL BAJO</v>
      </c>
      <c r="B240" s="20" t="s">
        <v>163</v>
      </c>
      <c r="C240" s="20" t="s">
        <v>36</v>
      </c>
      <c r="D240" s="20" t="s">
        <v>144</v>
      </c>
      <c r="E240" s="21">
        <v>38.371911936213422</v>
      </c>
      <c r="F240" s="21">
        <v>46.790229093930805</v>
      </c>
      <c r="G240" s="21">
        <v>19.541934917072172</v>
      </c>
      <c r="H240" s="21">
        <v>14.706624653887934</v>
      </c>
      <c r="I240" s="21">
        <v>55.705323874089984</v>
      </c>
      <c r="J240" s="21">
        <v>50.782151830420361</v>
      </c>
      <c r="K240" s="21">
        <v>58.915085609601434</v>
      </c>
      <c r="L240" s="21">
        <v>62.320419666672592</v>
      </c>
      <c r="M240" s="21">
        <v>66.634490565014033</v>
      </c>
      <c r="N240" s="21"/>
      <c r="O240" s="21"/>
    </row>
    <row r="241" spans="1:15" x14ac:dyDescent="0.35">
      <c r="A241" s="20" t="str">
        <f t="shared" si="3"/>
        <v>DISTRIBUCION VOLUMEN POR CRITERIO (Consumiciones)CaramelosHOMBRE</v>
      </c>
      <c r="B241" s="20" t="s">
        <v>163</v>
      </c>
      <c r="C241" s="20" t="s">
        <v>36</v>
      </c>
      <c r="D241" s="20" t="s">
        <v>72</v>
      </c>
      <c r="E241" s="21">
        <v>42.7282466987647</v>
      </c>
      <c r="F241" s="21">
        <v>45.672572312569947</v>
      </c>
      <c r="G241" s="21">
        <v>38.787076733401285</v>
      </c>
      <c r="H241" s="21">
        <v>28.548405190681546</v>
      </c>
      <c r="I241" s="21">
        <v>20.024479570164601</v>
      </c>
      <c r="J241" s="21">
        <v>23.81349810267421</v>
      </c>
      <c r="K241" s="21">
        <v>25.854287526129127</v>
      </c>
      <c r="L241" s="21">
        <v>21.224139462524143</v>
      </c>
      <c r="M241" s="21">
        <v>17.299866610283964</v>
      </c>
      <c r="N241" s="21"/>
      <c r="O241" s="21"/>
    </row>
    <row r="242" spans="1:15" x14ac:dyDescent="0.35">
      <c r="A242" s="20" t="str">
        <f t="shared" si="3"/>
        <v>DISTRIBUCION VOLUMEN POR CRITERIO (Consumiciones)CaramelosMUJER</v>
      </c>
      <c r="B242" s="20" t="s">
        <v>163</v>
      </c>
      <c r="C242" s="20" t="s">
        <v>36</v>
      </c>
      <c r="D242" s="20" t="s">
        <v>73</v>
      </c>
      <c r="E242" s="21">
        <v>57.271770064944292</v>
      </c>
      <c r="F242" s="21">
        <v>54.327427687430053</v>
      </c>
      <c r="G242" s="21">
        <v>61.212923266598715</v>
      </c>
      <c r="H242" s="21">
        <v>71.451605883575681</v>
      </c>
      <c r="I242" s="21">
        <v>79.975529533431597</v>
      </c>
      <c r="J242" s="21">
        <v>76.186501897325783</v>
      </c>
      <c r="K242" s="21">
        <v>74.145731263358144</v>
      </c>
      <c r="L242" s="21">
        <v>78.775860537475864</v>
      </c>
      <c r="M242" s="21">
        <v>82.700133389716029</v>
      </c>
      <c r="N242" s="21"/>
      <c r="O242" s="21"/>
    </row>
    <row r="243" spans="1:15" x14ac:dyDescent="0.35">
      <c r="A243" s="20" t="str">
        <f t="shared" si="3"/>
        <v>DISTRIBUCION VOLUMEN POR CRITERIO (Consumiciones)GolosinasT.ESPAÑA</v>
      </c>
      <c r="B243" s="20" t="s">
        <v>163</v>
      </c>
      <c r="C243" s="20" t="s">
        <v>37</v>
      </c>
      <c r="D243" s="20" t="s">
        <v>44</v>
      </c>
      <c r="E243" s="21">
        <v>100</v>
      </c>
      <c r="F243" s="21">
        <v>100</v>
      </c>
      <c r="G243" s="21">
        <v>100</v>
      </c>
      <c r="H243" s="21">
        <v>100</v>
      </c>
      <c r="I243" s="21">
        <v>100</v>
      </c>
      <c r="J243" s="21">
        <v>100</v>
      </c>
      <c r="K243" s="21">
        <v>100</v>
      </c>
      <c r="L243" s="21">
        <v>100</v>
      </c>
      <c r="M243" s="21">
        <v>100</v>
      </c>
      <c r="N243" s="21"/>
      <c r="O243" s="21"/>
    </row>
    <row r="244" spans="1:15" x14ac:dyDescent="0.35">
      <c r="A244" s="20" t="str">
        <f t="shared" si="3"/>
        <v>DISTRIBUCION VOLUMEN POR CRITERIO (Consumiciones)GolosinasBCN AM</v>
      </c>
      <c r="B244" s="20" t="s">
        <v>163</v>
      </c>
      <c r="C244" s="20" t="s">
        <v>37</v>
      </c>
      <c r="D244" s="20" t="s">
        <v>46</v>
      </c>
      <c r="E244" s="21">
        <v>3.681026234310897</v>
      </c>
      <c r="F244" s="21">
        <v>13.636257706894334</v>
      </c>
      <c r="G244" s="21">
        <v>7.5402984960149713</v>
      </c>
      <c r="H244" s="21">
        <v>8.6048394867706026</v>
      </c>
      <c r="I244" s="21">
        <v>17.484103956012873</v>
      </c>
      <c r="J244" s="21">
        <v>8.2353102348963141</v>
      </c>
      <c r="K244" s="21">
        <v>12.192079044704769</v>
      </c>
      <c r="L244" s="21">
        <v>11.004325727576926</v>
      </c>
      <c r="M244" s="21">
        <v>6.2591320616655119</v>
      </c>
      <c r="N244" s="21"/>
      <c r="O244" s="21"/>
    </row>
    <row r="245" spans="1:15" x14ac:dyDescent="0.35">
      <c r="A245" s="20" t="str">
        <f t="shared" si="3"/>
        <v>DISTRIBUCION VOLUMEN POR CRITERIO (Consumiciones)GolosinasREST.CAT ARAGON</v>
      </c>
      <c r="B245" s="20" t="s">
        <v>163</v>
      </c>
      <c r="C245" s="20" t="s">
        <v>37</v>
      </c>
      <c r="D245" s="20" t="s">
        <v>47</v>
      </c>
      <c r="E245" s="21">
        <v>10.238277637850485</v>
      </c>
      <c r="F245" s="21">
        <v>11.047027892322189</v>
      </c>
      <c r="G245" s="21">
        <v>9.4249479161173841</v>
      </c>
      <c r="H245" s="21">
        <v>7.9759949357053399</v>
      </c>
      <c r="I245" s="21">
        <v>7.3603476908678083</v>
      </c>
      <c r="J245" s="21">
        <v>10.468273558416442</v>
      </c>
      <c r="K245" s="21">
        <v>9.9008963620066144</v>
      </c>
      <c r="L245" s="21">
        <v>4.4164071778620322</v>
      </c>
      <c r="M245" s="21">
        <v>8.3508695306028606</v>
      </c>
      <c r="N245" s="21"/>
      <c r="O245" s="21"/>
    </row>
    <row r="246" spans="1:15" x14ac:dyDescent="0.35">
      <c r="A246" s="20" t="str">
        <f t="shared" si="3"/>
        <v>DISTRIBUCION VOLUMEN POR CRITERIO (Consumiciones)GolosinasLEVANTE</v>
      </c>
      <c r="B246" s="20" t="s">
        <v>163</v>
      </c>
      <c r="C246" s="20" t="s">
        <v>37</v>
      </c>
      <c r="D246" s="20" t="s">
        <v>48</v>
      </c>
      <c r="E246" s="21">
        <v>16.506857209541174</v>
      </c>
      <c r="F246" s="21">
        <v>21.451369924454632</v>
      </c>
      <c r="G246" s="21">
        <v>15.99742672543141</v>
      </c>
      <c r="H246" s="21">
        <v>22.183635677457186</v>
      </c>
      <c r="I246" s="21">
        <v>20.013902074764964</v>
      </c>
      <c r="J246" s="21">
        <v>12.272027112841503</v>
      </c>
      <c r="K246" s="21">
        <v>16.756663472733081</v>
      </c>
      <c r="L246" s="21">
        <v>14.406366727614675</v>
      </c>
      <c r="M246" s="21">
        <v>11.790970943785769</v>
      </c>
      <c r="N246" s="21"/>
      <c r="O246" s="21"/>
    </row>
    <row r="247" spans="1:15" x14ac:dyDescent="0.35">
      <c r="A247" s="20" t="str">
        <f t="shared" si="3"/>
        <v>DISTRIBUCION VOLUMEN POR CRITERIO (Consumiciones)GolosinasANDALUCIA</v>
      </c>
      <c r="B247" s="20" t="s">
        <v>163</v>
      </c>
      <c r="C247" s="20" t="s">
        <v>37</v>
      </c>
      <c r="D247" s="20" t="s">
        <v>49</v>
      </c>
      <c r="E247" s="21">
        <v>23.066285600087607</v>
      </c>
      <c r="F247" s="21">
        <v>18.521543237677061</v>
      </c>
      <c r="G247" s="21">
        <v>17.229904441774867</v>
      </c>
      <c r="H247" s="21">
        <v>19.062308511601422</v>
      </c>
      <c r="I247" s="21">
        <v>15.277036512748051</v>
      </c>
      <c r="J247" s="21">
        <v>28.977690451106291</v>
      </c>
      <c r="K247" s="21">
        <v>11.562451704633265</v>
      </c>
      <c r="L247" s="21">
        <v>28.459125310588018</v>
      </c>
      <c r="M247" s="21">
        <v>44.563298035069259</v>
      </c>
      <c r="N247" s="21"/>
      <c r="O247" s="21"/>
    </row>
    <row r="248" spans="1:15" x14ac:dyDescent="0.35">
      <c r="A248" s="20" t="str">
        <f t="shared" si="3"/>
        <v>DISTRIBUCION VOLUMEN POR CRITERIO (Consumiciones)GolosinasMDD AM</v>
      </c>
      <c r="B248" s="20" t="s">
        <v>163</v>
      </c>
      <c r="C248" s="20" t="s">
        <v>37</v>
      </c>
      <c r="D248" s="20" t="s">
        <v>50</v>
      </c>
      <c r="E248" s="21">
        <v>8.1106268835969733</v>
      </c>
      <c r="F248" s="21">
        <v>2.7843077597455737</v>
      </c>
      <c r="G248" s="21">
        <v>22.121264125925546</v>
      </c>
      <c r="H248" s="21">
        <v>8.6749454321784292</v>
      </c>
      <c r="I248" s="21">
        <v>11.088443539065358</v>
      </c>
      <c r="J248" s="21">
        <v>7.2377123272361139</v>
      </c>
      <c r="K248" s="21">
        <v>28.526803284600089</v>
      </c>
      <c r="L248" s="21">
        <v>20.959035776061082</v>
      </c>
      <c r="M248" s="21">
        <v>7.5128913357342588</v>
      </c>
      <c r="N248" s="21"/>
      <c r="O248" s="21"/>
    </row>
    <row r="249" spans="1:15" x14ac:dyDescent="0.35">
      <c r="A249" s="20" t="str">
        <f t="shared" si="3"/>
        <v>DISTRIBUCION VOLUMEN POR CRITERIO (Consumiciones)GolosinasRTO CENTRO</v>
      </c>
      <c r="B249" s="20" t="s">
        <v>163</v>
      </c>
      <c r="C249" s="20" t="s">
        <v>37</v>
      </c>
      <c r="D249" s="20" t="s">
        <v>51</v>
      </c>
      <c r="E249" s="21">
        <v>20.805753571780308</v>
      </c>
      <c r="F249" s="21">
        <v>17.653164554620808</v>
      </c>
      <c r="G249" s="21">
        <v>11.296320620040285</v>
      </c>
      <c r="H249" s="21">
        <v>16.678335843691983</v>
      </c>
      <c r="I249" s="21">
        <v>16.356968037142209</v>
      </c>
      <c r="J249" s="21">
        <v>15.871536167935679</v>
      </c>
      <c r="K249" s="21">
        <v>7.4881319609721917</v>
      </c>
      <c r="L249" s="21">
        <v>10.930859018449921</v>
      </c>
      <c r="M249" s="21">
        <v>4.5333524316084954</v>
      </c>
      <c r="N249" s="21"/>
      <c r="O249" s="21"/>
    </row>
    <row r="250" spans="1:15" x14ac:dyDescent="0.35">
      <c r="A250" s="20" t="str">
        <f t="shared" si="3"/>
        <v>DISTRIBUCION VOLUMEN POR CRITERIO (Consumiciones)GolosinasNORTE-CENTRO</v>
      </c>
      <c r="B250" s="20" t="s">
        <v>163</v>
      </c>
      <c r="C250" s="20" t="s">
        <v>37</v>
      </c>
      <c r="D250" s="20" t="s">
        <v>52</v>
      </c>
      <c r="E250" s="21">
        <v>10.785788072890847</v>
      </c>
      <c r="F250" s="21">
        <v>9.7282715749114281</v>
      </c>
      <c r="G250" s="21">
        <v>9.9244412187964084</v>
      </c>
      <c r="H250" s="21">
        <v>11.446172818705731</v>
      </c>
      <c r="I250" s="21">
        <v>9.5933461109160962</v>
      </c>
      <c r="J250" s="21">
        <v>6.7057589173010692</v>
      </c>
      <c r="K250" s="21">
        <v>9.2990376987193368</v>
      </c>
      <c r="L250" s="21">
        <v>5.4537435595636907</v>
      </c>
      <c r="M250" s="21">
        <v>9.32759311639124</v>
      </c>
      <c r="N250" s="21"/>
      <c r="O250" s="21"/>
    </row>
    <row r="251" spans="1:15" x14ac:dyDescent="0.35">
      <c r="A251" s="20" t="str">
        <f t="shared" si="3"/>
        <v>DISTRIBUCION VOLUMEN POR CRITERIO (Consumiciones)GolosinasNOROESTE</v>
      </c>
      <c r="B251" s="20" t="s">
        <v>163</v>
      </c>
      <c r="C251" s="20" t="s">
        <v>37</v>
      </c>
      <c r="D251" s="20" t="s">
        <v>53</v>
      </c>
      <c r="E251" s="21">
        <v>6.8053859880633549</v>
      </c>
      <c r="F251" s="21">
        <v>5.1780148094442344</v>
      </c>
      <c r="G251" s="21">
        <v>6.4653676935157112</v>
      </c>
      <c r="H251" s="21">
        <v>5.3737766152488824</v>
      </c>
      <c r="I251" s="21">
        <v>2.8258465626618201</v>
      </c>
      <c r="J251" s="21">
        <v>10.231696327815195</v>
      </c>
      <c r="K251" s="21">
        <v>4.2739498655456991</v>
      </c>
      <c r="L251" s="21">
        <v>4.3701318625795054</v>
      </c>
      <c r="M251" s="21">
        <v>7.6619059631345143</v>
      </c>
      <c r="N251" s="21"/>
      <c r="O251" s="21"/>
    </row>
    <row r="252" spans="1:15" x14ac:dyDescent="0.35">
      <c r="A252" s="20" t="str">
        <f t="shared" si="3"/>
        <v>DISTRIBUCION VOLUMEN POR CRITERIO (Consumiciones)Golosinas&lt;2MIL</v>
      </c>
      <c r="B252" s="20" t="s">
        <v>163</v>
      </c>
      <c r="C252" s="20" t="s">
        <v>37</v>
      </c>
      <c r="D252" s="20" t="s">
        <v>54</v>
      </c>
      <c r="E252" s="21">
        <v>2.5177603560242394</v>
      </c>
      <c r="F252" s="21">
        <v>2.2793948602517067</v>
      </c>
      <c r="G252" s="21">
        <v>3.7554123614971395</v>
      </c>
      <c r="H252" s="21">
        <v>4.4561015813803051</v>
      </c>
      <c r="I252" s="21">
        <v>2.3093892287492519</v>
      </c>
      <c r="J252" s="21">
        <v>7.0121266858071118</v>
      </c>
      <c r="K252" s="21">
        <v>3.1276203134176126</v>
      </c>
      <c r="L252" s="21">
        <v>3.6120609299394748</v>
      </c>
      <c r="M252" s="21">
        <v>1.6779579068648236</v>
      </c>
      <c r="N252" s="21"/>
      <c r="O252" s="21"/>
    </row>
    <row r="253" spans="1:15" x14ac:dyDescent="0.35">
      <c r="A253" s="20" t="str">
        <f t="shared" si="3"/>
        <v>DISTRIBUCION VOLUMEN POR CRITERIO (Consumiciones)Golosinas2-5MIL</v>
      </c>
      <c r="B253" s="20" t="s">
        <v>163</v>
      </c>
      <c r="C253" s="20" t="s">
        <v>37</v>
      </c>
      <c r="D253" s="20" t="s">
        <v>55</v>
      </c>
      <c r="E253" s="21">
        <v>5.1888071956309778</v>
      </c>
      <c r="F253" s="21">
        <v>3.8737118955515251</v>
      </c>
      <c r="G253" s="21">
        <v>4.5054058899608735</v>
      </c>
      <c r="H253" s="21">
        <v>4.6554703156060881</v>
      </c>
      <c r="I253" s="21">
        <v>8.1795904922252287</v>
      </c>
      <c r="J253" s="21">
        <v>5.6036561657590269</v>
      </c>
      <c r="K253" s="21">
        <v>3.1402075026530261</v>
      </c>
      <c r="L253" s="21">
        <v>1.5970897890953726</v>
      </c>
      <c r="M253" s="21">
        <v>2.8267795388146726</v>
      </c>
      <c r="N253" s="21"/>
      <c r="O253" s="21"/>
    </row>
    <row r="254" spans="1:15" x14ac:dyDescent="0.35">
      <c r="A254" s="20" t="str">
        <f t="shared" si="3"/>
        <v>DISTRIBUCION VOLUMEN POR CRITERIO (Consumiciones)Golosinas5-10MIL</v>
      </c>
      <c r="B254" s="20" t="s">
        <v>163</v>
      </c>
      <c r="C254" s="20" t="s">
        <v>37</v>
      </c>
      <c r="D254" s="20" t="s">
        <v>56</v>
      </c>
      <c r="E254" s="21">
        <v>11.012200712211422</v>
      </c>
      <c r="F254" s="21">
        <v>9.241550968846898</v>
      </c>
      <c r="G254" s="21">
        <v>4.5124172002887741</v>
      </c>
      <c r="H254" s="21">
        <v>8.9222119726105831</v>
      </c>
      <c r="I254" s="21">
        <v>3.8697818404617221</v>
      </c>
      <c r="J254" s="21">
        <v>10.96879420928674</v>
      </c>
      <c r="K254" s="21">
        <v>3.9633202485086394</v>
      </c>
      <c r="L254" s="21">
        <v>7.0119463257449999</v>
      </c>
      <c r="M254" s="21">
        <v>15.151999012435793</v>
      </c>
      <c r="N254" s="21"/>
      <c r="O254" s="21"/>
    </row>
    <row r="255" spans="1:15" x14ac:dyDescent="0.35">
      <c r="A255" s="20" t="str">
        <f t="shared" si="3"/>
        <v>DISTRIBUCION VOLUMEN POR CRITERIO (Consumiciones)Golosinas10-30MIL</v>
      </c>
      <c r="B255" s="20" t="s">
        <v>163</v>
      </c>
      <c r="C255" s="20" t="s">
        <v>37</v>
      </c>
      <c r="D255" s="20" t="s">
        <v>57</v>
      </c>
      <c r="E255" s="21">
        <v>23.544180375774076</v>
      </c>
      <c r="F255" s="21">
        <v>30.935388320199898</v>
      </c>
      <c r="G255" s="21">
        <v>25.134785322363996</v>
      </c>
      <c r="H255" s="21">
        <v>23.770900090289018</v>
      </c>
      <c r="I255" s="21">
        <v>16.661926737985493</v>
      </c>
      <c r="J255" s="21">
        <v>20.82801011200716</v>
      </c>
      <c r="K255" s="21">
        <v>15.259934678906644</v>
      </c>
      <c r="L255" s="21">
        <v>20.624525104029441</v>
      </c>
      <c r="M255" s="21">
        <v>23.153885582099328</v>
      </c>
      <c r="N255" s="21"/>
      <c r="O255" s="21"/>
    </row>
    <row r="256" spans="1:15" x14ac:dyDescent="0.35">
      <c r="A256" s="20" t="str">
        <f t="shared" si="3"/>
        <v>DISTRIBUCION VOLUMEN POR CRITERIO (Consumiciones)Golosinas30-100MIL</v>
      </c>
      <c r="B256" s="20" t="s">
        <v>163</v>
      </c>
      <c r="C256" s="20" t="s">
        <v>37</v>
      </c>
      <c r="D256" s="20" t="s">
        <v>58</v>
      </c>
      <c r="E256" s="21">
        <v>28.362738033820101</v>
      </c>
      <c r="F256" s="21">
        <v>16.84773571976174</v>
      </c>
      <c r="G256" s="21">
        <v>15.50340402807592</v>
      </c>
      <c r="H256" s="21">
        <v>17.305383702698034</v>
      </c>
      <c r="I256" s="21">
        <v>17.863007750610766</v>
      </c>
      <c r="J256" s="21">
        <v>12.1505053773403</v>
      </c>
      <c r="K256" s="21">
        <v>15.383952029178131</v>
      </c>
      <c r="L256" s="21">
        <v>17.321456054034332</v>
      </c>
      <c r="M256" s="21">
        <v>11.534228850113873</v>
      </c>
      <c r="N256" s="21"/>
      <c r="O256" s="21"/>
    </row>
    <row r="257" spans="1:15" x14ac:dyDescent="0.35">
      <c r="A257" s="20" t="str">
        <f t="shared" si="3"/>
        <v>DISTRIBUCION VOLUMEN POR CRITERIO (Consumiciones)Golosinas100-200MIL</v>
      </c>
      <c r="B257" s="20" t="s">
        <v>163</v>
      </c>
      <c r="C257" s="20" t="s">
        <v>37</v>
      </c>
      <c r="D257" s="20" t="s">
        <v>59</v>
      </c>
      <c r="E257" s="21">
        <v>7.6870022253911223</v>
      </c>
      <c r="F257" s="21">
        <v>13.151931359049026</v>
      </c>
      <c r="G257" s="21">
        <v>9.7040350747678161</v>
      </c>
      <c r="H257" s="21">
        <v>15.658975263325495</v>
      </c>
      <c r="I257" s="21">
        <v>8.3537779070195874</v>
      </c>
      <c r="J257" s="21">
        <v>13.312235429262657</v>
      </c>
      <c r="K257" s="21">
        <v>7.2545853552993549</v>
      </c>
      <c r="L257" s="21">
        <v>6.9930240504258476</v>
      </c>
      <c r="M257" s="21">
        <v>21.677168481673707</v>
      </c>
      <c r="N257" s="21"/>
      <c r="O257" s="21"/>
    </row>
    <row r="258" spans="1:15" x14ac:dyDescent="0.35">
      <c r="A258" s="20" t="str">
        <f t="shared" si="3"/>
        <v>DISTRIBUCION VOLUMEN POR CRITERIO (Consumiciones)Golosinas200-500MIL</v>
      </c>
      <c r="B258" s="20" t="s">
        <v>163</v>
      </c>
      <c r="C258" s="20" t="s">
        <v>37</v>
      </c>
      <c r="D258" s="20" t="s">
        <v>60</v>
      </c>
      <c r="E258" s="21">
        <v>15.131006213698415</v>
      </c>
      <c r="F258" s="21">
        <v>11.136380240387595</v>
      </c>
      <c r="G258" s="21">
        <v>9.9181134944474216</v>
      </c>
      <c r="H258" s="21">
        <v>12.598959340112991</v>
      </c>
      <c r="I258" s="21">
        <v>18.284802567813156</v>
      </c>
      <c r="J258" s="21">
        <v>15.524953838511447</v>
      </c>
      <c r="K258" s="21">
        <v>13.82237608052834</v>
      </c>
      <c r="L258" s="21">
        <v>16.921299634795925</v>
      </c>
      <c r="M258" s="21">
        <v>10.450485597127477</v>
      </c>
      <c r="N258" s="21"/>
      <c r="O258" s="21"/>
    </row>
    <row r="259" spans="1:15" x14ac:dyDescent="0.35">
      <c r="A259" s="20" t="str">
        <f t="shared" si="3"/>
        <v>DISTRIBUCION VOLUMEN POR CRITERIO (Consumiciones)Golosinas&gt;500MIL</v>
      </c>
      <c r="B259" s="20" t="s">
        <v>163</v>
      </c>
      <c r="C259" s="20" t="s">
        <v>37</v>
      </c>
      <c r="D259" s="20" t="s">
        <v>61</v>
      </c>
      <c r="E259" s="21">
        <v>6.5563156705443477</v>
      </c>
      <c r="F259" s="21">
        <v>12.533863171240789</v>
      </c>
      <c r="G259" s="21">
        <v>26.966412247406353</v>
      </c>
      <c r="H259" s="21">
        <v>12.632003559827224</v>
      </c>
      <c r="I259" s="21">
        <v>24.477723475134784</v>
      </c>
      <c r="J259" s="21">
        <v>14.599710535702656</v>
      </c>
      <c r="K259" s="21">
        <v>38.047991427894374</v>
      </c>
      <c r="L259" s="21">
        <v>25.918580688999644</v>
      </c>
      <c r="M259" s="21">
        <v>13.527505094364264</v>
      </c>
      <c r="N259" s="21"/>
      <c r="O259" s="21"/>
    </row>
    <row r="260" spans="1:15" x14ac:dyDescent="0.35">
      <c r="A260" s="20" t="str">
        <f t="shared" ref="A260:A323" si="4">B260&amp;C260&amp;D260</f>
        <v>DISTRIBUCION VOLUMEN POR CRITERIO (Consumiciones)GolosinasDE 15 A 19 AÑOS</v>
      </c>
      <c r="B260" s="20" t="s">
        <v>163</v>
      </c>
      <c r="C260" s="20" t="s">
        <v>37</v>
      </c>
      <c r="D260" s="20" t="s">
        <v>62</v>
      </c>
      <c r="E260" s="21">
        <v>2.7271908193211019</v>
      </c>
      <c r="F260" s="21">
        <v>16.720485842988815</v>
      </c>
      <c r="G260" s="21">
        <v>7.210840734054373</v>
      </c>
      <c r="H260" s="21">
        <v>11.709410343609781</v>
      </c>
      <c r="I260" s="21">
        <v>3.9984604240960175</v>
      </c>
      <c r="J260" s="21">
        <v>3.1596696227775807</v>
      </c>
      <c r="K260" s="21">
        <v>23.071585324390316</v>
      </c>
      <c r="L260" s="21">
        <v>26.7805707172732</v>
      </c>
      <c r="M260" s="21">
        <v>22.058082908877523</v>
      </c>
      <c r="N260" s="21"/>
      <c r="O260" s="21"/>
    </row>
    <row r="261" spans="1:15" x14ac:dyDescent="0.35">
      <c r="A261" s="20" t="str">
        <f t="shared" si="4"/>
        <v>DISTRIBUCION VOLUMEN POR CRITERIO (Consumiciones)GolosinasDE 20 A 24 AÑOS</v>
      </c>
      <c r="B261" s="20" t="s">
        <v>163</v>
      </c>
      <c r="C261" s="20" t="s">
        <v>37</v>
      </c>
      <c r="D261" s="20" t="s">
        <v>63</v>
      </c>
      <c r="E261" s="21">
        <v>2.896725030366393</v>
      </c>
      <c r="F261" s="21">
        <v>8.3167467681213161</v>
      </c>
      <c r="G261" s="21">
        <v>3.0410199524653678</v>
      </c>
      <c r="H261" s="21">
        <v>5.0977303771107483</v>
      </c>
      <c r="I261" s="21">
        <v>14.334261388570379</v>
      </c>
      <c r="J261" s="21">
        <v>9.4037231730353952</v>
      </c>
      <c r="K261" s="21">
        <v>5.933873211139618</v>
      </c>
      <c r="L261" s="21">
        <v>7.7838452611068796</v>
      </c>
      <c r="M261" s="21">
        <v>17.400150013149631</v>
      </c>
      <c r="N261" s="21"/>
      <c r="O261" s="21"/>
    </row>
    <row r="262" spans="1:15" x14ac:dyDescent="0.35">
      <c r="A262" s="20" t="str">
        <f t="shared" si="4"/>
        <v>DISTRIBUCION VOLUMEN POR CRITERIO (Consumiciones)GolosinasDE 25 A 34 AÑOS</v>
      </c>
      <c r="B262" s="20" t="s">
        <v>163</v>
      </c>
      <c r="C262" s="20" t="s">
        <v>37</v>
      </c>
      <c r="D262" s="20" t="s">
        <v>64</v>
      </c>
      <c r="E262" s="21">
        <v>19.516598657289048</v>
      </c>
      <c r="F262" s="21">
        <v>16.327786804668666</v>
      </c>
      <c r="G262" s="21">
        <v>14.999659645129713</v>
      </c>
      <c r="H262" s="21">
        <v>13.718477929176078</v>
      </c>
      <c r="I262" s="21">
        <v>18.567720048706903</v>
      </c>
      <c r="J262" s="21">
        <v>20.576509807874668</v>
      </c>
      <c r="K262" s="21">
        <v>10.220485477905191</v>
      </c>
      <c r="L262" s="21">
        <v>12.511041785037763</v>
      </c>
      <c r="M262" s="21">
        <v>9.9424077423602437</v>
      </c>
      <c r="N262" s="21"/>
      <c r="O262" s="21"/>
    </row>
    <row r="263" spans="1:15" x14ac:dyDescent="0.35">
      <c r="A263" s="20" t="str">
        <f t="shared" si="4"/>
        <v>DISTRIBUCION VOLUMEN POR CRITERIO (Consumiciones)GolosinasDE 35 A 49 AÑOS</v>
      </c>
      <c r="B263" s="20" t="s">
        <v>163</v>
      </c>
      <c r="C263" s="20" t="s">
        <v>37</v>
      </c>
      <c r="D263" s="20" t="s">
        <v>65</v>
      </c>
      <c r="E263" s="21">
        <v>36.345642755114248</v>
      </c>
      <c r="F263" s="21">
        <v>34.407349420208497</v>
      </c>
      <c r="G263" s="21">
        <v>35.370406767213566</v>
      </c>
      <c r="H263" s="21">
        <v>40.667111062484686</v>
      </c>
      <c r="I263" s="21">
        <v>26.860690443972828</v>
      </c>
      <c r="J263" s="21">
        <v>34.076959475380683</v>
      </c>
      <c r="K263" s="21">
        <v>29.110159799709457</v>
      </c>
      <c r="L263" s="21">
        <v>21.555984245795027</v>
      </c>
      <c r="M263" s="21">
        <v>18.312763551724569</v>
      </c>
      <c r="N263" s="21"/>
      <c r="O263" s="21"/>
    </row>
    <row r="264" spans="1:15" x14ac:dyDescent="0.35">
      <c r="A264" s="20" t="str">
        <f t="shared" si="4"/>
        <v>DISTRIBUCION VOLUMEN POR CRITERIO (Consumiciones)GolosinasDE 50 A 59 AÑOS</v>
      </c>
      <c r="B264" s="20" t="s">
        <v>163</v>
      </c>
      <c r="C264" s="20" t="s">
        <v>37</v>
      </c>
      <c r="D264" s="20" t="s">
        <v>66</v>
      </c>
      <c r="E264" s="21">
        <v>27.271261207529289</v>
      </c>
      <c r="F264" s="21">
        <v>19.075135688504137</v>
      </c>
      <c r="G264" s="21">
        <v>22.47161871817562</v>
      </c>
      <c r="H264" s="21">
        <v>17.191103834236397</v>
      </c>
      <c r="I264" s="21">
        <v>24.50226887773124</v>
      </c>
      <c r="J264" s="21">
        <v>16.598752451442984</v>
      </c>
      <c r="K264" s="21">
        <v>12.441174955439475</v>
      </c>
      <c r="L264" s="21">
        <v>10.518680774081645</v>
      </c>
      <c r="M264" s="21">
        <v>15.383012106606841</v>
      </c>
      <c r="N264" s="21"/>
      <c r="O264" s="21"/>
    </row>
    <row r="265" spans="1:15" x14ac:dyDescent="0.35">
      <c r="A265" s="20" t="str">
        <f t="shared" si="4"/>
        <v>DISTRIBUCION VOLUMEN POR CRITERIO (Consumiciones)GolosinasDE 60 A 75 AÑOS</v>
      </c>
      <c r="B265" s="20" t="s">
        <v>163</v>
      </c>
      <c r="C265" s="20" t="s">
        <v>37</v>
      </c>
      <c r="D265" s="20" t="s">
        <v>67</v>
      </c>
      <c r="E265" s="21">
        <v>11.242599502204424</v>
      </c>
      <c r="F265" s="21">
        <v>5.1524464621112562</v>
      </c>
      <c r="G265" s="21">
        <v>16.906433090546859</v>
      </c>
      <c r="H265" s="21">
        <v>11.616173444401994</v>
      </c>
      <c r="I265" s="21">
        <v>11.736596610594303</v>
      </c>
      <c r="J265" s="21">
        <v>16.184385469488685</v>
      </c>
      <c r="K265" s="21">
        <v>19.222730504126357</v>
      </c>
      <c r="L265" s="21">
        <v>20.84986172965219</v>
      </c>
      <c r="M265" s="21">
        <v>16.903594858941123</v>
      </c>
      <c r="N265" s="21"/>
      <c r="O265" s="21"/>
    </row>
    <row r="266" spans="1:15" x14ac:dyDescent="0.35">
      <c r="A266" s="20" t="str">
        <f t="shared" si="4"/>
        <v>DISTRIBUCION VOLUMEN POR CRITERIO (Consumiciones)GolosinasNIVEL ALTO</v>
      </c>
      <c r="B266" s="20" t="s">
        <v>163</v>
      </c>
      <c r="C266" s="20" t="s">
        <v>37</v>
      </c>
      <c r="D266" s="20" t="s">
        <v>122</v>
      </c>
      <c r="E266" s="21">
        <v>30.914820980259989</v>
      </c>
      <c r="F266" s="21">
        <v>28.442603924585946</v>
      </c>
      <c r="G266" s="21">
        <v>22.874186623765972</v>
      </c>
      <c r="H266" s="21">
        <v>23.729990973428418</v>
      </c>
      <c r="I266" s="21">
        <v>20.894160885902597</v>
      </c>
      <c r="J266" s="21">
        <v>18.879625085495448</v>
      </c>
      <c r="K266" s="21">
        <v>23.202042056893234</v>
      </c>
      <c r="L266" s="21">
        <v>9.2117525439904924</v>
      </c>
      <c r="M266" s="21">
        <v>36.989087594440299</v>
      </c>
      <c r="N266" s="21"/>
      <c r="O266" s="21"/>
    </row>
    <row r="267" spans="1:15" x14ac:dyDescent="0.35">
      <c r="A267" s="20" t="str">
        <f t="shared" si="4"/>
        <v>DISTRIBUCION VOLUMEN POR CRITERIO (Consumiciones)GolosinasNIVEL MEDIO ALTO</v>
      </c>
      <c r="B267" s="20" t="s">
        <v>163</v>
      </c>
      <c r="C267" s="20" t="s">
        <v>37</v>
      </c>
      <c r="D267" s="20" t="s">
        <v>123</v>
      </c>
      <c r="E267" s="21">
        <v>14.407149048008497</v>
      </c>
      <c r="F267" s="21">
        <v>10.120646939853163</v>
      </c>
      <c r="G267" s="21">
        <v>7.696519463984222</v>
      </c>
      <c r="H267" s="21">
        <v>14.774145205110109</v>
      </c>
      <c r="I267" s="21">
        <v>23.939544838879563</v>
      </c>
      <c r="J267" s="21">
        <v>14.386314407367284</v>
      </c>
      <c r="K267" s="21">
        <v>28.676763618005545</v>
      </c>
      <c r="L267" s="21">
        <v>27.058485888874589</v>
      </c>
      <c r="M267" s="21">
        <v>13.206267186211315</v>
      </c>
      <c r="N267" s="21"/>
      <c r="O267" s="21"/>
    </row>
    <row r="268" spans="1:15" x14ac:dyDescent="0.35">
      <c r="A268" s="20" t="str">
        <f t="shared" si="4"/>
        <v>DISTRIBUCION VOLUMEN POR CRITERIO (Consumiciones)GolosinasNIVEL MEDIO</v>
      </c>
      <c r="B268" s="20" t="s">
        <v>163</v>
      </c>
      <c r="C268" s="20" t="s">
        <v>37</v>
      </c>
      <c r="D268" s="20" t="s">
        <v>124</v>
      </c>
      <c r="E268" s="21">
        <v>24.349605662226988</v>
      </c>
      <c r="F268" s="21">
        <v>23.543946059369091</v>
      </c>
      <c r="G268" s="21">
        <v>27.78882466355202</v>
      </c>
      <c r="H268" s="21">
        <v>20.943918156598606</v>
      </c>
      <c r="I268" s="21">
        <v>13.803451888914896</v>
      </c>
      <c r="J268" s="21">
        <v>24.046653274556899</v>
      </c>
      <c r="K268" s="21">
        <v>15.876085679844218</v>
      </c>
      <c r="L268" s="21">
        <v>16.600011034525483</v>
      </c>
      <c r="M268" s="21">
        <v>14.39133305066097</v>
      </c>
      <c r="N268" s="21"/>
      <c r="O268" s="21"/>
    </row>
    <row r="269" spans="1:15" x14ac:dyDescent="0.35">
      <c r="A269" s="20" t="str">
        <f t="shared" si="4"/>
        <v>DISTRIBUCION VOLUMEN POR CRITERIO (Consumiciones)GolosinasNIVEL MEDIO BAJO</v>
      </c>
      <c r="B269" s="20" t="s">
        <v>163</v>
      </c>
      <c r="C269" s="20" t="s">
        <v>37</v>
      </c>
      <c r="D269" s="20" t="s">
        <v>125</v>
      </c>
      <c r="E269" s="21">
        <v>13.18816811755203</v>
      </c>
      <c r="F269" s="21">
        <v>16.523590702990834</v>
      </c>
      <c r="G269" s="21">
        <v>18.329912207618388</v>
      </c>
      <c r="H269" s="21">
        <v>18.481331472323891</v>
      </c>
      <c r="I269" s="21">
        <v>12.434888493269705</v>
      </c>
      <c r="J269" s="21">
        <v>16.29018509071534</v>
      </c>
      <c r="K269" s="21">
        <v>10.672838170597265</v>
      </c>
      <c r="L269" s="21">
        <v>9.173769577813248</v>
      </c>
      <c r="M269" s="21">
        <v>9.0998461850859904</v>
      </c>
      <c r="N269" s="21"/>
      <c r="O269" s="21"/>
    </row>
    <row r="270" spans="1:15" x14ac:dyDescent="0.35">
      <c r="A270" s="20" t="str">
        <f t="shared" si="4"/>
        <v>DISTRIBUCION VOLUMEN POR CRITERIO (Consumiciones)GolosinasNIVEL BAJO</v>
      </c>
      <c r="B270" s="20" t="s">
        <v>163</v>
      </c>
      <c r="C270" s="20" t="s">
        <v>37</v>
      </c>
      <c r="D270" s="20" t="s">
        <v>144</v>
      </c>
      <c r="E270" s="21">
        <v>17.140256191952506</v>
      </c>
      <c r="F270" s="21">
        <v>21.369166134146891</v>
      </c>
      <c r="G270" s="21">
        <v>23.310540742395464</v>
      </c>
      <c r="H270" s="21">
        <v>22.07062584423845</v>
      </c>
      <c r="I270" s="21">
        <v>28.927942861391614</v>
      </c>
      <c r="J270" s="21">
        <v>26.397234885736541</v>
      </c>
      <c r="K270" s="21">
        <v>21.572270474659742</v>
      </c>
      <c r="L270" s="21">
        <v>37.955970307447053</v>
      </c>
      <c r="M270" s="21">
        <v>26.313464865435432</v>
      </c>
      <c r="N270" s="21"/>
      <c r="O270" s="21"/>
    </row>
    <row r="271" spans="1:15" x14ac:dyDescent="0.35">
      <c r="A271" s="20" t="str">
        <f t="shared" si="4"/>
        <v>DISTRIBUCION VOLUMEN POR CRITERIO (Consumiciones)GolosinasHOMBRE</v>
      </c>
      <c r="B271" s="20" t="s">
        <v>163</v>
      </c>
      <c r="C271" s="20" t="s">
        <v>37</v>
      </c>
      <c r="D271" s="20" t="s">
        <v>72</v>
      </c>
      <c r="E271" s="21">
        <v>44.476719178740339</v>
      </c>
      <c r="F271" s="21">
        <v>45.722647056375571</v>
      </c>
      <c r="G271" s="21">
        <v>37.627228006124462</v>
      </c>
      <c r="H271" s="21">
        <v>37.549104630979606</v>
      </c>
      <c r="I271" s="21">
        <v>28.810323498477743</v>
      </c>
      <c r="J271" s="21">
        <v>31.298464146837944</v>
      </c>
      <c r="K271" s="21">
        <v>49.053833235454725</v>
      </c>
      <c r="L271" s="21">
        <v>53.071227861983253</v>
      </c>
      <c r="M271" s="21">
        <v>39.503675187986062</v>
      </c>
      <c r="N271" s="21"/>
      <c r="O271" s="21"/>
    </row>
    <row r="272" spans="1:15" x14ac:dyDescent="0.35">
      <c r="A272" s="20" t="str">
        <f t="shared" si="4"/>
        <v>DISTRIBUCION VOLUMEN POR CRITERIO (Consumiciones)GolosinasMUJER</v>
      </c>
      <c r="B272" s="20" t="s">
        <v>163</v>
      </c>
      <c r="C272" s="20" t="s">
        <v>37</v>
      </c>
      <c r="D272" s="20" t="s">
        <v>73</v>
      </c>
      <c r="E272" s="21">
        <v>55.523280821259668</v>
      </c>
      <c r="F272" s="21">
        <v>54.277306704570364</v>
      </c>
      <c r="G272" s="21">
        <v>62.372752818953245</v>
      </c>
      <c r="H272" s="21">
        <v>62.45090702071986</v>
      </c>
      <c r="I272" s="21">
        <v>71.189665469880637</v>
      </c>
      <c r="J272" s="21">
        <v>68.701535853162056</v>
      </c>
      <c r="K272" s="21">
        <v>50.946177067556853</v>
      </c>
      <c r="L272" s="21">
        <v>46.928772138016754</v>
      </c>
      <c r="M272" s="21">
        <v>60.496335993673867</v>
      </c>
      <c r="N272" s="21"/>
      <c r="O272" s="21"/>
    </row>
    <row r="273" spans="1:15" x14ac:dyDescent="0.35">
      <c r="A273" s="20" t="str">
        <f t="shared" si="4"/>
        <v>DISTRIBUCION VOLUMEN POR CRITERIO (kg o litros)Total AperitivosT.ESPAÑA</v>
      </c>
      <c r="B273" s="20" t="s">
        <v>165</v>
      </c>
      <c r="C273" s="20" t="s">
        <v>21</v>
      </c>
      <c r="D273" s="20" t="s">
        <v>44</v>
      </c>
      <c r="E273" s="21">
        <v>100</v>
      </c>
      <c r="F273" s="21">
        <v>100</v>
      </c>
      <c r="G273" s="21">
        <v>100</v>
      </c>
      <c r="H273" s="21">
        <v>100</v>
      </c>
      <c r="I273" s="21">
        <v>100</v>
      </c>
      <c r="J273" s="21">
        <v>100</v>
      </c>
      <c r="K273" s="21">
        <v>100</v>
      </c>
      <c r="L273" s="21">
        <v>100</v>
      </c>
      <c r="M273" s="21">
        <v>100</v>
      </c>
      <c r="N273" s="21"/>
      <c r="O273" s="21"/>
    </row>
    <row r="274" spans="1:15" x14ac:dyDescent="0.35">
      <c r="A274" s="20" t="str">
        <f t="shared" si="4"/>
        <v>DISTRIBUCION VOLUMEN POR CRITERIO (kg o litros)Total AperitivosBCN AM</v>
      </c>
      <c r="B274" s="20" t="s">
        <v>165</v>
      </c>
      <c r="C274" s="20" t="s">
        <v>21</v>
      </c>
      <c r="D274" s="20" t="s">
        <v>46</v>
      </c>
      <c r="E274" s="21">
        <v>11.295724733048448</v>
      </c>
      <c r="F274" s="21">
        <v>12.352103928358163</v>
      </c>
      <c r="G274" s="21">
        <v>8.7196061584622466</v>
      </c>
      <c r="H274" s="21">
        <v>8.440222112390515</v>
      </c>
      <c r="I274" s="21">
        <v>9.8786917958742553</v>
      </c>
      <c r="J274" s="21">
        <v>12.416292303478031</v>
      </c>
      <c r="K274" s="21">
        <v>9.3741283891110179</v>
      </c>
      <c r="L274" s="21">
        <v>9.0839021596960414</v>
      </c>
      <c r="M274" s="21">
        <v>9.9005497502326865</v>
      </c>
      <c r="N274" s="21"/>
      <c r="O274" s="21"/>
    </row>
    <row r="275" spans="1:15" x14ac:dyDescent="0.35">
      <c r="A275" s="20" t="str">
        <f t="shared" si="4"/>
        <v>DISTRIBUCION VOLUMEN POR CRITERIO (kg o litros)Total AperitivosREST.CAT ARAGON</v>
      </c>
      <c r="B275" s="20" t="s">
        <v>165</v>
      </c>
      <c r="C275" s="20" t="s">
        <v>21</v>
      </c>
      <c r="D275" s="20" t="s">
        <v>47</v>
      </c>
      <c r="E275" s="21">
        <v>15.559853197087811</v>
      </c>
      <c r="F275" s="21">
        <v>17.131320275069388</v>
      </c>
      <c r="G275" s="21">
        <v>17.103635221942138</v>
      </c>
      <c r="H275" s="21">
        <v>19.224353580515103</v>
      </c>
      <c r="I275" s="21">
        <v>18.819926729696295</v>
      </c>
      <c r="J275" s="21">
        <v>19.999096017992954</v>
      </c>
      <c r="K275" s="21">
        <v>17.079209274796966</v>
      </c>
      <c r="L275" s="21">
        <v>15.545244504564657</v>
      </c>
      <c r="M275" s="21">
        <v>13.260944440363364</v>
      </c>
      <c r="N275" s="21"/>
      <c r="O275" s="21"/>
    </row>
    <row r="276" spans="1:15" x14ac:dyDescent="0.35">
      <c r="A276" s="20" t="str">
        <f t="shared" si="4"/>
        <v>DISTRIBUCION VOLUMEN POR CRITERIO (kg o litros)Total AperitivosLEVANTE</v>
      </c>
      <c r="B276" s="20" t="s">
        <v>165</v>
      </c>
      <c r="C276" s="20" t="s">
        <v>21</v>
      </c>
      <c r="D276" s="20" t="s">
        <v>48</v>
      </c>
      <c r="E276" s="21">
        <v>12.138620577450606</v>
      </c>
      <c r="F276" s="21">
        <v>10.845025095129506</v>
      </c>
      <c r="G276" s="21">
        <v>13.806165036980877</v>
      </c>
      <c r="H276" s="21">
        <v>10.799590753842329</v>
      </c>
      <c r="I276" s="21">
        <v>11.281404074089698</v>
      </c>
      <c r="J276" s="21">
        <v>9.6419449313397472</v>
      </c>
      <c r="K276" s="21">
        <v>11.504327492240149</v>
      </c>
      <c r="L276" s="21">
        <v>9.6431689608490849</v>
      </c>
      <c r="M276" s="21">
        <v>9.9170486583429884</v>
      </c>
      <c r="N276" s="21"/>
      <c r="O276" s="21"/>
    </row>
    <row r="277" spans="1:15" x14ac:dyDescent="0.35">
      <c r="A277" s="20" t="str">
        <f t="shared" si="4"/>
        <v>DISTRIBUCION VOLUMEN POR CRITERIO (kg o litros)Total AperitivosANDALUCIA</v>
      </c>
      <c r="B277" s="20" t="s">
        <v>165</v>
      </c>
      <c r="C277" s="20" t="s">
        <v>21</v>
      </c>
      <c r="D277" s="20" t="s">
        <v>49</v>
      </c>
      <c r="E277" s="21">
        <v>20.464911982672586</v>
      </c>
      <c r="F277" s="21">
        <v>19.503412657480744</v>
      </c>
      <c r="G277" s="21">
        <v>18.838837079952626</v>
      </c>
      <c r="H277" s="21">
        <v>20.556176062425717</v>
      </c>
      <c r="I277" s="21">
        <v>20.755805658975824</v>
      </c>
      <c r="J277" s="21">
        <v>19.205232450635076</v>
      </c>
      <c r="K277" s="21">
        <v>21.399698039382301</v>
      </c>
      <c r="L277" s="21">
        <v>21.765961353388015</v>
      </c>
      <c r="M277" s="21">
        <v>22.189498308411899</v>
      </c>
      <c r="N277" s="21"/>
      <c r="O277" s="21"/>
    </row>
    <row r="278" spans="1:15" x14ac:dyDescent="0.35">
      <c r="A278" s="20" t="str">
        <f t="shared" si="4"/>
        <v>DISTRIBUCION VOLUMEN POR CRITERIO (kg o litros)Total AperitivosMDD AM</v>
      </c>
      <c r="B278" s="20" t="s">
        <v>165</v>
      </c>
      <c r="C278" s="20" t="s">
        <v>21</v>
      </c>
      <c r="D278" s="20" t="s">
        <v>50</v>
      </c>
      <c r="E278" s="21">
        <v>12.373347251322606</v>
      </c>
      <c r="F278" s="21">
        <v>9.8078216617791565</v>
      </c>
      <c r="G278" s="21">
        <v>13.436751775417136</v>
      </c>
      <c r="H278" s="21">
        <v>9.5248850099669173</v>
      </c>
      <c r="I278" s="21">
        <v>8.2161077596151202</v>
      </c>
      <c r="J278" s="21">
        <v>9.2297500420909984</v>
      </c>
      <c r="K278" s="21">
        <v>11.0596853945778</v>
      </c>
      <c r="L278" s="21">
        <v>11.939597835921061</v>
      </c>
      <c r="M278" s="21">
        <v>9.5618279326835776</v>
      </c>
      <c r="N278" s="21"/>
      <c r="O278" s="21"/>
    </row>
    <row r="279" spans="1:15" x14ac:dyDescent="0.35">
      <c r="A279" s="20" t="str">
        <f t="shared" si="4"/>
        <v>DISTRIBUCION VOLUMEN POR CRITERIO (kg o litros)Total AperitivosRTO CENTRO</v>
      </c>
      <c r="B279" s="20" t="s">
        <v>165</v>
      </c>
      <c r="C279" s="20" t="s">
        <v>21</v>
      </c>
      <c r="D279" s="20" t="s">
        <v>51</v>
      </c>
      <c r="E279" s="21">
        <v>10.354397097692109</v>
      </c>
      <c r="F279" s="21">
        <v>9.2363371571317767</v>
      </c>
      <c r="G279" s="21">
        <v>9.2687830131697382</v>
      </c>
      <c r="H279" s="21">
        <v>15.502748860401367</v>
      </c>
      <c r="I279" s="21">
        <v>14.596041981585515</v>
      </c>
      <c r="J279" s="21">
        <v>14.2600634522385</v>
      </c>
      <c r="K279" s="21">
        <v>15.535573320763444</v>
      </c>
      <c r="L279" s="21">
        <v>16.99380407127034</v>
      </c>
      <c r="M279" s="21">
        <v>16.499493721316036</v>
      </c>
      <c r="N279" s="21"/>
      <c r="O279" s="21"/>
    </row>
    <row r="280" spans="1:15" x14ac:dyDescent="0.35">
      <c r="A280" s="20" t="str">
        <f t="shared" si="4"/>
        <v>DISTRIBUCION VOLUMEN POR CRITERIO (kg o litros)Total AperitivosNORTE-CENTRO</v>
      </c>
      <c r="B280" s="20" t="s">
        <v>165</v>
      </c>
      <c r="C280" s="20" t="s">
        <v>21</v>
      </c>
      <c r="D280" s="20" t="s">
        <v>52</v>
      </c>
      <c r="E280" s="21">
        <v>9.4773363559295181</v>
      </c>
      <c r="F280" s="21">
        <v>11.553735629232657</v>
      </c>
      <c r="G280" s="21">
        <v>11.660396385944493</v>
      </c>
      <c r="H280" s="21">
        <v>10.1867251874865</v>
      </c>
      <c r="I280" s="21">
        <v>9.5617692579390337</v>
      </c>
      <c r="J280" s="21">
        <v>10.178564939746316</v>
      </c>
      <c r="K280" s="21">
        <v>8.5889862074953012</v>
      </c>
      <c r="L280" s="21">
        <v>9.6464237126826085</v>
      </c>
      <c r="M280" s="21">
        <v>14.005184775013687</v>
      </c>
      <c r="N280" s="21"/>
      <c r="O280" s="21"/>
    </row>
    <row r="281" spans="1:15" x14ac:dyDescent="0.35">
      <c r="A281" s="20" t="str">
        <f t="shared" si="4"/>
        <v>DISTRIBUCION VOLUMEN POR CRITERIO (kg o litros)Total AperitivosNOROESTE</v>
      </c>
      <c r="B281" s="20" t="s">
        <v>165</v>
      </c>
      <c r="C281" s="20" t="s">
        <v>21</v>
      </c>
      <c r="D281" s="20" t="s">
        <v>53</v>
      </c>
      <c r="E281" s="21">
        <v>8.3358129480269909</v>
      </c>
      <c r="F281" s="21">
        <v>9.5702430552303923</v>
      </c>
      <c r="G281" s="21">
        <v>7.1658293952295908</v>
      </c>
      <c r="H281" s="21">
        <v>5.7652961078318823</v>
      </c>
      <c r="I281" s="21">
        <v>6.8902502717802392</v>
      </c>
      <c r="J281" s="21">
        <v>5.0690560726648073</v>
      </c>
      <c r="K281" s="21">
        <v>5.4583951064941418</v>
      </c>
      <c r="L281" s="21">
        <v>5.3818943376528452</v>
      </c>
      <c r="M281" s="21">
        <v>4.6654466663365044</v>
      </c>
      <c r="N281" s="21"/>
      <c r="O281" s="21"/>
    </row>
    <row r="282" spans="1:15" x14ac:dyDescent="0.35">
      <c r="A282" s="20" t="str">
        <f t="shared" si="4"/>
        <v>DISTRIBUCION VOLUMEN POR CRITERIO (kg o litros)Total Aperitivos&lt;2MIL</v>
      </c>
      <c r="B282" s="20" t="s">
        <v>165</v>
      </c>
      <c r="C282" s="20" t="s">
        <v>21</v>
      </c>
      <c r="D282" s="20" t="s">
        <v>54</v>
      </c>
      <c r="E282" s="21">
        <v>5.1627221798878509</v>
      </c>
      <c r="F282" s="21">
        <v>6.8057287550791576</v>
      </c>
      <c r="G282" s="21">
        <v>6.1225771776615296</v>
      </c>
      <c r="H282" s="21">
        <v>4.241003299254011</v>
      </c>
      <c r="I282" s="21">
        <v>7.1789031129557301</v>
      </c>
      <c r="J282" s="21">
        <v>6.2317406412626273</v>
      </c>
      <c r="K282" s="21">
        <v>6.4810433315352824</v>
      </c>
      <c r="L282" s="21">
        <v>4.9392661005912046</v>
      </c>
      <c r="M282" s="21">
        <v>7.5955169876446069</v>
      </c>
      <c r="N282" s="21"/>
      <c r="O282" s="21"/>
    </row>
    <row r="283" spans="1:15" x14ac:dyDescent="0.35">
      <c r="A283" s="20" t="str">
        <f t="shared" si="4"/>
        <v>DISTRIBUCION VOLUMEN POR CRITERIO (kg o litros)Total Aperitivos2-5MIL</v>
      </c>
      <c r="B283" s="20" t="s">
        <v>165</v>
      </c>
      <c r="C283" s="20" t="s">
        <v>21</v>
      </c>
      <c r="D283" s="20" t="s">
        <v>55</v>
      </c>
      <c r="E283" s="21">
        <v>6.086914285149585</v>
      </c>
      <c r="F283" s="21">
        <v>4.503757254297911</v>
      </c>
      <c r="G283" s="21">
        <v>5.1479463122625502</v>
      </c>
      <c r="H283" s="21">
        <v>4.9534462561539687</v>
      </c>
      <c r="I283" s="21">
        <v>4.3531580055029817</v>
      </c>
      <c r="J283" s="21">
        <v>4.2996889136941912</v>
      </c>
      <c r="K283" s="21">
        <v>3.5336774200979062</v>
      </c>
      <c r="L283" s="21">
        <v>4.0714296426557484</v>
      </c>
      <c r="M283" s="21">
        <v>3.8425187971104031</v>
      </c>
      <c r="N283" s="21"/>
      <c r="O283" s="21"/>
    </row>
    <row r="284" spans="1:15" x14ac:dyDescent="0.35">
      <c r="A284" s="20" t="str">
        <f t="shared" si="4"/>
        <v>DISTRIBUCION VOLUMEN POR CRITERIO (kg o litros)Total Aperitivos5-10MIL</v>
      </c>
      <c r="B284" s="20" t="s">
        <v>165</v>
      </c>
      <c r="C284" s="20" t="s">
        <v>21</v>
      </c>
      <c r="D284" s="20" t="s">
        <v>56</v>
      </c>
      <c r="E284" s="21">
        <v>4.7778379300654805</v>
      </c>
      <c r="F284" s="21">
        <v>4.7396410988918989</v>
      </c>
      <c r="G284" s="21">
        <v>5.4703840184190975</v>
      </c>
      <c r="H284" s="21">
        <v>5.2680088448338696</v>
      </c>
      <c r="I284" s="21">
        <v>6.3738910087457512</v>
      </c>
      <c r="J284" s="21">
        <v>4.5333701795207642</v>
      </c>
      <c r="K284" s="21">
        <v>4.2928250836998725</v>
      </c>
      <c r="L284" s="21">
        <v>4.6256715290649026</v>
      </c>
      <c r="M284" s="21">
        <v>5.2858735481355206</v>
      </c>
      <c r="N284" s="21"/>
      <c r="O284" s="21"/>
    </row>
    <row r="285" spans="1:15" x14ac:dyDescent="0.35">
      <c r="A285" s="20" t="str">
        <f t="shared" si="4"/>
        <v>DISTRIBUCION VOLUMEN POR CRITERIO (kg o litros)Total Aperitivos10-30MIL</v>
      </c>
      <c r="B285" s="20" t="s">
        <v>165</v>
      </c>
      <c r="C285" s="20" t="s">
        <v>21</v>
      </c>
      <c r="D285" s="20" t="s">
        <v>57</v>
      </c>
      <c r="E285" s="21">
        <v>19.567317891647395</v>
      </c>
      <c r="F285" s="21">
        <v>22.610991924517705</v>
      </c>
      <c r="G285" s="21">
        <v>20.112246232166971</v>
      </c>
      <c r="H285" s="21">
        <v>23.328228230083798</v>
      </c>
      <c r="I285" s="21">
        <v>20.755649299421822</v>
      </c>
      <c r="J285" s="21">
        <v>20.536752791307006</v>
      </c>
      <c r="K285" s="21">
        <v>22.964438045113869</v>
      </c>
      <c r="L285" s="21">
        <v>22.307012560114003</v>
      </c>
      <c r="M285" s="21">
        <v>20.213124617503556</v>
      </c>
      <c r="N285" s="21"/>
      <c r="O285" s="21"/>
    </row>
    <row r="286" spans="1:15" x14ac:dyDescent="0.35">
      <c r="A286" s="20" t="str">
        <f t="shared" si="4"/>
        <v>DISTRIBUCION VOLUMEN POR CRITERIO (kg o litros)Total Aperitivos30-100MIL</v>
      </c>
      <c r="B286" s="20" t="s">
        <v>165</v>
      </c>
      <c r="C286" s="20" t="s">
        <v>21</v>
      </c>
      <c r="D286" s="20" t="s">
        <v>58</v>
      </c>
      <c r="E286" s="21">
        <v>21.940130884322151</v>
      </c>
      <c r="F286" s="21">
        <v>21.154211062297023</v>
      </c>
      <c r="G286" s="21">
        <v>24.196382848880905</v>
      </c>
      <c r="H286" s="21">
        <v>22.671223805837208</v>
      </c>
      <c r="I286" s="21">
        <v>24.753183256840153</v>
      </c>
      <c r="J286" s="21">
        <v>25.267733196596037</v>
      </c>
      <c r="K286" s="21">
        <v>23.288014554943206</v>
      </c>
      <c r="L286" s="21">
        <v>24.833523656190781</v>
      </c>
      <c r="M286" s="21">
        <v>23.484169857191944</v>
      </c>
      <c r="N286" s="21"/>
      <c r="O286" s="21"/>
    </row>
    <row r="287" spans="1:15" x14ac:dyDescent="0.35">
      <c r="A287" s="20" t="str">
        <f t="shared" si="4"/>
        <v>DISTRIBUCION VOLUMEN POR CRITERIO (kg o litros)Total Aperitivos100-200MIL</v>
      </c>
      <c r="B287" s="20" t="s">
        <v>165</v>
      </c>
      <c r="C287" s="20" t="s">
        <v>21</v>
      </c>
      <c r="D287" s="20" t="s">
        <v>59</v>
      </c>
      <c r="E287" s="21">
        <v>10.570568032757164</v>
      </c>
      <c r="F287" s="21">
        <v>9.3293586160202011</v>
      </c>
      <c r="G287" s="21">
        <v>8.772716447307058</v>
      </c>
      <c r="H287" s="21">
        <v>8.6695759269041286</v>
      </c>
      <c r="I287" s="21">
        <v>8.524440155469664</v>
      </c>
      <c r="J287" s="21">
        <v>9.0792235602127391</v>
      </c>
      <c r="K287" s="21">
        <v>9.6672860033784414</v>
      </c>
      <c r="L287" s="21">
        <v>10.87989284050297</v>
      </c>
      <c r="M287" s="21">
        <v>7.6810021832006692</v>
      </c>
      <c r="N287" s="21"/>
      <c r="O287" s="21"/>
    </row>
    <row r="288" spans="1:15" x14ac:dyDescent="0.35">
      <c r="A288" s="20" t="str">
        <f t="shared" si="4"/>
        <v>DISTRIBUCION VOLUMEN POR CRITERIO (kg o litros)Total Aperitivos200-500MIL</v>
      </c>
      <c r="B288" s="20" t="s">
        <v>165</v>
      </c>
      <c r="C288" s="20" t="s">
        <v>21</v>
      </c>
      <c r="D288" s="20" t="s">
        <v>60</v>
      </c>
      <c r="E288" s="21">
        <v>14.742506721121545</v>
      </c>
      <c r="F288" s="21">
        <v>14.712781885112763</v>
      </c>
      <c r="G288" s="21">
        <v>14.019765553092444</v>
      </c>
      <c r="H288" s="21">
        <v>15.227812270834884</v>
      </c>
      <c r="I288" s="21">
        <v>13.937953384576494</v>
      </c>
      <c r="J288" s="21">
        <v>13.903682754949994</v>
      </c>
      <c r="K288" s="21">
        <v>14.122052619753356</v>
      </c>
      <c r="L288" s="21">
        <v>13.129519797540556</v>
      </c>
      <c r="M288" s="21">
        <v>15.336313062617899</v>
      </c>
      <c r="N288" s="21"/>
      <c r="O288" s="21"/>
    </row>
    <row r="289" spans="1:15" x14ac:dyDescent="0.35">
      <c r="A289" s="20" t="str">
        <f t="shared" si="4"/>
        <v>DISTRIBUCION VOLUMEN POR CRITERIO (kg o litros)Total Aperitivos&gt;500MIL</v>
      </c>
      <c r="B289" s="20" t="s">
        <v>165</v>
      </c>
      <c r="C289" s="20" t="s">
        <v>21</v>
      </c>
      <c r="D289" s="20" t="s">
        <v>61</v>
      </c>
      <c r="E289" s="21">
        <v>17.15200157460897</v>
      </c>
      <c r="F289" s="21">
        <v>16.14353046817412</v>
      </c>
      <c r="G289" s="21">
        <v>16.157984854384303</v>
      </c>
      <c r="H289" s="21">
        <v>15.640697986531521</v>
      </c>
      <c r="I289" s="21">
        <v>14.122819117544166</v>
      </c>
      <c r="J289" s="21">
        <v>16.147808674914092</v>
      </c>
      <c r="K289" s="21">
        <v>15.650665554042325</v>
      </c>
      <c r="L289" s="21">
        <v>15.213683798344011</v>
      </c>
      <c r="M289" s="21">
        <v>16.561479032937566</v>
      </c>
      <c r="N289" s="21"/>
      <c r="O289" s="21"/>
    </row>
    <row r="290" spans="1:15" x14ac:dyDescent="0.35">
      <c r="A290" s="20" t="str">
        <f t="shared" si="4"/>
        <v>DISTRIBUCION VOLUMEN POR CRITERIO (kg o litros)Total AperitivosDE 15 A 19 AÑOS</v>
      </c>
      <c r="B290" s="20" t="s">
        <v>165</v>
      </c>
      <c r="C290" s="20" t="s">
        <v>21</v>
      </c>
      <c r="D290" s="20" t="s">
        <v>62</v>
      </c>
      <c r="E290" s="21">
        <v>6.1173431447405209</v>
      </c>
      <c r="F290" s="21">
        <v>4.8662964225583893</v>
      </c>
      <c r="G290" s="21">
        <v>5.2041457605981511</v>
      </c>
      <c r="H290" s="21">
        <v>8.8212340231531865</v>
      </c>
      <c r="I290" s="21">
        <v>6.9583664001910854</v>
      </c>
      <c r="J290" s="21">
        <v>7.3010096355521279</v>
      </c>
      <c r="K290" s="21">
        <v>7.4777423795194391</v>
      </c>
      <c r="L290" s="21">
        <v>11.813381600964366</v>
      </c>
      <c r="M290" s="21">
        <v>9.0287620750432325</v>
      </c>
      <c r="N290" s="21"/>
      <c r="O290" s="21"/>
    </row>
    <row r="291" spans="1:15" x14ac:dyDescent="0.35">
      <c r="A291" s="20" t="str">
        <f t="shared" si="4"/>
        <v>DISTRIBUCION VOLUMEN POR CRITERIO (kg o litros)Total AperitivosDE 20 A 24 AÑOS</v>
      </c>
      <c r="B291" s="20" t="s">
        <v>165</v>
      </c>
      <c r="C291" s="20" t="s">
        <v>21</v>
      </c>
      <c r="D291" s="20" t="s">
        <v>63</v>
      </c>
      <c r="E291" s="21">
        <v>4.5020807144758281</v>
      </c>
      <c r="F291" s="21">
        <v>4.9075222082691736</v>
      </c>
      <c r="G291" s="21">
        <v>3.7263343695236775</v>
      </c>
      <c r="H291" s="21">
        <v>3.3655045615878225</v>
      </c>
      <c r="I291" s="21">
        <v>3.8619721717346773</v>
      </c>
      <c r="J291" s="21">
        <v>3.2557372611363662</v>
      </c>
      <c r="K291" s="21">
        <v>3.6798598146077626</v>
      </c>
      <c r="L291" s="21">
        <v>5.0970490788394285</v>
      </c>
      <c r="M291" s="21">
        <v>3.5879220263817428</v>
      </c>
      <c r="N291" s="21"/>
      <c r="O291" s="21"/>
    </row>
    <row r="292" spans="1:15" x14ac:dyDescent="0.35">
      <c r="A292" s="20" t="str">
        <f t="shared" si="4"/>
        <v>DISTRIBUCION VOLUMEN POR CRITERIO (kg o litros)Total AperitivosDE 25 A 34 AÑOS</v>
      </c>
      <c r="B292" s="20" t="s">
        <v>165</v>
      </c>
      <c r="C292" s="20" t="s">
        <v>21</v>
      </c>
      <c r="D292" s="20" t="s">
        <v>64</v>
      </c>
      <c r="E292" s="21">
        <v>9.5003554184491534</v>
      </c>
      <c r="F292" s="21">
        <v>9.9811703466230632</v>
      </c>
      <c r="G292" s="21">
        <v>9.2109739888343096</v>
      </c>
      <c r="H292" s="21">
        <v>9.4013290200581157</v>
      </c>
      <c r="I292" s="21">
        <v>6.2756496432654503</v>
      </c>
      <c r="J292" s="21">
        <v>5.9948409494162442</v>
      </c>
      <c r="K292" s="21">
        <v>8.0636030837222243</v>
      </c>
      <c r="L292" s="21">
        <v>5.7559165922297391</v>
      </c>
      <c r="M292" s="21">
        <v>6.9156742977776409</v>
      </c>
      <c r="N292" s="21"/>
      <c r="O292" s="21"/>
    </row>
    <row r="293" spans="1:15" x14ac:dyDescent="0.35">
      <c r="A293" s="20" t="str">
        <f t="shared" si="4"/>
        <v>DISTRIBUCION VOLUMEN POR CRITERIO (kg o litros)Total AperitivosDE 35 A 49 AÑOS</v>
      </c>
      <c r="B293" s="20" t="s">
        <v>165</v>
      </c>
      <c r="C293" s="20" t="s">
        <v>21</v>
      </c>
      <c r="D293" s="20" t="s">
        <v>65</v>
      </c>
      <c r="E293" s="21">
        <v>23.030149111628809</v>
      </c>
      <c r="F293" s="21">
        <v>24.276587181540794</v>
      </c>
      <c r="G293" s="21">
        <v>25.696976260104176</v>
      </c>
      <c r="H293" s="21">
        <v>17.311582495460325</v>
      </c>
      <c r="I293" s="21">
        <v>21.291180709351448</v>
      </c>
      <c r="J293" s="21">
        <v>22.171831926849279</v>
      </c>
      <c r="K293" s="21">
        <v>22.459732532592515</v>
      </c>
      <c r="L293" s="21">
        <v>19.346271508143587</v>
      </c>
      <c r="M293" s="21">
        <v>21.722598552274341</v>
      </c>
      <c r="N293" s="21"/>
      <c r="O293" s="21"/>
    </row>
    <row r="294" spans="1:15" x14ac:dyDescent="0.35">
      <c r="A294" s="20" t="str">
        <f t="shared" si="4"/>
        <v>DISTRIBUCION VOLUMEN POR CRITERIO (kg o litros)Total AperitivosDE 50 A 59 AÑOS</v>
      </c>
      <c r="B294" s="20" t="s">
        <v>165</v>
      </c>
      <c r="C294" s="20" t="s">
        <v>21</v>
      </c>
      <c r="D294" s="20" t="s">
        <v>66</v>
      </c>
      <c r="E294" s="21">
        <v>23.684962297534064</v>
      </c>
      <c r="F294" s="21">
        <v>21.543728762499047</v>
      </c>
      <c r="G294" s="21">
        <v>20.879648386019493</v>
      </c>
      <c r="H294" s="21">
        <v>19.265964587037136</v>
      </c>
      <c r="I294" s="21">
        <v>18.598136244520795</v>
      </c>
      <c r="J294" s="21">
        <v>20.712752571235491</v>
      </c>
      <c r="K294" s="21">
        <v>18.243455929875299</v>
      </c>
      <c r="L294" s="21">
        <v>19.883983036272443</v>
      </c>
      <c r="M294" s="21">
        <v>20.490213982108951</v>
      </c>
      <c r="N294" s="21"/>
      <c r="O294" s="21"/>
    </row>
    <row r="295" spans="1:15" x14ac:dyDescent="0.35">
      <c r="A295" s="20" t="str">
        <f t="shared" si="4"/>
        <v>DISTRIBUCION VOLUMEN POR CRITERIO (kg o litros)Total AperitivosDE 60 A 75 AÑOS</v>
      </c>
      <c r="B295" s="20" t="s">
        <v>165</v>
      </c>
      <c r="C295" s="20" t="s">
        <v>21</v>
      </c>
      <c r="D295" s="20" t="s">
        <v>67</v>
      </c>
      <c r="E295" s="21">
        <v>33.165109002312334</v>
      </c>
      <c r="F295" s="21">
        <v>34.42469167782086</v>
      </c>
      <c r="G295" s="21">
        <v>35.281924381760739</v>
      </c>
      <c r="H295" s="21">
        <v>41.834385144973751</v>
      </c>
      <c r="I295" s="21">
        <v>43.01469120201746</v>
      </c>
      <c r="J295" s="21">
        <v>40.563828147757548</v>
      </c>
      <c r="K295" s="21">
        <v>40.075610970592578</v>
      </c>
      <c r="L295" s="21">
        <v>38.103399965941222</v>
      </c>
      <c r="M295" s="21">
        <v>38.254824991175227</v>
      </c>
      <c r="N295" s="21"/>
      <c r="O295" s="21"/>
    </row>
    <row r="296" spans="1:15" x14ac:dyDescent="0.35">
      <c r="A296" s="20" t="str">
        <f t="shared" si="4"/>
        <v>DISTRIBUCION VOLUMEN POR CRITERIO (kg o litros)Total AperitivosNIVEL ALTO</v>
      </c>
      <c r="B296" s="20" t="s">
        <v>165</v>
      </c>
      <c r="C296" s="20" t="s">
        <v>21</v>
      </c>
      <c r="D296" s="20" t="s">
        <v>122</v>
      </c>
      <c r="E296" s="21">
        <v>22.400412002383607</v>
      </c>
      <c r="F296" s="21">
        <v>21.980618593165502</v>
      </c>
      <c r="G296" s="21">
        <v>22.128815752675454</v>
      </c>
      <c r="H296" s="21">
        <v>17.89204663375293</v>
      </c>
      <c r="I296" s="21">
        <v>15.761652281221769</v>
      </c>
      <c r="J296" s="21">
        <v>16.479076775838092</v>
      </c>
      <c r="K296" s="21">
        <v>22.265057801750295</v>
      </c>
      <c r="L296" s="21">
        <v>18.503217104376546</v>
      </c>
      <c r="M296" s="21">
        <v>15.659466638051311</v>
      </c>
      <c r="N296" s="21"/>
      <c r="O296" s="21"/>
    </row>
    <row r="297" spans="1:15" x14ac:dyDescent="0.35">
      <c r="A297" s="20" t="str">
        <f t="shared" si="4"/>
        <v>DISTRIBUCION VOLUMEN POR CRITERIO (kg o litros)Total AperitivosNIVEL MEDIO ALTO</v>
      </c>
      <c r="B297" s="20" t="s">
        <v>165</v>
      </c>
      <c r="C297" s="20" t="s">
        <v>21</v>
      </c>
      <c r="D297" s="20" t="s">
        <v>123</v>
      </c>
      <c r="E297" s="21">
        <v>10.941561227118445</v>
      </c>
      <c r="F297" s="21">
        <v>10.724385861310461</v>
      </c>
      <c r="G297" s="21">
        <v>10.662299367155711</v>
      </c>
      <c r="H297" s="21">
        <v>8.3123620612853539</v>
      </c>
      <c r="I297" s="21">
        <v>9.9208173429952069</v>
      </c>
      <c r="J297" s="21">
        <v>11.032298644270169</v>
      </c>
      <c r="K297" s="21">
        <v>10.594848111266666</v>
      </c>
      <c r="L297" s="21">
        <v>10.508179792088317</v>
      </c>
      <c r="M297" s="21">
        <v>14.88692108804881</v>
      </c>
      <c r="N297" s="21"/>
      <c r="O297" s="21"/>
    </row>
    <row r="298" spans="1:15" x14ac:dyDescent="0.35">
      <c r="A298" s="20" t="str">
        <f t="shared" si="4"/>
        <v>DISTRIBUCION VOLUMEN POR CRITERIO (kg o litros)Total AperitivosNIVEL MEDIO</v>
      </c>
      <c r="B298" s="20" t="s">
        <v>165</v>
      </c>
      <c r="C298" s="20" t="s">
        <v>21</v>
      </c>
      <c r="D298" s="20" t="s">
        <v>124</v>
      </c>
      <c r="E298" s="21">
        <v>26.348875505756848</v>
      </c>
      <c r="F298" s="21">
        <v>25.480878964436066</v>
      </c>
      <c r="G298" s="21">
        <v>27.047950905012197</v>
      </c>
      <c r="H298" s="21">
        <v>32.808095860650752</v>
      </c>
      <c r="I298" s="21">
        <v>34.710108440162202</v>
      </c>
      <c r="J298" s="21">
        <v>29.394528921402461</v>
      </c>
      <c r="K298" s="21">
        <v>29.137905586792161</v>
      </c>
      <c r="L298" s="21">
        <v>29.978199434449763</v>
      </c>
      <c r="M298" s="21">
        <v>29.90474669179569</v>
      </c>
      <c r="N298" s="21"/>
      <c r="O298" s="21"/>
    </row>
    <row r="299" spans="1:15" x14ac:dyDescent="0.35">
      <c r="A299" s="20" t="str">
        <f t="shared" si="4"/>
        <v>DISTRIBUCION VOLUMEN POR CRITERIO (kg o litros)Total AperitivosNIVEL MEDIO BAJO</v>
      </c>
      <c r="B299" s="20" t="s">
        <v>165</v>
      </c>
      <c r="C299" s="20" t="s">
        <v>21</v>
      </c>
      <c r="D299" s="20" t="s">
        <v>125</v>
      </c>
      <c r="E299" s="21">
        <v>12.675317506832362</v>
      </c>
      <c r="F299" s="21">
        <v>11.687875242210533</v>
      </c>
      <c r="G299" s="21">
        <v>13.960153360575756</v>
      </c>
      <c r="H299" s="21">
        <v>14.008280966163403</v>
      </c>
      <c r="I299" s="21">
        <v>15.355454453547345</v>
      </c>
      <c r="J299" s="21">
        <v>17.343311319635692</v>
      </c>
      <c r="K299" s="21">
        <v>15.333305704510575</v>
      </c>
      <c r="L299" s="21">
        <v>17.518274705133834</v>
      </c>
      <c r="M299" s="21">
        <v>16.580641516768015</v>
      </c>
      <c r="N299" s="21"/>
      <c r="O299" s="21"/>
    </row>
    <row r="300" spans="1:15" x14ac:dyDescent="0.35">
      <c r="A300" s="20" t="str">
        <f t="shared" si="4"/>
        <v>DISTRIBUCION VOLUMEN POR CRITERIO (kg o litros)Total AperitivosNIVEL BAJO</v>
      </c>
      <c r="B300" s="20" t="s">
        <v>165</v>
      </c>
      <c r="C300" s="20" t="s">
        <v>21</v>
      </c>
      <c r="D300" s="20" t="s">
        <v>144</v>
      </c>
      <c r="E300" s="21">
        <v>27.633836886091672</v>
      </c>
      <c r="F300" s="21">
        <v>30.126240591694604</v>
      </c>
      <c r="G300" s="21">
        <v>26.200782869023865</v>
      </c>
      <c r="H300" s="21">
        <v>26.979215081401755</v>
      </c>
      <c r="I300" s="21">
        <v>24.251966408326162</v>
      </c>
      <c r="J300" s="21">
        <v>25.75078538454002</v>
      </c>
      <c r="K300" s="21">
        <v>22.668888257817503</v>
      </c>
      <c r="L300" s="21">
        <v>23.492129583384806</v>
      </c>
      <c r="M300" s="21">
        <v>22.968223436016931</v>
      </c>
      <c r="N300" s="21"/>
      <c r="O300" s="21"/>
    </row>
    <row r="301" spans="1:15" x14ac:dyDescent="0.35">
      <c r="A301" s="20" t="str">
        <f t="shared" si="4"/>
        <v>DISTRIBUCION VOLUMEN POR CRITERIO (kg o litros)Total AperitivosHOMBRE</v>
      </c>
      <c r="B301" s="20" t="s">
        <v>165</v>
      </c>
      <c r="C301" s="20" t="s">
        <v>21</v>
      </c>
      <c r="D301" s="20" t="s">
        <v>72</v>
      </c>
      <c r="E301" s="21">
        <v>41.007675878433439</v>
      </c>
      <c r="F301" s="21">
        <v>41.816070421404646</v>
      </c>
      <c r="G301" s="21">
        <v>39.647480150822773</v>
      </c>
      <c r="H301" s="21">
        <v>45.599035079600448</v>
      </c>
      <c r="I301" s="21">
        <v>48.823975628878713</v>
      </c>
      <c r="J301" s="21">
        <v>45.68455487026813</v>
      </c>
      <c r="K301" s="21">
        <v>52.448761981274096</v>
      </c>
      <c r="L301" s="21">
        <v>47.767292502500169</v>
      </c>
      <c r="M301" s="21">
        <v>44.726750700656417</v>
      </c>
      <c r="N301" s="21"/>
      <c r="O301" s="21"/>
    </row>
    <row r="302" spans="1:15" x14ac:dyDescent="0.35">
      <c r="A302" s="20" t="str">
        <f t="shared" si="4"/>
        <v>DISTRIBUCION VOLUMEN POR CRITERIO (kg o litros)Total AperitivosMUJER</v>
      </c>
      <c r="B302" s="20" t="s">
        <v>165</v>
      </c>
      <c r="C302" s="20" t="s">
        <v>21</v>
      </c>
      <c r="D302" s="20" t="s">
        <v>73</v>
      </c>
      <c r="E302" s="21">
        <v>58.992326599548072</v>
      </c>
      <c r="F302" s="21">
        <v>58.183930829764108</v>
      </c>
      <c r="G302" s="21">
        <v>60.352522221706536</v>
      </c>
      <c r="H302" s="21">
        <v>54.400968097651706</v>
      </c>
      <c r="I302" s="21">
        <v>51.176025259676948</v>
      </c>
      <c r="J302" s="21">
        <v>54.315445870323117</v>
      </c>
      <c r="K302" s="21">
        <v>47.551245859836591</v>
      </c>
      <c r="L302" s="21">
        <v>52.232706614426561</v>
      </c>
      <c r="M302" s="21">
        <v>55.273245513989153</v>
      </c>
      <c r="N302" s="21"/>
      <c r="O302" s="21"/>
    </row>
    <row r="303" spans="1:15" x14ac:dyDescent="0.35">
      <c r="A303" s="20" t="str">
        <f t="shared" si="4"/>
        <v>DISTRIBUCION VOLUMEN POR CRITERIO (kg o litros)Patatas Fritas + Otros Aperitivos SaladosT.ESPAÑA</v>
      </c>
      <c r="B303" s="20" t="s">
        <v>165</v>
      </c>
      <c r="C303" s="20" t="s">
        <v>22</v>
      </c>
      <c r="D303" s="20" t="s">
        <v>44</v>
      </c>
      <c r="E303" s="21">
        <v>100</v>
      </c>
      <c r="F303" s="21">
        <v>100</v>
      </c>
      <c r="G303" s="21">
        <v>100</v>
      </c>
      <c r="H303" s="21">
        <v>100</v>
      </c>
      <c r="I303" s="21">
        <v>100</v>
      </c>
      <c r="J303" s="21">
        <v>100</v>
      </c>
      <c r="K303" s="21">
        <v>100</v>
      </c>
      <c r="L303" s="21">
        <v>100</v>
      </c>
      <c r="M303" s="21">
        <v>100</v>
      </c>
      <c r="N303" s="21"/>
      <c r="O303" s="21"/>
    </row>
    <row r="304" spans="1:15" x14ac:dyDescent="0.35">
      <c r="A304" s="20" t="str">
        <f t="shared" si="4"/>
        <v>DISTRIBUCION VOLUMEN POR CRITERIO (kg o litros)Patatas Fritas + Otros Aperitivos SaladosBCN AM</v>
      </c>
      <c r="B304" s="20" t="s">
        <v>165</v>
      </c>
      <c r="C304" s="20" t="s">
        <v>22</v>
      </c>
      <c r="D304" s="20" t="s">
        <v>46</v>
      </c>
      <c r="E304" s="21">
        <v>9.2539352485687729</v>
      </c>
      <c r="F304" s="21">
        <v>11.609942929872192</v>
      </c>
      <c r="G304" s="21">
        <v>7.6602913216451185</v>
      </c>
      <c r="H304" s="21">
        <v>9.7119979025077381</v>
      </c>
      <c r="I304" s="21">
        <v>10.27641769898899</v>
      </c>
      <c r="J304" s="21">
        <v>13.677793889094495</v>
      </c>
      <c r="K304" s="21">
        <v>10.02960844224849</v>
      </c>
      <c r="L304" s="21">
        <v>9.6622330998566603</v>
      </c>
      <c r="M304" s="21">
        <v>11.393993245280296</v>
      </c>
      <c r="N304" s="21"/>
      <c r="O304" s="21"/>
    </row>
    <row r="305" spans="1:15" x14ac:dyDescent="0.35">
      <c r="A305" s="20" t="str">
        <f t="shared" si="4"/>
        <v>DISTRIBUCION VOLUMEN POR CRITERIO (kg o litros)Patatas Fritas + Otros Aperitivos SaladosREST.CAT ARAGON</v>
      </c>
      <c r="B305" s="20" t="s">
        <v>165</v>
      </c>
      <c r="C305" s="20" t="s">
        <v>22</v>
      </c>
      <c r="D305" s="20" t="s">
        <v>47</v>
      </c>
      <c r="E305" s="21">
        <v>15.022942238618441</v>
      </c>
      <c r="F305" s="21">
        <v>14.857008560026893</v>
      </c>
      <c r="G305" s="21">
        <v>14.036662692517639</v>
      </c>
      <c r="H305" s="21">
        <v>14.865399038792571</v>
      </c>
      <c r="I305" s="21">
        <v>13.881356395986597</v>
      </c>
      <c r="J305" s="21">
        <v>18.428016317835084</v>
      </c>
      <c r="K305" s="21">
        <v>16.12548030151148</v>
      </c>
      <c r="L305" s="21">
        <v>14.205464859465962</v>
      </c>
      <c r="M305" s="21">
        <v>12.766370034462129</v>
      </c>
      <c r="N305" s="21"/>
      <c r="O305" s="21"/>
    </row>
    <row r="306" spans="1:15" x14ac:dyDescent="0.35">
      <c r="A306" s="20" t="str">
        <f t="shared" si="4"/>
        <v>DISTRIBUCION VOLUMEN POR CRITERIO (kg o litros)Patatas Fritas + Otros Aperitivos SaladosLEVANTE</v>
      </c>
      <c r="B306" s="20" t="s">
        <v>165</v>
      </c>
      <c r="C306" s="20" t="s">
        <v>22</v>
      </c>
      <c r="D306" s="20" t="s">
        <v>48</v>
      </c>
      <c r="E306" s="21">
        <v>12.103734963320381</v>
      </c>
      <c r="F306" s="21">
        <v>13.33610335687467</v>
      </c>
      <c r="G306" s="21">
        <v>15.401468433561552</v>
      </c>
      <c r="H306" s="21">
        <v>11.491413272404289</v>
      </c>
      <c r="I306" s="21">
        <v>11.318993212320638</v>
      </c>
      <c r="J306" s="21">
        <v>9.4372908085197427</v>
      </c>
      <c r="K306" s="21">
        <v>10.854989961850174</v>
      </c>
      <c r="L306" s="21">
        <v>8.2145684396481684</v>
      </c>
      <c r="M306" s="21">
        <v>9.0524468341576938</v>
      </c>
      <c r="N306" s="21"/>
      <c r="O306" s="21"/>
    </row>
    <row r="307" spans="1:15" x14ac:dyDescent="0.35">
      <c r="A307" s="20" t="str">
        <f t="shared" si="4"/>
        <v>DISTRIBUCION VOLUMEN POR CRITERIO (kg o litros)Patatas Fritas + Otros Aperitivos SaladosANDALUCIA</v>
      </c>
      <c r="B307" s="20" t="s">
        <v>165</v>
      </c>
      <c r="C307" s="20" t="s">
        <v>22</v>
      </c>
      <c r="D307" s="20" t="s">
        <v>49</v>
      </c>
      <c r="E307" s="21">
        <v>21.212176162249243</v>
      </c>
      <c r="F307" s="21">
        <v>20.825567063207682</v>
      </c>
      <c r="G307" s="21">
        <v>20.575460951730665</v>
      </c>
      <c r="H307" s="21">
        <v>21.974539837810699</v>
      </c>
      <c r="I307" s="21">
        <v>22.414755497587976</v>
      </c>
      <c r="J307" s="21">
        <v>18.115302844803541</v>
      </c>
      <c r="K307" s="21">
        <v>22.910635987896473</v>
      </c>
      <c r="L307" s="21">
        <v>23.189724895622948</v>
      </c>
      <c r="M307" s="21">
        <v>24.213409312731063</v>
      </c>
      <c r="N307" s="21"/>
      <c r="O307" s="21"/>
    </row>
    <row r="308" spans="1:15" x14ac:dyDescent="0.35">
      <c r="A308" s="20" t="str">
        <f t="shared" si="4"/>
        <v>DISTRIBUCION VOLUMEN POR CRITERIO (kg o litros)Patatas Fritas + Otros Aperitivos SaladosMDD AM</v>
      </c>
      <c r="B308" s="20" t="s">
        <v>165</v>
      </c>
      <c r="C308" s="20" t="s">
        <v>22</v>
      </c>
      <c r="D308" s="20" t="s">
        <v>50</v>
      </c>
      <c r="E308" s="21">
        <v>13.634706829060717</v>
      </c>
      <c r="F308" s="21">
        <v>10.607712629905484</v>
      </c>
      <c r="G308" s="21">
        <v>15.59539613801574</v>
      </c>
      <c r="H308" s="21">
        <v>10.990454660032478</v>
      </c>
      <c r="I308" s="21">
        <v>9.9429820089730079</v>
      </c>
      <c r="J308" s="21">
        <v>11.168250140486666</v>
      </c>
      <c r="K308" s="21">
        <v>11.5307518768614</v>
      </c>
      <c r="L308" s="21">
        <v>13.389565843917284</v>
      </c>
      <c r="M308" s="21">
        <v>10.295966165737612</v>
      </c>
      <c r="N308" s="21"/>
      <c r="O308" s="21"/>
    </row>
    <row r="309" spans="1:15" x14ac:dyDescent="0.35">
      <c r="A309" s="20" t="str">
        <f t="shared" si="4"/>
        <v>DISTRIBUCION VOLUMEN POR CRITERIO (kg o litros)Patatas Fritas + Otros Aperitivos SaladosRTO CENTRO</v>
      </c>
      <c r="B309" s="20" t="s">
        <v>165</v>
      </c>
      <c r="C309" s="20" t="s">
        <v>22</v>
      </c>
      <c r="D309" s="20" t="s">
        <v>51</v>
      </c>
      <c r="E309" s="21">
        <v>10.721662537173179</v>
      </c>
      <c r="F309" s="21">
        <v>9.4928502503402417</v>
      </c>
      <c r="G309" s="21">
        <v>9.874179617338017</v>
      </c>
      <c r="H309" s="21">
        <v>17.737887764110933</v>
      </c>
      <c r="I309" s="21">
        <v>16.424406183719491</v>
      </c>
      <c r="J309" s="21">
        <v>14.814479371121706</v>
      </c>
      <c r="K309" s="21">
        <v>14.703703474927075</v>
      </c>
      <c r="L309" s="21">
        <v>17.839259548795301</v>
      </c>
      <c r="M309" s="21">
        <v>16.685468052769352</v>
      </c>
      <c r="N309" s="21"/>
      <c r="O309" s="21"/>
    </row>
    <row r="310" spans="1:15" x14ac:dyDescent="0.35">
      <c r="A310" s="20" t="str">
        <f t="shared" si="4"/>
        <v>DISTRIBUCION VOLUMEN POR CRITERIO (kg o litros)Patatas Fritas + Otros Aperitivos SaladosNORTE-CENTRO</v>
      </c>
      <c r="B310" s="20" t="s">
        <v>165</v>
      </c>
      <c r="C310" s="20" t="s">
        <v>22</v>
      </c>
      <c r="D310" s="20" t="s">
        <v>52</v>
      </c>
      <c r="E310" s="21">
        <v>9.1281089360566234</v>
      </c>
      <c r="F310" s="21">
        <v>10.766760750826824</v>
      </c>
      <c r="G310" s="21">
        <v>11.162343932796647</v>
      </c>
      <c r="H310" s="21">
        <v>8.3586513000249045</v>
      </c>
      <c r="I310" s="21">
        <v>9.1632421975714493</v>
      </c>
      <c r="J310" s="21">
        <v>10.058244422761538</v>
      </c>
      <c r="K310" s="21">
        <v>8.9055490249808393</v>
      </c>
      <c r="L310" s="21">
        <v>8.724582888427884</v>
      </c>
      <c r="M310" s="21">
        <v>11.75951764014161</v>
      </c>
      <c r="N310" s="21"/>
      <c r="O310" s="21"/>
    </row>
    <row r="311" spans="1:15" x14ac:dyDescent="0.35">
      <c r="A311" s="20" t="str">
        <f t="shared" si="4"/>
        <v>DISTRIBUCION VOLUMEN POR CRITERIO (kg o litros)Patatas Fritas + Otros Aperitivos SaladosNOROESTE</v>
      </c>
      <c r="B311" s="20" t="s">
        <v>165</v>
      </c>
      <c r="C311" s="20" t="s">
        <v>22</v>
      </c>
      <c r="D311" s="20" t="s">
        <v>53</v>
      </c>
      <c r="E311" s="21">
        <v>8.9227375520628627</v>
      </c>
      <c r="F311" s="21">
        <v>8.5040523823176137</v>
      </c>
      <c r="G311" s="21">
        <v>5.6942019808139896</v>
      </c>
      <c r="H311" s="21">
        <v>4.8696496292489302</v>
      </c>
      <c r="I311" s="21">
        <v>6.5778469071972809</v>
      </c>
      <c r="J311" s="21">
        <v>4.3006314005861483</v>
      </c>
      <c r="K311" s="21">
        <v>4.9392865079169743</v>
      </c>
      <c r="L311" s="21">
        <v>4.7745965725504753</v>
      </c>
      <c r="M311" s="21">
        <v>3.8328251822837971</v>
      </c>
      <c r="N311" s="21"/>
      <c r="O311" s="21"/>
    </row>
    <row r="312" spans="1:15" x14ac:dyDescent="0.35">
      <c r="A312" s="20" t="str">
        <f t="shared" si="4"/>
        <v>DISTRIBUCION VOLUMEN POR CRITERIO (kg o litros)Patatas Fritas + Otros Aperitivos Salados&lt;2MIL</v>
      </c>
      <c r="B312" s="20" t="s">
        <v>165</v>
      </c>
      <c r="C312" s="20" t="s">
        <v>22</v>
      </c>
      <c r="D312" s="20" t="s">
        <v>54</v>
      </c>
      <c r="E312" s="21">
        <v>4.6750200547119789</v>
      </c>
      <c r="F312" s="21">
        <v>6.8429922202338691</v>
      </c>
      <c r="G312" s="21">
        <v>6.5485436732605624</v>
      </c>
      <c r="H312" s="21">
        <v>3.880115675143911</v>
      </c>
      <c r="I312" s="21">
        <v>6.044608598092382</v>
      </c>
      <c r="J312" s="21">
        <v>6.5814922625132333</v>
      </c>
      <c r="K312" s="21">
        <v>6.2505414745362042</v>
      </c>
      <c r="L312" s="21">
        <v>5.3013771864767643</v>
      </c>
      <c r="M312" s="21">
        <v>8.5101152455974347</v>
      </c>
      <c r="N312" s="21"/>
      <c r="O312" s="21"/>
    </row>
    <row r="313" spans="1:15" x14ac:dyDescent="0.35">
      <c r="A313" s="20" t="str">
        <f t="shared" si="4"/>
        <v>DISTRIBUCION VOLUMEN POR CRITERIO (kg o litros)Patatas Fritas + Otros Aperitivos Salados2-5MIL</v>
      </c>
      <c r="B313" s="20" t="s">
        <v>165</v>
      </c>
      <c r="C313" s="20" t="s">
        <v>22</v>
      </c>
      <c r="D313" s="20" t="s">
        <v>55</v>
      </c>
      <c r="E313" s="21">
        <v>6.4680913474225958</v>
      </c>
      <c r="F313" s="21">
        <v>4.4264034313296721</v>
      </c>
      <c r="G313" s="21">
        <v>5.0729618890165122</v>
      </c>
      <c r="H313" s="21">
        <v>5.2986347419070681</v>
      </c>
      <c r="I313" s="21">
        <v>5.4510589576563522</v>
      </c>
      <c r="J313" s="21">
        <v>4.6177205711483014</v>
      </c>
      <c r="K313" s="21">
        <v>3.8279614732475222</v>
      </c>
      <c r="L313" s="21">
        <v>5.0633639826929544</v>
      </c>
      <c r="M313" s="21">
        <v>4.1558251848869361</v>
      </c>
      <c r="N313" s="21"/>
      <c r="O313" s="21"/>
    </row>
    <row r="314" spans="1:15" x14ac:dyDescent="0.35">
      <c r="A314" s="20" t="str">
        <f t="shared" si="4"/>
        <v>DISTRIBUCION VOLUMEN POR CRITERIO (kg o litros)Patatas Fritas + Otros Aperitivos Salados5-10MIL</v>
      </c>
      <c r="B314" s="20" t="s">
        <v>165</v>
      </c>
      <c r="C314" s="20" t="s">
        <v>22</v>
      </c>
      <c r="D314" s="20" t="s">
        <v>56</v>
      </c>
      <c r="E314" s="21">
        <v>4.6089497363107039</v>
      </c>
      <c r="F314" s="21">
        <v>4.9688634984239668</v>
      </c>
      <c r="G314" s="21">
        <v>6.0172137397453582</v>
      </c>
      <c r="H314" s="21">
        <v>5.1078330147010753</v>
      </c>
      <c r="I314" s="21">
        <v>7.2200554276151578</v>
      </c>
      <c r="J314" s="21">
        <v>4.3774711294187929</v>
      </c>
      <c r="K314" s="21">
        <v>3.8587444546070375</v>
      </c>
      <c r="L314" s="21">
        <v>4.7834666899153326</v>
      </c>
      <c r="M314" s="21">
        <v>5.8729869497346954</v>
      </c>
      <c r="N314" s="21"/>
      <c r="O314" s="21"/>
    </row>
    <row r="315" spans="1:15" x14ac:dyDescent="0.35">
      <c r="A315" s="20" t="str">
        <f t="shared" si="4"/>
        <v>DISTRIBUCION VOLUMEN POR CRITERIO (kg o litros)Patatas Fritas + Otros Aperitivos Salados10-30MIL</v>
      </c>
      <c r="B315" s="20" t="s">
        <v>165</v>
      </c>
      <c r="C315" s="20" t="s">
        <v>22</v>
      </c>
      <c r="D315" s="20" t="s">
        <v>57</v>
      </c>
      <c r="E315" s="21">
        <v>20.90571017204033</v>
      </c>
      <c r="F315" s="21">
        <v>23.008438479741439</v>
      </c>
      <c r="G315" s="21">
        <v>20.537401435155559</v>
      </c>
      <c r="H315" s="21">
        <v>26.574193094786509</v>
      </c>
      <c r="I315" s="21">
        <v>24.31010571928498</v>
      </c>
      <c r="J315" s="21">
        <v>22.652401618823685</v>
      </c>
      <c r="K315" s="21">
        <v>22.593260158662844</v>
      </c>
      <c r="L315" s="21">
        <v>24.458255042789279</v>
      </c>
      <c r="M315" s="21">
        <v>20.329265119961185</v>
      </c>
      <c r="N315" s="21"/>
      <c r="O315" s="21"/>
    </row>
    <row r="316" spans="1:15" x14ac:dyDescent="0.35">
      <c r="A316" s="20" t="str">
        <f t="shared" si="4"/>
        <v>DISTRIBUCION VOLUMEN POR CRITERIO (kg o litros)Patatas Fritas + Otros Aperitivos Salados30-100MIL</v>
      </c>
      <c r="B316" s="20" t="s">
        <v>165</v>
      </c>
      <c r="C316" s="20" t="s">
        <v>22</v>
      </c>
      <c r="D316" s="20" t="s">
        <v>58</v>
      </c>
      <c r="E316" s="21">
        <v>25.581328219235221</v>
      </c>
      <c r="F316" s="21">
        <v>21.092684216382882</v>
      </c>
      <c r="G316" s="21">
        <v>24.324677174061708</v>
      </c>
      <c r="H316" s="21">
        <v>21.025516032901109</v>
      </c>
      <c r="I316" s="21">
        <v>23.089691065347203</v>
      </c>
      <c r="J316" s="21">
        <v>21.296371220492809</v>
      </c>
      <c r="K316" s="21">
        <v>22.059947083998637</v>
      </c>
      <c r="L316" s="21">
        <v>23.486624884859179</v>
      </c>
      <c r="M316" s="21">
        <v>24.837875775029062</v>
      </c>
      <c r="N316" s="21"/>
      <c r="O316" s="21"/>
    </row>
    <row r="317" spans="1:15" x14ac:dyDescent="0.35">
      <c r="A317" s="20" t="str">
        <f t="shared" si="4"/>
        <v>DISTRIBUCION VOLUMEN POR CRITERIO (kg o litros)Patatas Fritas + Otros Aperitivos Salados100-200MIL</v>
      </c>
      <c r="B317" s="20" t="s">
        <v>165</v>
      </c>
      <c r="C317" s="20" t="s">
        <v>22</v>
      </c>
      <c r="D317" s="20" t="s">
        <v>59</v>
      </c>
      <c r="E317" s="21">
        <v>10.062752544446557</v>
      </c>
      <c r="F317" s="21">
        <v>9.3238191929002809</v>
      </c>
      <c r="G317" s="21">
        <v>8.5421563466565313</v>
      </c>
      <c r="H317" s="21">
        <v>10.211961827839938</v>
      </c>
      <c r="I317" s="21">
        <v>8.5438354385156661</v>
      </c>
      <c r="J317" s="21">
        <v>10.758291831560975</v>
      </c>
      <c r="K317" s="21">
        <v>10.896974455610913</v>
      </c>
      <c r="L317" s="21">
        <v>12.879629319317404</v>
      </c>
      <c r="M317" s="21">
        <v>8.4319267021021265</v>
      </c>
      <c r="N317" s="21"/>
      <c r="O317" s="21"/>
    </row>
    <row r="318" spans="1:15" x14ac:dyDescent="0.35">
      <c r="A318" s="20" t="str">
        <f t="shared" si="4"/>
        <v>DISTRIBUCION VOLUMEN POR CRITERIO (kg o litros)Patatas Fritas + Otros Aperitivos Salados200-500MIL</v>
      </c>
      <c r="B318" s="20" t="s">
        <v>165</v>
      </c>
      <c r="C318" s="20" t="s">
        <v>22</v>
      </c>
      <c r="D318" s="20" t="s">
        <v>60</v>
      </c>
      <c r="E318" s="21">
        <v>9.9745130458375204</v>
      </c>
      <c r="F318" s="21">
        <v>12.561340102882451</v>
      </c>
      <c r="G318" s="21">
        <v>11.845776452713212</v>
      </c>
      <c r="H318" s="21">
        <v>10.442322876919892</v>
      </c>
      <c r="I318" s="21">
        <v>10.407311596820087</v>
      </c>
      <c r="J318" s="21">
        <v>11.328484709998939</v>
      </c>
      <c r="K318" s="21">
        <v>13.862202920041375</v>
      </c>
      <c r="L318" s="21">
        <v>7.9197835407178045</v>
      </c>
      <c r="M318" s="21">
        <v>10.932976659769261</v>
      </c>
      <c r="N318" s="21"/>
      <c r="O318" s="21"/>
    </row>
    <row r="319" spans="1:15" x14ac:dyDescent="0.35">
      <c r="A319" s="20" t="str">
        <f t="shared" si="4"/>
        <v>DISTRIBUCION VOLUMEN POR CRITERIO (kg o litros)Patatas Fritas + Otros Aperitivos Salados&gt;500MIL</v>
      </c>
      <c r="B319" s="20" t="s">
        <v>165</v>
      </c>
      <c r="C319" s="20" t="s">
        <v>22</v>
      </c>
      <c r="D319" s="20" t="s">
        <v>61</v>
      </c>
      <c r="E319" s="21">
        <v>17.723634380263803</v>
      </c>
      <c r="F319" s="21">
        <v>17.775457343768856</v>
      </c>
      <c r="G319" s="21">
        <v>17.111272182587051</v>
      </c>
      <c r="H319" s="21">
        <v>17.459417201990714</v>
      </c>
      <c r="I319" s="21">
        <v>14.933335263217279</v>
      </c>
      <c r="J319" s="21">
        <v>18.38777596286948</v>
      </c>
      <c r="K319" s="21">
        <v>16.650372971456783</v>
      </c>
      <c r="L319" s="21">
        <v>16.107498861241933</v>
      </c>
      <c r="M319" s="21">
        <v>16.929028782591534</v>
      </c>
      <c r="N319" s="21"/>
      <c r="O319" s="21"/>
    </row>
    <row r="320" spans="1:15" x14ac:dyDescent="0.35">
      <c r="A320" s="20" t="str">
        <f t="shared" si="4"/>
        <v>DISTRIBUCION VOLUMEN POR CRITERIO (kg o litros)Patatas Fritas + Otros Aperitivos SaladosDE 15 A 19 AÑOS</v>
      </c>
      <c r="B320" s="20" t="s">
        <v>165</v>
      </c>
      <c r="C320" s="20" t="s">
        <v>22</v>
      </c>
      <c r="D320" s="20" t="s">
        <v>62</v>
      </c>
      <c r="E320" s="21">
        <v>8.1226644583776437</v>
      </c>
      <c r="F320" s="21">
        <v>4.3812023578014685</v>
      </c>
      <c r="G320" s="21">
        <v>4.5515068796264266</v>
      </c>
      <c r="H320" s="21">
        <v>9.3533658452985584</v>
      </c>
      <c r="I320" s="21">
        <v>6.8327203269138286</v>
      </c>
      <c r="J320" s="21">
        <v>9.230279471028938</v>
      </c>
      <c r="K320" s="21">
        <v>6.7317798517372127</v>
      </c>
      <c r="L320" s="21">
        <v>12.752167167131503</v>
      </c>
      <c r="M320" s="21">
        <v>9.7971395055390555</v>
      </c>
      <c r="N320" s="21"/>
      <c r="O320" s="21"/>
    </row>
    <row r="321" spans="1:15" x14ac:dyDescent="0.35">
      <c r="A321" s="20" t="str">
        <f t="shared" si="4"/>
        <v>DISTRIBUCION VOLUMEN POR CRITERIO (kg o litros)Patatas Fritas + Otros Aperitivos SaladosDE 20 A 24 AÑOS</v>
      </c>
      <c r="B321" s="20" t="s">
        <v>165</v>
      </c>
      <c r="C321" s="20" t="s">
        <v>22</v>
      </c>
      <c r="D321" s="20" t="s">
        <v>63</v>
      </c>
      <c r="E321" s="21">
        <v>5.1693575200447688</v>
      </c>
      <c r="F321" s="21">
        <v>6.8184039942413914</v>
      </c>
      <c r="G321" s="21">
        <v>4.6635677388035788</v>
      </c>
      <c r="H321" s="21">
        <v>4.2044452747710892</v>
      </c>
      <c r="I321" s="21">
        <v>5.4717535059382305</v>
      </c>
      <c r="J321" s="21">
        <v>4.3676967222041876</v>
      </c>
      <c r="K321" s="21">
        <v>3.8078410861524499</v>
      </c>
      <c r="L321" s="21">
        <v>7.2595208638432842</v>
      </c>
      <c r="M321" s="21">
        <v>5.6299126601688707</v>
      </c>
      <c r="N321" s="21"/>
      <c r="O321" s="21"/>
    </row>
    <row r="322" spans="1:15" x14ac:dyDescent="0.35">
      <c r="A322" s="20" t="str">
        <f t="shared" si="4"/>
        <v>DISTRIBUCION VOLUMEN POR CRITERIO (kg o litros)Patatas Fritas + Otros Aperitivos SaladosDE 25 A 34 AÑOS</v>
      </c>
      <c r="B322" s="20" t="s">
        <v>165</v>
      </c>
      <c r="C322" s="20" t="s">
        <v>22</v>
      </c>
      <c r="D322" s="20" t="s">
        <v>64</v>
      </c>
      <c r="E322" s="21">
        <v>10.205650074080701</v>
      </c>
      <c r="F322" s="21">
        <v>10.070544084615946</v>
      </c>
      <c r="G322" s="21">
        <v>9.2811896442580579</v>
      </c>
      <c r="H322" s="21">
        <v>9.6742305058143998</v>
      </c>
      <c r="I322" s="21">
        <v>6.7933503675921783</v>
      </c>
      <c r="J322" s="21">
        <v>6.8607052219850821</v>
      </c>
      <c r="K322" s="21">
        <v>9.9565331741867027</v>
      </c>
      <c r="L322" s="21">
        <v>6.4275753248935832</v>
      </c>
      <c r="M322" s="21">
        <v>7.2118521897704291</v>
      </c>
      <c r="N322" s="21"/>
      <c r="O322" s="21"/>
    </row>
    <row r="323" spans="1:15" x14ac:dyDescent="0.35">
      <c r="A323" s="20" t="str">
        <f t="shared" si="4"/>
        <v>DISTRIBUCION VOLUMEN POR CRITERIO (kg o litros)Patatas Fritas + Otros Aperitivos SaladosDE 35 A 49 AÑOS</v>
      </c>
      <c r="B323" s="20" t="s">
        <v>165</v>
      </c>
      <c r="C323" s="20" t="s">
        <v>22</v>
      </c>
      <c r="D323" s="20" t="s">
        <v>65</v>
      </c>
      <c r="E323" s="21">
        <v>26.776085979093299</v>
      </c>
      <c r="F323" s="21">
        <v>27.683084807585551</v>
      </c>
      <c r="G323" s="21">
        <v>28.371835350027787</v>
      </c>
      <c r="H323" s="21">
        <v>20.112196434408343</v>
      </c>
      <c r="I323" s="21">
        <v>24.629794674920003</v>
      </c>
      <c r="J323" s="21">
        <v>24.988652001893499</v>
      </c>
      <c r="K323" s="21">
        <v>22.644259423889135</v>
      </c>
      <c r="L323" s="21">
        <v>22.413517124632389</v>
      </c>
      <c r="M323" s="21">
        <v>25.568665470813563</v>
      </c>
      <c r="N323" s="21"/>
      <c r="O323" s="21"/>
    </row>
    <row r="324" spans="1:15" x14ac:dyDescent="0.35">
      <c r="A324" s="20" t="str">
        <f t="shared" ref="A324:A387" si="5">B324&amp;C324&amp;D324</f>
        <v>DISTRIBUCION VOLUMEN POR CRITERIO (kg o litros)Patatas Fritas + Otros Aperitivos SaladosDE 50 A 59 AÑOS</v>
      </c>
      <c r="B324" s="20" t="s">
        <v>165</v>
      </c>
      <c r="C324" s="20" t="s">
        <v>22</v>
      </c>
      <c r="D324" s="20" t="s">
        <v>66</v>
      </c>
      <c r="E324" s="21">
        <v>20.538925517708083</v>
      </c>
      <c r="F324" s="21">
        <v>21.70634100402286</v>
      </c>
      <c r="G324" s="21">
        <v>22.068866938710045</v>
      </c>
      <c r="H324" s="21">
        <v>20.663499137866488</v>
      </c>
      <c r="I324" s="21">
        <v>19.417713536770197</v>
      </c>
      <c r="J324" s="21">
        <v>19.845729737310876</v>
      </c>
      <c r="K324" s="21">
        <v>19.689800090562816</v>
      </c>
      <c r="L324" s="21">
        <v>17.664331548044736</v>
      </c>
      <c r="M324" s="21">
        <v>19.776797211150946</v>
      </c>
      <c r="N324" s="21"/>
      <c r="O324" s="21"/>
    </row>
    <row r="325" spans="1:15" x14ac:dyDescent="0.35">
      <c r="A325" s="20" t="str">
        <f t="shared" si="5"/>
        <v>DISTRIBUCION VOLUMEN POR CRITERIO (kg o litros)Patatas Fritas + Otros Aperitivos SaladosDE 60 A 75 AÑOS</v>
      </c>
      <c r="B325" s="20" t="s">
        <v>165</v>
      </c>
      <c r="C325" s="20" t="s">
        <v>22</v>
      </c>
      <c r="D325" s="20" t="s">
        <v>67</v>
      </c>
      <c r="E325" s="21">
        <v>29.187315432950069</v>
      </c>
      <c r="F325" s="21">
        <v>29.340417749845393</v>
      </c>
      <c r="G325" s="21">
        <v>31.063035011074401</v>
      </c>
      <c r="H325" s="21">
        <v>35.992263253830011</v>
      </c>
      <c r="I325" s="21">
        <v>36.854666277475786</v>
      </c>
      <c r="J325" s="21">
        <v>34.706945560538237</v>
      </c>
      <c r="K325" s="21">
        <v>37.169790545406627</v>
      </c>
      <c r="L325" s="21">
        <v>33.482888351177834</v>
      </c>
      <c r="M325" s="21">
        <v>32.015627724178103</v>
      </c>
      <c r="N325" s="21"/>
      <c r="O325" s="21"/>
    </row>
    <row r="326" spans="1:15" x14ac:dyDescent="0.35">
      <c r="A326" s="20" t="str">
        <f t="shared" si="5"/>
        <v>DISTRIBUCION VOLUMEN POR CRITERIO (kg o litros)Patatas Fritas + Otros Aperitivos SaladosNIVEL ALTO</v>
      </c>
      <c r="B326" s="20" t="s">
        <v>165</v>
      </c>
      <c r="C326" s="20" t="s">
        <v>22</v>
      </c>
      <c r="D326" s="20" t="s">
        <v>122</v>
      </c>
      <c r="E326" s="21">
        <v>24.891405731242877</v>
      </c>
      <c r="F326" s="21">
        <v>25.336524551030077</v>
      </c>
      <c r="G326" s="21">
        <v>24.53571585180865</v>
      </c>
      <c r="H326" s="21">
        <v>17.615137415337148</v>
      </c>
      <c r="I326" s="21">
        <v>17.13523279628901</v>
      </c>
      <c r="J326" s="21">
        <v>18.140471005465439</v>
      </c>
      <c r="K326" s="21">
        <v>23.858068838610627</v>
      </c>
      <c r="L326" s="21">
        <v>24.645597777463117</v>
      </c>
      <c r="M326" s="21">
        <v>18.619713439075436</v>
      </c>
      <c r="N326" s="21"/>
      <c r="O326" s="21"/>
    </row>
    <row r="327" spans="1:15" x14ac:dyDescent="0.35">
      <c r="A327" s="20" t="str">
        <f t="shared" si="5"/>
        <v>DISTRIBUCION VOLUMEN POR CRITERIO (kg o litros)Patatas Fritas + Otros Aperitivos SaladosNIVEL MEDIO ALTO</v>
      </c>
      <c r="B327" s="20" t="s">
        <v>165</v>
      </c>
      <c r="C327" s="20" t="s">
        <v>22</v>
      </c>
      <c r="D327" s="20" t="s">
        <v>123</v>
      </c>
      <c r="E327" s="21">
        <v>11.769480946787777</v>
      </c>
      <c r="F327" s="21">
        <v>11.595174665123565</v>
      </c>
      <c r="G327" s="21">
        <v>11.712417602151483</v>
      </c>
      <c r="H327" s="21">
        <v>10.606204210627187</v>
      </c>
      <c r="I327" s="21">
        <v>10.5895684265213</v>
      </c>
      <c r="J327" s="21">
        <v>11.279154075180919</v>
      </c>
      <c r="K327" s="21">
        <v>10.032417274235746</v>
      </c>
      <c r="L327" s="21">
        <v>11.354229806022923</v>
      </c>
      <c r="M327" s="21">
        <v>15.627177783240645</v>
      </c>
      <c r="N327" s="21"/>
      <c r="O327" s="21"/>
    </row>
    <row r="328" spans="1:15" x14ac:dyDescent="0.35">
      <c r="A328" s="20" t="str">
        <f t="shared" si="5"/>
        <v>DISTRIBUCION VOLUMEN POR CRITERIO (kg o litros)Patatas Fritas + Otros Aperitivos SaladosNIVEL MEDIO</v>
      </c>
      <c r="B328" s="20" t="s">
        <v>165</v>
      </c>
      <c r="C328" s="20" t="s">
        <v>22</v>
      </c>
      <c r="D328" s="20" t="s">
        <v>124</v>
      </c>
      <c r="E328" s="21">
        <v>26.65468870885886</v>
      </c>
      <c r="F328" s="21">
        <v>22.017522879029499</v>
      </c>
      <c r="G328" s="21">
        <v>26.352452168234304</v>
      </c>
      <c r="H328" s="21">
        <v>32.250944880995483</v>
      </c>
      <c r="I328" s="21">
        <v>36.236034251385099</v>
      </c>
      <c r="J328" s="21">
        <v>31.839827179230895</v>
      </c>
      <c r="K328" s="21">
        <v>29.598819141377014</v>
      </c>
      <c r="L328" s="21">
        <v>30.992482489488804</v>
      </c>
      <c r="M328" s="21">
        <v>30.42764932336009</v>
      </c>
      <c r="N328" s="21"/>
      <c r="O328" s="21"/>
    </row>
    <row r="329" spans="1:15" x14ac:dyDescent="0.35">
      <c r="A329" s="20" t="str">
        <f t="shared" si="5"/>
        <v>DISTRIBUCION VOLUMEN POR CRITERIO (kg o litros)Patatas Fritas + Otros Aperitivos SaladosNIVEL MEDIO BAJO</v>
      </c>
      <c r="B329" s="20" t="s">
        <v>165</v>
      </c>
      <c r="C329" s="20" t="s">
        <v>22</v>
      </c>
      <c r="D329" s="20" t="s">
        <v>125</v>
      </c>
      <c r="E329" s="21">
        <v>12.655326487570612</v>
      </c>
      <c r="F329" s="21">
        <v>11.24919537617005</v>
      </c>
      <c r="G329" s="21">
        <v>12.836547282572871</v>
      </c>
      <c r="H329" s="21">
        <v>12.868236378824131</v>
      </c>
      <c r="I329" s="21">
        <v>15.757192520367019</v>
      </c>
      <c r="J329" s="21">
        <v>17.333830421735613</v>
      </c>
      <c r="K329" s="21">
        <v>13.140345763263769</v>
      </c>
      <c r="L329" s="21">
        <v>14.076683626033946</v>
      </c>
      <c r="M329" s="21">
        <v>14.26219877569846</v>
      </c>
      <c r="N329" s="21"/>
      <c r="O329" s="21"/>
    </row>
    <row r="330" spans="1:15" x14ac:dyDescent="0.35">
      <c r="A330" s="20" t="str">
        <f t="shared" si="5"/>
        <v>DISTRIBUCION VOLUMEN POR CRITERIO (kg o litros)Patatas Fritas + Otros Aperitivos SaladosNIVEL BAJO</v>
      </c>
      <c r="B330" s="20" t="s">
        <v>165</v>
      </c>
      <c r="C330" s="20" t="s">
        <v>22</v>
      </c>
      <c r="D330" s="20" t="s">
        <v>144</v>
      </c>
      <c r="E330" s="21">
        <v>24.029103554023415</v>
      </c>
      <c r="F330" s="21">
        <v>29.801579545573208</v>
      </c>
      <c r="G330" s="21">
        <v>24.56286840273798</v>
      </c>
      <c r="H330" s="21">
        <v>26.659474478632255</v>
      </c>
      <c r="I330" s="21">
        <v>20.281971219817486</v>
      </c>
      <c r="J330" s="21">
        <v>21.406731464410502</v>
      </c>
      <c r="K330" s="21">
        <v>23.370354910364004</v>
      </c>
      <c r="L330" s="21">
        <v>18.931009147265204</v>
      </c>
      <c r="M330" s="21">
        <v>21.063259269128547</v>
      </c>
      <c r="N330" s="21"/>
      <c r="O330" s="21"/>
    </row>
    <row r="331" spans="1:15" x14ac:dyDescent="0.35">
      <c r="A331" s="20" t="str">
        <f t="shared" si="5"/>
        <v>DISTRIBUCION VOLUMEN POR CRITERIO (kg o litros)Patatas Fritas + Otros Aperitivos SaladosHOMBRE</v>
      </c>
      <c r="B331" s="20" t="s">
        <v>165</v>
      </c>
      <c r="C331" s="20" t="s">
        <v>22</v>
      </c>
      <c r="D331" s="20" t="s">
        <v>72</v>
      </c>
      <c r="E331" s="21">
        <v>42.201390504092124</v>
      </c>
      <c r="F331" s="21">
        <v>38.719183856673325</v>
      </c>
      <c r="G331" s="21">
        <v>39.284460132625085</v>
      </c>
      <c r="H331" s="21">
        <v>47.080779655846925</v>
      </c>
      <c r="I331" s="21">
        <v>53.51256120834055</v>
      </c>
      <c r="J331" s="21">
        <v>49.570068908634234</v>
      </c>
      <c r="K331" s="21">
        <v>51.112926358366941</v>
      </c>
      <c r="L331" s="21">
        <v>54.526505041112628</v>
      </c>
      <c r="M331" s="21">
        <v>47.243761311584983</v>
      </c>
      <c r="N331" s="21"/>
      <c r="O331" s="21"/>
    </row>
    <row r="332" spans="1:15" x14ac:dyDescent="0.35">
      <c r="A332" s="20" t="str">
        <f t="shared" si="5"/>
        <v>DISTRIBUCION VOLUMEN POR CRITERIO (kg o litros)Patatas Fritas + Otros Aperitivos SaladosMUJER</v>
      </c>
      <c r="B332" s="20" t="s">
        <v>165</v>
      </c>
      <c r="C332" s="20" t="s">
        <v>22</v>
      </c>
      <c r="D332" s="20" t="s">
        <v>73</v>
      </c>
      <c r="E332" s="21">
        <v>57.79861185744295</v>
      </c>
      <c r="F332" s="21">
        <v>61.280814340911817</v>
      </c>
      <c r="G332" s="21">
        <v>60.715539111834126</v>
      </c>
      <c r="H332" s="21">
        <v>52.919222260524855</v>
      </c>
      <c r="I332" s="21">
        <v>46.487442504941932</v>
      </c>
      <c r="J332" s="21">
        <v>50.429938258370967</v>
      </c>
      <c r="K332" s="21">
        <v>48.887087148680891</v>
      </c>
      <c r="L332" s="21">
        <v>45.473491987139582</v>
      </c>
      <c r="M332" s="21">
        <v>52.756230729690422</v>
      </c>
      <c r="N332" s="21"/>
      <c r="O332" s="21"/>
    </row>
    <row r="333" spans="1:15" x14ac:dyDescent="0.35">
      <c r="A333" s="20" t="str">
        <f t="shared" si="5"/>
        <v>DISTRIBUCION VOLUMEN POR CRITERIO (kg o litros)Patatas FritasT.ESPAÑA</v>
      </c>
      <c r="B333" s="20" t="s">
        <v>165</v>
      </c>
      <c r="C333" s="20" t="s">
        <v>23</v>
      </c>
      <c r="D333" s="20" t="s">
        <v>44</v>
      </c>
      <c r="E333" s="21">
        <v>100</v>
      </c>
      <c r="F333" s="21">
        <v>100</v>
      </c>
      <c r="G333" s="21">
        <v>100</v>
      </c>
      <c r="H333" s="21">
        <v>100</v>
      </c>
      <c r="I333" s="21">
        <v>100</v>
      </c>
      <c r="J333" s="21">
        <v>100</v>
      </c>
      <c r="K333" s="21">
        <v>100</v>
      </c>
      <c r="L333" s="21">
        <v>100</v>
      </c>
      <c r="M333" s="21">
        <v>100</v>
      </c>
      <c r="N333" s="21"/>
      <c r="O333" s="21"/>
    </row>
    <row r="334" spans="1:15" x14ac:dyDescent="0.35">
      <c r="A334" s="20" t="str">
        <f t="shared" si="5"/>
        <v>DISTRIBUCION VOLUMEN POR CRITERIO (kg o litros)Patatas FritasBCN AM</v>
      </c>
      <c r="B334" s="20" t="s">
        <v>165</v>
      </c>
      <c r="C334" s="20" t="s">
        <v>23</v>
      </c>
      <c r="D334" s="20" t="s">
        <v>46</v>
      </c>
      <c r="E334" s="21">
        <v>10.090561102275371</v>
      </c>
      <c r="F334" s="21">
        <v>11.53368386045989</v>
      </c>
      <c r="G334" s="21">
        <v>7.8272374562004075</v>
      </c>
      <c r="H334" s="21">
        <v>9.0286600087126256</v>
      </c>
      <c r="I334" s="21">
        <v>7.7203571343698538</v>
      </c>
      <c r="J334" s="21">
        <v>10.004719053301022</v>
      </c>
      <c r="K334" s="21">
        <v>9.2199189111501489</v>
      </c>
      <c r="L334" s="21">
        <v>12.711314588012575</v>
      </c>
      <c r="M334" s="21">
        <v>13.981197767679292</v>
      </c>
      <c r="N334" s="21"/>
      <c r="O334" s="21"/>
    </row>
    <row r="335" spans="1:15" x14ac:dyDescent="0.35">
      <c r="A335" s="20" t="str">
        <f t="shared" si="5"/>
        <v>DISTRIBUCION VOLUMEN POR CRITERIO (kg o litros)Patatas FritasREST.CAT ARAGON</v>
      </c>
      <c r="B335" s="20" t="s">
        <v>165</v>
      </c>
      <c r="C335" s="20" t="s">
        <v>23</v>
      </c>
      <c r="D335" s="20" t="s">
        <v>47</v>
      </c>
      <c r="E335" s="21">
        <v>15.026440112664563</v>
      </c>
      <c r="F335" s="21">
        <v>15.163972928934614</v>
      </c>
      <c r="G335" s="21">
        <v>12.157813928354591</v>
      </c>
      <c r="H335" s="21">
        <v>15.949755424537665</v>
      </c>
      <c r="I335" s="21">
        <v>12.503229505033286</v>
      </c>
      <c r="J335" s="21">
        <v>20.718698580769939</v>
      </c>
      <c r="K335" s="21">
        <v>17.268504171458382</v>
      </c>
      <c r="L335" s="21">
        <v>12.921143522546014</v>
      </c>
      <c r="M335" s="21">
        <v>14.268403654699377</v>
      </c>
      <c r="N335" s="21"/>
      <c r="O335" s="21"/>
    </row>
    <row r="336" spans="1:15" x14ac:dyDescent="0.35">
      <c r="A336" s="20" t="str">
        <f t="shared" si="5"/>
        <v>DISTRIBUCION VOLUMEN POR CRITERIO (kg o litros)Patatas FritasLEVANTE</v>
      </c>
      <c r="B336" s="20" t="s">
        <v>165</v>
      </c>
      <c r="C336" s="20" t="s">
        <v>23</v>
      </c>
      <c r="D336" s="20" t="s">
        <v>48</v>
      </c>
      <c r="E336" s="21">
        <v>12.090070130815562</v>
      </c>
      <c r="F336" s="21">
        <v>14.029566287093925</v>
      </c>
      <c r="G336" s="21">
        <v>14.888436377791454</v>
      </c>
      <c r="H336" s="21">
        <v>12.691392653077834</v>
      </c>
      <c r="I336" s="21">
        <v>13.33134729239733</v>
      </c>
      <c r="J336" s="21">
        <v>10.110231299161507</v>
      </c>
      <c r="K336" s="21">
        <v>12.625038533250905</v>
      </c>
      <c r="L336" s="21">
        <v>8.898907384890915</v>
      </c>
      <c r="M336" s="21">
        <v>9.7307363111953311</v>
      </c>
      <c r="N336" s="21"/>
      <c r="O336" s="21"/>
    </row>
    <row r="337" spans="1:15" x14ac:dyDescent="0.35">
      <c r="A337" s="20" t="str">
        <f t="shared" si="5"/>
        <v>DISTRIBUCION VOLUMEN POR CRITERIO (kg o litros)Patatas FritasANDALUCIA</v>
      </c>
      <c r="B337" s="20" t="s">
        <v>165</v>
      </c>
      <c r="C337" s="20" t="s">
        <v>23</v>
      </c>
      <c r="D337" s="20" t="s">
        <v>49</v>
      </c>
      <c r="E337" s="21">
        <v>22.687088800843537</v>
      </c>
      <c r="F337" s="21">
        <v>24.371570015513477</v>
      </c>
      <c r="G337" s="21">
        <v>24.577200860228089</v>
      </c>
      <c r="H337" s="21">
        <v>23.720110674096205</v>
      </c>
      <c r="I337" s="21">
        <v>26.370961250932311</v>
      </c>
      <c r="J337" s="21">
        <v>20.260573122359933</v>
      </c>
      <c r="K337" s="21">
        <v>24.739328448261524</v>
      </c>
      <c r="L337" s="21">
        <v>25.443145221227276</v>
      </c>
      <c r="M337" s="21">
        <v>19.315568426920358</v>
      </c>
      <c r="N337" s="21"/>
      <c r="O337" s="21"/>
    </row>
    <row r="338" spans="1:15" x14ac:dyDescent="0.35">
      <c r="A338" s="20" t="str">
        <f t="shared" si="5"/>
        <v>DISTRIBUCION VOLUMEN POR CRITERIO (kg o litros)Patatas FritasMDD AM</v>
      </c>
      <c r="B338" s="20" t="s">
        <v>165</v>
      </c>
      <c r="C338" s="20" t="s">
        <v>23</v>
      </c>
      <c r="D338" s="20" t="s">
        <v>50</v>
      </c>
      <c r="E338" s="21">
        <v>11.096543221739385</v>
      </c>
      <c r="F338" s="21">
        <v>9.1679973497257823</v>
      </c>
      <c r="G338" s="21">
        <v>15.149876189185148</v>
      </c>
      <c r="H338" s="21">
        <v>11.37633386893995</v>
      </c>
      <c r="I338" s="21">
        <v>9.5163012271125833</v>
      </c>
      <c r="J338" s="21">
        <v>10.117043710576548</v>
      </c>
      <c r="K338" s="21">
        <v>9.7514091454185401</v>
      </c>
      <c r="L338" s="21">
        <v>11.400794972472015</v>
      </c>
      <c r="M338" s="21">
        <v>9.330050174249612</v>
      </c>
      <c r="N338" s="21"/>
      <c r="O338" s="21"/>
    </row>
    <row r="339" spans="1:15" x14ac:dyDescent="0.35">
      <c r="A339" s="20" t="str">
        <f t="shared" si="5"/>
        <v>DISTRIBUCION VOLUMEN POR CRITERIO (kg o litros)Patatas FritasRTO CENTRO</v>
      </c>
      <c r="B339" s="20" t="s">
        <v>165</v>
      </c>
      <c r="C339" s="20" t="s">
        <v>23</v>
      </c>
      <c r="D339" s="20" t="s">
        <v>51</v>
      </c>
      <c r="E339" s="21">
        <v>8.4195633725050492</v>
      </c>
      <c r="F339" s="21">
        <v>7.4678290545456782</v>
      </c>
      <c r="G339" s="21">
        <v>7.8879224886541106</v>
      </c>
      <c r="H339" s="21">
        <v>14.359805311840921</v>
      </c>
      <c r="I339" s="21">
        <v>12.48871659477299</v>
      </c>
      <c r="J339" s="21">
        <v>12.098209378295689</v>
      </c>
      <c r="K339" s="21">
        <v>11.034366220147771</v>
      </c>
      <c r="L339" s="21">
        <v>12.969490569680985</v>
      </c>
      <c r="M339" s="21">
        <v>14.381814828452191</v>
      </c>
      <c r="N339" s="21"/>
      <c r="O339" s="21"/>
    </row>
    <row r="340" spans="1:15" x14ac:dyDescent="0.35">
      <c r="A340" s="20" t="str">
        <f t="shared" si="5"/>
        <v>DISTRIBUCION VOLUMEN POR CRITERIO (kg o litros)Patatas FritasNORTE-CENTRO</v>
      </c>
      <c r="B340" s="20" t="s">
        <v>165</v>
      </c>
      <c r="C340" s="20" t="s">
        <v>23</v>
      </c>
      <c r="D340" s="20" t="s">
        <v>52</v>
      </c>
      <c r="E340" s="21">
        <v>9.1330525248623182</v>
      </c>
      <c r="F340" s="21">
        <v>9.7912643592399764</v>
      </c>
      <c r="G340" s="21">
        <v>10.922392750002226</v>
      </c>
      <c r="H340" s="21">
        <v>7.9644553584031801</v>
      </c>
      <c r="I340" s="21">
        <v>10.537473593521302</v>
      </c>
      <c r="J340" s="21">
        <v>11.538009635772069</v>
      </c>
      <c r="K340" s="21">
        <v>10.437080360985238</v>
      </c>
      <c r="L340" s="21">
        <v>10.013913900397194</v>
      </c>
      <c r="M340" s="21">
        <v>15.177505932748609</v>
      </c>
      <c r="N340" s="21"/>
      <c r="O340" s="21"/>
    </row>
    <row r="341" spans="1:15" x14ac:dyDescent="0.35">
      <c r="A341" s="20" t="str">
        <f t="shared" si="5"/>
        <v>DISTRIBUCION VOLUMEN POR CRITERIO (kg o litros)Patatas FritasNOROESTE</v>
      </c>
      <c r="B341" s="20" t="s">
        <v>165</v>
      </c>
      <c r="C341" s="20" t="s">
        <v>23</v>
      </c>
      <c r="D341" s="20" t="s">
        <v>53</v>
      </c>
      <c r="E341" s="21">
        <v>11.456687031932365</v>
      </c>
      <c r="F341" s="21">
        <v>8.474117376143619</v>
      </c>
      <c r="G341" s="21">
        <v>6.589121609812433</v>
      </c>
      <c r="H341" s="21">
        <v>4.9094750867439441</v>
      </c>
      <c r="I341" s="21">
        <v>7.5316079725999892</v>
      </c>
      <c r="J341" s="21">
        <v>5.1525158019573452</v>
      </c>
      <c r="K341" s="21">
        <v>4.9243593256979779</v>
      </c>
      <c r="L341" s="21">
        <v>5.6412920782573854</v>
      </c>
      <c r="M341" s="21">
        <v>3.8147238098159537</v>
      </c>
      <c r="N341" s="21"/>
      <c r="O341" s="21"/>
    </row>
    <row r="342" spans="1:15" x14ac:dyDescent="0.35">
      <c r="A342" s="20" t="str">
        <f t="shared" si="5"/>
        <v>DISTRIBUCION VOLUMEN POR CRITERIO (kg o litros)Patatas Fritas&lt;2MIL</v>
      </c>
      <c r="B342" s="20" t="s">
        <v>165</v>
      </c>
      <c r="C342" s="20" t="s">
        <v>23</v>
      </c>
      <c r="D342" s="20" t="s">
        <v>54</v>
      </c>
      <c r="E342" s="21">
        <v>4.8735064951638467</v>
      </c>
      <c r="F342" s="21">
        <v>8.0015820895777399</v>
      </c>
      <c r="G342" s="21">
        <v>6.2931078705026362</v>
      </c>
      <c r="H342" s="21">
        <v>4.4790753353044783</v>
      </c>
      <c r="I342" s="21">
        <v>5.6537538109159593</v>
      </c>
      <c r="J342" s="21">
        <v>7.3025975855348717</v>
      </c>
      <c r="K342" s="21">
        <v>6.3818095037518869</v>
      </c>
      <c r="L342" s="21">
        <v>5.1196796446380963</v>
      </c>
      <c r="M342" s="21">
        <v>9.6524864793919214</v>
      </c>
      <c r="N342" s="21"/>
      <c r="O342" s="21"/>
    </row>
    <row r="343" spans="1:15" x14ac:dyDescent="0.35">
      <c r="A343" s="20" t="str">
        <f t="shared" si="5"/>
        <v>DISTRIBUCION VOLUMEN POR CRITERIO (kg o litros)Patatas Fritas2-5MIL</v>
      </c>
      <c r="B343" s="20" t="s">
        <v>165</v>
      </c>
      <c r="C343" s="20" t="s">
        <v>23</v>
      </c>
      <c r="D343" s="20" t="s">
        <v>55</v>
      </c>
      <c r="E343" s="21">
        <v>7.2986526628125628</v>
      </c>
      <c r="F343" s="21">
        <v>2.4318754782858116</v>
      </c>
      <c r="G343" s="21">
        <v>4.2268094408080543</v>
      </c>
      <c r="H343" s="21">
        <v>4.3813332290071161</v>
      </c>
      <c r="I343" s="21">
        <v>6.422187212042842</v>
      </c>
      <c r="J343" s="21">
        <v>5.1488097424945911</v>
      </c>
      <c r="K343" s="21">
        <v>3.4076815930840909</v>
      </c>
      <c r="L343" s="21">
        <v>4.9840243706917136</v>
      </c>
      <c r="M343" s="21">
        <v>4.4001425470330879</v>
      </c>
      <c r="N343" s="21"/>
      <c r="O343" s="21"/>
    </row>
    <row r="344" spans="1:15" x14ac:dyDescent="0.35">
      <c r="A344" s="20" t="str">
        <f t="shared" si="5"/>
        <v>DISTRIBUCION VOLUMEN POR CRITERIO (kg o litros)Patatas Fritas5-10MIL</v>
      </c>
      <c r="B344" s="20" t="s">
        <v>165</v>
      </c>
      <c r="C344" s="20" t="s">
        <v>23</v>
      </c>
      <c r="D344" s="20" t="s">
        <v>56</v>
      </c>
      <c r="E344" s="21">
        <v>3.05698313788541</v>
      </c>
      <c r="F344" s="21">
        <v>5.2639563780855427</v>
      </c>
      <c r="G344" s="21">
        <v>7.3202251312608126</v>
      </c>
      <c r="H344" s="21">
        <v>5.4231753735977364</v>
      </c>
      <c r="I344" s="21">
        <v>7.2992225053269131</v>
      </c>
      <c r="J344" s="21">
        <v>4.1364170566376659</v>
      </c>
      <c r="K344" s="21">
        <v>3.3020771948795997</v>
      </c>
      <c r="L344" s="21">
        <v>5.2950710929788878</v>
      </c>
      <c r="M344" s="21">
        <v>3.7718741134469691</v>
      </c>
      <c r="N344" s="21"/>
      <c r="O344" s="21"/>
    </row>
    <row r="345" spans="1:15" x14ac:dyDescent="0.35">
      <c r="A345" s="20" t="str">
        <f t="shared" si="5"/>
        <v>DISTRIBUCION VOLUMEN POR CRITERIO (kg o litros)Patatas Fritas10-30MIL</v>
      </c>
      <c r="B345" s="20" t="s">
        <v>165</v>
      </c>
      <c r="C345" s="20" t="s">
        <v>23</v>
      </c>
      <c r="D345" s="20" t="s">
        <v>57</v>
      </c>
      <c r="E345" s="21">
        <v>21.483840976553413</v>
      </c>
      <c r="F345" s="21">
        <v>20.345007765964045</v>
      </c>
      <c r="G345" s="21">
        <v>18.425504382630123</v>
      </c>
      <c r="H345" s="21">
        <v>24.227868935236806</v>
      </c>
      <c r="I345" s="21">
        <v>23.22709687311545</v>
      </c>
      <c r="J345" s="21">
        <v>24.542867010441498</v>
      </c>
      <c r="K345" s="21">
        <v>23.192061904334643</v>
      </c>
      <c r="L345" s="21">
        <v>25.66960315158255</v>
      </c>
      <c r="M345" s="21">
        <v>18.002694609539553</v>
      </c>
      <c r="N345" s="21"/>
      <c r="O345" s="21"/>
    </row>
    <row r="346" spans="1:15" x14ac:dyDescent="0.35">
      <c r="A346" s="20" t="str">
        <f t="shared" si="5"/>
        <v>DISTRIBUCION VOLUMEN POR CRITERIO (kg o litros)Patatas Fritas30-100MIL</v>
      </c>
      <c r="B346" s="20" t="s">
        <v>165</v>
      </c>
      <c r="C346" s="20" t="s">
        <v>23</v>
      </c>
      <c r="D346" s="20" t="s">
        <v>58</v>
      </c>
      <c r="E346" s="21">
        <v>29.308586725657403</v>
      </c>
      <c r="F346" s="21">
        <v>24.150793224559646</v>
      </c>
      <c r="G346" s="21">
        <v>25.882928550348716</v>
      </c>
      <c r="H346" s="21">
        <v>22.23309551398172</v>
      </c>
      <c r="I346" s="21">
        <v>24.222263717919414</v>
      </c>
      <c r="J346" s="21">
        <v>21.096743326336675</v>
      </c>
      <c r="K346" s="21">
        <v>23.791431625588505</v>
      </c>
      <c r="L346" s="21">
        <v>24.890238292385664</v>
      </c>
      <c r="M346" s="21">
        <v>27.682659186858626</v>
      </c>
      <c r="N346" s="21"/>
      <c r="O346" s="21"/>
    </row>
    <row r="347" spans="1:15" x14ac:dyDescent="0.35">
      <c r="A347" s="20" t="str">
        <f t="shared" si="5"/>
        <v>DISTRIBUCION VOLUMEN POR CRITERIO (kg o litros)Patatas Fritas100-200MIL</v>
      </c>
      <c r="B347" s="20" t="s">
        <v>165</v>
      </c>
      <c r="C347" s="20" t="s">
        <v>23</v>
      </c>
      <c r="D347" s="20" t="s">
        <v>59</v>
      </c>
      <c r="E347" s="21">
        <v>7.5796515487959804</v>
      </c>
      <c r="F347" s="21">
        <v>10.279988280286069</v>
      </c>
      <c r="G347" s="21">
        <v>8.0240596297372093</v>
      </c>
      <c r="H347" s="21">
        <v>10.087831897005882</v>
      </c>
      <c r="I347" s="21">
        <v>8.3726647511333567</v>
      </c>
      <c r="J347" s="21">
        <v>9.9776900221389067</v>
      </c>
      <c r="K347" s="21">
        <v>10.210763672176528</v>
      </c>
      <c r="L347" s="21">
        <v>12.120840326852198</v>
      </c>
      <c r="M347" s="21">
        <v>8.6731875739112674</v>
      </c>
      <c r="N347" s="21"/>
      <c r="O347" s="21"/>
    </row>
    <row r="348" spans="1:15" x14ac:dyDescent="0.35">
      <c r="A348" s="20" t="str">
        <f t="shared" si="5"/>
        <v>DISTRIBUCION VOLUMEN POR CRITERIO (kg o litros)Patatas Fritas200-500MIL</v>
      </c>
      <c r="B348" s="20" t="s">
        <v>165</v>
      </c>
      <c r="C348" s="20" t="s">
        <v>23</v>
      </c>
      <c r="D348" s="20" t="s">
        <v>60</v>
      </c>
      <c r="E348" s="21">
        <v>8.0116625864789768</v>
      </c>
      <c r="F348" s="21">
        <v>11.827655456741667</v>
      </c>
      <c r="G348" s="21">
        <v>11.312900522786569</v>
      </c>
      <c r="H348" s="21">
        <v>9.6350041554511048</v>
      </c>
      <c r="I348" s="21">
        <v>8.7293122282335727</v>
      </c>
      <c r="J348" s="21">
        <v>10.305762522087086</v>
      </c>
      <c r="K348" s="21">
        <v>13.868099687699932</v>
      </c>
      <c r="L348" s="21">
        <v>7.9003552751750412</v>
      </c>
      <c r="M348" s="21">
        <v>13.16781033947664</v>
      </c>
      <c r="N348" s="21"/>
      <c r="O348" s="21"/>
    </row>
    <row r="349" spans="1:15" x14ac:dyDescent="0.35">
      <c r="A349" s="20" t="str">
        <f t="shared" si="5"/>
        <v>DISTRIBUCION VOLUMEN POR CRITERIO (kg o litros)Patatas Fritas&gt;500MIL</v>
      </c>
      <c r="B349" s="20" t="s">
        <v>165</v>
      </c>
      <c r="C349" s="20" t="s">
        <v>23</v>
      </c>
      <c r="D349" s="20" t="s">
        <v>61</v>
      </c>
      <c r="E349" s="21">
        <v>18.387112282482782</v>
      </c>
      <c r="F349" s="21">
        <v>17.699146103756174</v>
      </c>
      <c r="G349" s="21">
        <v>18.514461496429433</v>
      </c>
      <c r="H349" s="21">
        <v>19.532603995072936</v>
      </c>
      <c r="I349" s="21">
        <v>16.073497464009066</v>
      </c>
      <c r="J349" s="21">
        <v>17.489117000223327</v>
      </c>
      <c r="K349" s="21">
        <v>15.846078210657183</v>
      </c>
      <c r="L349" s="21">
        <v>14.02019304039373</v>
      </c>
      <c r="M349" s="21">
        <v>14.649147038137974</v>
      </c>
      <c r="N349" s="21"/>
      <c r="O349" s="21"/>
    </row>
    <row r="350" spans="1:15" x14ac:dyDescent="0.35">
      <c r="A350" s="20" t="str">
        <f t="shared" si="5"/>
        <v>DISTRIBUCION VOLUMEN POR CRITERIO (kg o litros)Patatas FritasDE 15 A 19 AÑOS</v>
      </c>
      <c r="B350" s="20" t="s">
        <v>165</v>
      </c>
      <c r="C350" s="20" t="s">
        <v>23</v>
      </c>
      <c r="D350" s="20" t="s">
        <v>62</v>
      </c>
      <c r="E350" s="21">
        <v>7.3061723624575885</v>
      </c>
      <c r="F350" s="21">
        <v>3.2463542862100034</v>
      </c>
      <c r="G350" s="21">
        <v>4.1648134158367975</v>
      </c>
      <c r="H350" s="21">
        <v>9.982567325005828</v>
      </c>
      <c r="I350" s="21">
        <v>5.6031607777809747</v>
      </c>
      <c r="J350" s="21">
        <v>6.8124042170040795</v>
      </c>
      <c r="K350" s="21">
        <v>4.8114580086308294</v>
      </c>
      <c r="L350" s="21">
        <v>8.8783435484683082</v>
      </c>
      <c r="M350" s="21">
        <v>7.4919015616198346</v>
      </c>
      <c r="N350" s="21"/>
      <c r="O350" s="21"/>
    </row>
    <row r="351" spans="1:15" x14ac:dyDescent="0.35">
      <c r="A351" s="20" t="str">
        <f t="shared" si="5"/>
        <v>DISTRIBUCION VOLUMEN POR CRITERIO (kg o litros)Patatas FritasDE 20 A 24 AÑOS</v>
      </c>
      <c r="B351" s="20" t="s">
        <v>165</v>
      </c>
      <c r="C351" s="20" t="s">
        <v>23</v>
      </c>
      <c r="D351" s="20" t="s">
        <v>63</v>
      </c>
      <c r="E351" s="21">
        <v>4.0682538984699868</v>
      </c>
      <c r="F351" s="21">
        <v>7.840761885388825</v>
      </c>
      <c r="G351" s="21">
        <v>5.4136241769462048</v>
      </c>
      <c r="H351" s="21">
        <v>3.3678908919970665</v>
      </c>
      <c r="I351" s="21">
        <v>6.5616996771176037</v>
      </c>
      <c r="J351" s="21">
        <v>5.5369832250071758</v>
      </c>
      <c r="K351" s="21">
        <v>4.9135560625593424</v>
      </c>
      <c r="L351" s="21">
        <v>8.8977481240666094</v>
      </c>
      <c r="M351" s="21">
        <v>5.4313735961749678</v>
      </c>
      <c r="N351" s="21"/>
      <c r="O351" s="21"/>
    </row>
    <row r="352" spans="1:15" x14ac:dyDescent="0.35">
      <c r="A352" s="20" t="str">
        <f t="shared" si="5"/>
        <v>DISTRIBUCION VOLUMEN POR CRITERIO (kg o litros)Patatas FritasDE 25 A 34 AÑOS</v>
      </c>
      <c r="B352" s="20" t="s">
        <v>165</v>
      </c>
      <c r="C352" s="20" t="s">
        <v>23</v>
      </c>
      <c r="D352" s="20" t="s">
        <v>64</v>
      </c>
      <c r="E352" s="21">
        <v>9.2592471349027772</v>
      </c>
      <c r="F352" s="21">
        <v>6.6337663138664782</v>
      </c>
      <c r="G352" s="21">
        <v>7.7613487834635215</v>
      </c>
      <c r="H352" s="21">
        <v>7.3255611369172247</v>
      </c>
      <c r="I352" s="21">
        <v>6.0096344145236085</v>
      </c>
      <c r="J352" s="21">
        <v>6.3449240380586929</v>
      </c>
      <c r="K352" s="21">
        <v>8.8885199000808441</v>
      </c>
      <c r="L352" s="21">
        <v>6.7068886933741805</v>
      </c>
      <c r="M352" s="21">
        <v>8.1080701729251032</v>
      </c>
      <c r="N352" s="21"/>
      <c r="O352" s="21"/>
    </row>
    <row r="353" spans="1:15" x14ac:dyDescent="0.35">
      <c r="A353" s="20" t="str">
        <f t="shared" si="5"/>
        <v>DISTRIBUCION VOLUMEN POR CRITERIO (kg o litros)Patatas FritasDE 35 A 49 AÑOS</v>
      </c>
      <c r="B353" s="20" t="s">
        <v>165</v>
      </c>
      <c r="C353" s="20" t="s">
        <v>23</v>
      </c>
      <c r="D353" s="20" t="s">
        <v>65</v>
      </c>
      <c r="E353" s="21">
        <v>24.45697149128344</v>
      </c>
      <c r="F353" s="21">
        <v>21.942867138820354</v>
      </c>
      <c r="G353" s="21">
        <v>24.704214046753179</v>
      </c>
      <c r="H353" s="21">
        <v>17.736058607286541</v>
      </c>
      <c r="I353" s="21">
        <v>22.484795632679763</v>
      </c>
      <c r="J353" s="21">
        <v>21.777139677803806</v>
      </c>
      <c r="K353" s="21">
        <v>17.707133799413445</v>
      </c>
      <c r="L353" s="21">
        <v>18.582729222593738</v>
      </c>
      <c r="M353" s="21">
        <v>19.67238123075898</v>
      </c>
      <c r="N353" s="21"/>
      <c r="O353" s="21"/>
    </row>
    <row r="354" spans="1:15" x14ac:dyDescent="0.35">
      <c r="A354" s="20" t="str">
        <f t="shared" si="5"/>
        <v>DISTRIBUCION VOLUMEN POR CRITERIO (kg o litros)Patatas FritasDE 50 A 59 AÑOS</v>
      </c>
      <c r="B354" s="20" t="s">
        <v>165</v>
      </c>
      <c r="C354" s="20" t="s">
        <v>23</v>
      </c>
      <c r="D354" s="20" t="s">
        <v>66</v>
      </c>
      <c r="E354" s="21">
        <v>19.417014744595491</v>
      </c>
      <c r="F354" s="21">
        <v>22.990547153334408</v>
      </c>
      <c r="G354" s="21">
        <v>21.143445847389604</v>
      </c>
      <c r="H354" s="21">
        <v>21.797361088907195</v>
      </c>
      <c r="I354" s="21">
        <v>20.967923175540506</v>
      </c>
      <c r="J354" s="21">
        <v>18.659038573153307</v>
      </c>
      <c r="K354" s="21">
        <v>19.429359504911503</v>
      </c>
      <c r="L354" s="21">
        <v>20.955943451091059</v>
      </c>
      <c r="M354" s="21">
        <v>21.977297676430098</v>
      </c>
      <c r="N354" s="21"/>
      <c r="O354" s="21"/>
    </row>
    <row r="355" spans="1:15" x14ac:dyDescent="0.35">
      <c r="A355" s="20" t="str">
        <f t="shared" si="5"/>
        <v>DISTRIBUCION VOLUMEN POR CRITERIO (kg o litros)Patatas FritasDE 60 A 75 AÑOS</v>
      </c>
      <c r="B355" s="20" t="s">
        <v>165</v>
      </c>
      <c r="C355" s="20" t="s">
        <v>23</v>
      </c>
      <c r="D355" s="20" t="s">
        <v>67</v>
      </c>
      <c r="E355" s="21">
        <v>35.492340084987966</v>
      </c>
      <c r="F355" s="21">
        <v>37.345702142714671</v>
      </c>
      <c r="G355" s="21">
        <v>36.812549717533543</v>
      </c>
      <c r="H355" s="21">
        <v>39.790558389697175</v>
      </c>
      <c r="I355" s="21">
        <v>38.372782647591002</v>
      </c>
      <c r="J355" s="21">
        <v>40.869511901762628</v>
      </c>
      <c r="K355" s="21">
        <v>44.249977053640599</v>
      </c>
      <c r="L355" s="21">
        <v>35.978354943678035</v>
      </c>
      <c r="M355" s="21">
        <v>37.318970133662127</v>
      </c>
      <c r="N355" s="21"/>
      <c r="O355" s="21"/>
    </row>
    <row r="356" spans="1:15" x14ac:dyDescent="0.35">
      <c r="A356" s="20" t="str">
        <f t="shared" si="5"/>
        <v>DISTRIBUCION VOLUMEN POR CRITERIO (kg o litros)Patatas FritasNIVEL ALTO</v>
      </c>
      <c r="B356" s="20" t="s">
        <v>165</v>
      </c>
      <c r="C356" s="20" t="s">
        <v>23</v>
      </c>
      <c r="D356" s="20" t="s">
        <v>122</v>
      </c>
      <c r="E356" s="21">
        <v>22.724849392425419</v>
      </c>
      <c r="F356" s="21">
        <v>25.808317362716981</v>
      </c>
      <c r="G356" s="21">
        <v>24.321142958909352</v>
      </c>
      <c r="H356" s="21">
        <v>17.067097119771901</v>
      </c>
      <c r="I356" s="21">
        <v>16.223662046717926</v>
      </c>
      <c r="J356" s="21">
        <v>16.945226418536123</v>
      </c>
      <c r="K356" s="21">
        <v>21.30791334311472</v>
      </c>
      <c r="L356" s="21">
        <v>18.634453567170421</v>
      </c>
      <c r="M356" s="21">
        <v>14.468372898243429</v>
      </c>
      <c r="N356" s="21"/>
      <c r="O356" s="21"/>
    </row>
    <row r="357" spans="1:15" x14ac:dyDescent="0.35">
      <c r="A357" s="20" t="str">
        <f t="shared" si="5"/>
        <v>DISTRIBUCION VOLUMEN POR CRITERIO (kg o litros)Patatas FritasNIVEL MEDIO ALTO</v>
      </c>
      <c r="B357" s="20" t="s">
        <v>165</v>
      </c>
      <c r="C357" s="20" t="s">
        <v>23</v>
      </c>
      <c r="D357" s="20" t="s">
        <v>123</v>
      </c>
      <c r="E357" s="21">
        <v>11.265466305991945</v>
      </c>
      <c r="F357" s="21">
        <v>11.007898018635535</v>
      </c>
      <c r="G357" s="21">
        <v>12.87756211591403</v>
      </c>
      <c r="H357" s="21">
        <v>10.827365997681831</v>
      </c>
      <c r="I357" s="21">
        <v>13.538382120146503</v>
      </c>
      <c r="J357" s="21">
        <v>10.881033760276786</v>
      </c>
      <c r="K357" s="21">
        <v>10.45934331947025</v>
      </c>
      <c r="L357" s="21">
        <v>13.823924646344969</v>
      </c>
      <c r="M357" s="21">
        <v>16.421964941542935</v>
      </c>
      <c r="N357" s="21"/>
      <c r="O357" s="21"/>
    </row>
    <row r="358" spans="1:15" x14ac:dyDescent="0.35">
      <c r="A358" s="20" t="str">
        <f t="shared" si="5"/>
        <v>DISTRIBUCION VOLUMEN POR CRITERIO (kg o litros)Patatas FritasNIVEL MEDIO</v>
      </c>
      <c r="B358" s="20" t="s">
        <v>165</v>
      </c>
      <c r="C358" s="20" t="s">
        <v>23</v>
      </c>
      <c r="D358" s="20" t="s">
        <v>124</v>
      </c>
      <c r="E358" s="21">
        <v>29.131429771919326</v>
      </c>
      <c r="F358" s="21">
        <v>22.350456259985364</v>
      </c>
      <c r="G358" s="21">
        <v>25.853319149034732</v>
      </c>
      <c r="H358" s="21">
        <v>31.037198322821482</v>
      </c>
      <c r="I358" s="21">
        <v>32.99555312079093</v>
      </c>
      <c r="J358" s="21">
        <v>30.673744572684473</v>
      </c>
      <c r="K358" s="21">
        <v>29.037405775267171</v>
      </c>
      <c r="L358" s="21">
        <v>29.13784364206321</v>
      </c>
      <c r="M358" s="21">
        <v>28.951844986597568</v>
      </c>
      <c r="N358" s="21"/>
      <c r="O358" s="21"/>
    </row>
    <row r="359" spans="1:15" x14ac:dyDescent="0.35">
      <c r="A359" s="20" t="str">
        <f t="shared" si="5"/>
        <v>DISTRIBUCION VOLUMEN POR CRITERIO (kg o litros)Patatas FritasNIVEL MEDIO BAJO</v>
      </c>
      <c r="B359" s="20" t="s">
        <v>165</v>
      </c>
      <c r="C359" s="20" t="s">
        <v>23</v>
      </c>
      <c r="D359" s="20" t="s">
        <v>125</v>
      </c>
      <c r="E359" s="21">
        <v>12.50408785722446</v>
      </c>
      <c r="F359" s="21">
        <v>10.875848380386028</v>
      </c>
      <c r="G359" s="21">
        <v>12.505727953853956</v>
      </c>
      <c r="H359" s="21">
        <v>15.48751719613718</v>
      </c>
      <c r="I359" s="21">
        <v>17.065923430304057</v>
      </c>
      <c r="J359" s="21">
        <v>20.108183325720397</v>
      </c>
      <c r="K359" s="21">
        <v>15.292603400933924</v>
      </c>
      <c r="L359" s="21">
        <v>16.732054562336014</v>
      </c>
      <c r="M359" s="21">
        <v>16.471278241754327</v>
      </c>
      <c r="N359" s="21"/>
      <c r="O359" s="21"/>
    </row>
    <row r="360" spans="1:15" x14ac:dyDescent="0.35">
      <c r="A360" s="20" t="str">
        <f t="shared" si="5"/>
        <v>DISTRIBUCION VOLUMEN POR CRITERIO (kg o litros)Patatas FritasNIVEL BAJO</v>
      </c>
      <c r="B360" s="20" t="s">
        <v>165</v>
      </c>
      <c r="C360" s="20" t="s">
        <v>23</v>
      </c>
      <c r="D360" s="20" t="s">
        <v>144</v>
      </c>
      <c r="E360" s="21">
        <v>24.374171948627644</v>
      </c>
      <c r="F360" s="21">
        <v>29.957480476179967</v>
      </c>
      <c r="G360" s="21">
        <v>24.44224447464202</v>
      </c>
      <c r="H360" s="21">
        <v>25.580813431323879</v>
      </c>
      <c r="I360" s="21">
        <v>20.176472125916249</v>
      </c>
      <c r="J360" s="21">
        <v>21.391820682156403</v>
      </c>
      <c r="K360" s="21">
        <v>23.902741713951318</v>
      </c>
      <c r="L360" s="21">
        <v>21.671737404498863</v>
      </c>
      <c r="M360" s="21">
        <v>23.686541823939834</v>
      </c>
      <c r="N360" s="21"/>
      <c r="O360" s="21"/>
    </row>
    <row r="361" spans="1:15" x14ac:dyDescent="0.35">
      <c r="A361" s="20" t="str">
        <f t="shared" si="5"/>
        <v>DISTRIBUCION VOLUMEN POR CRITERIO (kg o litros)Patatas FritasHOMBRE</v>
      </c>
      <c r="B361" s="20" t="s">
        <v>165</v>
      </c>
      <c r="C361" s="20" t="s">
        <v>23</v>
      </c>
      <c r="D361" s="20" t="s">
        <v>72</v>
      </c>
      <c r="E361" s="21">
        <v>45.417279021874656</v>
      </c>
      <c r="F361" s="21">
        <v>42.280064286623578</v>
      </c>
      <c r="G361" s="21">
        <v>37.955977943050996</v>
      </c>
      <c r="H361" s="21">
        <v>47.648021386684732</v>
      </c>
      <c r="I361" s="21">
        <v>53.018234277270246</v>
      </c>
      <c r="J361" s="21">
        <v>52.336704246613678</v>
      </c>
      <c r="K361" s="21">
        <v>54.209039623993625</v>
      </c>
      <c r="L361" s="21">
        <v>50.040319588654611</v>
      </c>
      <c r="M361" s="21">
        <v>46.336845903068522</v>
      </c>
      <c r="N361" s="21"/>
      <c r="O361" s="21"/>
    </row>
    <row r="362" spans="1:15" x14ac:dyDescent="0.35">
      <c r="A362" s="20" t="str">
        <f t="shared" si="5"/>
        <v>DISTRIBUCION VOLUMEN POR CRITERIO (kg o litros)Patatas FritasMUJER</v>
      </c>
      <c r="B362" s="20" t="s">
        <v>165</v>
      </c>
      <c r="C362" s="20" t="s">
        <v>23</v>
      </c>
      <c r="D362" s="20" t="s">
        <v>73</v>
      </c>
      <c r="E362" s="21">
        <v>54.582724097054694</v>
      </c>
      <c r="F362" s="21">
        <v>57.719942788852606</v>
      </c>
      <c r="G362" s="21">
        <v>62.044017638736115</v>
      </c>
      <c r="H362" s="21">
        <v>52.351978613315268</v>
      </c>
      <c r="I362" s="21">
        <v>46.98175715748441</v>
      </c>
      <c r="J362" s="21">
        <v>47.663295224119004</v>
      </c>
      <c r="K362" s="21">
        <v>45.790965998391528</v>
      </c>
      <c r="L362" s="21">
        <v>49.959684928473976</v>
      </c>
      <c r="M362" s="21">
        <v>53.663145198229678</v>
      </c>
      <c r="N362" s="21"/>
      <c r="O362" s="21"/>
    </row>
    <row r="363" spans="1:15" x14ac:dyDescent="0.35">
      <c r="A363" s="20" t="str">
        <f t="shared" si="5"/>
        <v>DISTRIBUCION VOLUMEN POR CRITERIO (kg o litros)Otros Snacks SaladosT.ESPAÑA</v>
      </c>
      <c r="B363" s="20" t="s">
        <v>165</v>
      </c>
      <c r="C363" s="20" t="s">
        <v>27</v>
      </c>
      <c r="D363" s="20" t="s">
        <v>44</v>
      </c>
      <c r="E363" s="21">
        <v>100</v>
      </c>
      <c r="F363" s="21">
        <v>100</v>
      </c>
      <c r="G363" s="21">
        <v>100</v>
      </c>
      <c r="H363" s="21">
        <v>100</v>
      </c>
      <c r="I363" s="21">
        <v>100</v>
      </c>
      <c r="J363" s="21">
        <v>100</v>
      </c>
      <c r="K363" s="21">
        <v>100</v>
      </c>
      <c r="L363" s="21">
        <v>100</v>
      </c>
      <c r="M363" s="21">
        <v>100</v>
      </c>
      <c r="N363" s="21"/>
      <c r="O363" s="21"/>
    </row>
    <row r="364" spans="1:15" x14ac:dyDescent="0.35">
      <c r="A364" s="20" t="str">
        <f t="shared" si="5"/>
        <v>DISTRIBUCION VOLUMEN POR CRITERIO (kg o litros)Otros Snacks SaladosBCN AM</v>
      </c>
      <c r="B364" s="20" t="s">
        <v>165</v>
      </c>
      <c r="C364" s="20" t="s">
        <v>27</v>
      </c>
      <c r="D364" s="20" t="s">
        <v>46</v>
      </c>
      <c r="E364" s="21">
        <v>8.0687977930352535</v>
      </c>
      <c r="F364" s="21">
        <v>11.718717682696941</v>
      </c>
      <c r="G364" s="21">
        <v>7.390752376304234</v>
      </c>
      <c r="H364" s="21">
        <v>10.739619446134466</v>
      </c>
      <c r="I364" s="21">
        <v>13.46879725048011</v>
      </c>
      <c r="J364" s="21">
        <v>18.25834171266537</v>
      </c>
      <c r="K364" s="21">
        <v>11.1533603167788</v>
      </c>
      <c r="L364" s="21">
        <v>5.9620219674294681</v>
      </c>
      <c r="M364" s="21">
        <v>8.5218142081512287</v>
      </c>
      <c r="N364" s="21"/>
      <c r="O364" s="21"/>
    </row>
    <row r="365" spans="1:15" x14ac:dyDescent="0.35">
      <c r="A365" s="20" t="str">
        <f t="shared" si="5"/>
        <v>DISTRIBUCION VOLUMEN POR CRITERIO (kg o litros)Otros Snacks SaladosREST.CAT ARAGON</v>
      </c>
      <c r="B365" s="20" t="s">
        <v>165</v>
      </c>
      <c r="C365" s="20" t="s">
        <v>27</v>
      </c>
      <c r="D365" s="20" t="s">
        <v>47</v>
      </c>
      <c r="E365" s="21">
        <v>15.017987261996064</v>
      </c>
      <c r="F365" s="21">
        <v>14.419159349286922</v>
      </c>
      <c r="G365" s="21">
        <v>17.070113665770474</v>
      </c>
      <c r="H365" s="21">
        <v>13.234715312514425</v>
      </c>
      <c r="I365" s="21">
        <v>15.602561349788202</v>
      </c>
      <c r="J365" s="21">
        <v>15.571396149977263</v>
      </c>
      <c r="K365" s="21">
        <v>14.53910037790874</v>
      </c>
      <c r="L365" s="21">
        <v>15.764052298648878</v>
      </c>
      <c r="M365" s="21">
        <v>11.098890931144769</v>
      </c>
      <c r="N365" s="21"/>
      <c r="O365" s="21"/>
    </row>
    <row r="366" spans="1:15" x14ac:dyDescent="0.35">
      <c r="A366" s="20" t="str">
        <f t="shared" si="5"/>
        <v>DISTRIBUCION VOLUMEN POR CRITERIO (kg o litros)Otros Snacks SaladosLEVANTE</v>
      </c>
      <c r="B366" s="20" t="s">
        <v>165</v>
      </c>
      <c r="C366" s="20" t="s">
        <v>27</v>
      </c>
      <c r="D366" s="20" t="s">
        <v>48</v>
      </c>
      <c r="E366" s="21">
        <v>12.123092128477667</v>
      </c>
      <c r="F366" s="21">
        <v>12.346958597975279</v>
      </c>
      <c r="G366" s="21">
        <v>16.229772243090864</v>
      </c>
      <c r="H366" s="21">
        <v>9.68685263748986</v>
      </c>
      <c r="I366" s="21">
        <v>8.8056732603132453</v>
      </c>
      <c r="J366" s="21">
        <v>8.5980930688592139</v>
      </c>
      <c r="K366" s="21">
        <v>8.3983750202897056</v>
      </c>
      <c r="L366" s="21">
        <v>7.384089295887347</v>
      </c>
      <c r="M366" s="21">
        <v>8.2994453608739729</v>
      </c>
      <c r="N366" s="21"/>
      <c r="O366" s="21"/>
    </row>
    <row r="367" spans="1:15" x14ac:dyDescent="0.35">
      <c r="A367" s="20" t="str">
        <f t="shared" si="5"/>
        <v>DISTRIBUCION VOLUMEN POR CRITERIO (kg o litros)Otros Snacks SaladosANDALUCIA</v>
      </c>
      <c r="B367" s="20" t="s">
        <v>165</v>
      </c>
      <c r="C367" s="20" t="s">
        <v>27</v>
      </c>
      <c r="D367" s="20" t="s">
        <v>49</v>
      </c>
      <c r="E367" s="21">
        <v>19.122862039462312</v>
      </c>
      <c r="F367" s="21">
        <v>15.76760349735985</v>
      </c>
      <c r="G367" s="21">
        <v>14.11454613427666</v>
      </c>
      <c r="H367" s="21">
        <v>19.349504385245346</v>
      </c>
      <c r="I367" s="21">
        <v>17.473671345166942</v>
      </c>
      <c r="J367" s="21">
        <v>15.440020270902636</v>
      </c>
      <c r="K367" s="21">
        <v>20.372630368029942</v>
      </c>
      <c r="L367" s="21">
        <v>20.455087921429868</v>
      </c>
      <c r="M367" s="21">
        <v>29.650735893458858</v>
      </c>
      <c r="N367" s="21"/>
      <c r="O367" s="21"/>
    </row>
    <row r="368" spans="1:15" x14ac:dyDescent="0.35">
      <c r="A368" s="20" t="str">
        <f t="shared" si="5"/>
        <v>DISTRIBUCION VOLUMEN POR CRITERIO (kg o litros)Otros Snacks SaladosMDD AM</v>
      </c>
      <c r="B368" s="20" t="s">
        <v>165</v>
      </c>
      <c r="C368" s="20" t="s">
        <v>27</v>
      </c>
      <c r="D368" s="20" t="s">
        <v>50</v>
      </c>
      <c r="E368" s="21">
        <v>17.230188305017467</v>
      </c>
      <c r="F368" s="21">
        <v>12.66130015656228</v>
      </c>
      <c r="G368" s="21">
        <v>16.314699867065862</v>
      </c>
      <c r="H368" s="21">
        <v>10.410159330428154</v>
      </c>
      <c r="I368" s="21">
        <v>10.475882919804288</v>
      </c>
      <c r="J368" s="21">
        <v>12.479168523560755</v>
      </c>
      <c r="K368" s="21">
        <v>14.000265996895076</v>
      </c>
      <c r="L368" s="21">
        <v>15.803037621222691</v>
      </c>
      <c r="M368" s="21">
        <v>11.368275539952496</v>
      </c>
      <c r="N368" s="21"/>
      <c r="O368" s="21"/>
    </row>
    <row r="369" spans="1:15" x14ac:dyDescent="0.35">
      <c r="A369" s="20" t="str">
        <f t="shared" si="5"/>
        <v>DISTRIBUCION VOLUMEN POR CRITERIO (kg o litros)Otros Snacks SaladosRTO CENTRO</v>
      </c>
      <c r="B369" s="20" t="s">
        <v>165</v>
      </c>
      <c r="C369" s="20" t="s">
        <v>27</v>
      </c>
      <c r="D369" s="20" t="s">
        <v>51</v>
      </c>
      <c r="E369" s="21">
        <v>13.98274266554013</v>
      </c>
      <c r="F369" s="21">
        <v>12.381309049207937</v>
      </c>
      <c r="G369" s="21">
        <v>13.081044233086136</v>
      </c>
      <c r="H369" s="21">
        <v>22.817937232494305</v>
      </c>
      <c r="I369" s="21">
        <v>21.339866771266809</v>
      </c>
      <c r="J369" s="21">
        <v>18.201833334788585</v>
      </c>
      <c r="K369" s="21">
        <v>19.796303119569554</v>
      </c>
      <c r="L369" s="21">
        <v>23.748964966266897</v>
      </c>
      <c r="M369" s="21">
        <v>19.24286328086805</v>
      </c>
      <c r="N369" s="21"/>
      <c r="O369" s="21"/>
    </row>
    <row r="370" spans="1:15" x14ac:dyDescent="0.35">
      <c r="A370" s="20" t="str">
        <f t="shared" si="5"/>
        <v>DISTRIBUCION VOLUMEN POR CRITERIO (kg o litros)Otros Snacks SaladosNORTE-CENTRO</v>
      </c>
      <c r="B370" s="20" t="s">
        <v>165</v>
      </c>
      <c r="C370" s="20" t="s">
        <v>27</v>
      </c>
      <c r="D370" s="20" t="s">
        <v>52</v>
      </c>
      <c r="E370" s="21">
        <v>9.1211060060940525</v>
      </c>
      <c r="F370" s="21">
        <v>12.158193660958489</v>
      </c>
      <c r="G370" s="21">
        <v>11.549751457481126</v>
      </c>
      <c r="H370" s="21">
        <v>8.9514535515888518</v>
      </c>
      <c r="I370" s="21">
        <v>7.446902503523126</v>
      </c>
      <c r="J370" s="21">
        <v>8.2128871597405038</v>
      </c>
      <c r="K370" s="21">
        <v>6.7799673746879883</v>
      </c>
      <c r="L370" s="21">
        <v>7.1599159608942919</v>
      </c>
      <c r="M370" s="21">
        <v>7.9650459475537065</v>
      </c>
      <c r="N370" s="21"/>
      <c r="O370" s="21"/>
    </row>
    <row r="371" spans="1:15" x14ac:dyDescent="0.35">
      <c r="A371" s="20" t="str">
        <f t="shared" si="5"/>
        <v>DISTRIBUCION VOLUMEN POR CRITERIO (kg o litros)Otros Snacks SaladosNOROESTE</v>
      </c>
      <c r="B371" s="20" t="s">
        <v>165</v>
      </c>
      <c r="C371" s="20" t="s">
        <v>27</v>
      </c>
      <c r="D371" s="20" t="s">
        <v>53</v>
      </c>
      <c r="E371" s="21">
        <v>5.3332256744198974</v>
      </c>
      <c r="F371" s="21">
        <v>8.546751210437046</v>
      </c>
      <c r="G371" s="21">
        <v>4.2493305939582893</v>
      </c>
      <c r="H371" s="21">
        <v>4.8097590561103978</v>
      </c>
      <c r="I371" s="21">
        <v>5.3866516106751599</v>
      </c>
      <c r="J371" s="21">
        <v>3.238279715668225</v>
      </c>
      <c r="K371" s="21">
        <v>4.9600036449871503</v>
      </c>
      <c r="L371" s="21">
        <v>3.7228187269603632</v>
      </c>
      <c r="M371" s="21">
        <v>3.852920378506322</v>
      </c>
      <c r="N371" s="21"/>
      <c r="O371" s="21"/>
    </row>
    <row r="372" spans="1:15" x14ac:dyDescent="0.35">
      <c r="A372" s="20" t="str">
        <f t="shared" si="5"/>
        <v>DISTRIBUCION VOLUMEN POR CRITERIO (kg o litros)Otros Snacks Salados&lt;2MIL</v>
      </c>
      <c r="B372" s="20" t="s">
        <v>165</v>
      </c>
      <c r="C372" s="20" t="s">
        <v>27</v>
      </c>
      <c r="D372" s="20" t="s">
        <v>54</v>
      </c>
      <c r="E372" s="21">
        <v>4.3938505044848961</v>
      </c>
      <c r="F372" s="21">
        <v>5.1903976156266856</v>
      </c>
      <c r="G372" s="21">
        <v>6.9609515260154451</v>
      </c>
      <c r="H372" s="21">
        <v>2.979384344226542</v>
      </c>
      <c r="I372" s="21">
        <v>6.5327648051305935</v>
      </c>
      <c r="J372" s="21">
        <v>5.6822300460877937</v>
      </c>
      <c r="K372" s="21">
        <v>6.0683572073184688</v>
      </c>
      <c r="L372" s="21">
        <v>5.5218761366221445</v>
      </c>
      <c r="M372" s="21">
        <v>7.2419144976792253</v>
      </c>
      <c r="N372" s="21"/>
      <c r="O372" s="21"/>
    </row>
    <row r="373" spans="1:15" x14ac:dyDescent="0.35">
      <c r="A373" s="20" t="str">
        <f t="shared" si="5"/>
        <v>DISTRIBUCION VOLUMEN POR CRITERIO (kg o litros)Otros Snacks Salados2-5MIL</v>
      </c>
      <c r="B373" s="20" t="s">
        <v>165</v>
      </c>
      <c r="C373" s="20" t="s">
        <v>27</v>
      </c>
      <c r="D373" s="20" t="s">
        <v>55</v>
      </c>
      <c r="E373" s="21">
        <v>5.2915447231163402</v>
      </c>
      <c r="F373" s="21">
        <v>7.2713671420905444</v>
      </c>
      <c r="G373" s="21">
        <v>6.4390973739455504</v>
      </c>
      <c r="H373" s="21">
        <v>6.6780969453305712</v>
      </c>
      <c r="I373" s="21">
        <v>4.2381729939622019</v>
      </c>
      <c r="J373" s="21">
        <v>3.9554200581758279</v>
      </c>
      <c r="K373" s="21">
        <v>4.4112594967755872</v>
      </c>
      <c r="L373" s="21">
        <v>5.1596465244058676</v>
      </c>
      <c r="M373" s="21">
        <v>3.8845968378863018</v>
      </c>
      <c r="N373" s="21"/>
      <c r="O373" s="21"/>
    </row>
    <row r="374" spans="1:15" x14ac:dyDescent="0.35">
      <c r="A374" s="20" t="str">
        <f t="shared" si="5"/>
        <v>DISTRIBUCION VOLUMEN POR CRITERIO (kg o litros)Otros Snacks Salados5-10MIL</v>
      </c>
      <c r="B374" s="20" t="s">
        <v>165</v>
      </c>
      <c r="C374" s="20" t="s">
        <v>27</v>
      </c>
      <c r="D374" s="20" t="s">
        <v>56</v>
      </c>
      <c r="E374" s="21">
        <v>6.8074160368462771</v>
      </c>
      <c r="F374" s="21">
        <v>4.5479475956611584</v>
      </c>
      <c r="G374" s="21">
        <v>3.9134674195816834</v>
      </c>
      <c r="H374" s="21">
        <v>4.6336128601292845</v>
      </c>
      <c r="I374" s="21">
        <v>7.121180086578013</v>
      </c>
      <c r="J374" s="21">
        <v>4.6780802261027619</v>
      </c>
      <c r="K374" s="21">
        <v>4.6313317891126404</v>
      </c>
      <c r="L374" s="21">
        <v>4.1626094530825277</v>
      </c>
      <c r="M374" s="21">
        <v>8.2055324407392689</v>
      </c>
      <c r="N374" s="21"/>
      <c r="O374" s="21"/>
    </row>
    <row r="375" spans="1:15" x14ac:dyDescent="0.35">
      <c r="A375" s="20" t="str">
        <f t="shared" si="5"/>
        <v>DISTRIBUCION VOLUMEN POR CRITERIO (kg o litros)Otros Snacks Salados10-30MIL</v>
      </c>
      <c r="B375" s="20" t="s">
        <v>165</v>
      </c>
      <c r="C375" s="20" t="s">
        <v>27</v>
      </c>
      <c r="D375" s="20" t="s">
        <v>57</v>
      </c>
      <c r="E375" s="21">
        <v>20.086748544700431</v>
      </c>
      <c r="F375" s="21">
        <v>26.807514704899766</v>
      </c>
      <c r="G375" s="21">
        <v>23.947115027641978</v>
      </c>
      <c r="H375" s="21">
        <v>30.102657236141567</v>
      </c>
      <c r="I375" s="21">
        <v>25.662724410114311</v>
      </c>
      <c r="J375" s="21">
        <v>20.294876242338837</v>
      </c>
      <c r="K375" s="21">
        <v>21.762195215464271</v>
      </c>
      <c r="L375" s="21">
        <v>22.988224223733553</v>
      </c>
      <c r="M375" s="21">
        <v>22.912101919519461</v>
      </c>
      <c r="N375" s="21"/>
      <c r="O375" s="21"/>
    </row>
    <row r="376" spans="1:15" x14ac:dyDescent="0.35">
      <c r="A376" s="20" t="str">
        <f t="shared" si="5"/>
        <v>DISTRIBUCION VOLUMEN POR CRITERIO (kg o litros)Otros Snacks Salados30-100MIL</v>
      </c>
      <c r="B376" s="20" t="s">
        <v>165</v>
      </c>
      <c r="C376" s="20" t="s">
        <v>27</v>
      </c>
      <c r="D376" s="20" t="s">
        <v>58</v>
      </c>
      <c r="E376" s="21">
        <v>20.301412898848799</v>
      </c>
      <c r="F376" s="21">
        <v>16.730644998764312</v>
      </c>
      <c r="G376" s="21">
        <v>21.808839154456098</v>
      </c>
      <c r="H376" s="21">
        <v>19.209526166587487</v>
      </c>
      <c r="I376" s="21">
        <v>21.675169896836344</v>
      </c>
      <c r="J376" s="21">
        <v>21.545319351685286</v>
      </c>
      <c r="K376" s="21">
        <v>19.65685438661318</v>
      </c>
      <c r="L376" s="21">
        <v>21.783270620196777</v>
      </c>
      <c r="M376" s="21">
        <v>21.679746137464488</v>
      </c>
      <c r="N376" s="21"/>
      <c r="O376" s="21"/>
    </row>
    <row r="377" spans="1:15" x14ac:dyDescent="0.35">
      <c r="A377" s="20" t="str">
        <f t="shared" si="5"/>
        <v>DISTRIBUCION VOLUMEN POR CRITERIO (kg o litros)Otros Snacks Salados100-200MIL</v>
      </c>
      <c r="B377" s="20" t="s">
        <v>165</v>
      </c>
      <c r="C377" s="20" t="s">
        <v>27</v>
      </c>
      <c r="D377" s="20" t="s">
        <v>59</v>
      </c>
      <c r="E377" s="21">
        <v>13.580234083870874</v>
      </c>
      <c r="F377" s="21">
        <v>7.9599544494593628</v>
      </c>
      <c r="G377" s="21">
        <v>9.378637185431284</v>
      </c>
      <c r="H377" s="21">
        <v>10.398631691010465</v>
      </c>
      <c r="I377" s="21">
        <v>8.7576182454560794</v>
      </c>
      <c r="J377" s="21">
        <v>11.731749786836023</v>
      </c>
      <c r="K377" s="21">
        <v>11.84935265069671</v>
      </c>
      <c r="L377" s="21">
        <v>13.800457276192063</v>
      </c>
      <c r="M377" s="21">
        <v>8.1640915106858873</v>
      </c>
      <c r="N377" s="21"/>
      <c r="O377" s="21"/>
    </row>
    <row r="378" spans="1:15" x14ac:dyDescent="0.35">
      <c r="A378" s="20" t="str">
        <f t="shared" si="5"/>
        <v>DISTRIBUCION VOLUMEN POR CRITERIO (kg o litros)Otros Snacks Salados200-500MIL</v>
      </c>
      <c r="B378" s="20" t="s">
        <v>165</v>
      </c>
      <c r="C378" s="20" t="s">
        <v>27</v>
      </c>
      <c r="D378" s="20" t="s">
        <v>60</v>
      </c>
      <c r="E378" s="21">
        <v>12.755024296704013</v>
      </c>
      <c r="F378" s="21">
        <v>13.607856493002487</v>
      </c>
      <c r="G378" s="21">
        <v>12.706118721389126</v>
      </c>
      <c r="H378" s="21">
        <v>11.656390058452866</v>
      </c>
      <c r="I378" s="21">
        <v>12.503040839639807</v>
      </c>
      <c r="J378" s="21">
        <v>12.603881510060406</v>
      </c>
      <c r="K378" s="21">
        <v>13.854018914375663</v>
      </c>
      <c r="L378" s="21">
        <v>7.9433607014871468</v>
      </c>
      <c r="M378" s="21">
        <v>8.4519812878325791</v>
      </c>
      <c r="N378" s="21"/>
      <c r="O378" s="21"/>
    </row>
    <row r="379" spans="1:15" x14ac:dyDescent="0.35">
      <c r="A379" s="20" t="str">
        <f t="shared" si="5"/>
        <v>DISTRIBUCION VOLUMEN POR CRITERIO (kg o litros)Otros Snacks Salados&gt;500MIL</v>
      </c>
      <c r="B379" s="20" t="s">
        <v>165</v>
      </c>
      <c r="C379" s="20" t="s">
        <v>27</v>
      </c>
      <c r="D379" s="20" t="s">
        <v>61</v>
      </c>
      <c r="E379" s="21">
        <v>16.783772781013877</v>
      </c>
      <c r="F379" s="21">
        <v>17.884306511928131</v>
      </c>
      <c r="G379" s="21">
        <v>14.845785959895123</v>
      </c>
      <c r="H379" s="21">
        <v>14.341704234688951</v>
      </c>
      <c r="I379" s="21">
        <v>13.509335164951548</v>
      </c>
      <c r="J379" s="21">
        <v>19.50845837188772</v>
      </c>
      <c r="K379" s="21">
        <v>17.766637552397349</v>
      </c>
      <c r="L379" s="21">
        <v>18.640547671214453</v>
      </c>
      <c r="M379" s="21">
        <v>19.460034158030858</v>
      </c>
      <c r="N379" s="21"/>
      <c r="O379" s="21"/>
    </row>
    <row r="380" spans="1:15" x14ac:dyDescent="0.35">
      <c r="A380" s="20" t="str">
        <f t="shared" si="5"/>
        <v>DISTRIBUCION VOLUMEN POR CRITERIO (kg o litros)Otros Snacks SaladosDE 15 A 19 AÑOS</v>
      </c>
      <c r="B380" s="20" t="s">
        <v>165</v>
      </c>
      <c r="C380" s="20" t="s">
        <v>27</v>
      </c>
      <c r="D380" s="20" t="s">
        <v>62</v>
      </c>
      <c r="E380" s="21">
        <v>9.2792810758713671</v>
      </c>
      <c r="F380" s="21">
        <v>5.9999320306433495</v>
      </c>
      <c r="G380" s="21">
        <v>5.1758336942467027</v>
      </c>
      <c r="H380" s="21">
        <v>8.4071560687002922</v>
      </c>
      <c r="I380" s="21">
        <v>8.3683728135274436</v>
      </c>
      <c r="J380" s="21">
        <v>12.245517038356347</v>
      </c>
      <c r="K380" s="21">
        <v>9.396956055713849</v>
      </c>
      <c r="L380" s="21">
        <v>17.453243650169707</v>
      </c>
      <c r="M380" s="21">
        <v>12.356294006390009</v>
      </c>
      <c r="N380" s="21"/>
      <c r="O380" s="21"/>
    </row>
    <row r="381" spans="1:15" x14ac:dyDescent="0.35">
      <c r="A381" s="20" t="str">
        <f t="shared" si="5"/>
        <v>DISTRIBUCION VOLUMEN POR CRITERIO (kg o litros)Otros Snacks SaladosDE 20 A 24 AÑOS</v>
      </c>
      <c r="B381" s="20" t="s">
        <v>165</v>
      </c>
      <c r="C381" s="20" t="s">
        <v>27</v>
      </c>
      <c r="D381" s="20" t="s">
        <v>63</v>
      </c>
      <c r="E381" s="21">
        <v>6.7291457319083747</v>
      </c>
      <c r="F381" s="21">
        <v>5.3601285685770437</v>
      </c>
      <c r="G381" s="21">
        <v>3.4525818012037348</v>
      </c>
      <c r="H381" s="21">
        <v>5.4624778146900628</v>
      </c>
      <c r="I381" s="21">
        <v>4.110470476395645</v>
      </c>
      <c r="J381" s="21">
        <v>2.9095253031652901</v>
      </c>
      <c r="K381" s="21">
        <v>2.2732414282465707</v>
      </c>
      <c r="L381" s="21">
        <v>5.2714510896273739</v>
      </c>
      <c r="M381" s="21">
        <v>5.8503203367625085</v>
      </c>
      <c r="N381" s="21"/>
      <c r="O381" s="21"/>
    </row>
    <row r="382" spans="1:15" x14ac:dyDescent="0.35">
      <c r="A382" s="20" t="str">
        <f t="shared" si="5"/>
        <v>DISTRIBUCION VOLUMEN POR CRITERIO (kg o litros)Otros Snacks SaladosDE 25 A 34 AÑOS</v>
      </c>
      <c r="B382" s="20" t="s">
        <v>165</v>
      </c>
      <c r="C382" s="20" t="s">
        <v>27</v>
      </c>
      <c r="D382" s="20" t="s">
        <v>64</v>
      </c>
      <c r="E382" s="21">
        <v>11.546294241694616</v>
      </c>
      <c r="F382" s="21">
        <v>14.972710547016426</v>
      </c>
      <c r="G382" s="21">
        <v>11.735012871706772</v>
      </c>
      <c r="H382" s="21">
        <v>13.20622143482702</v>
      </c>
      <c r="I382" s="21">
        <v>7.7721686387180373</v>
      </c>
      <c r="J382" s="21">
        <v>7.5039157431675259</v>
      </c>
      <c r="K382" s="21">
        <v>11.43880739498794</v>
      </c>
      <c r="L382" s="21">
        <v>6.088614742992994</v>
      </c>
      <c r="M382" s="21">
        <v>6.2169178961614717</v>
      </c>
      <c r="N382" s="21"/>
      <c r="O382" s="21"/>
    </row>
    <row r="383" spans="1:15" x14ac:dyDescent="0.35">
      <c r="A383" s="20" t="str">
        <f t="shared" si="5"/>
        <v>DISTRIBUCION VOLUMEN POR CRITERIO (kg o litros)Otros Snacks SaladosDE 35 A 49 AÑOS</v>
      </c>
      <c r="B383" s="20" t="s">
        <v>165</v>
      </c>
      <c r="C383" s="20" t="s">
        <v>27</v>
      </c>
      <c r="D383" s="20" t="s">
        <v>65</v>
      </c>
      <c r="E383" s="21">
        <v>30.061269470611084</v>
      </c>
      <c r="F383" s="21">
        <v>35.870842183752174</v>
      </c>
      <c r="G383" s="21">
        <v>34.293306851166491</v>
      </c>
      <c r="H383" s="21">
        <v>23.685495155214959</v>
      </c>
      <c r="I383" s="21">
        <v>27.308780914604867</v>
      </c>
      <c r="J383" s="21">
        <v>28.993603287701507</v>
      </c>
      <c r="K383" s="21">
        <v>29.49639714113269</v>
      </c>
      <c r="L383" s="21">
        <v>27.062367637861428</v>
      </c>
      <c r="M383" s="21">
        <v>32.114411601288054</v>
      </c>
      <c r="N383" s="21"/>
      <c r="O383" s="21"/>
    </row>
    <row r="384" spans="1:15" x14ac:dyDescent="0.35">
      <c r="A384" s="20" t="str">
        <f t="shared" si="5"/>
        <v>DISTRIBUCION VOLUMEN POR CRITERIO (kg o litros)Otros Snacks SaladosDE 50 A 59 AÑOS</v>
      </c>
      <c r="B384" s="20" t="s">
        <v>165</v>
      </c>
      <c r="C384" s="20" t="s">
        <v>27</v>
      </c>
      <c r="D384" s="20" t="s">
        <v>66</v>
      </c>
      <c r="E384" s="21">
        <v>22.128188475685707</v>
      </c>
      <c r="F384" s="21">
        <v>19.87456928763671</v>
      </c>
      <c r="G384" s="21">
        <v>23.562983742403496</v>
      </c>
      <c r="H384" s="21">
        <v>18.958367637084489</v>
      </c>
      <c r="I384" s="21">
        <v>17.481586662533882</v>
      </c>
      <c r="J384" s="21">
        <v>21.325605828117101</v>
      </c>
      <c r="K384" s="21">
        <v>20.051260360318839</v>
      </c>
      <c r="L384" s="21">
        <v>13.669797766447406</v>
      </c>
      <c r="M384" s="21">
        <v>17.33391677674792</v>
      </c>
      <c r="N384" s="21"/>
      <c r="O384" s="21"/>
    </row>
    <row r="385" spans="1:15" x14ac:dyDescent="0.35">
      <c r="A385" s="20" t="str">
        <f t="shared" si="5"/>
        <v>DISTRIBUCION VOLUMEN POR CRITERIO (kg o litros)Otros Snacks SaladosDE 60 A 75 AÑOS</v>
      </c>
      <c r="B385" s="20" t="s">
        <v>165</v>
      </c>
      <c r="C385" s="20" t="s">
        <v>27</v>
      </c>
      <c r="D385" s="20" t="s">
        <v>67</v>
      </c>
      <c r="E385" s="21">
        <v>20.25581894609536</v>
      </c>
      <c r="F385" s="21">
        <v>17.921804359505671</v>
      </c>
      <c r="G385" s="21">
        <v>21.780291602075689</v>
      </c>
      <c r="H385" s="21">
        <v>30.280286871264533</v>
      </c>
      <c r="I385" s="21">
        <v>34.958622136807385</v>
      </c>
      <c r="J385" s="21">
        <v>27.021850346351407</v>
      </c>
      <c r="K385" s="21">
        <v>27.343341573219259</v>
      </c>
      <c r="L385" s="21">
        <v>30.454516265342264</v>
      </c>
      <c r="M385" s="21">
        <v>26.128134577283983</v>
      </c>
      <c r="N385" s="21"/>
      <c r="O385" s="21"/>
    </row>
    <row r="386" spans="1:15" x14ac:dyDescent="0.35">
      <c r="A386" s="20" t="str">
        <f t="shared" si="5"/>
        <v>DISTRIBUCION VOLUMEN POR CRITERIO (kg o litros)Otros Snacks SaladosNIVEL ALTO</v>
      </c>
      <c r="B386" s="20" t="s">
        <v>165</v>
      </c>
      <c r="C386" s="20" t="s">
        <v>27</v>
      </c>
      <c r="D386" s="20" t="s">
        <v>122</v>
      </c>
      <c r="E386" s="21">
        <v>27.960480222881294</v>
      </c>
      <c r="F386" s="21">
        <v>24.663566608175135</v>
      </c>
      <c r="G386" s="21">
        <v>24.882149456904585</v>
      </c>
      <c r="H386" s="21">
        <v>18.439294863083298</v>
      </c>
      <c r="I386" s="21">
        <v>18.273734700723264</v>
      </c>
      <c r="J386" s="21">
        <v>19.631013734936197</v>
      </c>
      <c r="K386" s="21">
        <v>27.397378547258988</v>
      </c>
      <c r="L386" s="21">
        <v>31.940418467546571</v>
      </c>
      <c r="M386" s="21">
        <v>23.228314411334768</v>
      </c>
      <c r="N386" s="21"/>
      <c r="O386" s="21"/>
    </row>
    <row r="387" spans="1:15" x14ac:dyDescent="0.35">
      <c r="A387" s="20" t="str">
        <f t="shared" si="5"/>
        <v>DISTRIBUCION VOLUMEN POR CRITERIO (kg o litros)Otros Snacks SaladosNIVEL MEDIO ALTO</v>
      </c>
      <c r="B387" s="20" t="s">
        <v>165</v>
      </c>
      <c r="C387" s="20" t="s">
        <v>27</v>
      </c>
      <c r="D387" s="20" t="s">
        <v>123</v>
      </c>
      <c r="E387" s="21">
        <v>12.48345198449598</v>
      </c>
      <c r="F387" s="21">
        <v>12.432856957259904</v>
      </c>
      <c r="G387" s="21">
        <v>9.8312609988803228</v>
      </c>
      <c r="H387" s="21">
        <v>10.273615283439018</v>
      </c>
      <c r="I387" s="21">
        <v>6.9066617430919157</v>
      </c>
      <c r="J387" s="21">
        <v>11.775634333133391</v>
      </c>
      <c r="K387" s="21">
        <v>9.4398951713906012</v>
      </c>
      <c r="L387" s="21">
        <v>8.3571330156106374</v>
      </c>
      <c r="M387" s="21">
        <v>14.744846682126727</v>
      </c>
      <c r="N387" s="21"/>
      <c r="O387" s="21"/>
    </row>
    <row r="388" spans="1:15" x14ac:dyDescent="0.35">
      <c r="A388" s="20" t="str">
        <f t="shared" ref="A388:A451" si="6">B388&amp;C388&amp;D388</f>
        <v>DISTRIBUCION VOLUMEN POR CRITERIO (kg o litros)Otros Snacks SaladosNIVEL MEDIO</v>
      </c>
      <c r="B388" s="20" t="s">
        <v>165</v>
      </c>
      <c r="C388" s="20" t="s">
        <v>27</v>
      </c>
      <c r="D388" s="20" t="s">
        <v>124</v>
      </c>
      <c r="E388" s="21">
        <v>23.146216446752245</v>
      </c>
      <c r="F388" s="21">
        <v>21.542631872626274</v>
      </c>
      <c r="G388" s="21">
        <v>27.15831561597594</v>
      </c>
      <c r="H388" s="21">
        <v>34.076208960461798</v>
      </c>
      <c r="I388" s="21">
        <v>40.283217577748509</v>
      </c>
      <c r="J388" s="21">
        <v>33.294003144683622</v>
      </c>
      <c r="K388" s="21">
        <v>30.377993501821688</v>
      </c>
      <c r="L388" s="21">
        <v>33.243178424160782</v>
      </c>
      <c r="M388" s="21">
        <v>32.066010049099354</v>
      </c>
      <c r="N388" s="21"/>
      <c r="O388" s="21"/>
    </row>
    <row r="389" spans="1:15" x14ac:dyDescent="0.35">
      <c r="A389" s="20" t="str">
        <f t="shared" si="6"/>
        <v>DISTRIBUCION VOLUMEN POR CRITERIO (kg o litros)Otros Snacks SaladosNIVEL MEDIO BAJO</v>
      </c>
      <c r="B389" s="20" t="s">
        <v>165</v>
      </c>
      <c r="C389" s="20" t="s">
        <v>27</v>
      </c>
      <c r="D389" s="20" t="s">
        <v>125</v>
      </c>
      <c r="E389" s="21">
        <v>12.869566299492167</v>
      </c>
      <c r="F389" s="21">
        <v>11.781731735415441</v>
      </c>
      <c r="G389" s="21">
        <v>13.37066382979814</v>
      </c>
      <c r="H389" s="21">
        <v>8.9292928179301487</v>
      </c>
      <c r="I389" s="21">
        <v>14.122659343368571</v>
      </c>
      <c r="J389" s="21">
        <v>13.874043533560274</v>
      </c>
      <c r="K389" s="21">
        <v>10.153270517862993</v>
      </c>
      <c r="L389" s="21">
        <v>10.854259713326069</v>
      </c>
      <c r="M389" s="21">
        <v>11.809794383689042</v>
      </c>
      <c r="N389" s="21"/>
      <c r="O389" s="21"/>
    </row>
    <row r="390" spans="1:15" x14ac:dyDescent="0.35">
      <c r="A390" s="20" t="str">
        <f t="shared" si="6"/>
        <v>DISTRIBUCION VOLUMEN POR CRITERIO (kg o litros)Otros Snacks SaladosNIVEL BAJO</v>
      </c>
      <c r="B390" s="20" t="s">
        <v>165</v>
      </c>
      <c r="C390" s="20" t="s">
        <v>27</v>
      </c>
      <c r="D390" s="20" t="s">
        <v>144</v>
      </c>
      <c r="E390" s="21">
        <v>23.540290690597718</v>
      </c>
      <c r="F390" s="21">
        <v>29.579204878237402</v>
      </c>
      <c r="G390" s="21">
        <v>24.757618921810906</v>
      </c>
      <c r="H390" s="21">
        <v>28.281593404788886</v>
      </c>
      <c r="I390" s="21">
        <v>20.413733805858293</v>
      </c>
      <c r="J390" s="21">
        <v>21.425326117189204</v>
      </c>
      <c r="K390" s="21">
        <v>22.631465934369839</v>
      </c>
      <c r="L390" s="21">
        <v>15.604999905541984</v>
      </c>
      <c r="M390" s="21">
        <v>18.151028288870002</v>
      </c>
      <c r="N390" s="21"/>
      <c r="O390" s="21"/>
    </row>
    <row r="391" spans="1:15" x14ac:dyDescent="0.35">
      <c r="A391" s="20" t="str">
        <f t="shared" si="6"/>
        <v>DISTRIBUCION VOLUMEN POR CRITERIO (kg o litros)Otros Snacks SaladosHOMBRE</v>
      </c>
      <c r="B391" s="20" t="s">
        <v>165</v>
      </c>
      <c r="C391" s="20" t="s">
        <v>27</v>
      </c>
      <c r="D391" s="20" t="s">
        <v>72</v>
      </c>
      <c r="E391" s="21">
        <v>37.645865572178124</v>
      </c>
      <c r="F391" s="21">
        <v>33.639999287659549</v>
      </c>
      <c r="G391" s="21">
        <v>41.429329729251577</v>
      </c>
      <c r="H391" s="21">
        <v>46.227746583415211</v>
      </c>
      <c r="I391" s="21">
        <v>54.129948451954348</v>
      </c>
      <c r="J391" s="21">
        <v>46.119906294874575</v>
      </c>
      <c r="K391" s="21">
        <v>46.81589280121257</v>
      </c>
      <c r="L391" s="21">
        <v>59.970712884622138</v>
      </c>
      <c r="M391" s="21">
        <v>48.250571326888689</v>
      </c>
      <c r="N391" s="21"/>
      <c r="O391" s="21"/>
    </row>
    <row r="392" spans="1:15" x14ac:dyDescent="0.35">
      <c r="A392" s="20" t="str">
        <f t="shared" si="6"/>
        <v>DISTRIBUCION VOLUMEN POR CRITERIO (kg o litros)Otros Snacks SaladosMUJER</v>
      </c>
      <c r="B392" s="20" t="s">
        <v>165</v>
      </c>
      <c r="C392" s="20" t="s">
        <v>27</v>
      </c>
      <c r="D392" s="20" t="s">
        <v>73</v>
      </c>
      <c r="E392" s="21">
        <v>62.35413571645644</v>
      </c>
      <c r="F392" s="21">
        <v>66.35998624663965</v>
      </c>
      <c r="G392" s="21">
        <v>58.570675428688531</v>
      </c>
      <c r="H392" s="21">
        <v>53.772258214846971</v>
      </c>
      <c r="I392" s="21">
        <v>45.870070596536415</v>
      </c>
      <c r="J392" s="21">
        <v>53.880110469850763</v>
      </c>
      <c r="K392" s="21">
        <v>53.184131648800573</v>
      </c>
      <c r="L392" s="21">
        <v>40.029275055508343</v>
      </c>
      <c r="M392" s="21">
        <v>51.749421757900237</v>
      </c>
      <c r="N392" s="21"/>
      <c r="O392" s="21"/>
    </row>
    <row r="393" spans="1:15" x14ac:dyDescent="0.35">
      <c r="A393" s="20" t="str">
        <f t="shared" si="6"/>
        <v>DISTRIBUCION VOLUMEN POR CRITERIO (kg o litros)Frutos SecosT.ESPAÑA</v>
      </c>
      <c r="B393" s="20" t="s">
        <v>165</v>
      </c>
      <c r="C393" s="20" t="s">
        <v>29</v>
      </c>
      <c r="D393" s="20" t="s">
        <v>44</v>
      </c>
      <c r="E393" s="21">
        <v>100</v>
      </c>
      <c r="F393" s="21">
        <v>100</v>
      </c>
      <c r="G393" s="21">
        <v>100</v>
      </c>
      <c r="H393" s="21">
        <v>100</v>
      </c>
      <c r="I393" s="21">
        <v>100</v>
      </c>
      <c r="J393" s="21">
        <v>100</v>
      </c>
      <c r="K393" s="21">
        <v>100</v>
      </c>
      <c r="L393" s="21">
        <v>100</v>
      </c>
      <c r="M393" s="21">
        <v>100</v>
      </c>
      <c r="N393" s="21"/>
      <c r="O393" s="21"/>
    </row>
    <row r="394" spans="1:15" x14ac:dyDescent="0.35">
      <c r="A394" s="20" t="str">
        <f t="shared" si="6"/>
        <v>DISTRIBUCION VOLUMEN POR CRITERIO (kg o litros)Frutos SecosBCN AM</v>
      </c>
      <c r="B394" s="20" t="s">
        <v>165</v>
      </c>
      <c r="C394" s="20" t="s">
        <v>29</v>
      </c>
      <c r="D394" s="20" t="s">
        <v>46</v>
      </c>
      <c r="E394" s="21">
        <v>17.730391785190822</v>
      </c>
      <c r="F394" s="21">
        <v>12.244038828366568</v>
      </c>
      <c r="G394" s="21">
        <v>9.0937671961143849</v>
      </c>
      <c r="H394" s="21">
        <v>3.6537890103074657</v>
      </c>
      <c r="I394" s="21">
        <v>5.5921459534534232</v>
      </c>
      <c r="J394" s="21">
        <v>9.2592924419814597</v>
      </c>
      <c r="K394" s="21">
        <v>5.3754809777774319</v>
      </c>
      <c r="L394" s="21">
        <v>5.3981316817852631</v>
      </c>
      <c r="M394" s="21">
        <v>4.5138175851016786</v>
      </c>
      <c r="N394" s="21"/>
      <c r="O394" s="21"/>
    </row>
    <row r="395" spans="1:15" x14ac:dyDescent="0.35">
      <c r="A395" s="20" t="str">
        <f t="shared" si="6"/>
        <v>DISTRIBUCION VOLUMEN POR CRITERIO (kg o litros)Frutos SecosREST.CAT ARAGON</v>
      </c>
      <c r="B395" s="20" t="s">
        <v>165</v>
      </c>
      <c r="C395" s="20" t="s">
        <v>29</v>
      </c>
      <c r="D395" s="20" t="s">
        <v>47</v>
      </c>
      <c r="E395" s="21">
        <v>13.481185885569552</v>
      </c>
      <c r="F395" s="21">
        <v>20.011407388397789</v>
      </c>
      <c r="G395" s="21">
        <v>24.250783670535174</v>
      </c>
      <c r="H395" s="21">
        <v>27.521413578236647</v>
      </c>
      <c r="I395" s="21">
        <v>28.895429018132656</v>
      </c>
      <c r="J395" s="21">
        <v>23.349119259447296</v>
      </c>
      <c r="K395" s="21">
        <v>20.25256671153209</v>
      </c>
      <c r="L395" s="21">
        <v>16.192039885729809</v>
      </c>
      <c r="M395" s="21">
        <v>12.350434217940798</v>
      </c>
      <c r="N395" s="21"/>
      <c r="O395" s="21"/>
    </row>
    <row r="396" spans="1:15" x14ac:dyDescent="0.35">
      <c r="A396" s="20" t="str">
        <f t="shared" si="6"/>
        <v>DISTRIBUCION VOLUMEN POR CRITERIO (kg o litros)Frutos SecosLEVANTE</v>
      </c>
      <c r="B396" s="20" t="s">
        <v>165</v>
      </c>
      <c r="C396" s="20" t="s">
        <v>29</v>
      </c>
      <c r="D396" s="20" t="s">
        <v>48</v>
      </c>
      <c r="E396" s="21">
        <v>7.9561903724494707</v>
      </c>
      <c r="F396" s="21">
        <v>6.1361016499484045</v>
      </c>
      <c r="G396" s="21">
        <v>8.1681240594699727</v>
      </c>
      <c r="H396" s="21">
        <v>7.0259107437146184</v>
      </c>
      <c r="I396" s="21">
        <v>9.0914180619306695</v>
      </c>
      <c r="J396" s="21">
        <v>6.1187265179420161</v>
      </c>
      <c r="K396" s="21">
        <v>8.6690250059379856</v>
      </c>
      <c r="L396" s="21">
        <v>9.2123796128933186</v>
      </c>
      <c r="M396" s="21">
        <v>9.1633804738857325</v>
      </c>
      <c r="N396" s="21"/>
      <c r="O396" s="21"/>
    </row>
    <row r="397" spans="1:15" x14ac:dyDescent="0.35">
      <c r="A397" s="20" t="str">
        <f t="shared" si="6"/>
        <v>DISTRIBUCION VOLUMEN POR CRITERIO (kg o litros)Frutos SecosANDALUCIA</v>
      </c>
      <c r="B397" s="20" t="s">
        <v>165</v>
      </c>
      <c r="C397" s="20" t="s">
        <v>29</v>
      </c>
      <c r="D397" s="20" t="s">
        <v>49</v>
      </c>
      <c r="E397" s="21">
        <v>20.707848238984241</v>
      </c>
      <c r="F397" s="21">
        <v>20.866184068366785</v>
      </c>
      <c r="G397" s="21">
        <v>18.551869954132535</v>
      </c>
      <c r="H397" s="21">
        <v>18.597815993984845</v>
      </c>
      <c r="I397" s="21">
        <v>18.688969014196964</v>
      </c>
      <c r="J397" s="21">
        <v>22.638938536573399</v>
      </c>
      <c r="K397" s="21">
        <v>20.316024303106243</v>
      </c>
      <c r="L397" s="21">
        <v>21.650018119717394</v>
      </c>
      <c r="M397" s="21">
        <v>18.808060514342017</v>
      </c>
      <c r="N397" s="21"/>
      <c r="O397" s="21"/>
    </row>
    <row r="398" spans="1:15" x14ac:dyDescent="0.35">
      <c r="A398" s="20" t="str">
        <f t="shared" si="6"/>
        <v>DISTRIBUCION VOLUMEN POR CRITERIO (kg o litros)Frutos SecosMDD AM</v>
      </c>
      <c r="B398" s="20" t="s">
        <v>165</v>
      </c>
      <c r="C398" s="20" t="s">
        <v>29</v>
      </c>
      <c r="D398" s="20" t="s">
        <v>50</v>
      </c>
      <c r="E398" s="21">
        <v>9.8496693511355389</v>
      </c>
      <c r="F398" s="21">
        <v>8.8269276075139</v>
      </c>
      <c r="G398" s="21">
        <v>8.9209328442449003</v>
      </c>
      <c r="H398" s="21">
        <v>7.0549500261545912</v>
      </c>
      <c r="I398" s="21">
        <v>5.459902372681114</v>
      </c>
      <c r="J398" s="21">
        <v>6.182893746975501</v>
      </c>
      <c r="K398" s="21">
        <v>10.702459853244495</v>
      </c>
      <c r="L398" s="21">
        <v>7.6187383693407797</v>
      </c>
      <c r="M398" s="21">
        <v>10.54335675370189</v>
      </c>
      <c r="N398" s="21"/>
      <c r="O398" s="21"/>
    </row>
    <row r="399" spans="1:15" x14ac:dyDescent="0.35">
      <c r="A399" s="20" t="str">
        <f t="shared" si="6"/>
        <v>DISTRIBUCION VOLUMEN POR CRITERIO (kg o litros)Frutos SecosRTO CENTRO</v>
      </c>
      <c r="B399" s="20" t="s">
        <v>165</v>
      </c>
      <c r="C399" s="20" t="s">
        <v>29</v>
      </c>
      <c r="D399" s="20" t="s">
        <v>51</v>
      </c>
      <c r="E399" s="21">
        <v>12.701942171958269</v>
      </c>
      <c r="F399" s="21">
        <v>11.431610994044561</v>
      </c>
      <c r="G399" s="21">
        <v>9.0057186850792288</v>
      </c>
      <c r="H399" s="21">
        <v>18.039244357428647</v>
      </c>
      <c r="I399" s="21">
        <v>18.103420444250016</v>
      </c>
      <c r="J399" s="21">
        <v>18.841949607971639</v>
      </c>
      <c r="K399" s="21">
        <v>22.428833184583475</v>
      </c>
      <c r="L399" s="21">
        <v>23.903824475949438</v>
      </c>
      <c r="M399" s="21">
        <v>22.488369582010424</v>
      </c>
      <c r="N399" s="21"/>
      <c r="O399" s="21"/>
    </row>
    <row r="400" spans="1:15" x14ac:dyDescent="0.35">
      <c r="A400" s="20" t="str">
        <f t="shared" si="6"/>
        <v>DISTRIBUCION VOLUMEN POR CRITERIO (kg o litros)Frutos SecosNORTE-CENTRO</v>
      </c>
      <c r="B400" s="20" t="s">
        <v>165</v>
      </c>
      <c r="C400" s="20" t="s">
        <v>29</v>
      </c>
      <c r="D400" s="20" t="s">
        <v>52</v>
      </c>
      <c r="E400" s="21">
        <v>12.07719869049656</v>
      </c>
      <c r="F400" s="21">
        <v>9.9199101693284746</v>
      </c>
      <c r="G400" s="21">
        <v>11.594366132457361</v>
      </c>
      <c r="H400" s="21">
        <v>11.461869111810879</v>
      </c>
      <c r="I400" s="21">
        <v>7.2570016922911931</v>
      </c>
      <c r="J400" s="21">
        <v>8.9428042112320068</v>
      </c>
      <c r="K400" s="21">
        <v>6.7839451946121869</v>
      </c>
      <c r="L400" s="21">
        <v>9.8357539493109183</v>
      </c>
      <c r="M400" s="21">
        <v>17.534317310184242</v>
      </c>
      <c r="N400" s="21"/>
      <c r="O400" s="21"/>
    </row>
    <row r="401" spans="1:15" x14ac:dyDescent="0.35">
      <c r="A401" s="20" t="str">
        <f t="shared" si="6"/>
        <v>DISTRIBUCION VOLUMEN POR CRITERIO (kg o litros)Frutos SecosNOROESTE</v>
      </c>
      <c r="B401" s="20" t="s">
        <v>165</v>
      </c>
      <c r="C401" s="20" t="s">
        <v>29</v>
      </c>
      <c r="D401" s="20" t="s">
        <v>53</v>
      </c>
      <c r="E401" s="21">
        <v>5.4955790822290123</v>
      </c>
      <c r="F401" s="21">
        <v>10.563818800885601</v>
      </c>
      <c r="G401" s="21">
        <v>10.414436242366511</v>
      </c>
      <c r="H401" s="21">
        <v>6.6450176263825922</v>
      </c>
      <c r="I401" s="21">
        <v>6.9117048542401802</v>
      </c>
      <c r="J401" s="21">
        <v>4.6662630505585838</v>
      </c>
      <c r="K401" s="21">
        <v>5.4716666255674822</v>
      </c>
      <c r="L401" s="21">
        <v>6.1891088002857604</v>
      </c>
      <c r="M401" s="21">
        <v>4.5982441497601512</v>
      </c>
      <c r="N401" s="21"/>
      <c r="O401" s="21"/>
    </row>
    <row r="402" spans="1:15" x14ac:dyDescent="0.35">
      <c r="A402" s="20" t="str">
        <f t="shared" si="6"/>
        <v>DISTRIBUCION VOLUMEN POR CRITERIO (kg o litros)Frutos Secos&lt;2MIL</v>
      </c>
      <c r="B402" s="20" t="s">
        <v>165</v>
      </c>
      <c r="C402" s="20" t="s">
        <v>29</v>
      </c>
      <c r="D402" s="20" t="s">
        <v>54</v>
      </c>
      <c r="E402" s="21">
        <v>6.638787657922042</v>
      </c>
      <c r="F402" s="21">
        <v>8.0832260925373731</v>
      </c>
      <c r="G402" s="21">
        <v>6.3470996115941229</v>
      </c>
      <c r="H402" s="21">
        <v>6.1465440413720724</v>
      </c>
      <c r="I402" s="21">
        <v>12.431028070037657</v>
      </c>
      <c r="J402" s="21">
        <v>4.7969184699881176</v>
      </c>
      <c r="K402" s="21">
        <v>9.0612553599558829</v>
      </c>
      <c r="L402" s="21">
        <v>4.4481079533700294</v>
      </c>
      <c r="M402" s="21">
        <v>7.742244958392595</v>
      </c>
      <c r="N402" s="21"/>
      <c r="O402" s="21"/>
    </row>
    <row r="403" spans="1:15" x14ac:dyDescent="0.35">
      <c r="A403" s="20" t="str">
        <f t="shared" si="6"/>
        <v>DISTRIBUCION VOLUMEN POR CRITERIO (kg o litros)Frutos Secos2-5MIL</v>
      </c>
      <c r="B403" s="20" t="s">
        <v>165</v>
      </c>
      <c r="C403" s="20" t="s">
        <v>29</v>
      </c>
      <c r="D403" s="20" t="s">
        <v>55</v>
      </c>
      <c r="E403" s="21">
        <v>5.5057388034342605</v>
      </c>
      <c r="F403" s="21">
        <v>3.460740701800967</v>
      </c>
      <c r="G403" s="21">
        <v>5.8555683462092052</v>
      </c>
      <c r="H403" s="21">
        <v>5.2334305158128176</v>
      </c>
      <c r="I403" s="21">
        <v>1.7780766661076335</v>
      </c>
      <c r="J403" s="21">
        <v>4.4752335781110961</v>
      </c>
      <c r="K403" s="21">
        <v>3.2761858772437757</v>
      </c>
      <c r="L403" s="21">
        <v>2.6898026789924794</v>
      </c>
      <c r="M403" s="21">
        <v>2.2043097985282687</v>
      </c>
      <c r="N403" s="21"/>
      <c r="O403" s="21"/>
    </row>
    <row r="404" spans="1:15" x14ac:dyDescent="0.35">
      <c r="A404" s="20" t="str">
        <f t="shared" si="6"/>
        <v>DISTRIBUCION VOLUMEN POR CRITERIO (kg o litros)Frutos Secos5-10MIL</v>
      </c>
      <c r="B404" s="20" t="s">
        <v>165</v>
      </c>
      <c r="C404" s="20" t="s">
        <v>29</v>
      </c>
      <c r="D404" s="20" t="s">
        <v>56</v>
      </c>
      <c r="E404" s="21">
        <v>4.7075576913170476</v>
      </c>
      <c r="F404" s="21">
        <v>3.3462204971419474</v>
      </c>
      <c r="G404" s="21">
        <v>5.675985894474433</v>
      </c>
      <c r="H404" s="21">
        <v>5.3073086279192383</v>
      </c>
      <c r="I404" s="21">
        <v>5.2060405237294738</v>
      </c>
      <c r="J404" s="21">
        <v>4.1132985680603058</v>
      </c>
      <c r="K404" s="21">
        <v>4.2443429282813954</v>
      </c>
      <c r="L404" s="21">
        <v>4.2910502361946632</v>
      </c>
      <c r="M404" s="21">
        <v>4.2865565801793171</v>
      </c>
      <c r="N404" s="21"/>
      <c r="O404" s="21"/>
    </row>
    <row r="405" spans="1:15" x14ac:dyDescent="0.35">
      <c r="A405" s="20" t="str">
        <f t="shared" si="6"/>
        <v>DISTRIBUCION VOLUMEN POR CRITERIO (kg o litros)Frutos Secos10-30MIL</v>
      </c>
      <c r="B405" s="20" t="s">
        <v>165</v>
      </c>
      <c r="C405" s="20" t="s">
        <v>29</v>
      </c>
      <c r="D405" s="20" t="s">
        <v>57</v>
      </c>
      <c r="E405" s="21">
        <v>14.556347852028168</v>
      </c>
      <c r="F405" s="21">
        <v>22.451290081985984</v>
      </c>
      <c r="G405" s="21">
        <v>17.458325506911351</v>
      </c>
      <c r="H405" s="21">
        <v>19.78143085015888</v>
      </c>
      <c r="I405" s="21">
        <v>19.350789309414537</v>
      </c>
      <c r="J405" s="21">
        <v>20.227380402915934</v>
      </c>
      <c r="K405" s="21">
        <v>24.272149834361052</v>
      </c>
      <c r="L405" s="21">
        <v>28.158208419691416</v>
      </c>
      <c r="M405" s="21">
        <v>23.772105992392135</v>
      </c>
      <c r="N405" s="21"/>
      <c r="O405" s="21"/>
    </row>
    <row r="406" spans="1:15" x14ac:dyDescent="0.35">
      <c r="A406" s="20" t="str">
        <f t="shared" si="6"/>
        <v>DISTRIBUCION VOLUMEN POR CRITERIO (kg o litros)Frutos Secos30-100MIL</v>
      </c>
      <c r="B406" s="20" t="s">
        <v>165</v>
      </c>
      <c r="C406" s="20" t="s">
        <v>29</v>
      </c>
      <c r="D406" s="20" t="s">
        <v>58</v>
      </c>
      <c r="E406" s="21">
        <v>17.433145144747407</v>
      </c>
      <c r="F406" s="21">
        <v>22.527416980400492</v>
      </c>
      <c r="G406" s="21">
        <v>23.507608216712832</v>
      </c>
      <c r="H406" s="21">
        <v>29.983084768867347</v>
      </c>
      <c r="I406" s="21">
        <v>27.93665369965062</v>
      </c>
      <c r="J406" s="21">
        <v>33.522154049910682</v>
      </c>
      <c r="K406" s="21">
        <v>23.144746190061667</v>
      </c>
      <c r="L406" s="21">
        <v>25.43927964785901</v>
      </c>
      <c r="M406" s="21">
        <v>19.845228322368193</v>
      </c>
      <c r="N406" s="21"/>
      <c r="O406" s="21"/>
    </row>
    <row r="407" spans="1:15" x14ac:dyDescent="0.35">
      <c r="A407" s="20" t="str">
        <f t="shared" si="6"/>
        <v>DISTRIBUCION VOLUMEN POR CRITERIO (kg o litros)Frutos Secos100-200MIL</v>
      </c>
      <c r="B407" s="20" t="s">
        <v>165</v>
      </c>
      <c r="C407" s="20" t="s">
        <v>29</v>
      </c>
      <c r="D407" s="20" t="s">
        <v>59</v>
      </c>
      <c r="E407" s="21">
        <v>16.633238615433665</v>
      </c>
      <c r="F407" s="21">
        <v>13.268512055916961</v>
      </c>
      <c r="G407" s="21">
        <v>10.516990712506916</v>
      </c>
      <c r="H407" s="21">
        <v>5.6101068513662558</v>
      </c>
      <c r="I407" s="21">
        <v>8.6980153468196537</v>
      </c>
      <c r="J407" s="21">
        <v>5.8401704367503822</v>
      </c>
      <c r="K407" s="21">
        <v>7.6652770724743799</v>
      </c>
      <c r="L407" s="21">
        <v>3.6343952073626147</v>
      </c>
      <c r="M407" s="21">
        <v>7.4196454358824564</v>
      </c>
      <c r="N407" s="21"/>
      <c r="O407" s="21"/>
    </row>
    <row r="408" spans="1:15" x14ac:dyDescent="0.35">
      <c r="A408" s="20" t="str">
        <f t="shared" si="6"/>
        <v>DISTRIBUCION VOLUMEN POR CRITERIO (kg o litros)Frutos Secos200-500MIL</v>
      </c>
      <c r="B408" s="20" t="s">
        <v>165</v>
      </c>
      <c r="C408" s="20" t="s">
        <v>29</v>
      </c>
      <c r="D408" s="20" t="s">
        <v>60</v>
      </c>
      <c r="E408" s="21">
        <v>19.349672110842658</v>
      </c>
      <c r="F408" s="21">
        <v>15.899110417595018</v>
      </c>
      <c r="G408" s="21">
        <v>18.562628029020544</v>
      </c>
      <c r="H408" s="21">
        <v>19.665061702036326</v>
      </c>
      <c r="I408" s="21">
        <v>15.138644916676999</v>
      </c>
      <c r="J408" s="21">
        <v>16.395523467067402</v>
      </c>
      <c r="K408" s="21">
        <v>16.747790076866561</v>
      </c>
      <c r="L408" s="21">
        <v>20.12754648862871</v>
      </c>
      <c r="M408" s="21">
        <v>19.981233213968235</v>
      </c>
      <c r="N408" s="21"/>
      <c r="O408" s="21"/>
    </row>
    <row r="409" spans="1:15" x14ac:dyDescent="0.35">
      <c r="A409" s="20" t="str">
        <f t="shared" si="6"/>
        <v>DISTRIBUCION VOLUMEN POR CRITERIO (kg o litros)Frutos Secos&gt;500MIL</v>
      </c>
      <c r="B409" s="20" t="s">
        <v>165</v>
      </c>
      <c r="C409" s="20" t="s">
        <v>29</v>
      </c>
      <c r="D409" s="20" t="s">
        <v>61</v>
      </c>
      <c r="E409" s="21">
        <v>15.17551085172113</v>
      </c>
      <c r="F409" s="21">
        <v>10.963486214427398</v>
      </c>
      <c r="G409" s="21">
        <v>12.075795933451266</v>
      </c>
      <c r="H409" s="21">
        <v>8.2730325758192969</v>
      </c>
      <c r="I409" s="21">
        <v>9.4607383704626269</v>
      </c>
      <c r="J409" s="21">
        <v>10.629309505278618</v>
      </c>
      <c r="K409" s="21">
        <v>11.588253361218761</v>
      </c>
      <c r="L409" s="21">
        <v>11.211613042890374</v>
      </c>
      <c r="M409" s="21">
        <v>14.748662733746205</v>
      </c>
      <c r="N409" s="21"/>
      <c r="O409" s="21"/>
    </row>
    <row r="410" spans="1:15" x14ac:dyDescent="0.35">
      <c r="A410" s="20" t="str">
        <f t="shared" si="6"/>
        <v>DISTRIBUCION VOLUMEN POR CRITERIO (kg o litros)Frutos SecosDE 15 A 19 AÑOS</v>
      </c>
      <c r="B410" s="20" t="s">
        <v>165</v>
      </c>
      <c r="C410" s="20" t="s">
        <v>29</v>
      </c>
      <c r="D410" s="20" t="s">
        <v>62</v>
      </c>
      <c r="E410" s="21">
        <v>1.4659336954240119</v>
      </c>
      <c r="F410" s="21">
        <v>4.3011968115466761</v>
      </c>
      <c r="G410" s="21">
        <v>7.1182797518296343</v>
      </c>
      <c r="H410" s="21">
        <v>8.886391105925032</v>
      </c>
      <c r="I410" s="21">
        <v>7.6346242384739913</v>
      </c>
      <c r="J410" s="21">
        <v>5.1083521903638989</v>
      </c>
      <c r="K410" s="21">
        <v>10.712615761404832</v>
      </c>
      <c r="L410" s="21">
        <v>8.2730158898480344</v>
      </c>
      <c r="M410" s="21">
        <v>7.5031713334128174</v>
      </c>
      <c r="N410" s="21"/>
      <c r="O410" s="21"/>
    </row>
    <row r="411" spans="1:15" x14ac:dyDescent="0.35">
      <c r="A411" s="20" t="str">
        <f t="shared" si="6"/>
        <v>DISTRIBUCION VOLUMEN POR CRITERIO (kg o litros)Frutos SecosDE 20 A 24 AÑOS</v>
      </c>
      <c r="B411" s="20" t="s">
        <v>165</v>
      </c>
      <c r="C411" s="20" t="s">
        <v>29</v>
      </c>
      <c r="D411" s="20" t="s">
        <v>63</v>
      </c>
      <c r="E411" s="21">
        <v>1.8734781601022963</v>
      </c>
      <c r="F411" s="21">
        <v>1.6963280057652292</v>
      </c>
      <c r="G411" s="21">
        <v>1.8520111159381791</v>
      </c>
      <c r="H411" s="21">
        <v>1.3193276964210936</v>
      </c>
      <c r="I411" s="21">
        <v>0.74102764965750656</v>
      </c>
      <c r="J411" s="21">
        <v>0.92275640708848883</v>
      </c>
      <c r="K411" s="21">
        <v>3.5649376586595736</v>
      </c>
      <c r="L411" s="21">
        <v>0.85588086406803376</v>
      </c>
      <c r="M411" s="21">
        <v>1.1289299382647882</v>
      </c>
      <c r="N411" s="21"/>
      <c r="O411" s="21"/>
    </row>
    <row r="412" spans="1:15" x14ac:dyDescent="0.35">
      <c r="A412" s="20" t="str">
        <f t="shared" si="6"/>
        <v>DISTRIBUCION VOLUMEN POR CRITERIO (kg o litros)Frutos SecosDE 25 A 34 AÑOS</v>
      </c>
      <c r="B412" s="20" t="s">
        <v>165</v>
      </c>
      <c r="C412" s="20" t="s">
        <v>29</v>
      </c>
      <c r="D412" s="20" t="s">
        <v>64</v>
      </c>
      <c r="E412" s="21">
        <v>4.718295950871239</v>
      </c>
      <c r="F412" s="21">
        <v>5.8196880429838078</v>
      </c>
      <c r="G412" s="21">
        <v>6.5054720737418554</v>
      </c>
      <c r="H412" s="21">
        <v>5.8329213356807772</v>
      </c>
      <c r="I412" s="21">
        <v>5.0685265943169062</v>
      </c>
      <c r="J412" s="21">
        <v>3.1829794557214894</v>
      </c>
      <c r="K412" s="21">
        <v>3.9039920504735046</v>
      </c>
      <c r="L412" s="21">
        <v>2.1453889615937345</v>
      </c>
      <c r="M412" s="21">
        <v>5.8894082003802275</v>
      </c>
      <c r="N412" s="21"/>
      <c r="O412" s="21"/>
    </row>
    <row r="413" spans="1:15" x14ac:dyDescent="0.35">
      <c r="A413" s="20" t="str">
        <f t="shared" si="6"/>
        <v>DISTRIBUCION VOLUMEN POR CRITERIO (kg o litros)Frutos SecosDE 35 A 49 AÑOS</v>
      </c>
      <c r="B413" s="20" t="s">
        <v>165</v>
      </c>
      <c r="C413" s="20" t="s">
        <v>29</v>
      </c>
      <c r="D413" s="20" t="s">
        <v>65</v>
      </c>
      <c r="E413" s="21">
        <v>14.163380845338025</v>
      </c>
      <c r="F413" s="21">
        <v>14.423030343007417</v>
      </c>
      <c r="G413" s="21">
        <v>20.319279276039474</v>
      </c>
      <c r="H413" s="21">
        <v>10.142878178802036</v>
      </c>
      <c r="I413" s="21">
        <v>13.007484271608677</v>
      </c>
      <c r="J413" s="21">
        <v>13.020801637134523</v>
      </c>
      <c r="K413" s="21">
        <v>13.568343381355024</v>
      </c>
      <c r="L413" s="21">
        <v>13.998190217564188</v>
      </c>
      <c r="M413" s="21">
        <v>16.167354020369956</v>
      </c>
      <c r="N413" s="21"/>
      <c r="O413" s="21"/>
    </row>
    <row r="414" spans="1:15" x14ac:dyDescent="0.35">
      <c r="A414" s="20" t="str">
        <f t="shared" si="6"/>
        <v>DISTRIBUCION VOLUMEN POR CRITERIO (kg o litros)Frutos SecosDE 50 A 59 AÑOS</v>
      </c>
      <c r="B414" s="20" t="s">
        <v>165</v>
      </c>
      <c r="C414" s="20" t="s">
        <v>29</v>
      </c>
      <c r="D414" s="20" t="s">
        <v>66</v>
      </c>
      <c r="E414" s="21">
        <v>29.29522835536682</v>
      </c>
      <c r="F414" s="21">
        <v>19.896185224781178</v>
      </c>
      <c r="G414" s="21">
        <v>17.998848729249207</v>
      </c>
      <c r="H414" s="21">
        <v>17.421233145513423</v>
      </c>
      <c r="I414" s="21">
        <v>14.439574430803626</v>
      </c>
      <c r="J414" s="21">
        <v>21.792171354574581</v>
      </c>
      <c r="K414" s="21">
        <v>17.024223622017317</v>
      </c>
      <c r="L414" s="21">
        <v>21.571767626833285</v>
      </c>
      <c r="M414" s="21">
        <v>15.793763653572727</v>
      </c>
      <c r="N414" s="21"/>
      <c r="O414" s="21"/>
    </row>
    <row r="415" spans="1:15" x14ac:dyDescent="0.35">
      <c r="A415" s="20" t="str">
        <f t="shared" si="6"/>
        <v>DISTRIBUCION VOLUMEN POR CRITERIO (kg o litros)Frutos SecosDE 60 A 75 AÑOS</v>
      </c>
      <c r="B415" s="20" t="s">
        <v>165</v>
      </c>
      <c r="C415" s="20" t="s">
        <v>29</v>
      </c>
      <c r="D415" s="20" t="s">
        <v>67</v>
      </c>
      <c r="E415" s="21">
        <v>48.483684228232782</v>
      </c>
      <c r="F415" s="21">
        <v>53.863565243911502</v>
      </c>
      <c r="G415" s="21">
        <v>46.206111201486934</v>
      </c>
      <c r="H415" s="21">
        <v>56.397249815726916</v>
      </c>
      <c r="I415" s="21">
        <v>59.108752224537866</v>
      </c>
      <c r="J415" s="21">
        <v>55.972928884037898</v>
      </c>
      <c r="K415" s="21">
        <v>51.225898477822959</v>
      </c>
      <c r="L415" s="21">
        <v>53.155762403566676</v>
      </c>
      <c r="M415" s="21">
        <v>53.517361400458753</v>
      </c>
      <c r="N415" s="21"/>
      <c r="O415" s="21"/>
    </row>
    <row r="416" spans="1:15" x14ac:dyDescent="0.35">
      <c r="A416" s="20" t="str">
        <f t="shared" si="6"/>
        <v>DISTRIBUCION VOLUMEN POR CRITERIO (kg o litros)Frutos SecosNIVEL ALTO</v>
      </c>
      <c r="B416" s="20" t="s">
        <v>165</v>
      </c>
      <c r="C416" s="20" t="s">
        <v>29</v>
      </c>
      <c r="D416" s="20" t="s">
        <v>122</v>
      </c>
      <c r="E416" s="21">
        <v>13.742503570379993</v>
      </c>
      <c r="F416" s="21">
        <v>14.255970596213727</v>
      </c>
      <c r="G416" s="21">
        <v>14.085123260906007</v>
      </c>
      <c r="H416" s="21">
        <v>12.977207592411128</v>
      </c>
      <c r="I416" s="21">
        <v>11.082522235954897</v>
      </c>
      <c r="J416" s="21">
        <v>12.383036529817579</v>
      </c>
      <c r="K416" s="21">
        <v>10.47971314521485</v>
      </c>
      <c r="L416" s="21">
        <v>10.301273491789784</v>
      </c>
      <c r="M416" s="21">
        <v>9.9146165237367168</v>
      </c>
      <c r="N416" s="21"/>
      <c r="O416" s="21"/>
    </row>
    <row r="417" spans="1:15" x14ac:dyDescent="0.35">
      <c r="A417" s="20" t="str">
        <f t="shared" si="6"/>
        <v>DISTRIBUCION VOLUMEN POR CRITERIO (kg o litros)Frutos SecosNIVEL MEDIO ALTO</v>
      </c>
      <c r="B417" s="20" t="s">
        <v>165</v>
      </c>
      <c r="C417" s="20" t="s">
        <v>29</v>
      </c>
      <c r="D417" s="20" t="s">
        <v>123</v>
      </c>
      <c r="E417" s="21">
        <v>7.0805662142017169</v>
      </c>
      <c r="F417" s="21">
        <v>8.6885838243610358</v>
      </c>
      <c r="G417" s="21">
        <v>8.3186115808878007</v>
      </c>
      <c r="H417" s="21">
        <v>3.6361048166439058</v>
      </c>
      <c r="I417" s="21">
        <v>5.6920727365708794</v>
      </c>
      <c r="J417" s="21">
        <v>5.7006355019879278</v>
      </c>
      <c r="K417" s="21">
        <v>12.25706348946346</v>
      </c>
      <c r="L417" s="21">
        <v>7.2654879931775174</v>
      </c>
      <c r="M417" s="21">
        <v>13.49373993784854</v>
      </c>
      <c r="N417" s="21"/>
      <c r="O417" s="21"/>
    </row>
    <row r="418" spans="1:15" x14ac:dyDescent="0.35">
      <c r="A418" s="20" t="str">
        <f t="shared" si="6"/>
        <v>DISTRIBUCION VOLUMEN POR CRITERIO (kg o litros)Frutos SecosNIVEL MEDIO</v>
      </c>
      <c r="B418" s="20" t="s">
        <v>165</v>
      </c>
      <c r="C418" s="20" t="s">
        <v>29</v>
      </c>
      <c r="D418" s="20" t="s">
        <v>124</v>
      </c>
      <c r="E418" s="21">
        <v>28.279171974688129</v>
      </c>
      <c r="F418" s="21">
        <v>32.179795865070226</v>
      </c>
      <c r="G418" s="21">
        <v>27.144839515857349</v>
      </c>
      <c r="H418" s="21">
        <v>43.839510399857851</v>
      </c>
      <c r="I418" s="21">
        <v>39.724231148102923</v>
      </c>
      <c r="J418" s="21">
        <v>29.916584495569097</v>
      </c>
      <c r="K418" s="21">
        <v>35.278995441062989</v>
      </c>
      <c r="L418" s="21">
        <v>33.191272498701267</v>
      </c>
      <c r="M418" s="21">
        <v>31.263479243639136</v>
      </c>
      <c r="N418" s="21"/>
      <c r="O418" s="21"/>
    </row>
    <row r="419" spans="1:15" x14ac:dyDescent="0.35">
      <c r="A419" s="20" t="str">
        <f t="shared" si="6"/>
        <v>DISTRIBUCION VOLUMEN POR CRITERIO (kg o litros)Frutos SecosNIVEL MEDIO BAJO</v>
      </c>
      <c r="B419" s="20" t="s">
        <v>165</v>
      </c>
      <c r="C419" s="20" t="s">
        <v>29</v>
      </c>
      <c r="D419" s="20" t="s">
        <v>125</v>
      </c>
      <c r="E419" s="21">
        <v>13.871835720211545</v>
      </c>
      <c r="F419" s="21">
        <v>14.884210954130218</v>
      </c>
      <c r="G419" s="21">
        <v>18.201517158369541</v>
      </c>
      <c r="H419" s="21">
        <v>14.916678528077354</v>
      </c>
      <c r="I419" s="21">
        <v>13.306175871205081</v>
      </c>
      <c r="J419" s="21">
        <v>17.672118838849258</v>
      </c>
      <c r="K419" s="21">
        <v>19.477217837545137</v>
      </c>
      <c r="L419" s="21">
        <v>27.733822924990953</v>
      </c>
      <c r="M419" s="21">
        <v>21.195786716421619</v>
      </c>
      <c r="N419" s="21"/>
      <c r="O419" s="21"/>
    </row>
    <row r="420" spans="1:15" x14ac:dyDescent="0.35">
      <c r="A420" s="20" t="str">
        <f t="shared" si="6"/>
        <v>DISTRIBUCION VOLUMEN POR CRITERIO (kg o litros)Frutos SecosNIVEL BAJO</v>
      </c>
      <c r="B420" s="20" t="s">
        <v>165</v>
      </c>
      <c r="C420" s="20" t="s">
        <v>29</v>
      </c>
      <c r="D420" s="20" t="s">
        <v>144</v>
      </c>
      <c r="E420" s="21">
        <v>37.025922239400664</v>
      </c>
      <c r="F420" s="21">
        <v>29.991436469050864</v>
      </c>
      <c r="G420" s="21">
        <v>32.249909152403802</v>
      </c>
      <c r="H420" s="21">
        <v>24.630514113534318</v>
      </c>
      <c r="I420" s="21">
        <v>30.194997914065564</v>
      </c>
      <c r="J420" s="21">
        <v>34.327604414679485</v>
      </c>
      <c r="K420" s="21">
        <v>22.507019200728891</v>
      </c>
      <c r="L420" s="21">
        <v>21.508141945065766</v>
      </c>
      <c r="M420" s="21">
        <v>24.132372564908515</v>
      </c>
      <c r="N420" s="21"/>
      <c r="O420" s="21"/>
    </row>
    <row r="421" spans="1:15" x14ac:dyDescent="0.35">
      <c r="A421" s="20" t="str">
        <f t="shared" si="6"/>
        <v>DISTRIBUCION VOLUMEN POR CRITERIO (kg o litros)Frutos SecosHOMBRE</v>
      </c>
      <c r="B421" s="20" t="s">
        <v>165</v>
      </c>
      <c r="C421" s="20" t="s">
        <v>29</v>
      </c>
      <c r="D421" s="20" t="s">
        <v>72</v>
      </c>
      <c r="E421" s="21">
        <v>39.957585867253648</v>
      </c>
      <c r="F421" s="21">
        <v>53.375399653232272</v>
      </c>
      <c r="G421" s="21">
        <v>44.342304988892849</v>
      </c>
      <c r="H421" s="21">
        <v>54.581262240046883</v>
      </c>
      <c r="I421" s="21">
        <v>55.021490687943199</v>
      </c>
      <c r="J421" s="21">
        <v>47.625549054146582</v>
      </c>
      <c r="K421" s="21">
        <v>62.933112111447308</v>
      </c>
      <c r="L421" s="21">
        <v>53.818313747233844</v>
      </c>
      <c r="M421" s="21">
        <v>48.761671066781688</v>
      </c>
      <c r="N421" s="21"/>
      <c r="O421" s="21"/>
    </row>
    <row r="422" spans="1:15" x14ac:dyDescent="0.35">
      <c r="A422" s="20" t="str">
        <f t="shared" si="6"/>
        <v>DISTRIBUCION VOLUMEN POR CRITERIO (kg o litros)Frutos SecosMUJER</v>
      </c>
      <c r="B422" s="20" t="s">
        <v>165</v>
      </c>
      <c r="C422" s="20" t="s">
        <v>29</v>
      </c>
      <c r="D422" s="20" t="s">
        <v>73</v>
      </c>
      <c r="E422" s="21">
        <v>60.042413938735372</v>
      </c>
      <c r="F422" s="21">
        <v>46.624607329393029</v>
      </c>
      <c r="G422" s="21">
        <v>55.657699021654203</v>
      </c>
      <c r="H422" s="21">
        <v>45.418753441784681</v>
      </c>
      <c r="I422" s="21">
        <v>44.978506882548871</v>
      </c>
      <c r="J422" s="21">
        <v>52.374445136219386</v>
      </c>
      <c r="K422" s="21">
        <v>37.066888181522209</v>
      </c>
      <c r="L422" s="21">
        <v>46.181690927290745</v>
      </c>
      <c r="M422" s="21">
        <v>51.238328016348248</v>
      </c>
      <c r="N422" s="21"/>
      <c r="O422" s="21"/>
    </row>
    <row r="423" spans="1:15" x14ac:dyDescent="0.35">
      <c r="A423" s="20" t="str">
        <f t="shared" si="6"/>
        <v>DISTRIBUCION VOLUMEN POR CRITERIO (kg o litros)Chocolatinas/Chocolate/BombonesT.ESPAÑA</v>
      </c>
      <c r="B423" s="20" t="s">
        <v>165</v>
      </c>
      <c r="C423" s="20" t="s">
        <v>31</v>
      </c>
      <c r="D423" s="20" t="s">
        <v>44</v>
      </c>
      <c r="E423" s="21">
        <v>100</v>
      </c>
      <c r="F423" s="21">
        <v>100</v>
      </c>
      <c r="G423" s="21">
        <v>100</v>
      </c>
      <c r="H423" s="21">
        <v>100</v>
      </c>
      <c r="I423" s="21">
        <v>100</v>
      </c>
      <c r="J423" s="21">
        <v>100</v>
      </c>
      <c r="K423" s="21">
        <v>100</v>
      </c>
      <c r="L423" s="21">
        <v>100</v>
      </c>
      <c r="M423" s="21">
        <v>100</v>
      </c>
      <c r="N423" s="21"/>
      <c r="O423" s="21"/>
    </row>
    <row r="424" spans="1:15" x14ac:dyDescent="0.35">
      <c r="A424" s="20" t="str">
        <f t="shared" si="6"/>
        <v>DISTRIBUCION VOLUMEN POR CRITERIO (kg o litros)Chocolatinas/Chocolate/BombonesBCN AM</v>
      </c>
      <c r="B424" s="20" t="s">
        <v>165</v>
      </c>
      <c r="C424" s="20" t="s">
        <v>31</v>
      </c>
      <c r="D424" s="20" t="s">
        <v>46</v>
      </c>
      <c r="E424" s="21">
        <v>12.147984918141997</v>
      </c>
      <c r="F424" s="21">
        <v>9.8707769540702728</v>
      </c>
      <c r="G424" s="21">
        <v>9.9756074454782606</v>
      </c>
      <c r="H424" s="21">
        <v>8.0508346219601759</v>
      </c>
      <c r="I424" s="21">
        <v>12.15658729171396</v>
      </c>
      <c r="J424" s="21">
        <v>16.007060466934213</v>
      </c>
      <c r="K424" s="21">
        <v>10.806304531104717</v>
      </c>
      <c r="L424" s="21">
        <v>10.735785506385934</v>
      </c>
      <c r="M424" s="21">
        <v>11.36986583411217</v>
      </c>
      <c r="N424" s="21"/>
      <c r="O424" s="21"/>
    </row>
    <row r="425" spans="1:15" x14ac:dyDescent="0.35">
      <c r="A425" s="20" t="str">
        <f t="shared" si="6"/>
        <v>DISTRIBUCION VOLUMEN POR CRITERIO (kg o litros)Chocolatinas/Chocolate/BombonesREST.CAT ARAGON</v>
      </c>
      <c r="B425" s="20" t="s">
        <v>165</v>
      </c>
      <c r="C425" s="20" t="s">
        <v>31</v>
      </c>
      <c r="D425" s="20" t="s">
        <v>47</v>
      </c>
      <c r="E425" s="21">
        <v>14.550233007797869</v>
      </c>
      <c r="F425" s="21">
        <v>18.978611754635015</v>
      </c>
      <c r="G425" s="21">
        <v>16.178371395916976</v>
      </c>
      <c r="H425" s="21">
        <v>19.622616490118862</v>
      </c>
      <c r="I425" s="21">
        <v>17.120930187642923</v>
      </c>
      <c r="J425" s="21">
        <v>18.171629088093724</v>
      </c>
      <c r="K425" s="21">
        <v>11.946706982816542</v>
      </c>
      <c r="L425" s="21">
        <v>16.461330467033907</v>
      </c>
      <c r="M425" s="21">
        <v>15.740094534449229</v>
      </c>
      <c r="N425" s="21"/>
      <c r="O425" s="21"/>
    </row>
    <row r="426" spans="1:15" x14ac:dyDescent="0.35">
      <c r="A426" s="20" t="str">
        <f t="shared" si="6"/>
        <v>DISTRIBUCION VOLUMEN POR CRITERIO (kg o litros)Chocolatinas/Chocolate/BombonesLEVANTE</v>
      </c>
      <c r="B426" s="20" t="s">
        <v>165</v>
      </c>
      <c r="C426" s="20" t="s">
        <v>31</v>
      </c>
      <c r="D426" s="20" t="s">
        <v>48</v>
      </c>
      <c r="E426" s="21">
        <v>18.005097770510282</v>
      </c>
      <c r="F426" s="21">
        <v>10.042079322578626</v>
      </c>
      <c r="G426" s="21">
        <v>19.204663952191346</v>
      </c>
      <c r="H426" s="21">
        <v>14.044581101310049</v>
      </c>
      <c r="I426" s="21">
        <v>17.231527535084474</v>
      </c>
      <c r="J426" s="21">
        <v>14.107056033467478</v>
      </c>
      <c r="K426" s="21">
        <v>27.698292001752979</v>
      </c>
      <c r="L426" s="21">
        <v>13.014050812690407</v>
      </c>
      <c r="M426" s="21">
        <v>16.232252004773095</v>
      </c>
      <c r="N426" s="21"/>
      <c r="O426" s="21"/>
    </row>
    <row r="427" spans="1:15" x14ac:dyDescent="0.35">
      <c r="A427" s="20" t="str">
        <f t="shared" si="6"/>
        <v>DISTRIBUCION VOLUMEN POR CRITERIO (kg o litros)Chocolatinas/Chocolate/BombonesANDALUCIA</v>
      </c>
      <c r="B427" s="20" t="s">
        <v>165</v>
      </c>
      <c r="C427" s="20" t="s">
        <v>31</v>
      </c>
      <c r="D427" s="20" t="s">
        <v>49</v>
      </c>
      <c r="E427" s="21">
        <v>18.869212272668737</v>
      </c>
      <c r="F427" s="21">
        <v>11.592881678406536</v>
      </c>
      <c r="G427" s="21">
        <v>10.597557188787853</v>
      </c>
      <c r="H427" s="21">
        <v>21.362412034557977</v>
      </c>
      <c r="I427" s="21">
        <v>14.315635513826013</v>
      </c>
      <c r="J427" s="21">
        <v>14.149070135065395</v>
      </c>
      <c r="K427" s="21">
        <v>12.762077800847285</v>
      </c>
      <c r="L427" s="21">
        <v>15.705619699094392</v>
      </c>
      <c r="M427" s="21">
        <v>14.457788169328659</v>
      </c>
      <c r="N427" s="21"/>
      <c r="O427" s="21"/>
    </row>
    <row r="428" spans="1:15" x14ac:dyDescent="0.35">
      <c r="A428" s="20" t="str">
        <f t="shared" si="6"/>
        <v>DISTRIBUCION VOLUMEN POR CRITERIO (kg o litros)Chocolatinas/Chocolate/BombonesMDD AM</v>
      </c>
      <c r="B428" s="20" t="s">
        <v>165</v>
      </c>
      <c r="C428" s="20" t="s">
        <v>31</v>
      </c>
      <c r="D428" s="20" t="s">
        <v>50</v>
      </c>
      <c r="E428" s="21">
        <v>11.950585841350845</v>
      </c>
      <c r="F428" s="21">
        <v>7.4870125797215721</v>
      </c>
      <c r="G428" s="21">
        <v>9.8725691074625495</v>
      </c>
      <c r="H428" s="21">
        <v>7.7341923101037064</v>
      </c>
      <c r="I428" s="21">
        <v>6.3542559230784157</v>
      </c>
      <c r="J428" s="21">
        <v>8.3753126536415738</v>
      </c>
      <c r="K428" s="21">
        <v>9.0473827208497983</v>
      </c>
      <c r="L428" s="21">
        <v>13.634141292976992</v>
      </c>
      <c r="M428" s="21">
        <v>5.143671916005407</v>
      </c>
      <c r="N428" s="21"/>
      <c r="O428" s="21"/>
    </row>
    <row r="429" spans="1:15" x14ac:dyDescent="0.35">
      <c r="A429" s="20" t="str">
        <f t="shared" si="6"/>
        <v>DISTRIBUCION VOLUMEN POR CRITERIO (kg o litros)Chocolatinas/Chocolate/BombonesRTO CENTRO</v>
      </c>
      <c r="B429" s="20" t="s">
        <v>165</v>
      </c>
      <c r="C429" s="20" t="s">
        <v>31</v>
      </c>
      <c r="D429" s="20" t="s">
        <v>51</v>
      </c>
      <c r="E429" s="21">
        <v>7.20763731831659</v>
      </c>
      <c r="F429" s="21">
        <v>6.5694755543740158</v>
      </c>
      <c r="G429" s="21">
        <v>7.5149754796040371</v>
      </c>
      <c r="H429" s="21">
        <v>6.5054604760830737</v>
      </c>
      <c r="I429" s="21">
        <v>6.0882291398828992</v>
      </c>
      <c r="J429" s="21">
        <v>5.8732423924247126</v>
      </c>
      <c r="K429" s="21">
        <v>8.4304742268694337</v>
      </c>
      <c r="L429" s="21">
        <v>9.1599881625948072</v>
      </c>
      <c r="M429" s="21">
        <v>11.446276644521424</v>
      </c>
      <c r="N429" s="21"/>
      <c r="O429" s="21"/>
    </row>
    <row r="430" spans="1:15" x14ac:dyDescent="0.35">
      <c r="A430" s="20" t="str">
        <f t="shared" si="6"/>
        <v>DISTRIBUCION VOLUMEN POR CRITERIO (kg o litros)Chocolatinas/Chocolate/BombonesNORTE-CENTRO</v>
      </c>
      <c r="B430" s="20" t="s">
        <v>165</v>
      </c>
      <c r="C430" s="20" t="s">
        <v>31</v>
      </c>
      <c r="D430" s="20" t="s">
        <v>52</v>
      </c>
      <c r="E430" s="21">
        <v>7.713741626362502</v>
      </c>
      <c r="F430" s="21">
        <v>22.959348124446542</v>
      </c>
      <c r="G430" s="21">
        <v>17.351102306057701</v>
      </c>
      <c r="H430" s="21">
        <v>16.840278232035498</v>
      </c>
      <c r="I430" s="21">
        <v>18.364909167454446</v>
      </c>
      <c r="J430" s="21">
        <v>14.123909669599824</v>
      </c>
      <c r="K430" s="21">
        <v>10.518982256965135</v>
      </c>
      <c r="L430" s="21">
        <v>14.549905799887549</v>
      </c>
      <c r="M430" s="21">
        <v>18.526621715824369</v>
      </c>
      <c r="N430" s="21"/>
      <c r="O430" s="21"/>
    </row>
    <row r="431" spans="1:15" x14ac:dyDescent="0.35">
      <c r="A431" s="20" t="str">
        <f t="shared" si="6"/>
        <v>DISTRIBUCION VOLUMEN POR CRITERIO (kg o litros)Chocolatinas/Chocolate/BombonesNOROESTE</v>
      </c>
      <c r="B431" s="20" t="s">
        <v>165</v>
      </c>
      <c r="C431" s="20" t="s">
        <v>31</v>
      </c>
      <c r="D431" s="20" t="s">
        <v>53</v>
      </c>
      <c r="E431" s="21">
        <v>9.5555041881269496</v>
      </c>
      <c r="F431" s="21">
        <v>12.499811297570437</v>
      </c>
      <c r="G431" s="21">
        <v>9.3051564712006716</v>
      </c>
      <c r="H431" s="21">
        <v>5.8396197695692296</v>
      </c>
      <c r="I431" s="21">
        <v>8.3679208986828204</v>
      </c>
      <c r="J431" s="21">
        <v>9.1927176386180989</v>
      </c>
      <c r="K431" s="21">
        <v>8.7897831820617007</v>
      </c>
      <c r="L431" s="21">
        <v>6.7391811754138233</v>
      </c>
      <c r="M431" s="21">
        <v>7.0834306739330684</v>
      </c>
      <c r="N431" s="21"/>
      <c r="O431" s="21"/>
    </row>
    <row r="432" spans="1:15" x14ac:dyDescent="0.35">
      <c r="A432" s="20" t="str">
        <f t="shared" si="6"/>
        <v>DISTRIBUCION VOLUMEN POR CRITERIO (kg o litros)Chocolatinas/Chocolate/Bombones&lt;2MIL</v>
      </c>
      <c r="B432" s="20" t="s">
        <v>165</v>
      </c>
      <c r="C432" s="20" t="s">
        <v>31</v>
      </c>
      <c r="D432" s="20" t="s">
        <v>54</v>
      </c>
      <c r="E432" s="21">
        <v>4.8658602913479383</v>
      </c>
      <c r="F432" s="21">
        <v>6.6963662334154668</v>
      </c>
      <c r="G432" s="21">
        <v>4.1348981711083743</v>
      </c>
      <c r="H432" s="21">
        <v>4.8140475781660603</v>
      </c>
      <c r="I432" s="21">
        <v>3.7366309541751184</v>
      </c>
      <c r="J432" s="21">
        <v>8.4716712765871733</v>
      </c>
      <c r="K432" s="21">
        <v>2.7120142457185263</v>
      </c>
      <c r="L432" s="21">
        <v>5.7913264026440521</v>
      </c>
      <c r="M432" s="21">
        <v>4.465711645479967</v>
      </c>
      <c r="N432" s="21"/>
      <c r="O432" s="21"/>
    </row>
    <row r="433" spans="1:15" x14ac:dyDescent="0.35">
      <c r="A433" s="20" t="str">
        <f t="shared" si="6"/>
        <v>DISTRIBUCION VOLUMEN POR CRITERIO (kg o litros)Chocolatinas/Chocolate/Bombones2-5MIL</v>
      </c>
      <c r="B433" s="20" t="s">
        <v>165</v>
      </c>
      <c r="C433" s="20" t="s">
        <v>31</v>
      </c>
      <c r="D433" s="20" t="s">
        <v>55</v>
      </c>
      <c r="E433" s="21">
        <v>7.2685569407569233</v>
      </c>
      <c r="F433" s="21">
        <v>7.0226853585210911</v>
      </c>
      <c r="G433" s="21">
        <v>3.211213639439519</v>
      </c>
      <c r="H433" s="21">
        <v>3.890560868612468</v>
      </c>
      <c r="I433" s="21">
        <v>4.3866438895567548</v>
      </c>
      <c r="J433" s="21">
        <v>3.3745514856575052</v>
      </c>
      <c r="K433" s="21">
        <v>2.394345198652077</v>
      </c>
      <c r="L433" s="21">
        <v>4.1871608641504094</v>
      </c>
      <c r="M433" s="21">
        <v>5.3971723792315585</v>
      </c>
      <c r="N433" s="21"/>
      <c r="O433" s="21"/>
    </row>
    <row r="434" spans="1:15" x14ac:dyDescent="0.35">
      <c r="A434" s="20" t="str">
        <f t="shared" si="6"/>
        <v>DISTRIBUCION VOLUMEN POR CRITERIO (kg o litros)Chocolatinas/Chocolate/Bombones5-10MIL</v>
      </c>
      <c r="B434" s="20" t="s">
        <v>165</v>
      </c>
      <c r="C434" s="20" t="s">
        <v>31</v>
      </c>
      <c r="D434" s="20" t="s">
        <v>56</v>
      </c>
      <c r="E434" s="21">
        <v>4.0984828251367427</v>
      </c>
      <c r="F434" s="21">
        <v>6.7247929873543209</v>
      </c>
      <c r="G434" s="21">
        <v>3.131598919549567</v>
      </c>
      <c r="H434" s="21">
        <v>4.3578941184337454</v>
      </c>
      <c r="I434" s="21">
        <v>2.9772630096300543</v>
      </c>
      <c r="J434" s="21">
        <v>3.6882574259336711</v>
      </c>
      <c r="K434" s="21">
        <v>2.2284016538814968</v>
      </c>
      <c r="L434" s="21">
        <v>3.527727800106252</v>
      </c>
      <c r="M434" s="21">
        <v>3.395933448332991</v>
      </c>
      <c r="N434" s="21"/>
      <c r="O434" s="21"/>
    </row>
    <row r="435" spans="1:15" x14ac:dyDescent="0.35">
      <c r="A435" s="20" t="str">
        <f t="shared" si="6"/>
        <v>DISTRIBUCION VOLUMEN POR CRITERIO (kg o litros)Chocolatinas/Chocolate/Bombones10-30MIL</v>
      </c>
      <c r="B435" s="20" t="s">
        <v>165</v>
      </c>
      <c r="C435" s="20" t="s">
        <v>31</v>
      </c>
      <c r="D435" s="20" t="s">
        <v>57</v>
      </c>
      <c r="E435" s="21">
        <v>19.805868891812857</v>
      </c>
      <c r="F435" s="21">
        <v>21.382239371331782</v>
      </c>
      <c r="G435" s="21">
        <v>16.986005689544413</v>
      </c>
      <c r="H435" s="21">
        <v>18.574472856953953</v>
      </c>
      <c r="I435" s="21">
        <v>12.447935646962568</v>
      </c>
      <c r="J435" s="21">
        <v>10.061719114003532</v>
      </c>
      <c r="K435" s="21">
        <v>31.26623873891317</v>
      </c>
      <c r="L435" s="21">
        <v>10.590934015245574</v>
      </c>
      <c r="M435" s="21">
        <v>11.2103468369542</v>
      </c>
      <c r="N435" s="21"/>
      <c r="O435" s="21"/>
    </row>
    <row r="436" spans="1:15" x14ac:dyDescent="0.35">
      <c r="A436" s="20" t="str">
        <f t="shared" si="6"/>
        <v>DISTRIBUCION VOLUMEN POR CRITERIO (kg o litros)Chocolatinas/Chocolate/Bombones30-100MIL</v>
      </c>
      <c r="B436" s="20" t="s">
        <v>165</v>
      </c>
      <c r="C436" s="20" t="s">
        <v>31</v>
      </c>
      <c r="D436" s="20" t="s">
        <v>58</v>
      </c>
      <c r="E436" s="21">
        <v>18.410472457834249</v>
      </c>
      <c r="F436" s="21">
        <v>22.142279279158558</v>
      </c>
      <c r="G436" s="21">
        <v>30.659029605158462</v>
      </c>
      <c r="H436" s="21">
        <v>20.201362529715261</v>
      </c>
      <c r="I436" s="21">
        <v>23.306665004160624</v>
      </c>
      <c r="J436" s="21">
        <v>26.368047785973488</v>
      </c>
      <c r="K436" s="21">
        <v>28.260427148665546</v>
      </c>
      <c r="L436" s="21">
        <v>29.206352214961768</v>
      </c>
      <c r="M436" s="21">
        <v>27.875560436683987</v>
      </c>
      <c r="N436" s="21"/>
      <c r="O436" s="21"/>
    </row>
    <row r="437" spans="1:15" x14ac:dyDescent="0.35">
      <c r="A437" s="20" t="str">
        <f t="shared" si="6"/>
        <v>DISTRIBUCION VOLUMEN POR CRITERIO (kg o litros)Chocolatinas/Chocolate/Bombones100-200MIL</v>
      </c>
      <c r="B437" s="20" t="s">
        <v>165</v>
      </c>
      <c r="C437" s="20" t="s">
        <v>31</v>
      </c>
      <c r="D437" s="20" t="s">
        <v>59</v>
      </c>
      <c r="E437" s="21">
        <v>5.8497750745799078</v>
      </c>
      <c r="F437" s="21">
        <v>4.8003011904824833</v>
      </c>
      <c r="G437" s="21">
        <v>7.2620361502894966</v>
      </c>
      <c r="H437" s="21">
        <v>7.6588577027553644</v>
      </c>
      <c r="I437" s="21">
        <v>9.7736505489628662</v>
      </c>
      <c r="J437" s="21">
        <v>8.7977191746356649</v>
      </c>
      <c r="K437" s="21">
        <v>5.8284006747895374</v>
      </c>
      <c r="L437" s="21">
        <v>12.909220707083232</v>
      </c>
      <c r="M437" s="21">
        <v>5.2222333734638626</v>
      </c>
      <c r="N437" s="21"/>
      <c r="O437" s="21"/>
    </row>
    <row r="438" spans="1:15" x14ac:dyDescent="0.35">
      <c r="A438" s="20" t="str">
        <f t="shared" si="6"/>
        <v>DISTRIBUCION VOLUMEN POR CRITERIO (kg o litros)Chocolatinas/Chocolate/Bombones200-500MIL</v>
      </c>
      <c r="B438" s="20" t="s">
        <v>165</v>
      </c>
      <c r="C438" s="20" t="s">
        <v>31</v>
      </c>
      <c r="D438" s="20" t="s">
        <v>60</v>
      </c>
      <c r="E438" s="21">
        <v>21.404965667012558</v>
      </c>
      <c r="F438" s="21">
        <v>16.013408178469405</v>
      </c>
      <c r="G438" s="21">
        <v>16.712229513563663</v>
      </c>
      <c r="H438" s="21">
        <v>23.811121284885598</v>
      </c>
      <c r="I438" s="21">
        <v>23.701222233825785</v>
      </c>
      <c r="J438" s="21">
        <v>21.534914001574293</v>
      </c>
      <c r="K438" s="21">
        <v>7.9396037525518643</v>
      </c>
      <c r="L438" s="21">
        <v>15.269988032400125</v>
      </c>
      <c r="M438" s="21">
        <v>22.037211655622553</v>
      </c>
      <c r="N438" s="21"/>
      <c r="O438" s="21"/>
    </row>
    <row r="439" spans="1:15" x14ac:dyDescent="0.35">
      <c r="A439" s="20" t="str">
        <f t="shared" si="6"/>
        <v>DISTRIBUCION VOLUMEN POR CRITERIO (kg o litros)Chocolatinas/Chocolate/Bombones&gt;500MIL</v>
      </c>
      <c r="B439" s="20" t="s">
        <v>165</v>
      </c>
      <c r="C439" s="20" t="s">
        <v>31</v>
      </c>
      <c r="D439" s="20" t="s">
        <v>61</v>
      </c>
      <c r="E439" s="21">
        <v>18.296012538680106</v>
      </c>
      <c r="F439" s="21">
        <v>15.217925901898829</v>
      </c>
      <c r="G439" s="21">
        <v>17.902992106510425</v>
      </c>
      <c r="H439" s="21">
        <v>16.691678565464219</v>
      </c>
      <c r="I439" s="21">
        <v>19.669985629686273</v>
      </c>
      <c r="J439" s="21">
        <v>17.70312057924836</v>
      </c>
      <c r="K439" s="21">
        <v>19.370569678040031</v>
      </c>
      <c r="L439" s="21">
        <v>18.517288657722254</v>
      </c>
      <c r="M439" s="21">
        <v>20.395831025559154</v>
      </c>
      <c r="N439" s="21"/>
      <c r="O439" s="21"/>
    </row>
    <row r="440" spans="1:15" x14ac:dyDescent="0.35">
      <c r="A440" s="20" t="str">
        <f t="shared" si="6"/>
        <v>DISTRIBUCION VOLUMEN POR CRITERIO (kg o litros)Chocolatinas/Chocolate/BombonesDE 15 A 19 AÑOS</v>
      </c>
      <c r="B440" s="20" t="s">
        <v>165</v>
      </c>
      <c r="C440" s="20" t="s">
        <v>31</v>
      </c>
      <c r="D440" s="20" t="s">
        <v>62</v>
      </c>
      <c r="E440" s="21">
        <v>10.051894684658157</v>
      </c>
      <c r="F440" s="21">
        <v>4.9362907536272997</v>
      </c>
      <c r="G440" s="21">
        <v>1.9298058363639601</v>
      </c>
      <c r="H440" s="21">
        <v>8.377029149758517</v>
      </c>
      <c r="I440" s="21">
        <v>2.9318278937673523</v>
      </c>
      <c r="J440" s="21">
        <v>4.6891248791315618</v>
      </c>
      <c r="K440" s="21">
        <v>3.3199850853817936</v>
      </c>
      <c r="L440" s="21">
        <v>14.201215701257263</v>
      </c>
      <c r="M440" s="21">
        <v>7.6711666469212574</v>
      </c>
      <c r="N440" s="21"/>
      <c r="O440" s="21"/>
    </row>
    <row r="441" spans="1:15" x14ac:dyDescent="0.35">
      <c r="A441" s="20" t="str">
        <f t="shared" si="6"/>
        <v>DISTRIBUCION VOLUMEN POR CRITERIO (kg o litros)Chocolatinas/Chocolate/BombonesDE 20 A 24 AÑOS</v>
      </c>
      <c r="B441" s="20" t="s">
        <v>165</v>
      </c>
      <c r="C441" s="20" t="s">
        <v>31</v>
      </c>
      <c r="D441" s="20" t="s">
        <v>63</v>
      </c>
      <c r="E441" s="21">
        <v>7.9136604967771671</v>
      </c>
      <c r="F441" s="21">
        <v>3.6218361857553916</v>
      </c>
      <c r="G441" s="21">
        <v>3.3370666181920772</v>
      </c>
      <c r="H441" s="21">
        <v>1.5107174426386543</v>
      </c>
      <c r="I441" s="21">
        <v>4.4018547002166626</v>
      </c>
      <c r="J441" s="21">
        <v>1.8815875294955466</v>
      </c>
      <c r="K441" s="21">
        <v>3.5203668266896191</v>
      </c>
      <c r="L441" s="21">
        <v>5.4340220198415929</v>
      </c>
      <c r="M441" s="21">
        <v>1.154879110634053</v>
      </c>
      <c r="N441" s="21"/>
      <c r="O441" s="21"/>
    </row>
    <row r="442" spans="1:15" x14ac:dyDescent="0.35">
      <c r="A442" s="20" t="str">
        <f t="shared" si="6"/>
        <v>DISTRIBUCION VOLUMEN POR CRITERIO (kg o litros)Chocolatinas/Chocolate/BombonesDE 25 A 34 AÑOS</v>
      </c>
      <c r="B442" s="20" t="s">
        <v>165</v>
      </c>
      <c r="C442" s="20" t="s">
        <v>31</v>
      </c>
      <c r="D442" s="20" t="s">
        <v>64</v>
      </c>
      <c r="E442" s="21">
        <v>9.7024803644386655</v>
      </c>
      <c r="F442" s="21">
        <v>13.124391005165112</v>
      </c>
      <c r="G442" s="21">
        <v>9.244537180204917</v>
      </c>
      <c r="H442" s="21">
        <v>9.1325208577326809</v>
      </c>
      <c r="I442" s="21">
        <v>7.9569644641086805</v>
      </c>
      <c r="J442" s="21">
        <v>9.14345800013621</v>
      </c>
      <c r="K442" s="21">
        <v>9.5365108514404913</v>
      </c>
      <c r="L442" s="21">
        <v>8.1770880564534441</v>
      </c>
      <c r="M442" s="21">
        <v>7.1124586103945964</v>
      </c>
      <c r="N442" s="21"/>
      <c r="O442" s="21"/>
    </row>
    <row r="443" spans="1:15" x14ac:dyDescent="0.35">
      <c r="A443" s="20" t="str">
        <f t="shared" si="6"/>
        <v>DISTRIBUCION VOLUMEN POR CRITERIO (kg o litros)Chocolatinas/Chocolate/BombonesDE 35 A 49 AÑOS</v>
      </c>
      <c r="B443" s="20" t="s">
        <v>165</v>
      </c>
      <c r="C443" s="20" t="s">
        <v>31</v>
      </c>
      <c r="D443" s="20" t="s">
        <v>65</v>
      </c>
      <c r="E443" s="21">
        <v>25.266019711570863</v>
      </c>
      <c r="F443" s="21">
        <v>26.57090320533139</v>
      </c>
      <c r="G443" s="21">
        <v>21.338643560533811</v>
      </c>
      <c r="H443" s="21">
        <v>15.161458510077772</v>
      </c>
      <c r="I443" s="21">
        <v>18.692623309802674</v>
      </c>
      <c r="J443" s="21">
        <v>25.256542704823705</v>
      </c>
      <c r="K443" s="21">
        <v>42.446535402440453</v>
      </c>
      <c r="L443" s="21">
        <v>11.824641323585402</v>
      </c>
      <c r="M443" s="21">
        <v>16.935945506890093</v>
      </c>
      <c r="N443" s="21"/>
      <c r="O443" s="21"/>
    </row>
    <row r="444" spans="1:15" x14ac:dyDescent="0.35">
      <c r="A444" s="20" t="str">
        <f t="shared" si="6"/>
        <v>DISTRIBUCION VOLUMEN POR CRITERIO (kg o litros)Chocolatinas/Chocolate/BombonesDE 50 A 59 AÑOS</v>
      </c>
      <c r="B444" s="20" t="s">
        <v>165</v>
      </c>
      <c r="C444" s="20" t="s">
        <v>31</v>
      </c>
      <c r="D444" s="20" t="s">
        <v>66</v>
      </c>
      <c r="E444" s="21">
        <v>21.048290785530288</v>
      </c>
      <c r="F444" s="21">
        <v>18.772774976011135</v>
      </c>
      <c r="G444" s="21">
        <v>19.175536757204657</v>
      </c>
      <c r="H444" s="21">
        <v>16.002674944989117</v>
      </c>
      <c r="I444" s="21">
        <v>21.842195975589171</v>
      </c>
      <c r="J444" s="21">
        <v>17.418012437437866</v>
      </c>
      <c r="K444" s="21">
        <v>11.332891534323579</v>
      </c>
      <c r="L444" s="21">
        <v>23.605264339721401</v>
      </c>
      <c r="M444" s="21">
        <v>28.421490605904321</v>
      </c>
      <c r="N444" s="21"/>
      <c r="O444" s="21"/>
    </row>
    <row r="445" spans="1:15" x14ac:dyDescent="0.35">
      <c r="A445" s="20" t="str">
        <f t="shared" si="6"/>
        <v>DISTRIBUCION VOLUMEN POR CRITERIO (kg o litros)Chocolatinas/Chocolate/BombonesDE 60 A 75 AÑOS</v>
      </c>
      <c r="B445" s="20" t="s">
        <v>165</v>
      </c>
      <c r="C445" s="20" t="s">
        <v>31</v>
      </c>
      <c r="D445" s="20" t="s">
        <v>67</v>
      </c>
      <c r="E445" s="21">
        <v>26.017644794908314</v>
      </c>
      <c r="F445" s="21">
        <v>32.973803286114524</v>
      </c>
      <c r="G445" s="21">
        <v>44.974416773772326</v>
      </c>
      <c r="H445" s="21">
        <v>49.815594320739706</v>
      </c>
      <c r="I445" s="21">
        <v>44.174534150910041</v>
      </c>
      <c r="J445" s="21">
        <v>41.611273887156443</v>
      </c>
      <c r="K445" s="21">
        <v>29.843710714727418</v>
      </c>
      <c r="L445" s="21">
        <v>36.757770224799842</v>
      </c>
      <c r="M445" s="21">
        <v>38.704064921956544</v>
      </c>
      <c r="N445" s="21"/>
      <c r="O445" s="21"/>
    </row>
    <row r="446" spans="1:15" x14ac:dyDescent="0.35">
      <c r="A446" s="20" t="str">
        <f t="shared" si="6"/>
        <v>DISTRIBUCION VOLUMEN POR CRITERIO (kg o litros)Chocolatinas/Chocolate/BombonesNIVEL ALTO</v>
      </c>
      <c r="B446" s="20" t="s">
        <v>165</v>
      </c>
      <c r="C446" s="20" t="s">
        <v>31</v>
      </c>
      <c r="D446" s="20" t="s">
        <v>122</v>
      </c>
      <c r="E446" s="21">
        <v>23.888052594117344</v>
      </c>
      <c r="F446" s="21">
        <v>18.361296628456568</v>
      </c>
      <c r="G446" s="21">
        <v>21.369184788688266</v>
      </c>
      <c r="H446" s="21">
        <v>18.715551031756267</v>
      </c>
      <c r="I446" s="21">
        <v>14.449378934436016</v>
      </c>
      <c r="J446" s="21">
        <v>13.650410998804643</v>
      </c>
      <c r="K446" s="21">
        <v>38.217770673358892</v>
      </c>
      <c r="L446" s="21">
        <v>10.354203389646257</v>
      </c>
      <c r="M446" s="21">
        <v>11.378694336415828</v>
      </c>
      <c r="N446" s="21"/>
      <c r="O446" s="21"/>
    </row>
    <row r="447" spans="1:15" x14ac:dyDescent="0.35">
      <c r="A447" s="20" t="str">
        <f t="shared" si="6"/>
        <v>DISTRIBUCION VOLUMEN POR CRITERIO (kg o litros)Chocolatinas/Chocolate/BombonesNIVEL MEDIO ALTO</v>
      </c>
      <c r="B447" s="20" t="s">
        <v>165</v>
      </c>
      <c r="C447" s="20" t="s">
        <v>31</v>
      </c>
      <c r="D447" s="20" t="s">
        <v>123</v>
      </c>
      <c r="E447" s="21">
        <v>15.2246834800613</v>
      </c>
      <c r="F447" s="21">
        <v>10.735825444296941</v>
      </c>
      <c r="G447" s="21">
        <v>7.233767502194552</v>
      </c>
      <c r="H447" s="21">
        <v>6.0239525945625454</v>
      </c>
      <c r="I447" s="21">
        <v>12.29081740730693</v>
      </c>
      <c r="J447" s="21">
        <v>20.528663192919275</v>
      </c>
      <c r="K447" s="21">
        <v>8.0517499746169197</v>
      </c>
      <c r="L447" s="21">
        <v>9.4319812251745141</v>
      </c>
      <c r="M447" s="21">
        <v>16.241515570774652</v>
      </c>
      <c r="N447" s="21"/>
      <c r="O447" s="21"/>
    </row>
    <row r="448" spans="1:15" x14ac:dyDescent="0.35">
      <c r="A448" s="20" t="str">
        <f t="shared" si="6"/>
        <v>DISTRIBUCION VOLUMEN POR CRITERIO (kg o litros)Chocolatinas/Chocolate/BombonesNIVEL MEDIO</v>
      </c>
      <c r="B448" s="20" t="s">
        <v>165</v>
      </c>
      <c r="C448" s="20" t="s">
        <v>31</v>
      </c>
      <c r="D448" s="20" t="s">
        <v>124</v>
      </c>
      <c r="E448" s="21">
        <v>26.945027554797544</v>
      </c>
      <c r="F448" s="21">
        <v>26.999601544789538</v>
      </c>
      <c r="G448" s="21">
        <v>32.950208993259118</v>
      </c>
      <c r="H448" s="21">
        <v>22.333137349131096</v>
      </c>
      <c r="I448" s="21">
        <v>25.25243048680294</v>
      </c>
      <c r="J448" s="21">
        <v>21.8324618655774</v>
      </c>
      <c r="K448" s="21">
        <v>16.518709612491989</v>
      </c>
      <c r="L448" s="21">
        <v>25.840972253038398</v>
      </c>
      <c r="M448" s="21">
        <v>28.965553452471649</v>
      </c>
      <c r="N448" s="21"/>
      <c r="O448" s="21"/>
    </row>
    <row r="449" spans="1:15" x14ac:dyDescent="0.35">
      <c r="A449" s="20" t="str">
        <f t="shared" si="6"/>
        <v>DISTRIBUCION VOLUMEN POR CRITERIO (kg o litros)Chocolatinas/Chocolate/BombonesNIVEL MEDIO BAJO</v>
      </c>
      <c r="B449" s="20" t="s">
        <v>165</v>
      </c>
      <c r="C449" s="20" t="s">
        <v>31</v>
      </c>
      <c r="D449" s="20" t="s">
        <v>125</v>
      </c>
      <c r="E449" s="21">
        <v>11.407465860589577</v>
      </c>
      <c r="F449" s="21">
        <v>11.228221013118848</v>
      </c>
      <c r="G449" s="21">
        <v>10.834490586220342</v>
      </c>
      <c r="H449" s="21">
        <v>17.446817906352539</v>
      </c>
      <c r="I449" s="21">
        <v>19.781763656167975</v>
      </c>
      <c r="J449" s="21">
        <v>20.12847624765244</v>
      </c>
      <c r="K449" s="21">
        <v>22.071686057730492</v>
      </c>
      <c r="L449" s="21">
        <v>19.727361622261334</v>
      </c>
      <c r="M449" s="21">
        <v>21.546636377798659</v>
      </c>
      <c r="N449" s="21"/>
      <c r="O449" s="21"/>
    </row>
    <row r="450" spans="1:15" x14ac:dyDescent="0.35">
      <c r="A450" s="20" t="str">
        <f t="shared" si="6"/>
        <v>DISTRIBUCION VOLUMEN POR CRITERIO (kg o litros)Chocolatinas/Chocolate/BombonesNIVEL BAJO</v>
      </c>
      <c r="B450" s="20" t="s">
        <v>165</v>
      </c>
      <c r="C450" s="20" t="s">
        <v>31</v>
      </c>
      <c r="D450" s="20" t="s">
        <v>144</v>
      </c>
      <c r="E450" s="21">
        <v>22.534764120573623</v>
      </c>
      <c r="F450" s="21">
        <v>32.675055115596493</v>
      </c>
      <c r="G450" s="21">
        <v>27.61235079350773</v>
      </c>
      <c r="H450" s="21">
        <v>35.480533310930255</v>
      </c>
      <c r="I450" s="21">
        <v>28.225604622145482</v>
      </c>
      <c r="J450" s="21">
        <v>23.859989263222982</v>
      </c>
      <c r="K450" s="21">
        <v>15.140094076110271</v>
      </c>
      <c r="L450" s="21">
        <v>34.645480193092695</v>
      </c>
      <c r="M450" s="21">
        <v>21.867603224612726</v>
      </c>
      <c r="N450" s="21"/>
      <c r="O450" s="21"/>
    </row>
    <row r="451" spans="1:15" x14ac:dyDescent="0.35">
      <c r="A451" s="20" t="str">
        <f t="shared" si="6"/>
        <v>DISTRIBUCION VOLUMEN POR CRITERIO (kg o litros)Chocolatinas/Chocolate/BombonesHOMBRE</v>
      </c>
      <c r="B451" s="20" t="s">
        <v>165</v>
      </c>
      <c r="C451" s="20" t="s">
        <v>31</v>
      </c>
      <c r="D451" s="20" t="s">
        <v>72</v>
      </c>
      <c r="E451" s="21">
        <v>38.876625346035567</v>
      </c>
      <c r="F451" s="21">
        <v>41.201194623094061</v>
      </c>
      <c r="G451" s="21">
        <v>31.439058670652248</v>
      </c>
      <c r="H451" s="21">
        <v>31.954543797184304</v>
      </c>
      <c r="I451" s="21">
        <v>26.608247329980873</v>
      </c>
      <c r="J451" s="21">
        <v>28.118839812874104</v>
      </c>
      <c r="K451" s="21">
        <v>47.073449711127303</v>
      </c>
      <c r="L451" s="21">
        <v>29.430669353358741</v>
      </c>
      <c r="M451" s="21">
        <v>35.62807628232872</v>
      </c>
      <c r="N451" s="21"/>
      <c r="O451" s="21"/>
    </row>
    <row r="452" spans="1:15" x14ac:dyDescent="0.35">
      <c r="A452" s="20" t="str">
        <f t="shared" ref="A452:A515" si="7">B452&amp;C452&amp;D452</f>
        <v>DISTRIBUCION VOLUMEN POR CRITERIO (kg o litros)Chocolatinas/Chocolate/BombonesMUJER</v>
      </c>
      <c r="B452" s="20" t="s">
        <v>165</v>
      </c>
      <c r="C452" s="20" t="s">
        <v>31</v>
      </c>
      <c r="D452" s="20" t="s">
        <v>73</v>
      </c>
      <c r="E452" s="21">
        <v>61.123371552735819</v>
      </c>
      <c r="F452" s="21">
        <v>58.798802254624327</v>
      </c>
      <c r="G452" s="21">
        <v>68.560947019850545</v>
      </c>
      <c r="H452" s="21">
        <v>68.045449239484142</v>
      </c>
      <c r="I452" s="21">
        <v>73.39175048328886</v>
      </c>
      <c r="J452" s="21">
        <v>71.881160555939346</v>
      </c>
      <c r="K452" s="21">
        <v>52.926554406307794</v>
      </c>
      <c r="L452" s="21">
        <v>70.569335384606958</v>
      </c>
      <c r="M452" s="21">
        <v>64.371920226793975</v>
      </c>
      <c r="N452" s="21"/>
      <c r="O452" s="21"/>
    </row>
    <row r="453" spans="1:15" x14ac:dyDescent="0.35">
      <c r="A453" s="20" t="str">
        <f t="shared" si="7"/>
        <v>DISTRIBUCION VOLUMEN POR CRITERIO (kg o litros)ChiclesT.ESPAÑA</v>
      </c>
      <c r="B453" s="20" t="s">
        <v>165</v>
      </c>
      <c r="C453" s="20" t="s">
        <v>33</v>
      </c>
      <c r="D453" s="20" t="s">
        <v>44</v>
      </c>
      <c r="E453" s="21">
        <v>100</v>
      </c>
      <c r="F453" s="21">
        <v>100</v>
      </c>
      <c r="G453" s="21">
        <v>100</v>
      </c>
      <c r="H453" s="21">
        <v>100</v>
      </c>
      <c r="I453" s="21">
        <v>100</v>
      </c>
      <c r="J453" s="21">
        <v>100</v>
      </c>
      <c r="K453" s="21">
        <v>100</v>
      </c>
      <c r="L453" s="21">
        <v>100</v>
      </c>
      <c r="M453" s="21">
        <v>100</v>
      </c>
      <c r="N453" s="21"/>
      <c r="O453" s="21"/>
    </row>
    <row r="454" spans="1:15" x14ac:dyDescent="0.35">
      <c r="A454" s="20" t="str">
        <f t="shared" si="7"/>
        <v>DISTRIBUCION VOLUMEN POR CRITERIO (kg o litros)ChiclesBCN AM</v>
      </c>
      <c r="B454" s="20" t="s">
        <v>165</v>
      </c>
      <c r="C454" s="20" t="s">
        <v>33</v>
      </c>
      <c r="D454" s="20" t="s">
        <v>46</v>
      </c>
      <c r="E454" s="21">
        <v>0.63647450719896836</v>
      </c>
      <c r="F454" s="21">
        <v>10.821174850247154</v>
      </c>
      <c r="G454" s="21">
        <v>9.3504388672711123</v>
      </c>
      <c r="H454" s="21">
        <v>4.7478572128348313</v>
      </c>
      <c r="I454" s="21">
        <v>1.9698248750592735</v>
      </c>
      <c r="J454" s="21">
        <v>8.0636641512609</v>
      </c>
      <c r="K454" s="21">
        <v>13.441178560904721</v>
      </c>
      <c r="L454" s="21">
        <v>4.3539545131040223</v>
      </c>
      <c r="M454" s="21">
        <v>5.1197964457454486</v>
      </c>
      <c r="N454" s="21"/>
      <c r="O454" s="21"/>
    </row>
    <row r="455" spans="1:15" x14ac:dyDescent="0.35">
      <c r="A455" s="20" t="str">
        <f t="shared" si="7"/>
        <v>DISTRIBUCION VOLUMEN POR CRITERIO (kg o litros)ChiclesREST.CAT ARAGON</v>
      </c>
      <c r="B455" s="20" t="s">
        <v>165</v>
      </c>
      <c r="C455" s="20" t="s">
        <v>33</v>
      </c>
      <c r="D455" s="20" t="s">
        <v>47</v>
      </c>
      <c r="E455" s="21">
        <v>34.518602883427583</v>
      </c>
      <c r="F455" s="21">
        <v>33.372660189984366</v>
      </c>
      <c r="G455" s="21">
        <v>29.36620221482449</v>
      </c>
      <c r="H455" s="21">
        <v>37.406116141200577</v>
      </c>
      <c r="I455" s="21">
        <v>31.198860749529526</v>
      </c>
      <c r="J455" s="21">
        <v>34.380010817668136</v>
      </c>
      <c r="K455" s="21">
        <v>11.692280198757384</v>
      </c>
      <c r="L455" s="21">
        <v>23.224584265805358</v>
      </c>
      <c r="M455" s="21">
        <v>20.116079366379815</v>
      </c>
      <c r="N455" s="21"/>
      <c r="O455" s="21"/>
    </row>
    <row r="456" spans="1:15" x14ac:dyDescent="0.35">
      <c r="A456" s="20" t="str">
        <f t="shared" si="7"/>
        <v>DISTRIBUCION VOLUMEN POR CRITERIO (kg o litros)ChiclesLEVANTE</v>
      </c>
      <c r="B456" s="20" t="s">
        <v>165</v>
      </c>
      <c r="C456" s="20" t="s">
        <v>33</v>
      </c>
      <c r="D456" s="20" t="s">
        <v>48</v>
      </c>
      <c r="E456" s="21">
        <v>10.111997784057007</v>
      </c>
      <c r="F456" s="21">
        <v>7.3165339665820017</v>
      </c>
      <c r="G456" s="21">
        <v>8.6357734938013095</v>
      </c>
      <c r="H456" s="21">
        <v>10.72281657974675</v>
      </c>
      <c r="I456" s="21">
        <v>12.125505497579731</v>
      </c>
      <c r="J456" s="21">
        <v>12.16460205394368</v>
      </c>
      <c r="K456" s="21">
        <v>11.409482947912119</v>
      </c>
      <c r="L456" s="21">
        <v>15.98519413925777</v>
      </c>
      <c r="M456" s="21">
        <v>8.6056982594645461</v>
      </c>
      <c r="N456" s="21"/>
      <c r="O456" s="21"/>
    </row>
    <row r="457" spans="1:15" x14ac:dyDescent="0.35">
      <c r="A457" s="20" t="str">
        <f t="shared" si="7"/>
        <v>DISTRIBUCION VOLUMEN POR CRITERIO (kg o litros)ChiclesANDALUCIA</v>
      </c>
      <c r="B457" s="20" t="s">
        <v>165</v>
      </c>
      <c r="C457" s="20" t="s">
        <v>33</v>
      </c>
      <c r="D457" s="20" t="s">
        <v>49</v>
      </c>
      <c r="E457" s="21">
        <v>18.776426727884584</v>
      </c>
      <c r="F457" s="21">
        <v>12.304141636634858</v>
      </c>
      <c r="G457" s="21">
        <v>13.003476070287235</v>
      </c>
      <c r="H457" s="21">
        <v>14.805924199966928</v>
      </c>
      <c r="I457" s="21">
        <v>24.075686463247969</v>
      </c>
      <c r="J457" s="21">
        <v>14.146574746854718</v>
      </c>
      <c r="K457" s="21">
        <v>35.725328335626244</v>
      </c>
      <c r="L457" s="21">
        <v>28.621293308549557</v>
      </c>
      <c r="M457" s="21">
        <v>48.062779391030631</v>
      </c>
      <c r="N457" s="21"/>
      <c r="O457" s="21"/>
    </row>
    <row r="458" spans="1:15" x14ac:dyDescent="0.35">
      <c r="A458" s="20" t="str">
        <f t="shared" si="7"/>
        <v>DISTRIBUCION VOLUMEN POR CRITERIO (kg o litros)ChiclesMDD AM</v>
      </c>
      <c r="B458" s="20" t="s">
        <v>165</v>
      </c>
      <c r="C458" s="20" t="s">
        <v>33</v>
      </c>
      <c r="D458" s="20" t="s">
        <v>50</v>
      </c>
      <c r="E458" s="21">
        <v>22.858821496671066</v>
      </c>
      <c r="F458" s="21">
        <v>18.443307702102992</v>
      </c>
      <c r="G458" s="21">
        <v>16.662737633017809</v>
      </c>
      <c r="H458" s="21">
        <v>17.09640830570714</v>
      </c>
      <c r="I458" s="21">
        <v>13.651604078387274</v>
      </c>
      <c r="J458" s="21">
        <v>6.7891516985462541</v>
      </c>
      <c r="K458" s="21">
        <v>7.1797093842379827</v>
      </c>
      <c r="L458" s="21">
        <v>18.773175698275704</v>
      </c>
      <c r="M458" s="21">
        <v>6.375468474253422</v>
      </c>
      <c r="N458" s="21"/>
      <c r="O458" s="21"/>
    </row>
    <row r="459" spans="1:15" x14ac:dyDescent="0.35">
      <c r="A459" s="20" t="str">
        <f t="shared" si="7"/>
        <v>DISTRIBUCION VOLUMEN POR CRITERIO (kg o litros)ChiclesRTO CENTRO</v>
      </c>
      <c r="B459" s="20" t="s">
        <v>165</v>
      </c>
      <c r="C459" s="20" t="s">
        <v>33</v>
      </c>
      <c r="D459" s="20" t="s">
        <v>51</v>
      </c>
      <c r="E459" s="21">
        <v>5.3409655073007416</v>
      </c>
      <c r="F459" s="21">
        <v>7.2701331051672025</v>
      </c>
      <c r="G459" s="21">
        <v>6.8443155960259228</v>
      </c>
      <c r="H459" s="21">
        <v>6.2683120536132977</v>
      </c>
      <c r="I459" s="21">
        <v>4.0408925276125389</v>
      </c>
      <c r="J459" s="21">
        <v>4.979166237091567</v>
      </c>
      <c r="K459" s="21">
        <v>4.6490588215389703</v>
      </c>
      <c r="L459" s="21">
        <v>3.16075815766933</v>
      </c>
      <c r="M459" s="21">
        <v>3.2104918093373409</v>
      </c>
      <c r="N459" s="21"/>
      <c r="O459" s="21"/>
    </row>
    <row r="460" spans="1:15" x14ac:dyDescent="0.35">
      <c r="A460" s="20" t="str">
        <f t="shared" si="7"/>
        <v>DISTRIBUCION VOLUMEN POR CRITERIO (kg o litros)ChiclesNORTE-CENTRO</v>
      </c>
      <c r="B460" s="20" t="s">
        <v>165</v>
      </c>
      <c r="C460" s="20" t="s">
        <v>33</v>
      </c>
      <c r="D460" s="20" t="s">
        <v>52</v>
      </c>
      <c r="E460" s="21">
        <v>5.5565937936596104</v>
      </c>
      <c r="F460" s="21">
        <v>3.9853793554500125</v>
      </c>
      <c r="G460" s="21">
        <v>7.578907777809496</v>
      </c>
      <c r="H460" s="21">
        <v>3.9904688365431324</v>
      </c>
      <c r="I460" s="21">
        <v>5.919809250553218</v>
      </c>
      <c r="J460" s="21">
        <v>11.431063366739853</v>
      </c>
      <c r="K460" s="21">
        <v>9.1148121145563916</v>
      </c>
      <c r="L460" s="21">
        <v>4.2317885179741284</v>
      </c>
      <c r="M460" s="21">
        <v>6.6045204435608111</v>
      </c>
      <c r="N460" s="21"/>
      <c r="O460" s="21"/>
    </row>
    <row r="461" spans="1:15" x14ac:dyDescent="0.35">
      <c r="A461" s="20" t="str">
        <f t="shared" si="7"/>
        <v>DISTRIBUCION VOLUMEN POR CRITERIO (kg o litros)ChiclesNOROESTE</v>
      </c>
      <c r="B461" s="20" t="s">
        <v>165</v>
      </c>
      <c r="C461" s="20" t="s">
        <v>33</v>
      </c>
      <c r="D461" s="20" t="s">
        <v>53</v>
      </c>
      <c r="E461" s="21">
        <v>2.2001162141937725</v>
      </c>
      <c r="F461" s="21">
        <v>6.4866750177062098</v>
      </c>
      <c r="G461" s="21">
        <v>8.5581546523768193</v>
      </c>
      <c r="H461" s="21">
        <v>4.9621076377883977</v>
      </c>
      <c r="I461" s="21">
        <v>7.0178206818821547</v>
      </c>
      <c r="J461" s="21">
        <v>8.0457626660596642</v>
      </c>
      <c r="K461" s="21">
        <v>6.7881378364620399</v>
      </c>
      <c r="L461" s="21">
        <v>1.6492391098373114</v>
      </c>
      <c r="M461" s="21">
        <v>1.9051672944762232</v>
      </c>
      <c r="N461" s="21"/>
      <c r="O461" s="21"/>
    </row>
    <row r="462" spans="1:15" x14ac:dyDescent="0.35">
      <c r="A462" s="20" t="str">
        <f t="shared" si="7"/>
        <v>DISTRIBUCION VOLUMEN POR CRITERIO (kg o litros)Chicles&lt;2MIL</v>
      </c>
      <c r="B462" s="20" t="s">
        <v>165</v>
      </c>
      <c r="C462" s="20" t="s">
        <v>33</v>
      </c>
      <c r="D462" s="20" t="s">
        <v>54</v>
      </c>
      <c r="E462" s="21">
        <v>10.191246647875136</v>
      </c>
      <c r="F462" s="21">
        <v>5.2134447460890279</v>
      </c>
      <c r="G462" s="21">
        <v>2.1242098656547248</v>
      </c>
      <c r="H462" s="21" t="s">
        <v>181</v>
      </c>
      <c r="I462" s="21">
        <v>6.5059096484360355</v>
      </c>
      <c r="J462" s="21">
        <v>8.5719466690219193</v>
      </c>
      <c r="K462" s="21">
        <v>5.3326791345994344</v>
      </c>
      <c r="L462" s="21">
        <v>3.2646363417682718</v>
      </c>
      <c r="M462" s="21">
        <v>18.65977528978144</v>
      </c>
      <c r="N462" s="21"/>
      <c r="O462" s="21"/>
    </row>
    <row r="463" spans="1:15" x14ac:dyDescent="0.35">
      <c r="A463" s="20" t="str">
        <f t="shared" si="7"/>
        <v>DISTRIBUCION VOLUMEN POR CRITERIO (kg o litros)Chicles2-5MIL</v>
      </c>
      <c r="B463" s="20" t="s">
        <v>165</v>
      </c>
      <c r="C463" s="20" t="s">
        <v>33</v>
      </c>
      <c r="D463" s="20" t="s">
        <v>55</v>
      </c>
      <c r="E463" s="21">
        <v>5.2587753537255768</v>
      </c>
      <c r="F463" s="21">
        <v>4.1608418135638123</v>
      </c>
      <c r="G463" s="21">
        <v>5.5961720908299206</v>
      </c>
      <c r="H463" s="21">
        <v>4.319066746503049</v>
      </c>
      <c r="I463" s="21">
        <v>3.2016855935248563</v>
      </c>
      <c r="J463" s="21">
        <v>5.195908301215808</v>
      </c>
      <c r="K463" s="21">
        <v>2.5800063719063573</v>
      </c>
      <c r="L463" s="21">
        <v>1.5183512965905555</v>
      </c>
      <c r="M463" s="21">
        <v>1.9449399404868875</v>
      </c>
      <c r="N463" s="21"/>
      <c r="O463" s="21"/>
    </row>
    <row r="464" spans="1:15" x14ac:dyDescent="0.35">
      <c r="A464" s="20" t="str">
        <f t="shared" si="7"/>
        <v>DISTRIBUCION VOLUMEN POR CRITERIO (kg o litros)Chicles5-10MIL</v>
      </c>
      <c r="B464" s="20" t="s">
        <v>165</v>
      </c>
      <c r="C464" s="20" t="s">
        <v>33</v>
      </c>
      <c r="D464" s="20" t="s">
        <v>56</v>
      </c>
      <c r="E464" s="21">
        <v>6.4768424188324252</v>
      </c>
      <c r="F464" s="21">
        <v>2.6941075228386309</v>
      </c>
      <c r="G464" s="21">
        <v>3.834066663813736</v>
      </c>
      <c r="H464" s="21">
        <v>5.3075567005289956</v>
      </c>
      <c r="I464" s="21">
        <v>9.7016998848115819</v>
      </c>
      <c r="J464" s="21">
        <v>6.8051341138231125</v>
      </c>
      <c r="K464" s="21">
        <v>10.53312986182201</v>
      </c>
      <c r="L464" s="21">
        <v>4.8260174059890204</v>
      </c>
      <c r="M464" s="21">
        <v>9.131908945610677</v>
      </c>
      <c r="N464" s="21"/>
      <c r="O464" s="21"/>
    </row>
    <row r="465" spans="1:15" x14ac:dyDescent="0.35">
      <c r="A465" s="20" t="str">
        <f t="shared" si="7"/>
        <v>DISTRIBUCION VOLUMEN POR CRITERIO (kg o litros)Chicles10-30MIL</v>
      </c>
      <c r="B465" s="20" t="s">
        <v>165</v>
      </c>
      <c r="C465" s="20" t="s">
        <v>33</v>
      </c>
      <c r="D465" s="20" t="s">
        <v>57</v>
      </c>
      <c r="E465" s="21">
        <v>31.664043158845868</v>
      </c>
      <c r="F465" s="21">
        <v>28.666596483653993</v>
      </c>
      <c r="G465" s="21">
        <v>29.221297099339282</v>
      </c>
      <c r="H465" s="21">
        <v>30.629386846989114</v>
      </c>
      <c r="I465" s="21">
        <v>17.26979970730866</v>
      </c>
      <c r="J465" s="21">
        <v>20.720280215559576</v>
      </c>
      <c r="K465" s="21">
        <v>14.024486693905017</v>
      </c>
      <c r="L465" s="21">
        <v>12.235978923642422</v>
      </c>
      <c r="M465" s="21">
        <v>20.369703621673054</v>
      </c>
      <c r="N465" s="21"/>
      <c r="O465" s="21"/>
    </row>
    <row r="466" spans="1:15" x14ac:dyDescent="0.35">
      <c r="A466" s="20" t="str">
        <f t="shared" si="7"/>
        <v>DISTRIBUCION VOLUMEN POR CRITERIO (kg o litros)Chicles30-100MIL</v>
      </c>
      <c r="B466" s="20" t="s">
        <v>165</v>
      </c>
      <c r="C466" s="20" t="s">
        <v>33</v>
      </c>
      <c r="D466" s="20" t="s">
        <v>58</v>
      </c>
      <c r="E466" s="21">
        <v>11.623283473744596</v>
      </c>
      <c r="F466" s="21">
        <v>10.663986615321944</v>
      </c>
      <c r="G466" s="21">
        <v>15.581319205909699</v>
      </c>
      <c r="H466" s="21">
        <v>20.508275764001617</v>
      </c>
      <c r="I466" s="21">
        <v>23.810086830910404</v>
      </c>
      <c r="J466" s="21">
        <v>25.53663968169046</v>
      </c>
      <c r="K466" s="21">
        <v>32.663867690152237</v>
      </c>
      <c r="L466" s="21">
        <v>25.623912209301956</v>
      </c>
      <c r="M466" s="21">
        <v>17.611174581147065</v>
      </c>
      <c r="N466" s="21"/>
      <c r="O466" s="21"/>
    </row>
    <row r="467" spans="1:15" x14ac:dyDescent="0.35">
      <c r="A467" s="20" t="str">
        <f t="shared" si="7"/>
        <v>DISTRIBUCION VOLUMEN POR CRITERIO (kg o litros)Chicles100-200MIL</v>
      </c>
      <c r="B467" s="20" t="s">
        <v>165</v>
      </c>
      <c r="C467" s="20" t="s">
        <v>33</v>
      </c>
      <c r="D467" s="20" t="s">
        <v>59</v>
      </c>
      <c r="E467" s="21">
        <v>2.8448953226831537</v>
      </c>
      <c r="F467" s="21">
        <v>5.6039548334458944</v>
      </c>
      <c r="G467" s="21">
        <v>8.0615902802615054</v>
      </c>
      <c r="H467" s="21">
        <v>5.4354437330096346</v>
      </c>
      <c r="I467" s="21">
        <v>11.25513439561951</v>
      </c>
      <c r="J467" s="21">
        <v>6.8528259818849833</v>
      </c>
      <c r="K467" s="21">
        <v>6.5875163863926209</v>
      </c>
      <c r="L467" s="21">
        <v>16.908607104761014</v>
      </c>
      <c r="M467" s="21">
        <v>3.9412219636149035</v>
      </c>
      <c r="N467" s="21"/>
      <c r="O467" s="21"/>
    </row>
    <row r="468" spans="1:15" x14ac:dyDescent="0.35">
      <c r="A468" s="20" t="str">
        <f t="shared" si="7"/>
        <v>DISTRIBUCION VOLUMEN POR CRITERIO (kg o litros)Chicles200-500MIL</v>
      </c>
      <c r="B468" s="20" t="s">
        <v>165</v>
      </c>
      <c r="C468" s="20" t="s">
        <v>33</v>
      </c>
      <c r="D468" s="20" t="s">
        <v>60</v>
      </c>
      <c r="E468" s="21">
        <v>7.8819594295234854</v>
      </c>
      <c r="F468" s="21">
        <v>10.308619457383019</v>
      </c>
      <c r="G468" s="21">
        <v>15.138904265762612</v>
      </c>
      <c r="H468" s="21">
        <v>12.114499266676487</v>
      </c>
      <c r="I468" s="21">
        <v>11.510434386908914</v>
      </c>
      <c r="J468" s="21">
        <v>7.6791755416837901</v>
      </c>
      <c r="K468" s="21">
        <v>8.3089410335460432</v>
      </c>
      <c r="L468" s="21">
        <v>22.05131688698004</v>
      </c>
      <c r="M468" s="21">
        <v>13.237160456795111</v>
      </c>
      <c r="N468" s="21"/>
      <c r="O468" s="21"/>
    </row>
    <row r="469" spans="1:15" x14ac:dyDescent="0.35">
      <c r="A469" s="20" t="str">
        <f t="shared" si="7"/>
        <v>DISTRIBUCION VOLUMEN POR CRITERIO (kg o litros)Chicles&gt;500MIL</v>
      </c>
      <c r="B469" s="20" t="s">
        <v>165</v>
      </c>
      <c r="C469" s="20" t="s">
        <v>33</v>
      </c>
      <c r="D469" s="20" t="s">
        <v>61</v>
      </c>
      <c r="E469" s="21">
        <v>24.058947046749175</v>
      </c>
      <c r="F469" s="21">
        <v>32.688455592480679</v>
      </c>
      <c r="G469" s="21">
        <v>20.442446504277612</v>
      </c>
      <c r="H469" s="21">
        <v>21.685782162220484</v>
      </c>
      <c r="I469" s="21">
        <v>16.745252820077106</v>
      </c>
      <c r="J469" s="21">
        <v>18.638087490387189</v>
      </c>
      <c r="K469" s="21">
        <v>19.969368134588379</v>
      </c>
      <c r="L469" s="21">
        <v>13.57116855275712</v>
      </c>
      <c r="M469" s="21">
        <v>15.10411422685298</v>
      </c>
      <c r="N469" s="21"/>
      <c r="O469" s="21"/>
    </row>
    <row r="470" spans="1:15" x14ac:dyDescent="0.35">
      <c r="A470" s="20" t="str">
        <f t="shared" si="7"/>
        <v>DISTRIBUCION VOLUMEN POR CRITERIO (kg o litros)ChiclesDE 15 A 19 AÑOS</v>
      </c>
      <c r="B470" s="20" t="s">
        <v>165</v>
      </c>
      <c r="C470" s="20" t="s">
        <v>33</v>
      </c>
      <c r="D470" s="20" t="s">
        <v>62</v>
      </c>
      <c r="E470" s="21">
        <v>0.95282048829232568</v>
      </c>
      <c r="F470" s="21">
        <v>2.404755073160318</v>
      </c>
      <c r="G470" s="21">
        <v>2.8023030955782726</v>
      </c>
      <c r="H470" s="21">
        <v>3.8482559664953815</v>
      </c>
      <c r="I470" s="21">
        <v>10.942971474105157</v>
      </c>
      <c r="J470" s="21">
        <v>4.5050477492784298</v>
      </c>
      <c r="K470" s="21">
        <v>12.646004726131435</v>
      </c>
      <c r="L470" s="21">
        <v>14.523259553827131</v>
      </c>
      <c r="M470" s="21">
        <v>14.599234622819052</v>
      </c>
      <c r="N470" s="21"/>
      <c r="O470" s="21"/>
    </row>
    <row r="471" spans="1:15" x14ac:dyDescent="0.35">
      <c r="A471" s="20" t="str">
        <f t="shared" si="7"/>
        <v>DISTRIBUCION VOLUMEN POR CRITERIO (kg o litros)ChiclesDE 20 A 24 AÑOS</v>
      </c>
      <c r="B471" s="20" t="s">
        <v>165</v>
      </c>
      <c r="C471" s="20" t="s">
        <v>33</v>
      </c>
      <c r="D471" s="20" t="s">
        <v>63</v>
      </c>
      <c r="E471" s="21" t="s">
        <v>181</v>
      </c>
      <c r="F471" s="21">
        <v>1.3469547053541124</v>
      </c>
      <c r="G471" s="21">
        <v>0.4612791273417291</v>
      </c>
      <c r="H471" s="21">
        <v>2.0322133028213654</v>
      </c>
      <c r="I471" s="21">
        <v>2.8365496579431939</v>
      </c>
      <c r="J471" s="21">
        <v>3.3080547203576907</v>
      </c>
      <c r="K471" s="21">
        <v>4.7311600543627552</v>
      </c>
      <c r="L471" s="21">
        <v>3.9132916605711001</v>
      </c>
      <c r="M471" s="21" t="s">
        <v>181</v>
      </c>
      <c r="N471" s="21"/>
      <c r="O471" s="21"/>
    </row>
    <row r="472" spans="1:15" x14ac:dyDescent="0.35">
      <c r="A472" s="20" t="str">
        <f t="shared" si="7"/>
        <v>DISTRIBUCION VOLUMEN POR CRITERIO (kg o litros)ChiclesDE 25 A 34 AÑOS</v>
      </c>
      <c r="B472" s="20" t="s">
        <v>165</v>
      </c>
      <c r="C472" s="20" t="s">
        <v>33</v>
      </c>
      <c r="D472" s="20" t="s">
        <v>64</v>
      </c>
      <c r="E472" s="21">
        <v>20.988954323460774</v>
      </c>
      <c r="F472" s="21">
        <v>19.744988236456116</v>
      </c>
      <c r="G472" s="21">
        <v>17.993622877199815</v>
      </c>
      <c r="H472" s="21">
        <v>24.910708016166343</v>
      </c>
      <c r="I472" s="21">
        <v>1.6560373369418064</v>
      </c>
      <c r="J472" s="21">
        <v>3.9447740852152848</v>
      </c>
      <c r="K472" s="21">
        <v>3.6640229705531726</v>
      </c>
      <c r="L472" s="21">
        <v>5.892249373543474</v>
      </c>
      <c r="M472" s="21">
        <v>7.1121940289245806</v>
      </c>
      <c r="N472" s="21"/>
      <c r="O472" s="21"/>
    </row>
    <row r="473" spans="1:15" x14ac:dyDescent="0.35">
      <c r="A473" s="20" t="str">
        <f t="shared" si="7"/>
        <v>DISTRIBUCION VOLUMEN POR CRITERIO (kg o litros)ChiclesDE 35 A 49 AÑOS</v>
      </c>
      <c r="B473" s="20" t="s">
        <v>165</v>
      </c>
      <c r="C473" s="20" t="s">
        <v>33</v>
      </c>
      <c r="D473" s="20" t="s">
        <v>65</v>
      </c>
      <c r="E473" s="21">
        <v>25.38711614028427</v>
      </c>
      <c r="F473" s="21">
        <v>21.7781751902683</v>
      </c>
      <c r="G473" s="21">
        <v>26.188318419551226</v>
      </c>
      <c r="H473" s="21">
        <v>16.514841479349002</v>
      </c>
      <c r="I473" s="21">
        <v>29.724516736888269</v>
      </c>
      <c r="J473" s="21">
        <v>28.177607835014758</v>
      </c>
      <c r="K473" s="21">
        <v>24.891555007710974</v>
      </c>
      <c r="L473" s="21">
        <v>32.800879274203595</v>
      </c>
      <c r="M473" s="21">
        <v>25.519119418904022</v>
      </c>
      <c r="N473" s="21"/>
      <c r="O473" s="21"/>
    </row>
    <row r="474" spans="1:15" x14ac:dyDescent="0.35">
      <c r="A474" s="20" t="str">
        <f t="shared" si="7"/>
        <v>DISTRIBUCION VOLUMEN POR CRITERIO (kg o litros)ChiclesDE 50 A 59 AÑOS</v>
      </c>
      <c r="B474" s="20" t="s">
        <v>165</v>
      </c>
      <c r="C474" s="20" t="s">
        <v>33</v>
      </c>
      <c r="D474" s="20" t="s">
        <v>66</v>
      </c>
      <c r="E474" s="21">
        <v>19.063352453591868</v>
      </c>
      <c r="F474" s="21">
        <v>24.534289983427541</v>
      </c>
      <c r="G474" s="21">
        <v>25.997927854008214</v>
      </c>
      <c r="H474" s="21">
        <v>24.832159983767106</v>
      </c>
      <c r="I474" s="21">
        <v>19.086226141741676</v>
      </c>
      <c r="J474" s="21">
        <v>27.14275113776694</v>
      </c>
      <c r="K474" s="21">
        <v>20.899352803019617</v>
      </c>
      <c r="L474" s="21">
        <v>17.725955159446723</v>
      </c>
      <c r="M474" s="21">
        <v>20.876237165250455</v>
      </c>
      <c r="N474" s="21"/>
      <c r="O474" s="21"/>
    </row>
    <row r="475" spans="1:15" x14ac:dyDescent="0.35">
      <c r="A475" s="20" t="str">
        <f t="shared" si="7"/>
        <v>DISTRIBUCION VOLUMEN POR CRITERIO (kg o litros)ChiclesDE 60 A 75 AÑOS</v>
      </c>
      <c r="B475" s="20" t="s">
        <v>165</v>
      </c>
      <c r="C475" s="20" t="s">
        <v>33</v>
      </c>
      <c r="D475" s="20" t="s">
        <v>67</v>
      </c>
      <c r="E475" s="21">
        <v>33.607752881329553</v>
      </c>
      <c r="F475" s="21">
        <v>30.190845811360361</v>
      </c>
      <c r="G475" s="21">
        <v>26.556556276466431</v>
      </c>
      <c r="H475" s="21">
        <v>27.86182878729354</v>
      </c>
      <c r="I475" s="21">
        <v>35.753700176571954</v>
      </c>
      <c r="J475" s="21">
        <v>32.921767235983992</v>
      </c>
      <c r="K475" s="21">
        <v>33.167901544992226</v>
      </c>
      <c r="L475" s="21">
        <v>25.144361968727935</v>
      </c>
      <c r="M475" s="21">
        <v>31.893217217749754</v>
      </c>
      <c r="N475" s="21"/>
      <c r="O475" s="21"/>
    </row>
    <row r="476" spans="1:15" x14ac:dyDescent="0.35">
      <c r="A476" s="20" t="str">
        <f t="shared" si="7"/>
        <v>DISTRIBUCION VOLUMEN POR CRITERIO (kg o litros)ChiclesNIVEL ALTO</v>
      </c>
      <c r="B476" s="20" t="s">
        <v>165</v>
      </c>
      <c r="C476" s="20" t="s">
        <v>33</v>
      </c>
      <c r="D476" s="20" t="s">
        <v>122</v>
      </c>
      <c r="E476" s="21">
        <v>25.762483310733096</v>
      </c>
      <c r="F476" s="21">
        <v>29.389993579237306</v>
      </c>
      <c r="G476" s="21">
        <v>31.652225129727295</v>
      </c>
      <c r="H476" s="21">
        <v>32.376628823867541</v>
      </c>
      <c r="I476" s="21">
        <v>30.020791961452737</v>
      </c>
      <c r="J476" s="21">
        <v>23.228329565791608</v>
      </c>
      <c r="K476" s="21">
        <v>32.391928310261889</v>
      </c>
      <c r="L476" s="21">
        <v>25.745381940845391</v>
      </c>
      <c r="M476" s="21">
        <v>13.760668419685965</v>
      </c>
      <c r="N476" s="21"/>
      <c r="O476" s="21"/>
    </row>
    <row r="477" spans="1:15" x14ac:dyDescent="0.35">
      <c r="A477" s="20" t="str">
        <f t="shared" si="7"/>
        <v>DISTRIBUCION VOLUMEN POR CRITERIO (kg o litros)ChiclesNIVEL MEDIO ALTO</v>
      </c>
      <c r="B477" s="20" t="s">
        <v>165</v>
      </c>
      <c r="C477" s="20" t="s">
        <v>33</v>
      </c>
      <c r="D477" s="20" t="s">
        <v>123</v>
      </c>
      <c r="E477" s="21">
        <v>15.103308253615905</v>
      </c>
      <c r="F477" s="21">
        <v>13.27620280407929</v>
      </c>
      <c r="G477" s="21">
        <v>13.686187857285178</v>
      </c>
      <c r="H477" s="21">
        <v>6.5591968001758136</v>
      </c>
      <c r="I477" s="21">
        <v>9.0177003145519432</v>
      </c>
      <c r="J477" s="21">
        <v>16.916471297895786</v>
      </c>
      <c r="K477" s="21">
        <v>16.123488866101003</v>
      </c>
      <c r="L477" s="21">
        <v>26.118303602838278</v>
      </c>
      <c r="M477" s="21">
        <v>14.29728187697363</v>
      </c>
      <c r="N477" s="21"/>
      <c r="O477" s="21"/>
    </row>
    <row r="478" spans="1:15" x14ac:dyDescent="0.35">
      <c r="A478" s="20" t="str">
        <f t="shared" si="7"/>
        <v>DISTRIBUCION VOLUMEN POR CRITERIO (kg o litros)ChiclesNIVEL MEDIO</v>
      </c>
      <c r="B478" s="20" t="s">
        <v>165</v>
      </c>
      <c r="C478" s="20" t="s">
        <v>33</v>
      </c>
      <c r="D478" s="20" t="s">
        <v>124</v>
      </c>
      <c r="E478" s="21">
        <v>22.249628486500118</v>
      </c>
      <c r="F478" s="21">
        <v>31.743767704554958</v>
      </c>
      <c r="G478" s="21">
        <v>24.512418791608965</v>
      </c>
      <c r="H478" s="21">
        <v>27.994613366891514</v>
      </c>
      <c r="I478" s="21">
        <v>25.444411492880043</v>
      </c>
      <c r="J478" s="21">
        <v>25.545726712378823</v>
      </c>
      <c r="K478" s="21">
        <v>15.632635027151156</v>
      </c>
      <c r="L478" s="21">
        <v>15.461833110993839</v>
      </c>
      <c r="M478" s="21">
        <v>33.469772627387989</v>
      </c>
      <c r="N478" s="21"/>
      <c r="O478" s="21"/>
    </row>
    <row r="479" spans="1:15" x14ac:dyDescent="0.35">
      <c r="A479" s="20" t="str">
        <f t="shared" si="7"/>
        <v>DISTRIBUCION VOLUMEN POR CRITERIO (kg o litros)ChiclesNIVEL MEDIO BAJO</v>
      </c>
      <c r="B479" s="20" t="s">
        <v>165</v>
      </c>
      <c r="C479" s="20" t="s">
        <v>33</v>
      </c>
      <c r="D479" s="20" t="s">
        <v>125</v>
      </c>
      <c r="E479" s="21">
        <v>9.6659512690781089</v>
      </c>
      <c r="F479" s="21">
        <v>6.5946623162772822</v>
      </c>
      <c r="G479" s="21">
        <v>15.97492564742004</v>
      </c>
      <c r="H479" s="21">
        <v>15.617702536012962</v>
      </c>
      <c r="I479" s="21">
        <v>9.5375831887898421</v>
      </c>
      <c r="J479" s="21">
        <v>8.6593468325548297</v>
      </c>
      <c r="K479" s="21">
        <v>12.13376572200939</v>
      </c>
      <c r="L479" s="21">
        <v>7.6794563585567301</v>
      </c>
      <c r="M479" s="21">
        <v>7.4191454445009315</v>
      </c>
      <c r="N479" s="21"/>
      <c r="O479" s="21"/>
    </row>
    <row r="480" spans="1:15" x14ac:dyDescent="0.35">
      <c r="A480" s="20" t="str">
        <f t="shared" si="7"/>
        <v>DISTRIBUCION VOLUMEN POR CRITERIO (kg o litros)ChiclesNIVEL BAJO</v>
      </c>
      <c r="B480" s="20" t="s">
        <v>165</v>
      </c>
      <c r="C480" s="20" t="s">
        <v>33</v>
      </c>
      <c r="D480" s="20" t="s">
        <v>144</v>
      </c>
      <c r="E480" s="21">
        <v>27.218624117860706</v>
      </c>
      <c r="F480" s="21">
        <v>18.995384805799294</v>
      </c>
      <c r="G480" s="21">
        <v>14.174250488815124</v>
      </c>
      <c r="H480" s="21">
        <v>17.451870476139014</v>
      </c>
      <c r="I480" s="21">
        <v>25.979517838528242</v>
      </c>
      <c r="J480" s="21">
        <v>25.650123467570324</v>
      </c>
      <c r="K480" s="21">
        <v>23.71816577482722</v>
      </c>
      <c r="L480" s="21">
        <v>24.995011354209677</v>
      </c>
      <c r="M480" s="21">
        <v>31.053132814211796</v>
      </c>
      <c r="N480" s="21"/>
      <c r="O480" s="21"/>
    </row>
    <row r="481" spans="1:15" x14ac:dyDescent="0.35">
      <c r="A481" s="20" t="str">
        <f t="shared" si="7"/>
        <v>DISTRIBUCION VOLUMEN POR CRITERIO (kg o litros)ChiclesHOMBRE</v>
      </c>
      <c r="B481" s="20" t="s">
        <v>165</v>
      </c>
      <c r="C481" s="20" t="s">
        <v>33</v>
      </c>
      <c r="D481" s="20" t="s">
        <v>72</v>
      </c>
      <c r="E481" s="21">
        <v>31.977803482938221</v>
      </c>
      <c r="F481" s="21">
        <v>33.043316173700596</v>
      </c>
      <c r="G481" s="21">
        <v>31.707954720464858</v>
      </c>
      <c r="H481" s="21">
        <v>36.325256056874707</v>
      </c>
      <c r="I481" s="21">
        <v>31.577504410593626</v>
      </c>
      <c r="J481" s="21">
        <v>30.348177897845975</v>
      </c>
      <c r="K481" s="21">
        <v>32.680743361367313</v>
      </c>
      <c r="L481" s="21">
        <v>26.750968426888971</v>
      </c>
      <c r="M481" s="21">
        <v>39.021727541047525</v>
      </c>
      <c r="N481" s="21"/>
      <c r="O481" s="21"/>
    </row>
    <row r="482" spans="1:15" x14ac:dyDescent="0.35">
      <c r="A482" s="20" t="str">
        <f t="shared" si="7"/>
        <v>DISTRIBUCION VOLUMEN POR CRITERIO (kg o litros)ChiclesMUJER</v>
      </c>
      <c r="B482" s="20" t="s">
        <v>165</v>
      </c>
      <c r="C482" s="20" t="s">
        <v>33</v>
      </c>
      <c r="D482" s="20" t="s">
        <v>73</v>
      </c>
      <c r="E482" s="21">
        <v>68.022194502362296</v>
      </c>
      <c r="F482" s="21">
        <v>66.956701282586778</v>
      </c>
      <c r="G482" s="21">
        <v>68.292055404727961</v>
      </c>
      <c r="H482" s="21">
        <v>63.674751231284546</v>
      </c>
      <c r="I482" s="21">
        <v>68.422498146400386</v>
      </c>
      <c r="J482" s="21">
        <v>69.651823346226038</v>
      </c>
      <c r="K482" s="21">
        <v>67.319244275121576</v>
      </c>
      <c r="L482" s="21">
        <v>73.249019744744871</v>
      </c>
      <c r="M482" s="21">
        <v>60.978273989583464</v>
      </c>
      <c r="N482" s="21"/>
      <c r="O482" s="21"/>
    </row>
    <row r="483" spans="1:15" x14ac:dyDescent="0.35">
      <c r="A483" s="20" t="str">
        <f t="shared" si="7"/>
        <v>DISTRIBUCION VOLUMEN POR CRITERIO (kg o litros)CaramelosT.ESPAÑA</v>
      </c>
      <c r="B483" s="20" t="s">
        <v>165</v>
      </c>
      <c r="C483" s="20" t="s">
        <v>36</v>
      </c>
      <c r="D483" s="20" t="s">
        <v>44</v>
      </c>
      <c r="E483" s="21">
        <v>100</v>
      </c>
      <c r="F483" s="21">
        <v>100</v>
      </c>
      <c r="G483" s="21">
        <v>100</v>
      </c>
      <c r="H483" s="21">
        <v>100</v>
      </c>
      <c r="I483" s="21">
        <v>100</v>
      </c>
      <c r="J483" s="21">
        <v>100</v>
      </c>
      <c r="K483" s="21">
        <v>100</v>
      </c>
      <c r="L483" s="21">
        <v>100</v>
      </c>
      <c r="M483" s="21">
        <v>100</v>
      </c>
      <c r="N483" s="21"/>
      <c r="O483" s="21"/>
    </row>
    <row r="484" spans="1:15" x14ac:dyDescent="0.35">
      <c r="A484" s="20" t="str">
        <f t="shared" si="7"/>
        <v>DISTRIBUCION VOLUMEN POR CRITERIO (kg o litros)CaramelosBCN AM</v>
      </c>
      <c r="B484" s="20" t="s">
        <v>165</v>
      </c>
      <c r="C484" s="20" t="s">
        <v>36</v>
      </c>
      <c r="D484" s="20" t="s">
        <v>46</v>
      </c>
      <c r="E484" s="21">
        <v>12.679064303595888</v>
      </c>
      <c r="F484" s="21">
        <v>11.941332751025788</v>
      </c>
      <c r="G484" s="21">
        <v>24.505709448581957</v>
      </c>
      <c r="H484" s="21">
        <v>17.468347351591181</v>
      </c>
      <c r="I484" s="21">
        <v>18.749286594322975</v>
      </c>
      <c r="J484" s="21">
        <v>8.4782201737611675</v>
      </c>
      <c r="K484" s="21">
        <v>11.501256185221878</v>
      </c>
      <c r="L484" s="21">
        <v>18.064084553384895</v>
      </c>
      <c r="M484" s="21">
        <v>16.847339525162603</v>
      </c>
      <c r="N484" s="21"/>
      <c r="O484" s="21"/>
    </row>
    <row r="485" spans="1:15" x14ac:dyDescent="0.35">
      <c r="A485" s="20" t="str">
        <f t="shared" si="7"/>
        <v>DISTRIBUCION VOLUMEN POR CRITERIO (kg o litros)CaramelosREST.CAT ARAGON</v>
      </c>
      <c r="B485" s="20" t="s">
        <v>165</v>
      </c>
      <c r="C485" s="20" t="s">
        <v>36</v>
      </c>
      <c r="D485" s="20" t="s">
        <v>47</v>
      </c>
      <c r="E485" s="21">
        <v>25.030004309841658</v>
      </c>
      <c r="F485" s="21">
        <v>26.739755010576268</v>
      </c>
      <c r="G485" s="21">
        <v>26.291841768206137</v>
      </c>
      <c r="H485" s="21">
        <v>30.573993892042751</v>
      </c>
      <c r="I485" s="21">
        <v>28.364668849308888</v>
      </c>
      <c r="J485" s="21">
        <v>30.323499345229589</v>
      </c>
      <c r="K485" s="21">
        <v>26.260813691247087</v>
      </c>
      <c r="L485" s="21">
        <v>29.595389701412273</v>
      </c>
      <c r="M485" s="21">
        <v>16.697135109048432</v>
      </c>
      <c r="N485" s="21"/>
      <c r="O485" s="21"/>
    </row>
    <row r="486" spans="1:15" x14ac:dyDescent="0.35">
      <c r="A486" s="20" t="str">
        <f t="shared" si="7"/>
        <v>DISTRIBUCION VOLUMEN POR CRITERIO (kg o litros)CaramelosLEVANTE</v>
      </c>
      <c r="B486" s="20" t="s">
        <v>165</v>
      </c>
      <c r="C486" s="20" t="s">
        <v>36</v>
      </c>
      <c r="D486" s="20" t="s">
        <v>48</v>
      </c>
      <c r="E486" s="21">
        <v>10.302604492612559</v>
      </c>
      <c r="F486" s="21">
        <v>8.2496492050715222</v>
      </c>
      <c r="G486" s="21">
        <v>8.1049810614996129</v>
      </c>
      <c r="H486" s="21">
        <v>9.3270743549397874</v>
      </c>
      <c r="I486" s="21">
        <v>7.1725765624484099</v>
      </c>
      <c r="J486" s="21">
        <v>17.231423511582054</v>
      </c>
      <c r="K486" s="21">
        <v>7.1574692663701827</v>
      </c>
      <c r="L486" s="21">
        <v>12.801754010052187</v>
      </c>
      <c r="M486" s="21">
        <v>11.734687479907011</v>
      </c>
      <c r="N486" s="21"/>
      <c r="O486" s="21"/>
    </row>
    <row r="487" spans="1:15" x14ac:dyDescent="0.35">
      <c r="A487" s="20" t="str">
        <f t="shared" si="7"/>
        <v>DISTRIBUCION VOLUMEN POR CRITERIO (kg o litros)CaramelosANDALUCIA</v>
      </c>
      <c r="B487" s="20" t="s">
        <v>165</v>
      </c>
      <c r="C487" s="20" t="s">
        <v>36</v>
      </c>
      <c r="D487" s="20" t="s">
        <v>49</v>
      </c>
      <c r="E487" s="21">
        <v>31.819350556480728</v>
      </c>
      <c r="F487" s="21">
        <v>30.49110917895176</v>
      </c>
      <c r="G487" s="21">
        <v>18.143100466115257</v>
      </c>
      <c r="H487" s="21">
        <v>16.550072663030448</v>
      </c>
      <c r="I487" s="21">
        <v>29.268451927713052</v>
      </c>
      <c r="J487" s="21">
        <v>27.362095750846237</v>
      </c>
      <c r="K487" s="21">
        <v>35.152404357140639</v>
      </c>
      <c r="L487" s="21">
        <v>27.486872601894657</v>
      </c>
      <c r="M487" s="21">
        <v>32.437904805691332</v>
      </c>
      <c r="N487" s="21"/>
      <c r="O487" s="21"/>
    </row>
    <row r="488" spans="1:15" x14ac:dyDescent="0.35">
      <c r="A488" s="20" t="str">
        <f t="shared" si="7"/>
        <v>DISTRIBUCION VOLUMEN POR CRITERIO (kg o litros)CaramelosMDD AM</v>
      </c>
      <c r="B488" s="20" t="s">
        <v>165</v>
      </c>
      <c r="C488" s="20" t="s">
        <v>36</v>
      </c>
      <c r="D488" s="20" t="s">
        <v>50</v>
      </c>
      <c r="E488" s="21">
        <v>6.4325824976770196</v>
      </c>
      <c r="F488" s="21">
        <v>8.7255346074044091</v>
      </c>
      <c r="G488" s="21">
        <v>6.9225100895615812</v>
      </c>
      <c r="H488" s="21">
        <v>6.8319055424920894</v>
      </c>
      <c r="I488" s="21">
        <v>3.9341141629406247</v>
      </c>
      <c r="J488" s="21">
        <v>6.1814563654182475</v>
      </c>
      <c r="K488" s="21">
        <v>8.1555220338313958</v>
      </c>
      <c r="L488" s="21">
        <v>4.7700713988111767</v>
      </c>
      <c r="M488" s="21">
        <v>8.1525739557997419</v>
      </c>
      <c r="N488" s="21"/>
      <c r="O488" s="21"/>
    </row>
    <row r="489" spans="1:15" x14ac:dyDescent="0.35">
      <c r="A489" s="20" t="str">
        <f t="shared" si="7"/>
        <v>DISTRIBUCION VOLUMEN POR CRITERIO (kg o litros)CaramelosRTO CENTRO</v>
      </c>
      <c r="B489" s="20" t="s">
        <v>165</v>
      </c>
      <c r="C489" s="20" t="s">
        <v>36</v>
      </c>
      <c r="D489" s="20" t="s">
        <v>51</v>
      </c>
      <c r="E489" s="21">
        <v>5.3549428909242076</v>
      </c>
      <c r="F489" s="21">
        <v>3.0821239739276298</v>
      </c>
      <c r="G489" s="21">
        <v>5.2119979481515548</v>
      </c>
      <c r="H489" s="21">
        <v>6.725562243175033</v>
      </c>
      <c r="I489" s="21">
        <v>3.7923592542504561</v>
      </c>
      <c r="J489" s="21">
        <v>4.0344185261254859</v>
      </c>
      <c r="K489" s="21">
        <v>4.7207793764787933</v>
      </c>
      <c r="L489" s="21">
        <v>2.8433196291564671</v>
      </c>
      <c r="M489" s="21">
        <v>7.0370488727043048</v>
      </c>
      <c r="N489" s="21"/>
      <c r="O489" s="21"/>
    </row>
    <row r="490" spans="1:15" x14ac:dyDescent="0.35">
      <c r="A490" s="20" t="str">
        <f t="shared" si="7"/>
        <v>DISTRIBUCION VOLUMEN POR CRITERIO (kg o litros)CaramelosNORTE-CENTRO</v>
      </c>
      <c r="B490" s="20" t="s">
        <v>165</v>
      </c>
      <c r="C490" s="20" t="s">
        <v>36</v>
      </c>
      <c r="D490" s="20" t="s">
        <v>52</v>
      </c>
      <c r="E490" s="21">
        <v>2.6951304463740606</v>
      </c>
      <c r="F490" s="21">
        <v>2.7787876740554118</v>
      </c>
      <c r="G490" s="21">
        <v>7.6243545780635813</v>
      </c>
      <c r="H490" s="21">
        <v>3.9245594959833459</v>
      </c>
      <c r="I490" s="21">
        <v>1.860225198677016</v>
      </c>
      <c r="J490" s="21">
        <v>2.5434415287256229</v>
      </c>
      <c r="K490" s="21">
        <v>3.6451966577834805</v>
      </c>
      <c r="L490" s="21">
        <v>1.8156273345232188</v>
      </c>
      <c r="M490" s="21">
        <v>3.093633537055319</v>
      </c>
      <c r="N490" s="21"/>
      <c r="O490" s="21"/>
    </row>
    <row r="491" spans="1:15" x14ac:dyDescent="0.35">
      <c r="A491" s="20" t="str">
        <f t="shared" si="7"/>
        <v>DISTRIBUCION VOLUMEN POR CRITERIO (kg o litros)CaramelosNOROESTE</v>
      </c>
      <c r="B491" s="20" t="s">
        <v>165</v>
      </c>
      <c r="C491" s="20" t="s">
        <v>36</v>
      </c>
      <c r="D491" s="20" t="s">
        <v>53</v>
      </c>
      <c r="E491" s="21">
        <v>5.6863224229908012</v>
      </c>
      <c r="F491" s="21">
        <v>7.9917243896629495</v>
      </c>
      <c r="G491" s="21">
        <v>3.195517344232464</v>
      </c>
      <c r="H491" s="21">
        <v>8.5984957228030439</v>
      </c>
      <c r="I491" s="21">
        <v>6.8583203087932434</v>
      </c>
      <c r="J491" s="21">
        <v>3.8454348806187912</v>
      </c>
      <c r="K491" s="21">
        <v>3.4065417151614463</v>
      </c>
      <c r="L491" s="21">
        <v>2.622899090972544</v>
      </c>
      <c r="M491" s="21">
        <v>3.9996864773581056</v>
      </c>
      <c r="N491" s="21"/>
      <c r="O491" s="21"/>
    </row>
    <row r="492" spans="1:15" x14ac:dyDescent="0.35">
      <c r="A492" s="20" t="str">
        <f t="shared" si="7"/>
        <v>DISTRIBUCION VOLUMEN POR CRITERIO (kg o litros)Caramelos&lt;2MIL</v>
      </c>
      <c r="B492" s="20" t="s">
        <v>165</v>
      </c>
      <c r="C492" s="20" t="s">
        <v>36</v>
      </c>
      <c r="D492" s="20" t="s">
        <v>54</v>
      </c>
      <c r="E492" s="21">
        <v>3.0809629203673023</v>
      </c>
      <c r="F492" s="21">
        <v>3.0789519815601003</v>
      </c>
      <c r="G492" s="21">
        <v>1.7703355582941684</v>
      </c>
      <c r="H492" s="21">
        <v>1.210584373147789</v>
      </c>
      <c r="I492" s="21">
        <v>3.5932914554336288</v>
      </c>
      <c r="J492" s="21">
        <v>3.3544371704226505</v>
      </c>
      <c r="K492" s="21">
        <v>1.9912255022910612</v>
      </c>
      <c r="L492" s="21">
        <v>1.7882641619162123</v>
      </c>
      <c r="M492" s="21">
        <v>3.7190160997212569</v>
      </c>
      <c r="N492" s="21"/>
      <c r="O492" s="21"/>
    </row>
    <row r="493" spans="1:15" x14ac:dyDescent="0.35">
      <c r="A493" s="20" t="str">
        <f t="shared" si="7"/>
        <v>DISTRIBUCION VOLUMEN POR CRITERIO (kg o litros)Caramelos2-5MIL</v>
      </c>
      <c r="B493" s="20" t="s">
        <v>165</v>
      </c>
      <c r="C493" s="20" t="s">
        <v>36</v>
      </c>
      <c r="D493" s="20" t="s">
        <v>55</v>
      </c>
      <c r="E493" s="21">
        <v>1.3808635550823476</v>
      </c>
      <c r="F493" s="21">
        <v>3.1691782047394312</v>
      </c>
      <c r="G493" s="21">
        <v>2.612378463602639</v>
      </c>
      <c r="H493" s="21">
        <v>1.0237154035931795</v>
      </c>
      <c r="I493" s="21">
        <v>3.0364177287275678</v>
      </c>
      <c r="J493" s="21">
        <v>1.3787682972115796</v>
      </c>
      <c r="K493" s="21">
        <v>3.110743839372212</v>
      </c>
      <c r="L493" s="21">
        <v>2.513506159352993</v>
      </c>
      <c r="M493" s="21">
        <v>2.1099427921782903</v>
      </c>
      <c r="N493" s="21"/>
      <c r="O493" s="21"/>
    </row>
    <row r="494" spans="1:15" x14ac:dyDescent="0.35">
      <c r="A494" s="20" t="str">
        <f t="shared" si="7"/>
        <v>DISTRIBUCION VOLUMEN POR CRITERIO (kg o litros)Caramelos5-10MIL</v>
      </c>
      <c r="B494" s="20" t="s">
        <v>165</v>
      </c>
      <c r="C494" s="20" t="s">
        <v>36</v>
      </c>
      <c r="D494" s="20" t="s">
        <v>56</v>
      </c>
      <c r="E494" s="21">
        <v>4.7937587427169737</v>
      </c>
      <c r="F494" s="21">
        <v>1.9578446924877024</v>
      </c>
      <c r="G494" s="21">
        <v>3.3001888239143913</v>
      </c>
      <c r="H494" s="21">
        <v>8.3941522874668042</v>
      </c>
      <c r="I494" s="21">
        <v>11.336672653839351</v>
      </c>
      <c r="J494" s="21">
        <v>8.7303809847060752</v>
      </c>
      <c r="K494" s="21">
        <v>14.297403451924801</v>
      </c>
      <c r="L494" s="21">
        <v>12.978208560309815</v>
      </c>
      <c r="M494" s="21">
        <v>8.8877872313212176</v>
      </c>
      <c r="N494" s="21"/>
      <c r="O494" s="21"/>
    </row>
    <row r="495" spans="1:15" x14ac:dyDescent="0.35">
      <c r="A495" s="20" t="str">
        <f t="shared" si="7"/>
        <v>DISTRIBUCION VOLUMEN POR CRITERIO (kg o litros)Caramelos10-30MIL</v>
      </c>
      <c r="B495" s="20" t="s">
        <v>165</v>
      </c>
      <c r="C495" s="20" t="s">
        <v>36</v>
      </c>
      <c r="D495" s="20" t="s">
        <v>57</v>
      </c>
      <c r="E495" s="21">
        <v>17.163294987779139</v>
      </c>
      <c r="F495" s="21">
        <v>19.600091675781282</v>
      </c>
      <c r="G495" s="21">
        <v>24.452612221649154</v>
      </c>
      <c r="H495" s="21">
        <v>17.392680252339694</v>
      </c>
      <c r="I495" s="21">
        <v>15.121044948734241</v>
      </c>
      <c r="J495" s="21">
        <v>19.067210842235355</v>
      </c>
      <c r="K495" s="21">
        <v>11.209784157248116</v>
      </c>
      <c r="L495" s="21">
        <v>19.446054804270343</v>
      </c>
      <c r="M495" s="21">
        <v>16.641101830993751</v>
      </c>
      <c r="N495" s="21"/>
      <c r="O495" s="21"/>
    </row>
    <row r="496" spans="1:15" x14ac:dyDescent="0.35">
      <c r="A496" s="20" t="str">
        <f t="shared" si="7"/>
        <v>DISTRIBUCION VOLUMEN POR CRITERIO (kg o litros)Caramelos30-100MIL</v>
      </c>
      <c r="B496" s="20" t="s">
        <v>165</v>
      </c>
      <c r="C496" s="20" t="s">
        <v>36</v>
      </c>
      <c r="D496" s="20" t="s">
        <v>58</v>
      </c>
      <c r="E496" s="21">
        <v>15.374275078325889</v>
      </c>
      <c r="F496" s="21">
        <v>19.664106013812773</v>
      </c>
      <c r="G496" s="21">
        <v>23.989760079259906</v>
      </c>
      <c r="H496" s="21">
        <v>22.987072078055839</v>
      </c>
      <c r="I496" s="21">
        <v>32.386680652218622</v>
      </c>
      <c r="J496" s="21">
        <v>30.335258524727283</v>
      </c>
      <c r="K496" s="21">
        <v>22.862807568371078</v>
      </c>
      <c r="L496" s="21">
        <v>18.469064718571062</v>
      </c>
      <c r="M496" s="21">
        <v>18.294349889761744</v>
      </c>
      <c r="N496" s="21"/>
      <c r="O496" s="21"/>
    </row>
    <row r="497" spans="1:15" x14ac:dyDescent="0.35">
      <c r="A497" s="20" t="str">
        <f t="shared" si="7"/>
        <v>DISTRIBUCION VOLUMEN POR CRITERIO (kg o litros)Caramelos100-200MIL</v>
      </c>
      <c r="B497" s="20" t="s">
        <v>165</v>
      </c>
      <c r="C497" s="20" t="s">
        <v>36</v>
      </c>
      <c r="D497" s="20" t="s">
        <v>59</v>
      </c>
      <c r="E497" s="21">
        <v>7.1869971477395254</v>
      </c>
      <c r="F497" s="21">
        <v>6.9419394418653289</v>
      </c>
      <c r="G497" s="21">
        <v>5.0937358026886157</v>
      </c>
      <c r="H497" s="21">
        <v>5.1883690084332832</v>
      </c>
      <c r="I497" s="21">
        <v>2.9909114452525523</v>
      </c>
      <c r="J497" s="21">
        <v>7.232715528332581</v>
      </c>
      <c r="K497" s="21">
        <v>11.074788191295175</v>
      </c>
      <c r="L497" s="21">
        <v>5.3767903334220355</v>
      </c>
      <c r="M497" s="21">
        <v>4.4493624967705596</v>
      </c>
      <c r="N497" s="21"/>
      <c r="O497" s="21"/>
    </row>
    <row r="498" spans="1:15" x14ac:dyDescent="0.35">
      <c r="A498" s="20" t="str">
        <f t="shared" si="7"/>
        <v>DISTRIBUCION VOLUMEN POR CRITERIO (kg o litros)Caramelos200-500MIL</v>
      </c>
      <c r="B498" s="20" t="s">
        <v>165</v>
      </c>
      <c r="C498" s="20" t="s">
        <v>36</v>
      </c>
      <c r="D498" s="20" t="s">
        <v>60</v>
      </c>
      <c r="E498" s="21">
        <v>27.709492808096975</v>
      </c>
      <c r="F498" s="21">
        <v>23.59316653164429</v>
      </c>
      <c r="G498" s="21">
        <v>14.701175563312892</v>
      </c>
      <c r="H498" s="21">
        <v>14.752117939773695</v>
      </c>
      <c r="I498" s="21">
        <v>16.748816784951011</v>
      </c>
      <c r="J498" s="21">
        <v>15.936036932475716</v>
      </c>
      <c r="K498" s="21">
        <v>18.271442592336111</v>
      </c>
      <c r="L498" s="21">
        <v>25.381968314991205</v>
      </c>
      <c r="M498" s="21">
        <v>34.232631441138579</v>
      </c>
      <c r="N498" s="21"/>
      <c r="O498" s="21"/>
    </row>
    <row r="499" spans="1:15" x14ac:dyDescent="0.35">
      <c r="A499" s="20" t="str">
        <f t="shared" si="7"/>
        <v>DISTRIBUCION VOLUMEN POR CRITERIO (kg o litros)Caramelos&gt;500MIL</v>
      </c>
      <c r="B499" s="20" t="s">
        <v>165</v>
      </c>
      <c r="C499" s="20" t="s">
        <v>36</v>
      </c>
      <c r="D499" s="20" t="s">
        <v>61</v>
      </c>
      <c r="E499" s="21">
        <v>23.310356650045176</v>
      </c>
      <c r="F499" s="21">
        <v>21.994739382168014</v>
      </c>
      <c r="G499" s="21">
        <v>24.079825792346995</v>
      </c>
      <c r="H499" s="21">
        <v>29.051316679682277</v>
      </c>
      <c r="I499" s="21">
        <v>14.786164499688503</v>
      </c>
      <c r="J499" s="21">
        <v>13.965178890463061</v>
      </c>
      <c r="K499" s="21">
        <v>17.181790536016912</v>
      </c>
      <c r="L499" s="21">
        <v>14.04615626144056</v>
      </c>
      <c r="M499" s="21">
        <v>11.665817163704784</v>
      </c>
      <c r="N499" s="21"/>
      <c r="O499" s="21"/>
    </row>
    <row r="500" spans="1:15" x14ac:dyDescent="0.35">
      <c r="A500" s="20" t="str">
        <f t="shared" si="7"/>
        <v>DISTRIBUCION VOLUMEN POR CRITERIO (kg o litros)CaramelosDE 15 A 19 AÑOS</v>
      </c>
      <c r="B500" s="20" t="s">
        <v>165</v>
      </c>
      <c r="C500" s="20" t="s">
        <v>36</v>
      </c>
      <c r="D500" s="20" t="s">
        <v>62</v>
      </c>
      <c r="E500" s="21" t="s">
        <v>181</v>
      </c>
      <c r="F500" s="21">
        <v>2.3366469410710469</v>
      </c>
      <c r="G500" s="21">
        <v>8.2078990688828082</v>
      </c>
      <c r="H500" s="21" t="s">
        <v>181</v>
      </c>
      <c r="I500" s="21">
        <v>7.0580097390641434</v>
      </c>
      <c r="J500" s="21">
        <v>2.2548055161606158</v>
      </c>
      <c r="K500" s="21">
        <v>6.1693999404420143</v>
      </c>
      <c r="L500" s="21">
        <v>0.74841141988198501</v>
      </c>
      <c r="M500" s="21">
        <v>2.8358742677912616</v>
      </c>
      <c r="N500" s="21"/>
      <c r="O500" s="21"/>
    </row>
    <row r="501" spans="1:15" x14ac:dyDescent="0.35">
      <c r="A501" s="20" t="str">
        <f t="shared" si="7"/>
        <v>DISTRIBUCION VOLUMEN POR CRITERIO (kg o litros)CaramelosDE 20 A 24 AÑOS</v>
      </c>
      <c r="B501" s="20" t="s">
        <v>165</v>
      </c>
      <c r="C501" s="20" t="s">
        <v>36</v>
      </c>
      <c r="D501" s="20" t="s">
        <v>63</v>
      </c>
      <c r="E501" s="21">
        <v>2.1722405468106736</v>
      </c>
      <c r="F501" s="21">
        <v>0.50170235690000808</v>
      </c>
      <c r="G501" s="21">
        <v>1.3155661633069435</v>
      </c>
      <c r="H501" s="21">
        <v>4.4076649065808091</v>
      </c>
      <c r="I501" s="21">
        <v>0.50546817680202738</v>
      </c>
      <c r="J501" s="21">
        <v>0.47502845738463817</v>
      </c>
      <c r="K501" s="21">
        <v>2.3368745815829022</v>
      </c>
      <c r="L501" s="21">
        <v>0.3072247540759141</v>
      </c>
      <c r="M501" s="21">
        <v>0.99667928767140368</v>
      </c>
      <c r="N501" s="21"/>
      <c r="O501" s="21"/>
    </row>
    <row r="502" spans="1:15" x14ac:dyDescent="0.35">
      <c r="A502" s="20" t="str">
        <f t="shared" si="7"/>
        <v>DISTRIBUCION VOLUMEN POR CRITERIO (kg o litros)CaramelosDE 25 A 34 AÑOS</v>
      </c>
      <c r="B502" s="20" t="s">
        <v>165</v>
      </c>
      <c r="C502" s="20" t="s">
        <v>36</v>
      </c>
      <c r="D502" s="20" t="s">
        <v>64</v>
      </c>
      <c r="E502" s="21">
        <v>8.7138578026618809</v>
      </c>
      <c r="F502" s="21">
        <v>11.027896669199338</v>
      </c>
      <c r="G502" s="21">
        <v>10.138228995963734</v>
      </c>
      <c r="H502" s="21">
        <v>10.78352522909182</v>
      </c>
      <c r="I502" s="21">
        <v>3.0786363165664872</v>
      </c>
      <c r="J502" s="21">
        <v>3.1984339350288562</v>
      </c>
      <c r="K502" s="21">
        <v>2.1077329425218236</v>
      </c>
      <c r="L502" s="21">
        <v>2.1102537628494193</v>
      </c>
      <c r="M502" s="21">
        <v>5.0929295847285179</v>
      </c>
      <c r="N502" s="21"/>
      <c r="O502" s="21"/>
    </row>
    <row r="503" spans="1:15" x14ac:dyDescent="0.35">
      <c r="A503" s="20" t="str">
        <f t="shared" si="7"/>
        <v>DISTRIBUCION VOLUMEN POR CRITERIO (kg o litros)CaramelosDE 35 A 49 AÑOS</v>
      </c>
      <c r="B503" s="20" t="s">
        <v>165</v>
      </c>
      <c r="C503" s="20" t="s">
        <v>36</v>
      </c>
      <c r="D503" s="20" t="s">
        <v>65</v>
      </c>
      <c r="E503" s="21">
        <v>8.4761246709551674</v>
      </c>
      <c r="F503" s="21">
        <v>14.240685231371303</v>
      </c>
      <c r="G503" s="21">
        <v>11.867394860219832</v>
      </c>
      <c r="H503" s="21">
        <v>11.790041308768147</v>
      </c>
      <c r="I503" s="21">
        <v>26.028625038214777</v>
      </c>
      <c r="J503" s="21">
        <v>15.877562762399073</v>
      </c>
      <c r="K503" s="21">
        <v>12.182367760503839</v>
      </c>
      <c r="L503" s="21">
        <v>14.134918320428557</v>
      </c>
      <c r="M503" s="21">
        <v>12.724080465462539</v>
      </c>
      <c r="N503" s="21"/>
      <c r="O503" s="21"/>
    </row>
    <row r="504" spans="1:15" x14ac:dyDescent="0.35">
      <c r="A504" s="20" t="str">
        <f t="shared" si="7"/>
        <v>DISTRIBUCION VOLUMEN POR CRITERIO (kg o litros)CaramelosDE 50 A 59 AÑOS</v>
      </c>
      <c r="B504" s="20" t="s">
        <v>165</v>
      </c>
      <c r="C504" s="20" t="s">
        <v>36</v>
      </c>
      <c r="D504" s="20" t="s">
        <v>66</v>
      </c>
      <c r="E504" s="21">
        <v>35.596816572297222</v>
      </c>
      <c r="F504" s="21">
        <v>26.161062333504848</v>
      </c>
      <c r="G504" s="21">
        <v>17.03633410224344</v>
      </c>
      <c r="H504" s="21">
        <v>21.481883888238105</v>
      </c>
      <c r="I504" s="21">
        <v>18.731457316053259</v>
      </c>
      <c r="J504" s="21">
        <v>26.752361891416491</v>
      </c>
      <c r="K504" s="21">
        <v>21.106582501362336</v>
      </c>
      <c r="L504" s="21">
        <v>33.31772014622674</v>
      </c>
      <c r="M504" s="21">
        <v>39.079843955012876</v>
      </c>
      <c r="N504" s="21"/>
      <c r="O504" s="21"/>
    </row>
    <row r="505" spans="1:15" x14ac:dyDescent="0.35">
      <c r="A505" s="20" t="str">
        <f t="shared" si="7"/>
        <v>DISTRIBUCION VOLUMEN POR CRITERIO (kg o litros)CaramelosDE 60 A 75 AÑOS</v>
      </c>
      <c r="B505" s="20" t="s">
        <v>165</v>
      </c>
      <c r="C505" s="20" t="s">
        <v>36</v>
      </c>
      <c r="D505" s="20" t="s">
        <v>67</v>
      </c>
      <c r="E505" s="21">
        <v>45.040963480828744</v>
      </c>
      <c r="F505" s="21">
        <v>45.732025457468062</v>
      </c>
      <c r="G505" s="21">
        <v>51.434589942006973</v>
      </c>
      <c r="H505" s="21">
        <v>51.536894519229293</v>
      </c>
      <c r="I505" s="21">
        <v>44.597801635455717</v>
      </c>
      <c r="J505" s="21">
        <v>51.441793807140215</v>
      </c>
      <c r="K505" s="21">
        <v>56.097030042687734</v>
      </c>
      <c r="L505" s="21">
        <v>49.381488419427569</v>
      </c>
      <c r="M505" s="21">
        <v>39.27060252390838</v>
      </c>
      <c r="N505" s="21"/>
      <c r="O505" s="21"/>
    </row>
    <row r="506" spans="1:15" x14ac:dyDescent="0.35">
      <c r="A506" s="20" t="str">
        <f t="shared" si="7"/>
        <v>DISTRIBUCION VOLUMEN POR CRITERIO (kg o litros)CaramelosNIVEL ALTO</v>
      </c>
      <c r="B506" s="20" t="s">
        <v>165</v>
      </c>
      <c r="C506" s="20" t="s">
        <v>36</v>
      </c>
      <c r="D506" s="20" t="s">
        <v>122</v>
      </c>
      <c r="E506" s="21">
        <v>19.70713536131942</v>
      </c>
      <c r="F506" s="21">
        <v>19.245180576293318</v>
      </c>
      <c r="G506" s="21">
        <v>19.253051155648741</v>
      </c>
      <c r="H506" s="21">
        <v>25.135125637826011</v>
      </c>
      <c r="I506" s="21">
        <v>16.679154800554731</v>
      </c>
      <c r="J506" s="21">
        <v>14.612195666216524</v>
      </c>
      <c r="K506" s="21">
        <v>15.708389968515807</v>
      </c>
      <c r="L506" s="21">
        <v>16.108397378770267</v>
      </c>
      <c r="M506" s="21">
        <v>12.172588638701329</v>
      </c>
      <c r="N506" s="21"/>
      <c r="O506" s="21"/>
    </row>
    <row r="507" spans="1:15" x14ac:dyDescent="0.35">
      <c r="A507" s="20" t="str">
        <f t="shared" si="7"/>
        <v>DISTRIBUCION VOLUMEN POR CRITERIO (kg o litros)CaramelosNIVEL MEDIO ALTO</v>
      </c>
      <c r="B507" s="20" t="s">
        <v>165</v>
      </c>
      <c r="C507" s="20" t="s">
        <v>36</v>
      </c>
      <c r="D507" s="20" t="s">
        <v>123</v>
      </c>
      <c r="E507" s="21">
        <v>5.841100974198266</v>
      </c>
      <c r="F507" s="21">
        <v>8.5426951742801425</v>
      </c>
      <c r="G507" s="21">
        <v>6.8491225091036654</v>
      </c>
      <c r="H507" s="21">
        <v>8.7967304251239504</v>
      </c>
      <c r="I507" s="21">
        <v>16.400315277975402</v>
      </c>
      <c r="J507" s="21">
        <v>6.540068559239975</v>
      </c>
      <c r="K507" s="21">
        <v>11.063960042000573</v>
      </c>
      <c r="L507" s="21">
        <v>8.3593536062671205</v>
      </c>
      <c r="M507" s="21">
        <v>7.3907458722725528</v>
      </c>
      <c r="N507" s="21"/>
      <c r="O507" s="21"/>
    </row>
    <row r="508" spans="1:15" x14ac:dyDescent="0.35">
      <c r="A508" s="20" t="str">
        <f t="shared" si="7"/>
        <v>DISTRIBUCION VOLUMEN POR CRITERIO (kg o litros)CaramelosNIVEL MEDIO</v>
      </c>
      <c r="B508" s="20" t="s">
        <v>165</v>
      </c>
      <c r="C508" s="20" t="s">
        <v>36</v>
      </c>
      <c r="D508" s="20" t="s">
        <v>124</v>
      </c>
      <c r="E508" s="21">
        <v>22.414589689617408</v>
      </c>
      <c r="F508" s="21">
        <v>26.071173045902178</v>
      </c>
      <c r="G508" s="21">
        <v>34.719730471525153</v>
      </c>
      <c r="H508" s="21">
        <v>34.479019785893364</v>
      </c>
      <c r="I508" s="21">
        <v>27.327159454892836</v>
      </c>
      <c r="J508" s="21">
        <v>33.898994038202837</v>
      </c>
      <c r="K508" s="21">
        <v>31.146994078341528</v>
      </c>
      <c r="L508" s="21">
        <v>25.336421617095638</v>
      </c>
      <c r="M508" s="21">
        <v>25.483733303660937</v>
      </c>
      <c r="N508" s="21"/>
      <c r="O508" s="21"/>
    </row>
    <row r="509" spans="1:15" x14ac:dyDescent="0.35">
      <c r="A509" s="20" t="str">
        <f t="shared" si="7"/>
        <v>DISTRIBUCION VOLUMEN POR CRITERIO (kg o litros)CaramelosNIVEL MEDIO BAJO</v>
      </c>
      <c r="B509" s="20" t="s">
        <v>165</v>
      </c>
      <c r="C509" s="20" t="s">
        <v>36</v>
      </c>
      <c r="D509" s="20" t="s">
        <v>125</v>
      </c>
      <c r="E509" s="21">
        <v>7.0264428834338286</v>
      </c>
      <c r="F509" s="21">
        <v>7.7751667877270032</v>
      </c>
      <c r="G509" s="21">
        <v>15.845068455889324</v>
      </c>
      <c r="H509" s="21">
        <v>10.551929738967122</v>
      </c>
      <c r="I509" s="21">
        <v>9.5341065063344033</v>
      </c>
      <c r="J509" s="21">
        <v>10.716905001570028</v>
      </c>
      <c r="K509" s="21">
        <v>5.2777270136324459</v>
      </c>
      <c r="L509" s="21">
        <v>10.940579554445078</v>
      </c>
      <c r="M509" s="21">
        <v>8.4099821513268154</v>
      </c>
      <c r="N509" s="21"/>
      <c r="O509" s="21"/>
    </row>
    <row r="510" spans="1:15" x14ac:dyDescent="0.35">
      <c r="A510" s="20" t="str">
        <f t="shared" si="7"/>
        <v>DISTRIBUCION VOLUMEN POR CRITERIO (kg o litros)CaramelosNIVEL BAJO</v>
      </c>
      <c r="B510" s="20" t="s">
        <v>165</v>
      </c>
      <c r="C510" s="20" t="s">
        <v>36</v>
      </c>
      <c r="D510" s="20" t="s">
        <v>144</v>
      </c>
      <c r="E510" s="21">
        <v>45.010734953918323</v>
      </c>
      <c r="F510" s="21">
        <v>38.365801351133548</v>
      </c>
      <c r="G510" s="21">
        <v>23.333039064570301</v>
      </c>
      <c r="H510" s="21">
        <v>21.037199954308786</v>
      </c>
      <c r="I510" s="21">
        <v>30.059265560301863</v>
      </c>
      <c r="J510" s="21">
        <v>34.231825100554076</v>
      </c>
      <c r="K510" s="21">
        <v>36.802905746593957</v>
      </c>
      <c r="L510" s="21">
        <v>39.255257835283032</v>
      </c>
      <c r="M510" s="21">
        <v>46.54296060496165</v>
      </c>
      <c r="N510" s="21"/>
      <c r="O510" s="21"/>
    </row>
    <row r="511" spans="1:15" x14ac:dyDescent="0.35">
      <c r="A511" s="20" t="str">
        <f t="shared" si="7"/>
        <v>DISTRIBUCION VOLUMEN POR CRITERIO (kg o litros)CaramelosHOMBRE</v>
      </c>
      <c r="B511" s="20" t="s">
        <v>165</v>
      </c>
      <c r="C511" s="20" t="s">
        <v>36</v>
      </c>
      <c r="D511" s="20" t="s">
        <v>72</v>
      </c>
      <c r="E511" s="21">
        <v>42.265877455945741</v>
      </c>
      <c r="F511" s="21">
        <v>50.298759834400542</v>
      </c>
      <c r="G511" s="21">
        <v>47.430764719288199</v>
      </c>
      <c r="H511" s="21">
        <v>49.709599697821488</v>
      </c>
      <c r="I511" s="21">
        <v>37.783984454441871</v>
      </c>
      <c r="J511" s="21">
        <v>45.489457781514133</v>
      </c>
      <c r="K511" s="21">
        <v>31.062367725025812</v>
      </c>
      <c r="L511" s="21">
        <v>28.747124625747823</v>
      </c>
      <c r="M511" s="21">
        <v>30.916632453360272</v>
      </c>
      <c r="N511" s="21"/>
      <c r="O511" s="21"/>
    </row>
    <row r="512" spans="1:15" x14ac:dyDescent="0.35">
      <c r="A512" s="20" t="str">
        <f t="shared" si="7"/>
        <v>DISTRIBUCION VOLUMEN POR CRITERIO (kg o litros)CaramelosMUJER</v>
      </c>
      <c r="B512" s="20" t="s">
        <v>165</v>
      </c>
      <c r="C512" s="20" t="s">
        <v>36</v>
      </c>
      <c r="D512" s="20" t="s">
        <v>73</v>
      </c>
      <c r="E512" s="21">
        <v>57.734135692947007</v>
      </c>
      <c r="F512" s="21">
        <v>49.701257273270265</v>
      </c>
      <c r="G512" s="21">
        <v>52.56925356390294</v>
      </c>
      <c r="H512" s="21">
        <v>50.290412421215258</v>
      </c>
      <c r="I512" s="21">
        <v>62.216024990972961</v>
      </c>
      <c r="J512" s="21">
        <v>54.510532580522849</v>
      </c>
      <c r="K512" s="21">
        <v>68.937619812565671</v>
      </c>
      <c r="L512" s="21">
        <v>71.252883222472079</v>
      </c>
      <c r="M512" s="21">
        <v>69.083373625993431</v>
      </c>
      <c r="N512" s="21"/>
      <c r="O512" s="21"/>
    </row>
    <row r="513" spans="1:15" x14ac:dyDescent="0.35">
      <c r="A513" s="20" t="str">
        <f t="shared" si="7"/>
        <v>DISTRIBUCION VOLUMEN POR CRITERIO (kg o litros)GolosinasT.ESPAÑA</v>
      </c>
      <c r="B513" s="20" t="s">
        <v>165</v>
      </c>
      <c r="C513" s="20" t="s">
        <v>37</v>
      </c>
      <c r="D513" s="20" t="s">
        <v>44</v>
      </c>
      <c r="E513" s="21">
        <v>100</v>
      </c>
      <c r="F513" s="21">
        <v>100</v>
      </c>
      <c r="G513" s="21">
        <v>100</v>
      </c>
      <c r="H513" s="21">
        <v>100</v>
      </c>
      <c r="I513" s="21">
        <v>100</v>
      </c>
      <c r="J513" s="21">
        <v>100</v>
      </c>
      <c r="K513" s="21">
        <v>100</v>
      </c>
      <c r="L513" s="21">
        <v>100</v>
      </c>
      <c r="M513" s="21">
        <v>100</v>
      </c>
      <c r="N513" s="21"/>
      <c r="O513" s="21"/>
    </row>
    <row r="514" spans="1:15" x14ac:dyDescent="0.35">
      <c r="A514" s="20" t="str">
        <f t="shared" si="7"/>
        <v>DISTRIBUCION VOLUMEN POR CRITERIO (kg o litros)GolosinasBCN AM</v>
      </c>
      <c r="B514" s="20" t="s">
        <v>165</v>
      </c>
      <c r="C514" s="20" t="s">
        <v>37</v>
      </c>
      <c r="D514" s="20" t="s">
        <v>46</v>
      </c>
      <c r="E514" s="21">
        <v>7.9690200244666736</v>
      </c>
      <c r="F514" s="21">
        <v>28.771873860389341</v>
      </c>
      <c r="G514" s="21">
        <v>9.4528709042875203</v>
      </c>
      <c r="H514" s="21">
        <v>11.068836851172295</v>
      </c>
      <c r="I514" s="21">
        <v>19.749161058752136</v>
      </c>
      <c r="J514" s="21">
        <v>10.902926803266533</v>
      </c>
      <c r="K514" s="21">
        <v>17.892001662087591</v>
      </c>
      <c r="L514" s="21">
        <v>10.765582077560511</v>
      </c>
      <c r="M514" s="21">
        <v>14.671737500053252</v>
      </c>
      <c r="N514" s="21"/>
      <c r="O514" s="21"/>
    </row>
    <row r="515" spans="1:15" x14ac:dyDescent="0.35">
      <c r="A515" s="20" t="str">
        <f t="shared" si="7"/>
        <v>DISTRIBUCION VOLUMEN POR CRITERIO (kg o litros)GolosinasREST.CAT ARAGON</v>
      </c>
      <c r="B515" s="20" t="s">
        <v>165</v>
      </c>
      <c r="C515" s="20" t="s">
        <v>37</v>
      </c>
      <c r="D515" s="20" t="s">
        <v>47</v>
      </c>
      <c r="E515" s="21">
        <v>18.608250585492531</v>
      </c>
      <c r="F515" s="21">
        <v>12.160583854418293</v>
      </c>
      <c r="G515" s="21">
        <v>16.974015213778326</v>
      </c>
      <c r="H515" s="21">
        <v>14.049548847469215</v>
      </c>
      <c r="I515" s="21">
        <v>11.989755434675851</v>
      </c>
      <c r="J515" s="21">
        <v>11.697368109621909</v>
      </c>
      <c r="K515" s="21">
        <v>18.914531474821956</v>
      </c>
      <c r="L515" s="21">
        <v>13.032596990609747</v>
      </c>
      <c r="M515" s="21">
        <v>13.068369053049791</v>
      </c>
      <c r="N515" s="21"/>
      <c r="O515" s="21"/>
    </row>
    <row r="516" spans="1:15" x14ac:dyDescent="0.35">
      <c r="A516" s="20" t="str">
        <f t="shared" ref="A516:A579" si="8">B516&amp;C516&amp;D516</f>
        <v>DISTRIBUCION VOLUMEN POR CRITERIO (kg o litros)GolosinasLEVANTE</v>
      </c>
      <c r="B516" s="20" t="s">
        <v>165</v>
      </c>
      <c r="C516" s="20" t="s">
        <v>37</v>
      </c>
      <c r="D516" s="20" t="s">
        <v>48</v>
      </c>
      <c r="E516" s="21">
        <v>19.918554859851952</v>
      </c>
      <c r="F516" s="21">
        <v>6.5535572868736374</v>
      </c>
      <c r="G516" s="21">
        <v>13.642729307798774</v>
      </c>
      <c r="H516" s="21">
        <v>10.352939127945069</v>
      </c>
      <c r="I516" s="21">
        <v>12.057742713549779</v>
      </c>
      <c r="J516" s="21">
        <v>14.859080720369136</v>
      </c>
      <c r="K516" s="21">
        <v>9.5313052148270856</v>
      </c>
      <c r="L516" s="21">
        <v>11.955032012220846</v>
      </c>
      <c r="M516" s="21">
        <v>6.7765956850302418</v>
      </c>
      <c r="N516" s="21"/>
      <c r="O516" s="21"/>
    </row>
    <row r="517" spans="1:15" x14ac:dyDescent="0.35">
      <c r="A517" s="20" t="str">
        <f t="shared" si="8"/>
        <v>DISTRIBUCION VOLUMEN POR CRITERIO (kg o litros)GolosinasANDALUCIA</v>
      </c>
      <c r="B517" s="20" t="s">
        <v>165</v>
      </c>
      <c r="C517" s="20" t="s">
        <v>37</v>
      </c>
      <c r="D517" s="20" t="s">
        <v>49</v>
      </c>
      <c r="E517" s="21">
        <v>7.4035476346264968</v>
      </c>
      <c r="F517" s="21">
        <v>12.264236138763017</v>
      </c>
      <c r="G517" s="21">
        <v>14.681995727753966</v>
      </c>
      <c r="H517" s="21">
        <v>16.074250230340205</v>
      </c>
      <c r="I517" s="21">
        <v>17.170881774131821</v>
      </c>
      <c r="J517" s="21">
        <v>21.403529264325272</v>
      </c>
      <c r="K517" s="21">
        <v>10.085348892649231</v>
      </c>
      <c r="L517" s="21">
        <v>19.128975019529328</v>
      </c>
      <c r="M517" s="21">
        <v>22.91848533056578</v>
      </c>
      <c r="N517" s="21"/>
      <c r="O517" s="21"/>
    </row>
    <row r="518" spans="1:15" x14ac:dyDescent="0.35">
      <c r="A518" s="20" t="str">
        <f t="shared" si="8"/>
        <v>DISTRIBUCION VOLUMEN POR CRITERIO (kg o litros)GolosinasMDD AM</v>
      </c>
      <c r="B518" s="20" t="s">
        <v>165</v>
      </c>
      <c r="C518" s="20" t="s">
        <v>37</v>
      </c>
      <c r="D518" s="20" t="s">
        <v>50</v>
      </c>
      <c r="E518" s="21">
        <v>9.7237920847056447</v>
      </c>
      <c r="F518" s="21">
        <v>6.0446488578522528</v>
      </c>
      <c r="G518" s="21">
        <v>13.857009094945417</v>
      </c>
      <c r="H518" s="21">
        <v>8.3593137252274214</v>
      </c>
      <c r="I518" s="21">
        <v>7.9305181992691196</v>
      </c>
      <c r="J518" s="21">
        <v>8.2052309477725842</v>
      </c>
      <c r="K518" s="21">
        <v>13.053573143916383</v>
      </c>
      <c r="L518" s="21">
        <v>11.273344096553718</v>
      </c>
      <c r="M518" s="21">
        <v>9.4552713960660402</v>
      </c>
      <c r="N518" s="21"/>
      <c r="O518" s="21"/>
    </row>
    <row r="519" spans="1:15" x14ac:dyDescent="0.35">
      <c r="A519" s="20" t="str">
        <f t="shared" si="8"/>
        <v>DISTRIBUCION VOLUMEN POR CRITERIO (kg o litros)GolosinasRTO CENTRO</v>
      </c>
      <c r="B519" s="20" t="s">
        <v>165</v>
      </c>
      <c r="C519" s="20" t="s">
        <v>37</v>
      </c>
      <c r="D519" s="20" t="s">
        <v>51</v>
      </c>
      <c r="E519" s="21">
        <v>8.3944747408738341</v>
      </c>
      <c r="F519" s="21">
        <v>8.7224320221978875</v>
      </c>
      <c r="G519" s="21">
        <v>8.9318690770552731</v>
      </c>
      <c r="H519" s="21">
        <v>18.68410928122222</v>
      </c>
      <c r="I519" s="21">
        <v>8.3901817175310853</v>
      </c>
      <c r="J519" s="21">
        <v>12.713856546821049</v>
      </c>
      <c r="K519" s="21">
        <v>10.130159820737999</v>
      </c>
      <c r="L519" s="21">
        <v>15.711336338380843</v>
      </c>
      <c r="M519" s="21">
        <v>6.3643480257726814</v>
      </c>
      <c r="N519" s="21"/>
      <c r="O519" s="21"/>
    </row>
    <row r="520" spans="1:15" x14ac:dyDescent="0.35">
      <c r="A520" s="20" t="str">
        <f t="shared" si="8"/>
        <v>DISTRIBUCION VOLUMEN POR CRITERIO (kg o litros)GolosinasNORTE-CENTRO</v>
      </c>
      <c r="B520" s="20" t="s">
        <v>165</v>
      </c>
      <c r="C520" s="20" t="s">
        <v>37</v>
      </c>
      <c r="D520" s="20" t="s">
        <v>52</v>
      </c>
      <c r="E520" s="21">
        <v>12.248787380141026</v>
      </c>
      <c r="F520" s="21">
        <v>11.431505176538773</v>
      </c>
      <c r="G520" s="21">
        <v>12.390387944176549</v>
      </c>
      <c r="H520" s="21">
        <v>11.415980274769115</v>
      </c>
      <c r="I520" s="21">
        <v>15.692930101705812</v>
      </c>
      <c r="J520" s="21">
        <v>13.868450103219615</v>
      </c>
      <c r="K520" s="21">
        <v>13.26930751916014</v>
      </c>
      <c r="L520" s="21">
        <v>10.738898537339047</v>
      </c>
      <c r="M520" s="21">
        <v>17.517442173549753</v>
      </c>
      <c r="N520" s="21"/>
      <c r="O520" s="21"/>
    </row>
    <row r="521" spans="1:15" x14ac:dyDescent="0.35">
      <c r="A521" s="20" t="str">
        <f t="shared" si="8"/>
        <v>DISTRIBUCION VOLUMEN POR CRITERIO (kg o litros)GolosinasNOROESTE</v>
      </c>
      <c r="B521" s="20" t="s">
        <v>165</v>
      </c>
      <c r="C521" s="20" t="s">
        <v>37</v>
      </c>
      <c r="D521" s="20" t="s">
        <v>53</v>
      </c>
      <c r="E521" s="21">
        <v>15.733586488953952</v>
      </c>
      <c r="F521" s="21">
        <v>14.051169601968427</v>
      </c>
      <c r="G521" s="21">
        <v>10.069132656750654</v>
      </c>
      <c r="H521" s="21">
        <v>9.9950034496573039</v>
      </c>
      <c r="I521" s="21">
        <v>7.0188245069458546</v>
      </c>
      <c r="J521" s="21">
        <v>6.3495361907858827</v>
      </c>
      <c r="K521" s="21">
        <v>7.1237651178160011</v>
      </c>
      <c r="L521" s="21">
        <v>7.394223389439734</v>
      </c>
      <c r="M521" s="21">
        <v>9.2277605483100853</v>
      </c>
      <c r="N521" s="21"/>
      <c r="O521" s="21"/>
    </row>
    <row r="522" spans="1:15" x14ac:dyDescent="0.35">
      <c r="A522" s="20" t="str">
        <f t="shared" si="8"/>
        <v>DISTRIBUCION VOLUMEN POR CRITERIO (kg o litros)Golosinas&lt;2MIL</v>
      </c>
      <c r="B522" s="20" t="s">
        <v>165</v>
      </c>
      <c r="C522" s="20" t="s">
        <v>37</v>
      </c>
      <c r="D522" s="20" t="s">
        <v>54</v>
      </c>
      <c r="E522" s="21">
        <v>4.2436671945549529</v>
      </c>
      <c r="F522" s="21">
        <v>4.7785884224928594</v>
      </c>
      <c r="G522" s="21">
        <v>7.2702323970447109</v>
      </c>
      <c r="H522" s="21">
        <v>2.2332472620471626</v>
      </c>
      <c r="I522" s="21">
        <v>3.9083213226065947</v>
      </c>
      <c r="J522" s="21">
        <v>5.8114496204997579</v>
      </c>
      <c r="K522" s="21">
        <v>4.5123365032422047</v>
      </c>
      <c r="L522" s="21">
        <v>3.2668029070917841</v>
      </c>
      <c r="M522" s="21">
        <v>3.2296783053655735</v>
      </c>
      <c r="N522" s="21"/>
      <c r="O522" s="21"/>
    </row>
    <row r="523" spans="1:15" x14ac:dyDescent="0.35">
      <c r="A523" s="20" t="str">
        <f t="shared" si="8"/>
        <v>DISTRIBUCION VOLUMEN POR CRITERIO (kg o litros)Golosinas2-5MIL</v>
      </c>
      <c r="B523" s="20" t="s">
        <v>165</v>
      </c>
      <c r="C523" s="20" t="s">
        <v>37</v>
      </c>
      <c r="D523" s="20" t="s">
        <v>55</v>
      </c>
      <c r="E523" s="21">
        <v>5.2497450868779492</v>
      </c>
      <c r="F523" s="21">
        <v>5.0639790696264768</v>
      </c>
      <c r="G523" s="21">
        <v>7.7982597339846471</v>
      </c>
      <c r="H523" s="21">
        <v>6.5398087138532581</v>
      </c>
      <c r="I523" s="21">
        <v>7.0896895812343512</v>
      </c>
      <c r="J523" s="21">
        <v>3.3914927586623858</v>
      </c>
      <c r="K523" s="21">
        <v>3.5270950453519045</v>
      </c>
      <c r="L523" s="21">
        <v>1.2745432151867757</v>
      </c>
      <c r="M523" s="21">
        <v>6.155807247338303</v>
      </c>
      <c r="N523" s="21"/>
      <c r="O523" s="21"/>
    </row>
    <row r="524" spans="1:15" x14ac:dyDescent="0.35">
      <c r="A524" s="20" t="str">
        <f t="shared" si="8"/>
        <v>DISTRIBUCION VOLUMEN POR CRITERIO (kg o litros)Golosinas5-10MIL</v>
      </c>
      <c r="B524" s="20" t="s">
        <v>165</v>
      </c>
      <c r="C524" s="20" t="s">
        <v>37</v>
      </c>
      <c r="D524" s="20" t="s">
        <v>56</v>
      </c>
      <c r="E524" s="21">
        <v>7.783111141319865</v>
      </c>
      <c r="F524" s="21">
        <v>6.3378244082783395</v>
      </c>
      <c r="G524" s="21">
        <v>3.4024097538957765</v>
      </c>
      <c r="H524" s="21">
        <v>7.4266356778070541</v>
      </c>
      <c r="I524" s="21">
        <v>3.9540388471241861</v>
      </c>
      <c r="J524" s="21">
        <v>6.9289880472472447</v>
      </c>
      <c r="K524" s="21">
        <v>7.0654765250936293</v>
      </c>
      <c r="L524" s="21">
        <v>2.9053068155478452</v>
      </c>
      <c r="M524" s="21">
        <v>5.5355496326820388</v>
      </c>
      <c r="N524" s="21"/>
      <c r="O524" s="21"/>
    </row>
    <row r="525" spans="1:15" x14ac:dyDescent="0.35">
      <c r="A525" s="20" t="str">
        <f t="shared" si="8"/>
        <v>DISTRIBUCION VOLUMEN POR CRITERIO (kg o litros)Golosinas10-30MIL</v>
      </c>
      <c r="B525" s="20" t="s">
        <v>165</v>
      </c>
      <c r="C525" s="20" t="s">
        <v>37</v>
      </c>
      <c r="D525" s="20" t="s">
        <v>57</v>
      </c>
      <c r="E525" s="21">
        <v>22.34952552694293</v>
      </c>
      <c r="F525" s="21">
        <v>20.411409649823</v>
      </c>
      <c r="G525" s="21">
        <v>25.765517511777396</v>
      </c>
      <c r="H525" s="21">
        <v>18.848372176792299</v>
      </c>
      <c r="I525" s="21">
        <v>11.03423925204725</v>
      </c>
      <c r="J525" s="21">
        <v>22.804657812967889</v>
      </c>
      <c r="K525" s="21">
        <v>14.763885300062379</v>
      </c>
      <c r="L525" s="21">
        <v>15.50690975521184</v>
      </c>
      <c r="M525" s="21">
        <v>25.549713330437761</v>
      </c>
      <c r="N525" s="21"/>
      <c r="O525" s="21"/>
    </row>
    <row r="526" spans="1:15" x14ac:dyDescent="0.35">
      <c r="A526" s="20" t="str">
        <f t="shared" si="8"/>
        <v>DISTRIBUCION VOLUMEN POR CRITERIO (kg o litros)Golosinas30-100MIL</v>
      </c>
      <c r="B526" s="20" t="s">
        <v>165</v>
      </c>
      <c r="C526" s="20" t="s">
        <v>37</v>
      </c>
      <c r="D526" s="20" t="s">
        <v>58</v>
      </c>
      <c r="E526" s="21">
        <v>16.882823338817207</v>
      </c>
      <c r="F526" s="21">
        <v>20.395937908619306</v>
      </c>
      <c r="G526" s="21">
        <v>17.541318227854532</v>
      </c>
      <c r="H526" s="21">
        <v>17.632073243052186</v>
      </c>
      <c r="I526" s="21">
        <v>24.343566320004257</v>
      </c>
      <c r="J526" s="21">
        <v>20.436207005352582</v>
      </c>
      <c r="K526" s="21">
        <v>29.021938589910068</v>
      </c>
      <c r="L526" s="21">
        <v>26.668915572727041</v>
      </c>
      <c r="M526" s="21">
        <v>20.319995665740166</v>
      </c>
      <c r="N526" s="21"/>
      <c r="O526" s="21"/>
    </row>
    <row r="527" spans="1:15" x14ac:dyDescent="0.35">
      <c r="A527" s="20" t="str">
        <f t="shared" si="8"/>
        <v>DISTRIBUCION VOLUMEN POR CRITERIO (kg o litros)Golosinas100-200MIL</v>
      </c>
      <c r="B527" s="20" t="s">
        <v>165</v>
      </c>
      <c r="C527" s="20" t="s">
        <v>37</v>
      </c>
      <c r="D527" s="20" t="s">
        <v>59</v>
      </c>
      <c r="E527" s="21">
        <v>5.8224387213295774</v>
      </c>
      <c r="F527" s="21">
        <v>7.1298378774349196</v>
      </c>
      <c r="G527" s="21">
        <v>9.1771092357122477</v>
      </c>
      <c r="H527" s="21">
        <v>12.057457948957829</v>
      </c>
      <c r="I527" s="21">
        <v>8.1231880248468773</v>
      </c>
      <c r="J527" s="21">
        <v>9.9286516302902132</v>
      </c>
      <c r="K527" s="21">
        <v>11.314990707711962</v>
      </c>
      <c r="L527" s="21">
        <v>15.161752141045657</v>
      </c>
      <c r="M527" s="21">
        <v>9.7661589628390022</v>
      </c>
      <c r="N527" s="21"/>
      <c r="O527" s="21"/>
    </row>
    <row r="528" spans="1:15" x14ac:dyDescent="0.35">
      <c r="A528" s="20" t="str">
        <f t="shared" si="8"/>
        <v>DISTRIBUCION VOLUMEN POR CRITERIO (kg o litros)Golosinas200-500MIL</v>
      </c>
      <c r="B528" s="20" t="s">
        <v>165</v>
      </c>
      <c r="C528" s="20" t="s">
        <v>37</v>
      </c>
      <c r="D528" s="20" t="s">
        <v>60</v>
      </c>
      <c r="E528" s="21">
        <v>27.973098836484084</v>
      </c>
      <c r="F528" s="21">
        <v>28.308352296696242</v>
      </c>
      <c r="G528" s="21">
        <v>16.871831743128833</v>
      </c>
      <c r="H528" s="21">
        <v>24.085870062636463</v>
      </c>
      <c r="I528" s="21">
        <v>27.030749861852481</v>
      </c>
      <c r="J528" s="21">
        <v>13.664264125158024</v>
      </c>
      <c r="K528" s="21">
        <v>14.00898848979781</v>
      </c>
      <c r="L528" s="21">
        <v>20.685231308546417</v>
      </c>
      <c r="M528" s="21">
        <v>14.517263072204495</v>
      </c>
      <c r="N528" s="21"/>
      <c r="O528" s="21"/>
    </row>
    <row r="529" spans="1:15" x14ac:dyDescent="0.35">
      <c r="A529" s="20" t="str">
        <f t="shared" si="8"/>
        <v>DISTRIBUCION VOLUMEN POR CRITERIO (kg o litros)Golosinas&gt;500MIL</v>
      </c>
      <c r="B529" s="20" t="s">
        <v>165</v>
      </c>
      <c r="C529" s="20" t="s">
        <v>37</v>
      </c>
      <c r="D529" s="20" t="s">
        <v>61</v>
      </c>
      <c r="E529" s="21">
        <v>9.6956047644980163</v>
      </c>
      <c r="F529" s="21">
        <v>7.5740845501920795</v>
      </c>
      <c r="G529" s="21">
        <v>12.173330803322008</v>
      </c>
      <c r="H529" s="21">
        <v>11.176529781214292</v>
      </c>
      <c r="I529" s="21">
        <v>14.516198286346585</v>
      </c>
      <c r="J529" s="21">
        <v>17.034265797218382</v>
      </c>
      <c r="K529" s="21">
        <v>15.785283051849671</v>
      </c>
      <c r="L529" s="21">
        <v>14.530527843971392</v>
      </c>
      <c r="M529" s="21">
        <v>14.925848711538951</v>
      </c>
      <c r="N529" s="21"/>
      <c r="O529" s="21"/>
    </row>
    <row r="530" spans="1:15" x14ac:dyDescent="0.35">
      <c r="A530" s="20" t="str">
        <f t="shared" si="8"/>
        <v>DISTRIBUCION VOLUMEN POR CRITERIO (kg o litros)GolosinasDE 15 A 19 AÑOS</v>
      </c>
      <c r="B530" s="20" t="s">
        <v>165</v>
      </c>
      <c r="C530" s="20" t="s">
        <v>37</v>
      </c>
      <c r="D530" s="20" t="s">
        <v>62</v>
      </c>
      <c r="E530" s="21">
        <v>1.3079635200938786</v>
      </c>
      <c r="F530" s="21">
        <v>16.134764051330386</v>
      </c>
      <c r="G530" s="21">
        <v>10.577664690787829</v>
      </c>
      <c r="H530" s="21">
        <v>12.92163822907745</v>
      </c>
      <c r="I530" s="21">
        <v>12.981502758161815</v>
      </c>
      <c r="J530" s="21">
        <v>7.29806252143739</v>
      </c>
      <c r="K530" s="21">
        <v>5.7808205001613615</v>
      </c>
      <c r="L530" s="21">
        <v>14.96942592714962</v>
      </c>
      <c r="M530" s="21">
        <v>13.031666566963644</v>
      </c>
      <c r="N530" s="21"/>
      <c r="O530" s="21"/>
    </row>
    <row r="531" spans="1:15" x14ac:dyDescent="0.35">
      <c r="A531" s="20" t="str">
        <f t="shared" si="8"/>
        <v>DISTRIBUCION VOLUMEN POR CRITERIO (kg o litros)GolosinasDE 20 A 24 AÑOS</v>
      </c>
      <c r="B531" s="20" t="s">
        <v>165</v>
      </c>
      <c r="C531" s="20" t="s">
        <v>37</v>
      </c>
      <c r="D531" s="20" t="s">
        <v>63</v>
      </c>
      <c r="E531" s="21">
        <v>4.3299536124281071</v>
      </c>
      <c r="F531" s="21">
        <v>3.7371375567876863</v>
      </c>
      <c r="G531" s="21">
        <v>3.1416692145870755</v>
      </c>
      <c r="H531" s="21">
        <v>8.6718582522378789</v>
      </c>
      <c r="I531" s="21">
        <v>3.6650424867107136</v>
      </c>
      <c r="J531" s="21">
        <v>8.1098659946370173</v>
      </c>
      <c r="K531" s="21">
        <v>3.139240685020086</v>
      </c>
      <c r="L531" s="21">
        <v>2.769048095513472</v>
      </c>
      <c r="M531" s="21">
        <v>2.0865998514394577</v>
      </c>
      <c r="N531" s="21"/>
      <c r="O531" s="21"/>
    </row>
    <row r="532" spans="1:15" x14ac:dyDescent="0.35">
      <c r="A532" s="20" t="str">
        <f t="shared" si="8"/>
        <v>DISTRIBUCION VOLUMEN POR CRITERIO (kg o litros)GolosinasDE 25 A 34 AÑOS</v>
      </c>
      <c r="B532" s="20" t="s">
        <v>165</v>
      </c>
      <c r="C532" s="20" t="s">
        <v>37</v>
      </c>
      <c r="D532" s="20" t="s">
        <v>64</v>
      </c>
      <c r="E532" s="21">
        <v>17.688552457977465</v>
      </c>
      <c r="F532" s="21">
        <v>13.178256670224625</v>
      </c>
      <c r="G532" s="21">
        <v>16.260778422542021</v>
      </c>
      <c r="H532" s="21">
        <v>15.192791272213629</v>
      </c>
      <c r="I532" s="21">
        <v>8.091535487885178</v>
      </c>
      <c r="J532" s="21">
        <v>6.6071878466890697</v>
      </c>
      <c r="K532" s="21">
        <v>7.3118245580998389</v>
      </c>
      <c r="L532" s="21">
        <v>8.8439069373869579</v>
      </c>
      <c r="M532" s="21">
        <v>9.1595690491757527</v>
      </c>
      <c r="N532" s="21"/>
      <c r="O532" s="21"/>
    </row>
    <row r="533" spans="1:15" x14ac:dyDescent="0.35">
      <c r="A533" s="20" t="str">
        <f t="shared" si="8"/>
        <v>DISTRIBUCION VOLUMEN POR CRITERIO (kg o litros)GolosinasDE 35 A 49 AÑOS</v>
      </c>
      <c r="B533" s="20" t="s">
        <v>165</v>
      </c>
      <c r="C533" s="20" t="s">
        <v>37</v>
      </c>
      <c r="D533" s="20" t="s">
        <v>65</v>
      </c>
      <c r="E533" s="21">
        <v>23.269286518998715</v>
      </c>
      <c r="F533" s="21">
        <v>28.436699985304131</v>
      </c>
      <c r="G533" s="21">
        <v>30.029406005356961</v>
      </c>
      <c r="H533" s="21">
        <v>28.830249486549185</v>
      </c>
      <c r="I533" s="21">
        <v>23.605041349954753</v>
      </c>
      <c r="J533" s="21">
        <v>34.136261189756624</v>
      </c>
      <c r="K533" s="21">
        <v>38.587837234211484</v>
      </c>
      <c r="L533" s="21">
        <v>28.986536947164147</v>
      </c>
      <c r="M533" s="21">
        <v>22.77257453395875</v>
      </c>
      <c r="N533" s="21"/>
      <c r="O533" s="21"/>
    </row>
    <row r="534" spans="1:15" x14ac:dyDescent="0.35">
      <c r="A534" s="20" t="str">
        <f t="shared" si="8"/>
        <v>DISTRIBUCION VOLUMEN POR CRITERIO (kg o litros)GolosinasDE 50 A 59 AÑOS</v>
      </c>
      <c r="B534" s="20" t="s">
        <v>165</v>
      </c>
      <c r="C534" s="20" t="s">
        <v>37</v>
      </c>
      <c r="D534" s="20" t="s">
        <v>66</v>
      </c>
      <c r="E534" s="21">
        <v>34.479311367728236</v>
      </c>
      <c r="F534" s="21">
        <v>28.17151625891141</v>
      </c>
      <c r="G534" s="21">
        <v>21.146414160769705</v>
      </c>
      <c r="H534" s="21">
        <v>17.926533180504308</v>
      </c>
      <c r="I534" s="21">
        <v>23.753082847917913</v>
      </c>
      <c r="J534" s="21">
        <v>26.098554945491891</v>
      </c>
      <c r="K534" s="21">
        <v>15.180738021565407</v>
      </c>
      <c r="L534" s="21">
        <v>18.417631474906695</v>
      </c>
      <c r="M534" s="21">
        <v>22.165413818955887</v>
      </c>
      <c r="N534" s="21"/>
      <c r="O534" s="21"/>
    </row>
    <row r="535" spans="1:15" x14ac:dyDescent="0.35">
      <c r="A535" s="20" t="str">
        <f t="shared" si="8"/>
        <v>DISTRIBUCION VOLUMEN POR CRITERIO (kg o litros)GolosinasDE 60 A 75 AÑOS</v>
      </c>
      <c r="B535" s="20" t="s">
        <v>165</v>
      </c>
      <c r="C535" s="20" t="s">
        <v>37</v>
      </c>
      <c r="D535" s="20" t="s">
        <v>67</v>
      </c>
      <c r="E535" s="21">
        <v>18.924952124766385</v>
      </c>
      <c r="F535" s="21">
        <v>10.341636084627359</v>
      </c>
      <c r="G535" s="21">
        <v>18.844082288962493</v>
      </c>
      <c r="H535" s="21">
        <v>16.456919661365795</v>
      </c>
      <c r="I535" s="21">
        <v>27.903786439447959</v>
      </c>
      <c r="J535" s="21">
        <v>17.750040469828566</v>
      </c>
      <c r="K535" s="21">
        <v>29.999534748042855</v>
      </c>
      <c r="L535" s="21">
        <v>26.013443528948216</v>
      </c>
      <c r="M535" s="21">
        <v>30.784188449714563</v>
      </c>
      <c r="N535" s="21"/>
      <c r="O535" s="21"/>
    </row>
    <row r="536" spans="1:15" x14ac:dyDescent="0.35">
      <c r="A536" s="20" t="str">
        <f t="shared" si="8"/>
        <v>DISTRIBUCION VOLUMEN POR CRITERIO (kg o litros)GolosinasNIVEL ALTO</v>
      </c>
      <c r="B536" s="20" t="s">
        <v>165</v>
      </c>
      <c r="C536" s="20" t="s">
        <v>37</v>
      </c>
      <c r="D536" s="20" t="s">
        <v>122</v>
      </c>
      <c r="E536" s="21">
        <v>29.088250765519994</v>
      </c>
      <c r="F536" s="21">
        <v>21.058275747554411</v>
      </c>
      <c r="G536" s="21">
        <v>25.31223791718724</v>
      </c>
      <c r="H536" s="21">
        <v>28.31429436120046</v>
      </c>
      <c r="I536" s="21">
        <v>20.098222618916786</v>
      </c>
      <c r="J536" s="21">
        <v>24.759403513984221</v>
      </c>
      <c r="K536" s="21">
        <v>37.928837326215358</v>
      </c>
      <c r="L536" s="21">
        <v>11.524697223466879</v>
      </c>
      <c r="M536" s="21">
        <v>25.013846146956244</v>
      </c>
      <c r="N536" s="21"/>
      <c r="O536" s="21"/>
    </row>
    <row r="537" spans="1:15" x14ac:dyDescent="0.35">
      <c r="A537" s="20" t="str">
        <f t="shared" si="8"/>
        <v>DISTRIBUCION VOLUMEN POR CRITERIO (kg o litros)GolosinasNIVEL MEDIO ALTO</v>
      </c>
      <c r="B537" s="20" t="s">
        <v>165</v>
      </c>
      <c r="C537" s="20" t="s">
        <v>37</v>
      </c>
      <c r="D537" s="20" t="s">
        <v>123</v>
      </c>
      <c r="E537" s="21">
        <v>10.697319615908295</v>
      </c>
      <c r="F537" s="21">
        <v>9.1133829745903316</v>
      </c>
      <c r="G537" s="21">
        <v>14.415174844046227</v>
      </c>
      <c r="H537" s="21">
        <v>10.719285768125321</v>
      </c>
      <c r="I537" s="21">
        <v>14.008061778867026</v>
      </c>
      <c r="J537" s="21">
        <v>16.010407769537519</v>
      </c>
      <c r="K537" s="21">
        <v>11.34528798016974</v>
      </c>
      <c r="L537" s="21">
        <v>13.063242916394206</v>
      </c>
      <c r="M537" s="21">
        <v>14.358582302347614</v>
      </c>
      <c r="N537" s="21"/>
      <c r="O537" s="21"/>
    </row>
    <row r="538" spans="1:15" x14ac:dyDescent="0.35">
      <c r="A538" s="20" t="str">
        <f t="shared" si="8"/>
        <v>DISTRIBUCION VOLUMEN POR CRITERIO (kg o litros)GolosinasNIVEL MEDIO</v>
      </c>
      <c r="B538" s="20" t="s">
        <v>165</v>
      </c>
      <c r="C538" s="20" t="s">
        <v>37</v>
      </c>
      <c r="D538" s="20" t="s">
        <v>124</v>
      </c>
      <c r="E538" s="21">
        <v>17.534109565799763</v>
      </c>
      <c r="F538" s="21">
        <v>31.349806181083828</v>
      </c>
      <c r="G538" s="21">
        <v>21.725308917295123</v>
      </c>
      <c r="H538" s="21">
        <v>24.816072916706378</v>
      </c>
      <c r="I538" s="21">
        <v>21.600741830587008</v>
      </c>
      <c r="J538" s="21">
        <v>13.848004658666904</v>
      </c>
      <c r="K538" s="21">
        <v>14.482920689660361</v>
      </c>
      <c r="L538" s="21">
        <v>26.781729958222396</v>
      </c>
      <c r="M538" s="21">
        <v>20.944970702056523</v>
      </c>
      <c r="N538" s="21"/>
      <c r="O538" s="21"/>
    </row>
    <row r="539" spans="1:15" x14ac:dyDescent="0.35">
      <c r="A539" s="20" t="str">
        <f t="shared" si="8"/>
        <v>DISTRIBUCION VOLUMEN POR CRITERIO (kg o litros)GolosinasNIVEL MEDIO BAJO</v>
      </c>
      <c r="B539" s="20" t="s">
        <v>165</v>
      </c>
      <c r="C539" s="20" t="s">
        <v>37</v>
      </c>
      <c r="D539" s="20" t="s">
        <v>125</v>
      </c>
      <c r="E539" s="21">
        <v>15.589099932482448</v>
      </c>
      <c r="F539" s="21">
        <v>10.06688118445593</v>
      </c>
      <c r="G539" s="21">
        <v>13.552404855778851</v>
      </c>
      <c r="H539" s="21">
        <v>13.834524000977217</v>
      </c>
      <c r="I539" s="21">
        <v>19.998525669220136</v>
      </c>
      <c r="J539" s="21">
        <v>17.003944569094564</v>
      </c>
      <c r="K539" s="21">
        <v>16.270396350908193</v>
      </c>
      <c r="L539" s="21">
        <v>11.69003296151751</v>
      </c>
      <c r="M539" s="21">
        <v>13.541019651375358</v>
      </c>
      <c r="N539" s="21"/>
      <c r="O539" s="21"/>
    </row>
    <row r="540" spans="1:15" x14ac:dyDescent="0.35">
      <c r="A540" s="20" t="str">
        <f t="shared" si="8"/>
        <v>DISTRIBUCION VOLUMEN POR CRITERIO (kg o litros)GolosinasNIVEL BAJO</v>
      </c>
      <c r="B540" s="20" t="s">
        <v>165</v>
      </c>
      <c r="C540" s="20" t="s">
        <v>37</v>
      </c>
      <c r="D540" s="20" t="s">
        <v>144</v>
      </c>
      <c r="E540" s="21">
        <v>27.091235750072297</v>
      </c>
      <c r="F540" s="21">
        <v>28.411666098504202</v>
      </c>
      <c r="G540" s="21">
        <v>24.994887080869642</v>
      </c>
      <c r="H540" s="21">
        <v>22.315812912709369</v>
      </c>
      <c r="I540" s="21">
        <v>24.294441173274851</v>
      </c>
      <c r="J540" s="21">
        <v>28.378211954036438</v>
      </c>
      <c r="K540" s="21">
        <v>19.972549147248415</v>
      </c>
      <c r="L540" s="21">
        <v>36.940288561048078</v>
      </c>
      <c r="M540" s="21">
        <v>26.141595579258869</v>
      </c>
      <c r="N540" s="21"/>
      <c r="O540" s="21"/>
    </row>
    <row r="541" spans="1:15" x14ac:dyDescent="0.35">
      <c r="A541" s="20" t="str">
        <f t="shared" si="8"/>
        <v>DISTRIBUCION VOLUMEN POR CRITERIO (kg o litros)GolosinasHOMBRE</v>
      </c>
      <c r="B541" s="20" t="s">
        <v>165</v>
      </c>
      <c r="C541" s="20" t="s">
        <v>37</v>
      </c>
      <c r="D541" s="20" t="s">
        <v>72</v>
      </c>
      <c r="E541" s="21">
        <v>39.649295583305587</v>
      </c>
      <c r="F541" s="21">
        <v>29.82801609609761</v>
      </c>
      <c r="G541" s="21">
        <v>36.99113894794516</v>
      </c>
      <c r="H541" s="21">
        <v>33.747711747868934</v>
      </c>
      <c r="I541" s="21">
        <v>27.921876813025019</v>
      </c>
      <c r="J541" s="21">
        <v>36.484514728836828</v>
      </c>
      <c r="K541" s="21">
        <v>38.99614120351788</v>
      </c>
      <c r="L541" s="21">
        <v>25.592976498451247</v>
      </c>
      <c r="M541" s="21">
        <v>28.851855479377914</v>
      </c>
      <c r="N541" s="21"/>
      <c r="O541" s="21"/>
    </row>
    <row r="542" spans="1:15" x14ac:dyDescent="0.35">
      <c r="A542" s="20" t="str">
        <f t="shared" si="8"/>
        <v>DISTRIBUCION VOLUMEN POR CRITERIO (kg o litros)GolosinasMUJER</v>
      </c>
      <c r="B542" s="20" t="s">
        <v>165</v>
      </c>
      <c r="C542" s="20" t="s">
        <v>37</v>
      </c>
      <c r="D542" s="20" t="s">
        <v>73</v>
      </c>
      <c r="E542" s="21">
        <v>60.350726764693242</v>
      </c>
      <c r="F542" s="21">
        <v>70.171987619203819</v>
      </c>
      <c r="G542" s="21">
        <v>63.00887950944972</v>
      </c>
      <c r="H542" s="21">
        <v>66.252274283044088</v>
      </c>
      <c r="I542" s="21">
        <v>72.078104058365142</v>
      </c>
      <c r="J542" s="21">
        <v>63.515454080209963</v>
      </c>
      <c r="K542" s="21">
        <v>61.003854999250905</v>
      </c>
      <c r="L542" s="21">
        <v>74.407004648009178</v>
      </c>
      <c r="M542" s="21">
        <v>71.148164509774077</v>
      </c>
      <c r="N542" s="21"/>
      <c r="O542" s="21"/>
    </row>
    <row r="543" spans="1:15" x14ac:dyDescent="0.35">
      <c r="A543" s="20" t="str">
        <f t="shared" si="8"/>
        <v>CONSUMO PER CAPITA (kg o litros por individuo)Total AperitivosT.ESPAÑA</v>
      </c>
      <c r="B543" s="20" t="s">
        <v>164</v>
      </c>
      <c r="C543" s="20" t="s">
        <v>21</v>
      </c>
      <c r="D543" s="20" t="s">
        <v>44</v>
      </c>
      <c r="E543" s="21">
        <v>0.32627272606375257</v>
      </c>
      <c r="F543" s="21">
        <v>0.31785155919538582</v>
      </c>
      <c r="G543" s="21">
        <v>0.43547672367515278</v>
      </c>
      <c r="H543" s="21">
        <v>0.34437583767851077</v>
      </c>
      <c r="I543" s="21">
        <v>0.33317443338232811</v>
      </c>
      <c r="J543" s="21">
        <v>0.34906560163197875</v>
      </c>
      <c r="K543" s="21">
        <v>0.42744663576493458</v>
      </c>
      <c r="L543" s="21">
        <v>0.31692509191333312</v>
      </c>
      <c r="M543" s="21">
        <v>0.30434903068746683</v>
      </c>
      <c r="N543" s="21"/>
      <c r="O543" s="21"/>
    </row>
    <row r="544" spans="1:15" x14ac:dyDescent="0.35">
      <c r="A544" s="20" t="str">
        <f t="shared" si="8"/>
        <v>CONSUMO PER CAPITA (kg o litros por individuo)Total AperitivosBCN AM</v>
      </c>
      <c r="B544" s="20" t="s">
        <v>164</v>
      </c>
      <c r="C544" s="20" t="s">
        <v>21</v>
      </c>
      <c r="D544" s="20" t="s">
        <v>46</v>
      </c>
      <c r="E544" s="21">
        <v>0.3904103439999973</v>
      </c>
      <c r="F544" s="21">
        <v>0.41595737352226797</v>
      </c>
      <c r="G544" s="21">
        <v>0.40222631272272363</v>
      </c>
      <c r="H544" s="21">
        <v>0.3079056125546939</v>
      </c>
      <c r="I544" s="21">
        <v>0.34573026490728581</v>
      </c>
      <c r="J544" s="21">
        <v>0.45526702102498251</v>
      </c>
      <c r="K544" s="21">
        <v>0.4208991084907685</v>
      </c>
      <c r="L544" s="21">
        <v>0.30241177252805218</v>
      </c>
      <c r="M544" s="21">
        <v>0.31585692279070193</v>
      </c>
      <c r="N544" s="21"/>
      <c r="O544" s="21"/>
    </row>
    <row r="545" spans="1:15" x14ac:dyDescent="0.35">
      <c r="A545" s="20" t="str">
        <f t="shared" si="8"/>
        <v>CONSUMO PER CAPITA (kg o litros por individuo)Total AperitivosREST.CAT ARAGON</v>
      </c>
      <c r="B545" s="20" t="s">
        <v>164</v>
      </c>
      <c r="C545" s="20" t="s">
        <v>21</v>
      </c>
      <c r="D545" s="20" t="s">
        <v>47</v>
      </c>
      <c r="E545" s="21">
        <v>0.38228374112210345</v>
      </c>
      <c r="F545" s="21">
        <v>0.41002226873221526</v>
      </c>
      <c r="G545" s="21">
        <v>0.56088959517234926</v>
      </c>
      <c r="H545" s="21">
        <v>0.49857109036363872</v>
      </c>
      <c r="I545" s="21">
        <v>0.47431248785158603</v>
      </c>
      <c r="J545" s="21">
        <v>0.5280566703795242</v>
      </c>
      <c r="K545" s="21">
        <v>0.55222865140301935</v>
      </c>
      <c r="L545" s="21">
        <v>0.37267120141491289</v>
      </c>
      <c r="M545" s="21">
        <v>0.30437131315163757</v>
      </c>
      <c r="N545" s="21"/>
      <c r="O545" s="21"/>
    </row>
    <row r="546" spans="1:15" x14ac:dyDescent="0.35">
      <c r="A546" s="20" t="str">
        <f t="shared" si="8"/>
        <v>CONSUMO PER CAPITA (kg o litros por individuo)Total AperitivosLEVANTE</v>
      </c>
      <c r="B546" s="20" t="s">
        <v>164</v>
      </c>
      <c r="C546" s="20" t="s">
        <v>21</v>
      </c>
      <c r="D546" s="20" t="s">
        <v>48</v>
      </c>
      <c r="E546" s="21">
        <v>0.25130094931976826</v>
      </c>
      <c r="F546" s="21">
        <v>0.21871585359936122</v>
      </c>
      <c r="G546" s="21">
        <v>0.3814856179032895</v>
      </c>
      <c r="H546" s="21">
        <v>0.23597848949378086</v>
      </c>
      <c r="I546" s="21">
        <v>0.23728896497965399</v>
      </c>
      <c r="J546" s="21">
        <v>0.21247833096480467</v>
      </c>
      <c r="K546" s="21">
        <v>0.31044706539404937</v>
      </c>
      <c r="L546" s="21">
        <v>0.19293932439153044</v>
      </c>
      <c r="M546" s="21">
        <v>0.18934779937676818</v>
      </c>
      <c r="N546" s="21"/>
      <c r="O546" s="21"/>
    </row>
    <row r="547" spans="1:15" x14ac:dyDescent="0.35">
      <c r="A547" s="20" t="str">
        <f t="shared" si="8"/>
        <v>CONSUMO PER CAPITA (kg o litros por individuo)Total AperitivosANDALUCIA</v>
      </c>
      <c r="B547" s="20" t="s">
        <v>164</v>
      </c>
      <c r="C547" s="20" t="s">
        <v>21</v>
      </c>
      <c r="D547" s="20" t="s">
        <v>49</v>
      </c>
      <c r="E547" s="21">
        <v>0.32892055285388944</v>
      </c>
      <c r="F547" s="21">
        <v>0.30537254206590519</v>
      </c>
      <c r="G547" s="21">
        <v>0.40412102726149957</v>
      </c>
      <c r="H547" s="21">
        <v>0.34870060829575694</v>
      </c>
      <c r="I547" s="21">
        <v>0.34199773117593912</v>
      </c>
      <c r="J547" s="21">
        <v>0.33154664358587427</v>
      </c>
      <c r="K547" s="21">
        <v>0.4523830397400439</v>
      </c>
      <c r="L547" s="21">
        <v>0.34116192666727302</v>
      </c>
      <c r="M547" s="21">
        <v>0.33632087418096301</v>
      </c>
      <c r="N547" s="21"/>
      <c r="O547" s="21"/>
    </row>
    <row r="548" spans="1:15" x14ac:dyDescent="0.35">
      <c r="A548" s="20" t="str">
        <f t="shared" si="8"/>
        <v>CONSUMO PER CAPITA (kg o litros por individuo)Total AperitivosMDD AM</v>
      </c>
      <c r="B548" s="20" t="s">
        <v>164</v>
      </c>
      <c r="C548" s="20" t="s">
        <v>21</v>
      </c>
      <c r="D548" s="20" t="s">
        <v>50</v>
      </c>
      <c r="E548" s="21">
        <v>0.3044564589809346</v>
      </c>
      <c r="F548" s="21">
        <v>0.2351420518984311</v>
      </c>
      <c r="G548" s="21">
        <v>0.44129150278381396</v>
      </c>
      <c r="H548" s="21">
        <v>0.24738613615357929</v>
      </c>
      <c r="I548" s="21">
        <v>0.20187998615110894</v>
      </c>
      <c r="J548" s="21">
        <v>0.23759789557296235</v>
      </c>
      <c r="K548" s="21">
        <v>0.34863147896862501</v>
      </c>
      <c r="L548" s="21">
        <v>0.27905250815120863</v>
      </c>
      <c r="M548" s="21">
        <v>0.21367021195323402</v>
      </c>
      <c r="N548" s="21"/>
      <c r="O548" s="21"/>
    </row>
    <row r="549" spans="1:15" x14ac:dyDescent="0.35">
      <c r="A549" s="20" t="str">
        <f t="shared" si="8"/>
        <v>CONSUMO PER CAPITA (kg o litros por individuo)Total AperitivosRTO CENTRO</v>
      </c>
      <c r="B549" s="20" t="s">
        <v>164</v>
      </c>
      <c r="C549" s="20" t="s">
        <v>21</v>
      </c>
      <c r="D549" s="20" t="s">
        <v>51</v>
      </c>
      <c r="E549" s="21">
        <v>0.34757048363427284</v>
      </c>
      <c r="F549" s="21">
        <v>0.30198122104303871</v>
      </c>
      <c r="G549" s="21">
        <v>0.41524823067589628</v>
      </c>
      <c r="H549" s="21">
        <v>0.54919145435200223</v>
      </c>
      <c r="I549" s="21">
        <v>0.51080995292428522</v>
      </c>
      <c r="J549" s="21">
        <v>0.52286300986269441</v>
      </c>
      <c r="K549" s="21">
        <v>0.6975411290201029</v>
      </c>
      <c r="L549" s="21">
        <v>0.5657106834260861</v>
      </c>
      <c r="M549" s="21">
        <v>0.5263704623655362</v>
      </c>
      <c r="N549" s="21"/>
      <c r="O549" s="21"/>
    </row>
    <row r="550" spans="1:15" x14ac:dyDescent="0.35">
      <c r="A550" s="20" t="str">
        <f t="shared" si="8"/>
        <v>CONSUMO PER CAPITA (kg o litros por individuo)Total AperitivosNORTE-CENTRO</v>
      </c>
      <c r="B550" s="20" t="s">
        <v>164</v>
      </c>
      <c r="C550" s="20" t="s">
        <v>21</v>
      </c>
      <c r="D550" s="20" t="s">
        <v>52</v>
      </c>
      <c r="E550" s="21">
        <v>0.33178262832750927</v>
      </c>
      <c r="F550" s="21">
        <v>0.39401905845731289</v>
      </c>
      <c r="G550" s="21">
        <v>0.54484053322963089</v>
      </c>
      <c r="H550" s="21">
        <v>0.37640319456096899</v>
      </c>
      <c r="I550" s="21">
        <v>0.34328931506839655</v>
      </c>
      <c r="J550" s="21">
        <v>0.38286905903030594</v>
      </c>
      <c r="K550" s="21">
        <v>0.39561995534140321</v>
      </c>
      <c r="L550" s="21">
        <v>0.3294294958216481</v>
      </c>
      <c r="M550" s="21">
        <v>0.46130659088696407</v>
      </c>
      <c r="N550" s="21"/>
      <c r="O550" s="21"/>
    </row>
    <row r="551" spans="1:15" x14ac:dyDescent="0.35">
      <c r="A551" s="20" t="str">
        <f t="shared" si="8"/>
        <v>CONSUMO PER CAPITA (kg o litros por individuo)Total AperitivosNOROESTE</v>
      </c>
      <c r="B551" s="20" t="s">
        <v>164</v>
      </c>
      <c r="C551" s="20" t="s">
        <v>21</v>
      </c>
      <c r="D551" s="20" t="s">
        <v>53</v>
      </c>
      <c r="E551" s="21">
        <v>0.3049082688586584</v>
      </c>
      <c r="F551" s="21">
        <v>0.34101572198991059</v>
      </c>
      <c r="G551" s="21">
        <v>0.34984835321681046</v>
      </c>
      <c r="H551" s="21">
        <v>0.22259720563497587</v>
      </c>
      <c r="I551" s="21">
        <v>0.25968636079214585</v>
      </c>
      <c r="J551" s="21">
        <v>0.2001625153053104</v>
      </c>
      <c r="K551" s="21">
        <v>0.26393425375056245</v>
      </c>
      <c r="L551" s="21">
        <v>0.19294910375485771</v>
      </c>
      <c r="M551" s="21">
        <v>0.16172055437885965</v>
      </c>
      <c r="N551" s="21"/>
      <c r="O551" s="21"/>
    </row>
    <row r="552" spans="1:15" x14ac:dyDescent="0.35">
      <c r="A552" s="20" t="str">
        <f t="shared" si="8"/>
        <v>CONSUMO PER CAPITA (kg o litros por individuo)Total Aperitivos&lt;2MIL</v>
      </c>
      <c r="B552" s="20" t="s">
        <v>164</v>
      </c>
      <c r="C552" s="20" t="s">
        <v>21</v>
      </c>
      <c r="D552" s="20" t="s">
        <v>54</v>
      </c>
      <c r="E552" s="21">
        <v>0.28688979619054145</v>
      </c>
      <c r="F552" s="21">
        <v>0.3693743785176764</v>
      </c>
      <c r="G552" s="21">
        <v>0.45333414184371484</v>
      </c>
      <c r="H552" s="21">
        <v>0.24809760360666425</v>
      </c>
      <c r="I552" s="21">
        <v>0.41247299407371846</v>
      </c>
      <c r="J552" s="21">
        <v>0.37415919556037902</v>
      </c>
      <c r="K552" s="21">
        <v>0.47763872114365025</v>
      </c>
      <c r="L552" s="21">
        <v>0.26956211346369657</v>
      </c>
      <c r="M552" s="21">
        <v>0.40660822542570851</v>
      </c>
      <c r="N552" s="21"/>
      <c r="O552" s="21"/>
    </row>
    <row r="553" spans="1:15" x14ac:dyDescent="0.35">
      <c r="A553" s="20" t="str">
        <f t="shared" si="8"/>
        <v>CONSUMO PER CAPITA (kg o litros por individuo)Total Aperitivos2-5MIL</v>
      </c>
      <c r="B553" s="20" t="s">
        <v>164</v>
      </c>
      <c r="C553" s="20" t="s">
        <v>21</v>
      </c>
      <c r="D553" s="20" t="s">
        <v>55</v>
      </c>
      <c r="E553" s="21">
        <v>0.30272507210449512</v>
      </c>
      <c r="F553" s="21">
        <v>0.21803432155599842</v>
      </c>
      <c r="G553" s="21">
        <v>0.34290450214772233</v>
      </c>
      <c r="H553" s="21">
        <v>0.26039664575492821</v>
      </c>
      <c r="I553" s="21">
        <v>0.22302742669436651</v>
      </c>
      <c r="J553" s="21">
        <v>0.23147959084279923</v>
      </c>
      <c r="K553" s="21">
        <v>0.23237722075234296</v>
      </c>
      <c r="L553" s="21">
        <v>0.19865861673695831</v>
      </c>
      <c r="M553" s="21">
        <v>0.1818977877481239</v>
      </c>
      <c r="N553" s="21"/>
      <c r="O553" s="21"/>
    </row>
    <row r="554" spans="1:15" x14ac:dyDescent="0.35">
      <c r="A554" s="20" t="str">
        <f t="shared" si="8"/>
        <v>CONSUMO PER CAPITA (kg o litros por individuo)Total Aperitivos5-10MIL</v>
      </c>
      <c r="B554" s="20" t="s">
        <v>164</v>
      </c>
      <c r="C554" s="20" t="s">
        <v>21</v>
      </c>
      <c r="D554" s="20" t="s">
        <v>56</v>
      </c>
      <c r="E554" s="21">
        <v>0.1876610709600828</v>
      </c>
      <c r="F554" s="21">
        <v>0.1807185592737918</v>
      </c>
      <c r="G554" s="21">
        <v>0.2871988950612403</v>
      </c>
      <c r="H554" s="21">
        <v>0.2189101877988002</v>
      </c>
      <c r="I554" s="21">
        <v>0.26129052841721884</v>
      </c>
      <c r="J554" s="21">
        <v>0.1944804787524223</v>
      </c>
      <c r="K554" s="21">
        <v>0.22542497844685358</v>
      </c>
      <c r="L554" s="21">
        <v>0.18011967657172356</v>
      </c>
      <c r="M554" s="21">
        <v>0.20219053539138768</v>
      </c>
      <c r="N554" s="21"/>
      <c r="O554" s="21"/>
    </row>
    <row r="555" spans="1:15" x14ac:dyDescent="0.35">
      <c r="A555" s="20" t="str">
        <f t="shared" si="8"/>
        <v>CONSUMO PER CAPITA (kg o litros por individuo)Total Aperitivos10-30MIL</v>
      </c>
      <c r="B555" s="20" t="s">
        <v>164</v>
      </c>
      <c r="C555" s="20" t="s">
        <v>21</v>
      </c>
      <c r="D555" s="20" t="s">
        <v>57</v>
      </c>
      <c r="E555" s="21">
        <v>0.34689695244990149</v>
      </c>
      <c r="F555" s="21">
        <v>0.39061898865216721</v>
      </c>
      <c r="G555" s="21">
        <v>0.47622567960648909</v>
      </c>
      <c r="H555" s="21">
        <v>0.43685580278629504</v>
      </c>
      <c r="I555" s="21">
        <v>0.37881654740868209</v>
      </c>
      <c r="J555" s="21">
        <v>0.39185951272810926</v>
      </c>
      <c r="K555" s="21">
        <v>0.53823654354103945</v>
      </c>
      <c r="L555" s="21">
        <v>0.38716924641229866</v>
      </c>
      <c r="M555" s="21">
        <v>0.34165854741505364</v>
      </c>
      <c r="N555" s="21"/>
      <c r="O555" s="21"/>
    </row>
    <row r="556" spans="1:15" x14ac:dyDescent="0.35">
      <c r="A556" s="20" t="str">
        <f t="shared" si="8"/>
        <v>CONSUMO PER CAPITA (kg o litros por individuo)Total Aperitivos30-100MIL</v>
      </c>
      <c r="B556" s="20" t="s">
        <v>164</v>
      </c>
      <c r="C556" s="20" t="s">
        <v>21</v>
      </c>
      <c r="D556" s="20" t="s">
        <v>58</v>
      </c>
      <c r="E556" s="21">
        <v>0.34433646550482555</v>
      </c>
      <c r="F556" s="21">
        <v>0.32358284167691054</v>
      </c>
      <c r="G556" s="21">
        <v>0.50528856660069865</v>
      </c>
      <c r="H556" s="21">
        <v>0.37539231677231955</v>
      </c>
      <c r="I556" s="21">
        <v>0.39536721662962604</v>
      </c>
      <c r="J556" s="21">
        <v>0.42367341000555947</v>
      </c>
      <c r="K556" s="21">
        <v>0.47704256694542624</v>
      </c>
      <c r="L556" s="21">
        <v>0.37725577061227483</v>
      </c>
      <c r="M556" s="21">
        <v>0.33462681896942054</v>
      </c>
      <c r="N556" s="21"/>
      <c r="O556" s="21"/>
    </row>
    <row r="557" spans="1:15" x14ac:dyDescent="0.35">
      <c r="A557" s="20" t="str">
        <f t="shared" si="8"/>
        <v>CONSUMO PER CAPITA (kg o litros por individuo)Total Aperitivos100-200MIL</v>
      </c>
      <c r="B557" s="20" t="s">
        <v>164</v>
      </c>
      <c r="C557" s="20" t="s">
        <v>21</v>
      </c>
      <c r="D557" s="20" t="s">
        <v>59</v>
      </c>
      <c r="E557" s="21">
        <v>0.32645315398283126</v>
      </c>
      <c r="F557" s="21">
        <v>0.28047245486149497</v>
      </c>
      <c r="G557" s="21">
        <v>0.36188369746946442</v>
      </c>
      <c r="H557" s="21">
        <v>0.28270662942950525</v>
      </c>
      <c r="I557" s="21">
        <v>0.27468358654418373</v>
      </c>
      <c r="J557" s="21">
        <v>0.30626219505394631</v>
      </c>
      <c r="K557" s="21">
        <v>0.39928471078878153</v>
      </c>
      <c r="L557" s="21">
        <v>0.33297784510776185</v>
      </c>
      <c r="M557" s="21">
        <v>0.23579583955495567</v>
      </c>
      <c r="N557" s="21"/>
      <c r="O557" s="21"/>
    </row>
    <row r="558" spans="1:15" x14ac:dyDescent="0.35">
      <c r="A558" s="20" t="str">
        <f t="shared" si="8"/>
        <v>CONSUMO PER CAPITA (kg o litros por individuo)Total Aperitivos200-500MIL</v>
      </c>
      <c r="B558" s="20" t="s">
        <v>164</v>
      </c>
      <c r="C558" s="20" t="s">
        <v>21</v>
      </c>
      <c r="D558" s="20" t="s">
        <v>60</v>
      </c>
      <c r="E558" s="21">
        <v>0.38144831635805398</v>
      </c>
      <c r="F558" s="21">
        <v>0.37296450686773536</v>
      </c>
      <c r="G558" s="21">
        <v>0.48596536250339623</v>
      </c>
      <c r="H558" s="21">
        <v>0.41614921530689863</v>
      </c>
      <c r="I558" s="21">
        <v>0.35610671510955816</v>
      </c>
      <c r="J558" s="21">
        <v>0.37218371677523115</v>
      </c>
      <c r="K558" s="21">
        <v>0.46239626607194478</v>
      </c>
      <c r="L558" s="21">
        <v>0.31921286619213002</v>
      </c>
      <c r="M558" s="21">
        <v>0.34611213779245587</v>
      </c>
      <c r="N558" s="21"/>
      <c r="O558" s="21"/>
    </row>
    <row r="559" spans="1:15" x14ac:dyDescent="0.35">
      <c r="A559" s="20" t="str">
        <f t="shared" si="8"/>
        <v>CONSUMO PER CAPITA (kg o litros por individuo)Total Aperitivos&gt;500MIL</v>
      </c>
      <c r="B559" s="20" t="s">
        <v>164</v>
      </c>
      <c r="C559" s="20" t="s">
        <v>21</v>
      </c>
      <c r="D559" s="20" t="s">
        <v>61</v>
      </c>
      <c r="E559" s="21">
        <v>0.33126728810045231</v>
      </c>
      <c r="F559" s="21">
        <v>0.30269124849454898</v>
      </c>
      <c r="G559" s="21">
        <v>0.41582586916467967</v>
      </c>
      <c r="H559" s="21">
        <v>0.3182452538745511</v>
      </c>
      <c r="I559" s="21">
        <v>0.27554642613386898</v>
      </c>
      <c r="J559" s="21">
        <v>0.33029975865555006</v>
      </c>
      <c r="K559" s="21">
        <v>0.39232222542186074</v>
      </c>
      <c r="L559" s="21">
        <v>0.28286027369624628</v>
      </c>
      <c r="M559" s="21">
        <v>0.2936675567699869</v>
      </c>
      <c r="N559" s="21"/>
      <c r="O559" s="21"/>
    </row>
    <row r="560" spans="1:15" x14ac:dyDescent="0.35">
      <c r="A560" s="20" t="str">
        <f t="shared" si="8"/>
        <v>CONSUMO PER CAPITA (kg o litros por individuo)Total AperitivosDE 15 A 19 AÑOS</v>
      </c>
      <c r="B560" s="20" t="s">
        <v>164</v>
      </c>
      <c r="C560" s="20" t="s">
        <v>21</v>
      </c>
      <c r="D560" s="20" t="s">
        <v>62</v>
      </c>
      <c r="E560" s="21">
        <v>0.28856063221450601</v>
      </c>
      <c r="F560" s="21">
        <v>0.22227957048769439</v>
      </c>
      <c r="G560" s="21">
        <v>0.32568370765138294</v>
      </c>
      <c r="H560" s="21">
        <v>0.43659417962305924</v>
      </c>
      <c r="I560" s="21">
        <v>0.33344598764686295</v>
      </c>
      <c r="J560" s="21">
        <v>0.36553246445869692</v>
      </c>
      <c r="K560" s="21">
        <v>0.45827624539057166</v>
      </c>
      <c r="L560" s="21">
        <v>0.5305174869486402</v>
      </c>
      <c r="M560" s="21">
        <v>0.39786205978366757</v>
      </c>
      <c r="N560" s="21"/>
      <c r="O560" s="21"/>
    </row>
    <row r="561" spans="1:15" x14ac:dyDescent="0.35">
      <c r="A561" s="20" t="str">
        <f t="shared" si="8"/>
        <v>CONSUMO PER CAPITA (kg o litros por individuo)Total AperitivosDE 20 A 24 AÑOS</v>
      </c>
      <c r="B561" s="20" t="s">
        <v>164</v>
      </c>
      <c r="C561" s="20" t="s">
        <v>21</v>
      </c>
      <c r="D561" s="20" t="s">
        <v>63</v>
      </c>
      <c r="E561" s="21">
        <v>0.21591831607706433</v>
      </c>
      <c r="F561" s="21">
        <v>0.22940743659318114</v>
      </c>
      <c r="G561" s="21">
        <v>0.23864638575213576</v>
      </c>
      <c r="H561" s="21">
        <v>0.17076370822116202</v>
      </c>
      <c r="I561" s="21">
        <v>0.18465856060031474</v>
      </c>
      <c r="J561" s="21">
        <v>0.16313270651214185</v>
      </c>
      <c r="K561" s="21">
        <v>0.22579020327942559</v>
      </c>
      <c r="L561" s="21">
        <v>0.23209382475143073</v>
      </c>
      <c r="M561" s="21">
        <v>0.15348039941153618</v>
      </c>
      <c r="N561" s="21"/>
      <c r="O561" s="21"/>
    </row>
    <row r="562" spans="1:15" x14ac:dyDescent="0.35">
      <c r="A562" s="20" t="str">
        <f t="shared" si="8"/>
        <v>CONSUMO PER CAPITA (kg o litros por individuo)Total AperitivosDE 25 A 34 AÑOS</v>
      </c>
      <c r="B562" s="20" t="s">
        <v>164</v>
      </c>
      <c r="C562" s="20" t="s">
        <v>21</v>
      </c>
      <c r="D562" s="20" t="s">
        <v>64</v>
      </c>
      <c r="E562" s="21">
        <v>0.21486405885132784</v>
      </c>
      <c r="F562" s="21">
        <v>0.22002015791649859</v>
      </c>
      <c r="G562" s="21">
        <v>0.27822934643728203</v>
      </c>
      <c r="H562" s="21">
        <v>0.22434399655977275</v>
      </c>
      <c r="I562" s="21">
        <v>0.14403215897278987</v>
      </c>
      <c r="J562" s="21">
        <v>0.14418128923692777</v>
      </c>
      <c r="K562" s="21">
        <v>0.23748972105479527</v>
      </c>
      <c r="L562" s="21">
        <v>0.12594888772400059</v>
      </c>
      <c r="M562" s="21">
        <v>0.14359420198885611</v>
      </c>
      <c r="N562" s="21"/>
      <c r="O562" s="21"/>
    </row>
    <row r="563" spans="1:15" x14ac:dyDescent="0.35">
      <c r="A563" s="20" t="str">
        <f t="shared" si="8"/>
        <v>CONSUMO PER CAPITA (kg o litros por individuo)Total AperitivosDE 35 A 49 AÑOS</v>
      </c>
      <c r="B563" s="20" t="s">
        <v>164</v>
      </c>
      <c r="C563" s="20" t="s">
        <v>21</v>
      </c>
      <c r="D563" s="20" t="s">
        <v>65</v>
      </c>
      <c r="E563" s="21">
        <v>0.2591648464663871</v>
      </c>
      <c r="F563" s="21">
        <v>0.26626699813136273</v>
      </c>
      <c r="G563" s="21">
        <v>0.38614600436865398</v>
      </c>
      <c r="H563" s="21">
        <v>0.20569885024120735</v>
      </c>
      <c r="I563" s="21">
        <v>0.25019651019212402</v>
      </c>
      <c r="J563" s="21">
        <v>0.27297023044744279</v>
      </c>
      <c r="K563" s="21">
        <v>0.33868381772298256</v>
      </c>
      <c r="L563" s="21">
        <v>0.21643417584021513</v>
      </c>
      <c r="M563" s="21">
        <v>0.23841370092032568</v>
      </c>
      <c r="N563" s="21"/>
      <c r="O563" s="21"/>
    </row>
    <row r="564" spans="1:15" x14ac:dyDescent="0.35">
      <c r="A564" s="20" t="str">
        <f t="shared" si="8"/>
        <v>CONSUMO PER CAPITA (kg o litros por individuo)Total AperitivosDE 50 A 59 AÑOS</v>
      </c>
      <c r="B564" s="20" t="s">
        <v>164</v>
      </c>
      <c r="C564" s="20" t="s">
        <v>21</v>
      </c>
      <c r="D564" s="20" t="s">
        <v>66</v>
      </c>
      <c r="E564" s="21">
        <v>0.38932265402700988</v>
      </c>
      <c r="F564" s="21">
        <v>0.34505096254445738</v>
      </c>
      <c r="G564" s="21">
        <v>0.45821194267404453</v>
      </c>
      <c r="H564" s="21">
        <v>0.33443931372119601</v>
      </c>
      <c r="I564" s="21">
        <v>0.3110184062681024</v>
      </c>
      <c r="J564" s="21">
        <v>0.36266581476857684</v>
      </c>
      <c r="K564" s="21">
        <v>0.39150689984015119</v>
      </c>
      <c r="L564" s="21">
        <v>0.31652391385845308</v>
      </c>
      <c r="M564" s="21">
        <v>0.31178589092572245</v>
      </c>
      <c r="N564" s="21"/>
      <c r="O564" s="21"/>
    </row>
    <row r="565" spans="1:15" x14ac:dyDescent="0.35">
      <c r="A565" s="20" t="str">
        <f t="shared" si="8"/>
        <v>CONSUMO PER CAPITA (kg o litros por individuo)Total AperitivosDE 60 A 75 AÑOS</v>
      </c>
      <c r="B565" s="20" t="s">
        <v>164</v>
      </c>
      <c r="C565" s="20" t="s">
        <v>21</v>
      </c>
      <c r="D565" s="20" t="s">
        <v>67</v>
      </c>
      <c r="E565" s="21">
        <v>0.47024830213186031</v>
      </c>
      <c r="F565" s="21">
        <v>0.47579133846183047</v>
      </c>
      <c r="G565" s="21">
        <v>0.6679762291082747</v>
      </c>
      <c r="H565" s="21">
        <v>0.62631219267299898</v>
      </c>
      <c r="I565" s="21">
        <v>0.61542389258235697</v>
      </c>
      <c r="J565" s="21">
        <v>0.60876966939950261</v>
      </c>
      <c r="K565" s="21">
        <v>0.73578889643514067</v>
      </c>
      <c r="L565" s="21">
        <v>0.51914455941083049</v>
      </c>
      <c r="M565" s="21">
        <v>0.49356777365699234</v>
      </c>
      <c r="N565" s="21"/>
      <c r="O565" s="21"/>
    </row>
    <row r="566" spans="1:15" x14ac:dyDescent="0.35">
      <c r="A566" s="20" t="str">
        <f t="shared" si="8"/>
        <v>CONSUMO PER CAPITA (kg o litros por individuo)Total AperitivosNIVEL ALTO</v>
      </c>
      <c r="B566" s="20" t="s">
        <v>164</v>
      </c>
      <c r="C566" s="20" t="s">
        <v>21</v>
      </c>
      <c r="D566" s="20" t="s">
        <v>122</v>
      </c>
      <c r="E566" s="21">
        <v>0.32620543805192137</v>
      </c>
      <c r="F566" s="21">
        <v>0.3126522180704443</v>
      </c>
      <c r="G566" s="21">
        <v>0.42663034914828357</v>
      </c>
      <c r="H566" s="21">
        <v>0.27399697152061486</v>
      </c>
      <c r="I566" s="21">
        <v>0.23353214183898571</v>
      </c>
      <c r="J566" s="21">
        <v>0.25579211245267341</v>
      </c>
      <c r="K566" s="21">
        <v>0.42334941596139697</v>
      </c>
      <c r="L566" s="21">
        <v>0.26168596526944038</v>
      </c>
      <c r="M566" s="21">
        <v>0.21574624647787033</v>
      </c>
      <c r="N566" s="21"/>
      <c r="O566" s="21"/>
    </row>
    <row r="567" spans="1:15" x14ac:dyDescent="0.35">
      <c r="A567" s="20" t="str">
        <f t="shared" si="8"/>
        <v>CONSUMO PER CAPITA (kg o litros por individuo)Total AperitivosNIVEL MEDIO ALTO</v>
      </c>
      <c r="B567" s="20" t="s">
        <v>164</v>
      </c>
      <c r="C567" s="20" t="s">
        <v>21</v>
      </c>
      <c r="D567" s="20" t="s">
        <v>123</v>
      </c>
      <c r="E567" s="21">
        <v>0.23732846154007531</v>
      </c>
      <c r="F567" s="21">
        <v>0.22424584875481235</v>
      </c>
      <c r="G567" s="21">
        <v>0.30802525433608696</v>
      </c>
      <c r="H567" s="21">
        <v>0.19050268135252849</v>
      </c>
      <c r="I567" s="21">
        <v>0.21962855639565781</v>
      </c>
      <c r="J567" s="21">
        <v>0.25559669514228711</v>
      </c>
      <c r="K567" s="21">
        <v>0.30422223983847624</v>
      </c>
      <c r="L567" s="21">
        <v>0.22138210154174351</v>
      </c>
      <c r="M567" s="21">
        <v>0.30032060800482258</v>
      </c>
      <c r="N567" s="21"/>
      <c r="O567" s="21"/>
    </row>
    <row r="568" spans="1:15" x14ac:dyDescent="0.35">
      <c r="A568" s="20" t="str">
        <f t="shared" si="8"/>
        <v>CONSUMO PER CAPITA (kg o litros por individuo)Total AperitivosNIVEL MEDIO</v>
      </c>
      <c r="B568" s="20" t="s">
        <v>164</v>
      </c>
      <c r="C568" s="20" t="s">
        <v>21</v>
      </c>
      <c r="D568" s="20" t="s">
        <v>124</v>
      </c>
      <c r="E568" s="21">
        <v>0.3457746647710635</v>
      </c>
      <c r="F568" s="21">
        <v>0.3223295502229897</v>
      </c>
      <c r="G568" s="21">
        <v>0.47399654888108544</v>
      </c>
      <c r="H568" s="21">
        <v>0.45283426457203774</v>
      </c>
      <c r="I568" s="21">
        <v>0.45857626934415502</v>
      </c>
      <c r="J568" s="21">
        <v>0.41156902867058848</v>
      </c>
      <c r="K568" s="21">
        <v>0.4974059035253815</v>
      </c>
      <c r="L568" s="21">
        <v>0.37596242686947506</v>
      </c>
      <c r="M568" s="21">
        <v>0.3611487138365152</v>
      </c>
      <c r="N568" s="21"/>
      <c r="O568" s="21"/>
    </row>
    <row r="569" spans="1:15" x14ac:dyDescent="0.35">
      <c r="A569" s="20" t="str">
        <f t="shared" si="8"/>
        <v>CONSUMO PER CAPITA (kg o litros por individuo)Total AperitivosNIVEL MEDIO BAJO</v>
      </c>
      <c r="B569" s="20" t="s">
        <v>164</v>
      </c>
      <c r="C569" s="20" t="s">
        <v>21</v>
      </c>
      <c r="D569" s="20" t="s">
        <v>125</v>
      </c>
      <c r="E569" s="21">
        <v>0.2728613284601672</v>
      </c>
      <c r="F569" s="21">
        <v>0.24700028962436818</v>
      </c>
      <c r="G569" s="21">
        <v>0.40115185983684709</v>
      </c>
      <c r="H569" s="21">
        <v>0.31779981687837866</v>
      </c>
      <c r="I569" s="21">
        <v>0.33815279098436096</v>
      </c>
      <c r="J569" s="21">
        <v>0.40336550847789687</v>
      </c>
      <c r="K569" s="21">
        <v>0.43531873235619556</v>
      </c>
      <c r="L569" s="21">
        <v>0.37096906764165649</v>
      </c>
      <c r="M569" s="21">
        <v>0.33413938928262682</v>
      </c>
      <c r="N569" s="21"/>
      <c r="O569" s="21"/>
    </row>
    <row r="570" spans="1:15" x14ac:dyDescent="0.35">
      <c r="A570" s="20" t="str">
        <f t="shared" si="8"/>
        <v>CONSUMO PER CAPITA (kg o litros por individuo)Total AperitivosNIVEL BAJO</v>
      </c>
      <c r="B570" s="20" t="s">
        <v>164</v>
      </c>
      <c r="C570" s="20" t="s">
        <v>21</v>
      </c>
      <c r="D570" s="20" t="s">
        <v>144</v>
      </c>
      <c r="E570" s="21">
        <v>0.40012130188057637</v>
      </c>
      <c r="F570" s="21">
        <v>0.42968179501315046</v>
      </c>
      <c r="G570" s="21">
        <v>0.51087828341981867</v>
      </c>
      <c r="H570" s="21">
        <v>0.41559604267425898</v>
      </c>
      <c r="I570" s="21">
        <v>0.36535620464802843</v>
      </c>
      <c r="J570" s="21">
        <v>0.39939018064326148</v>
      </c>
      <c r="K570" s="21">
        <v>0.42993972256798874</v>
      </c>
      <c r="L570" s="21">
        <v>0.33370529919360059</v>
      </c>
      <c r="M570" s="21">
        <v>0.31042010320745012</v>
      </c>
      <c r="N570" s="21"/>
      <c r="O570" s="21"/>
    </row>
    <row r="571" spans="1:15" x14ac:dyDescent="0.35">
      <c r="A571" s="20" t="str">
        <f t="shared" si="8"/>
        <v>CONSUMO PER CAPITA (kg o litros por individuo)Total AperitivosHOMBRE</v>
      </c>
      <c r="B571" s="20" t="s">
        <v>164</v>
      </c>
      <c r="C571" s="20" t="s">
        <v>21</v>
      </c>
      <c r="D571" s="20" t="s">
        <v>72</v>
      </c>
      <c r="E571" s="21">
        <v>0.26931681410165137</v>
      </c>
      <c r="F571" s="21">
        <v>0.26753578809701184</v>
      </c>
      <c r="G571" s="21">
        <v>0.34749331344534617</v>
      </c>
      <c r="H571" s="21">
        <v>0.31611850919737489</v>
      </c>
      <c r="I571" s="21">
        <v>0.3270370941153975</v>
      </c>
      <c r="J571" s="21">
        <v>0.3206062875805093</v>
      </c>
      <c r="K571" s="21">
        <v>0.45071851054092754</v>
      </c>
      <c r="L571" s="21">
        <v>0.30435428009262794</v>
      </c>
      <c r="M571" s="21">
        <v>0.27334181084661735</v>
      </c>
      <c r="N571" s="21"/>
      <c r="O571" s="21"/>
    </row>
    <row r="572" spans="1:15" x14ac:dyDescent="0.35">
      <c r="A572" s="20" t="str">
        <f t="shared" si="8"/>
        <v>CONSUMO PER CAPITA (kg o litros por individuo)Total AperitivosMUJER</v>
      </c>
      <c r="B572" s="20" t="s">
        <v>164</v>
      </c>
      <c r="C572" s="20" t="s">
        <v>21</v>
      </c>
      <c r="D572" s="20" t="s">
        <v>73</v>
      </c>
      <c r="E572" s="21">
        <v>0.38250440147973908</v>
      </c>
      <c r="F572" s="21">
        <v>0.36752818004435517</v>
      </c>
      <c r="G572" s="21">
        <v>0.52236213037048806</v>
      </c>
      <c r="H572" s="21">
        <v>0.37226824277331894</v>
      </c>
      <c r="I572" s="21">
        <v>0.33924814878887943</v>
      </c>
      <c r="J572" s="21">
        <v>0.3772304060064271</v>
      </c>
      <c r="K572" s="21">
        <v>0.40441513309293192</v>
      </c>
      <c r="L572" s="21">
        <v>0.3293658553588118</v>
      </c>
      <c r="M572" s="21">
        <v>0.33510966211239418</v>
      </c>
      <c r="N572" s="21"/>
      <c r="O572" s="21"/>
    </row>
    <row r="573" spans="1:15" x14ac:dyDescent="0.35">
      <c r="A573" s="20" t="str">
        <f t="shared" si="8"/>
        <v>CONSUMO PER CAPITA (kg o litros por individuo)Patatas Fritas + Otros Aperitivos SaladosT.ESPAÑA</v>
      </c>
      <c r="B573" s="20" t="s">
        <v>164</v>
      </c>
      <c r="C573" s="20" t="s">
        <v>22</v>
      </c>
      <c r="D573" s="20" t="s">
        <v>44</v>
      </c>
      <c r="E573" s="21">
        <v>0.18489244181222189</v>
      </c>
      <c r="F573" s="21">
        <v>0.1828577865391306</v>
      </c>
      <c r="G573" s="21">
        <v>0.26844629215755172</v>
      </c>
      <c r="H573" s="21">
        <v>0.18447890144583656</v>
      </c>
      <c r="I573" s="21">
        <v>0.18136165913605962</v>
      </c>
      <c r="J573" s="21">
        <v>0.18948118099167913</v>
      </c>
      <c r="K573" s="21">
        <v>0.25547394211109548</v>
      </c>
      <c r="L573" s="21">
        <v>0.16855644853970897</v>
      </c>
      <c r="M573" s="21">
        <v>0.16425958810336508</v>
      </c>
      <c r="N573" s="21"/>
      <c r="O573" s="21"/>
    </row>
    <row r="574" spans="1:15" x14ac:dyDescent="0.35">
      <c r="A574" s="20" t="str">
        <f t="shared" si="8"/>
        <v>CONSUMO PER CAPITA (kg o litros por individuo)Patatas Fritas + Otros Aperitivos SaladosBCN AM</v>
      </c>
      <c r="B574" s="20" t="s">
        <v>164</v>
      </c>
      <c r="C574" s="20" t="s">
        <v>22</v>
      </c>
      <c r="D574" s="20" t="s">
        <v>46</v>
      </c>
      <c r="E574" s="21">
        <v>0.18124748803220977</v>
      </c>
      <c r="F574" s="21">
        <v>0.22491947702495316</v>
      </c>
      <c r="G574" s="21">
        <v>0.2178269351370942</v>
      </c>
      <c r="H574" s="21">
        <v>0.1897956378231567</v>
      </c>
      <c r="I574" s="21">
        <v>0.19577342719588756</v>
      </c>
      <c r="J574" s="21">
        <v>0.27223829760541524</v>
      </c>
      <c r="K574" s="21">
        <v>0.26915088502098045</v>
      </c>
      <c r="L574" s="21">
        <v>0.17107737874048401</v>
      </c>
      <c r="M574" s="21">
        <v>0.19618505934833941</v>
      </c>
      <c r="N574" s="21"/>
      <c r="O574" s="21"/>
    </row>
    <row r="575" spans="1:15" x14ac:dyDescent="0.35">
      <c r="A575" s="20" t="str">
        <f t="shared" si="8"/>
        <v>CONSUMO PER CAPITA (kg o litros por individuo)Patatas Fritas + Otros Aperitivos SaladosREST.CAT ARAGON</v>
      </c>
      <c r="B575" s="20" t="s">
        <v>164</v>
      </c>
      <c r="C575" s="20" t="s">
        <v>22</v>
      </c>
      <c r="D575" s="20" t="s">
        <v>47</v>
      </c>
      <c r="E575" s="21">
        <v>0.20915763026271217</v>
      </c>
      <c r="F575" s="21">
        <v>0.20456788667130174</v>
      </c>
      <c r="G575" s="21">
        <v>0.28375607325892133</v>
      </c>
      <c r="H575" s="21">
        <v>0.20652194559815701</v>
      </c>
      <c r="I575" s="21">
        <v>0.19043739087820641</v>
      </c>
      <c r="J575" s="21">
        <v>0.26412394221947672</v>
      </c>
      <c r="K575" s="21">
        <v>0.31162209407713776</v>
      </c>
      <c r="L575" s="21">
        <v>0.18112260742173308</v>
      </c>
      <c r="M575" s="21">
        <v>0.15814506673116793</v>
      </c>
      <c r="N575" s="21"/>
      <c r="O575" s="21"/>
    </row>
    <row r="576" spans="1:15" x14ac:dyDescent="0.35">
      <c r="A576" s="20" t="str">
        <f t="shared" si="8"/>
        <v>CONSUMO PER CAPITA (kg o litros por individuo)Patatas Fritas + Otros Aperitivos SaladosLEVANTE</v>
      </c>
      <c r="B576" s="20" t="s">
        <v>164</v>
      </c>
      <c r="C576" s="20" t="s">
        <v>22</v>
      </c>
      <c r="D576" s="20" t="s">
        <v>48</v>
      </c>
      <c r="E576" s="21">
        <v>0.14199809708273528</v>
      </c>
      <c r="F576" s="21">
        <v>0.15472759066057176</v>
      </c>
      <c r="G576" s="21">
        <v>0.26233697060562383</v>
      </c>
      <c r="H576" s="21">
        <v>0.1345093738190152</v>
      </c>
      <c r="I576" s="21">
        <v>0.1295973936197552</v>
      </c>
      <c r="J576" s="21">
        <v>0.11289023050403978</v>
      </c>
      <c r="K576" s="21">
        <v>0.17507340704488455</v>
      </c>
      <c r="L576" s="21">
        <v>8.7412747658864101E-2</v>
      </c>
      <c r="M576" s="21">
        <v>9.3282980971730795E-2</v>
      </c>
      <c r="N576" s="21"/>
      <c r="O576" s="21"/>
    </row>
    <row r="577" spans="1:15" x14ac:dyDescent="0.35">
      <c r="A577" s="20" t="str">
        <f t="shared" si="8"/>
        <v>CONSUMO PER CAPITA (kg o litros por individuo)Patatas Fritas + Otros Aperitivos SaladosANDALUCIA</v>
      </c>
      <c r="B577" s="20" t="s">
        <v>164</v>
      </c>
      <c r="C577" s="20" t="s">
        <v>22</v>
      </c>
      <c r="D577" s="20" t="s">
        <v>49</v>
      </c>
      <c r="E577" s="21">
        <v>0.19319901513076707</v>
      </c>
      <c r="F577" s="21">
        <v>0.18758815087542624</v>
      </c>
      <c r="G577" s="21">
        <v>0.27208178913214093</v>
      </c>
      <c r="H577" s="21">
        <v>0.19968433591658058</v>
      </c>
      <c r="I577" s="21">
        <v>0.20104410227574646</v>
      </c>
      <c r="J577" s="21">
        <v>0.16975781646037102</v>
      </c>
      <c r="K577" s="21">
        <v>0.28946783974175383</v>
      </c>
      <c r="L577" s="21">
        <v>0.19331565816325713</v>
      </c>
      <c r="M577" s="21">
        <v>0.19807104024348141</v>
      </c>
      <c r="N577" s="21"/>
      <c r="O577" s="21"/>
    </row>
    <row r="578" spans="1:15" x14ac:dyDescent="0.35">
      <c r="A578" s="20" t="str">
        <f t="shared" si="8"/>
        <v>CONSUMO PER CAPITA (kg o litros por individuo)Patatas Fritas + Otros Aperitivos SaladosMDD AM</v>
      </c>
      <c r="B578" s="20" t="s">
        <v>164</v>
      </c>
      <c r="C578" s="20" t="s">
        <v>22</v>
      </c>
      <c r="D578" s="20" t="s">
        <v>50</v>
      </c>
      <c r="E578" s="21">
        <v>0.19011746920593214</v>
      </c>
      <c r="F578" s="21">
        <v>0.14630822755615677</v>
      </c>
      <c r="G578" s="21">
        <v>0.31573319691614254</v>
      </c>
      <c r="H578" s="21">
        <v>0.15291335771431408</v>
      </c>
      <c r="I578" s="21">
        <v>0.13298958969118954</v>
      </c>
      <c r="J578" s="21">
        <v>0.15606186756410687</v>
      </c>
      <c r="K578" s="21">
        <v>0.21724310018973597</v>
      </c>
      <c r="L578" s="21">
        <v>0.16643768290455407</v>
      </c>
      <c r="M578" s="21">
        <v>0.12417352916725198</v>
      </c>
      <c r="N578" s="21"/>
      <c r="O578" s="21"/>
    </row>
    <row r="579" spans="1:15" x14ac:dyDescent="0.35">
      <c r="A579" s="20" t="str">
        <f t="shared" si="8"/>
        <v>CONSUMO PER CAPITA (kg o litros por individuo)Patatas Fritas + Otros Aperitivos SaladosRTO CENTRO</v>
      </c>
      <c r="B579" s="20" t="s">
        <v>164</v>
      </c>
      <c r="C579" s="20" t="s">
        <v>22</v>
      </c>
      <c r="D579" s="20" t="s">
        <v>51</v>
      </c>
      <c r="E579" s="21">
        <v>0.20394749455561029</v>
      </c>
      <c r="F579" s="21">
        <v>0.17855249655724476</v>
      </c>
      <c r="G579" s="21">
        <v>0.27269582213935462</v>
      </c>
      <c r="H579" s="21">
        <v>0.33661331223059993</v>
      </c>
      <c r="I579" s="21">
        <v>0.31288730083637656</v>
      </c>
      <c r="J579" s="21">
        <v>0.29485724494565818</v>
      </c>
      <c r="K579" s="21">
        <v>0.39457892701856634</v>
      </c>
      <c r="L579" s="21">
        <v>0.31584170107724274</v>
      </c>
      <c r="M579" s="21">
        <v>0.28728837951318836</v>
      </c>
      <c r="N579" s="21"/>
      <c r="O579" s="21"/>
    </row>
    <row r="580" spans="1:15" x14ac:dyDescent="0.35">
      <c r="A580" s="20" t="str">
        <f t="shared" ref="A580:A643" si="9">B580&amp;C580&amp;D580</f>
        <v>CONSUMO PER CAPITA (kg o litros por individuo)Patatas Fritas + Otros Aperitivos SaladosNORTE-CENTRO</v>
      </c>
      <c r="B580" s="20" t="s">
        <v>164</v>
      </c>
      <c r="C580" s="20" t="s">
        <v>22</v>
      </c>
      <c r="D580" s="20" t="s">
        <v>52</v>
      </c>
      <c r="E580" s="21">
        <v>0.18108662584011262</v>
      </c>
      <c r="F580" s="21">
        <v>0.21123648939805889</v>
      </c>
      <c r="G580" s="21">
        <v>0.32151674847807515</v>
      </c>
      <c r="H580" s="21">
        <v>0.16545092187185786</v>
      </c>
      <c r="I580" s="21">
        <v>0.17907912881198026</v>
      </c>
      <c r="J580" s="21">
        <v>0.20537375360028387</v>
      </c>
      <c r="K580" s="21">
        <v>0.24516670813809738</v>
      </c>
      <c r="L580" s="21">
        <v>0.15846365964810408</v>
      </c>
      <c r="M580" s="21">
        <v>0.20904949681828247</v>
      </c>
      <c r="N580" s="21"/>
      <c r="O580" s="21"/>
    </row>
    <row r="581" spans="1:15" x14ac:dyDescent="0.35">
      <c r="A581" s="20" t="str">
        <f t="shared" si="9"/>
        <v>CONSUMO PER CAPITA (kg o litros por individuo)Patatas Fritas + Otros Aperitivos SaladosNOROESTE</v>
      </c>
      <c r="B581" s="20" t="s">
        <v>164</v>
      </c>
      <c r="C581" s="20" t="s">
        <v>22</v>
      </c>
      <c r="D581" s="20" t="s">
        <v>53</v>
      </c>
      <c r="E581" s="21">
        <v>0.18495135341236746</v>
      </c>
      <c r="F581" s="21">
        <v>0.17432777580058664</v>
      </c>
      <c r="G581" s="21">
        <v>0.17137154122168516</v>
      </c>
      <c r="H581" s="21">
        <v>0.10071864152825885</v>
      </c>
      <c r="I581" s="21">
        <v>0.13494967468901364</v>
      </c>
      <c r="J581" s="21">
        <v>9.2182152723759819E-2</v>
      </c>
      <c r="K581" s="21">
        <v>0.14274450935081517</v>
      </c>
      <c r="L581" s="21">
        <v>9.104019383691607E-2</v>
      </c>
      <c r="M581" s="21">
        <v>7.1705055049807773E-2</v>
      </c>
      <c r="N581" s="21"/>
      <c r="O581" s="21"/>
    </row>
    <row r="582" spans="1:15" x14ac:dyDescent="0.35">
      <c r="A582" s="20" t="str">
        <f t="shared" si="9"/>
        <v>CONSUMO PER CAPITA (kg o litros por individuo)Patatas Fritas + Otros Aperitivos Salados&lt;2MIL</v>
      </c>
      <c r="B582" s="20" t="s">
        <v>164</v>
      </c>
      <c r="C582" s="20" t="s">
        <v>22</v>
      </c>
      <c r="D582" s="20" t="s">
        <v>54</v>
      </c>
      <c r="E582" s="21">
        <v>0.14721701329976955</v>
      </c>
      <c r="F582" s="21">
        <v>0.21366201337832269</v>
      </c>
      <c r="G582" s="21">
        <v>0.29889681406139662</v>
      </c>
      <c r="H582" s="21">
        <v>0.12159414450472163</v>
      </c>
      <c r="I582" s="21">
        <v>0.18905123002664809</v>
      </c>
      <c r="J582" s="21">
        <v>0.21450151327650455</v>
      </c>
      <c r="K582" s="21">
        <v>0.27531930697675361</v>
      </c>
      <c r="L582" s="21">
        <v>0.15387712254336711</v>
      </c>
      <c r="M582" s="21">
        <v>0.24587429842270939</v>
      </c>
      <c r="N582" s="21"/>
      <c r="O582" s="21"/>
    </row>
    <row r="583" spans="1:15" x14ac:dyDescent="0.35">
      <c r="A583" s="20" t="str">
        <f t="shared" si="9"/>
        <v>CONSUMO PER CAPITA (kg o litros por individuo)Patatas Fritas + Otros Aperitivos Salados2-5MIL</v>
      </c>
      <c r="B583" s="20" t="s">
        <v>164</v>
      </c>
      <c r="C583" s="20" t="s">
        <v>22</v>
      </c>
      <c r="D583" s="20" t="s">
        <v>55</v>
      </c>
      <c r="E583" s="21">
        <v>0.1822911665965051</v>
      </c>
      <c r="F583" s="21">
        <v>0.12327931305175949</v>
      </c>
      <c r="G583" s="21">
        <v>0.20830187572758313</v>
      </c>
      <c r="H583" s="21">
        <v>0.14921273095721482</v>
      </c>
      <c r="I583" s="21">
        <v>0.15202271529868738</v>
      </c>
      <c r="J583" s="21">
        <v>0.13494673775828581</v>
      </c>
      <c r="K583" s="21">
        <v>0.15045222759452226</v>
      </c>
      <c r="L583" s="21">
        <v>0.13139789816240002</v>
      </c>
      <c r="M583" s="21">
        <v>0.10617624650385829</v>
      </c>
      <c r="N583" s="21"/>
      <c r="O583" s="21"/>
    </row>
    <row r="584" spans="1:15" x14ac:dyDescent="0.35">
      <c r="A584" s="20" t="str">
        <f t="shared" si="9"/>
        <v>CONSUMO PER CAPITA (kg o litros por individuo)Patatas Fritas + Otros Aperitivos Salados5-10MIL</v>
      </c>
      <c r="B584" s="20" t="s">
        <v>164</v>
      </c>
      <c r="C584" s="20" t="s">
        <v>22</v>
      </c>
      <c r="D584" s="20" t="s">
        <v>56</v>
      </c>
      <c r="E584" s="21">
        <v>0.10258483120432203</v>
      </c>
      <c r="F584" s="21">
        <v>0.10899422141042142</v>
      </c>
      <c r="G584" s="21">
        <v>0.19473891612333974</v>
      </c>
      <c r="H584" s="21">
        <v>0.11370262535039537</v>
      </c>
      <c r="I584" s="21">
        <v>0.16111407803044459</v>
      </c>
      <c r="J584" s="21">
        <v>0.1019382361497113</v>
      </c>
      <c r="K584" s="21">
        <v>0.12110700534763694</v>
      </c>
      <c r="L584" s="21">
        <v>9.9064482765731821E-2</v>
      </c>
      <c r="M584" s="21">
        <v>0.12124443426094586</v>
      </c>
      <c r="N584" s="21"/>
      <c r="O584" s="21"/>
    </row>
    <row r="585" spans="1:15" x14ac:dyDescent="0.35">
      <c r="A585" s="20" t="str">
        <f t="shared" si="9"/>
        <v>CONSUMO PER CAPITA (kg o litros por individuo)Patatas Fritas + Otros Aperitivos Salados10-30MIL</v>
      </c>
      <c r="B585" s="20" t="s">
        <v>164</v>
      </c>
      <c r="C585" s="20" t="s">
        <v>22</v>
      </c>
      <c r="D585" s="20" t="s">
        <v>57</v>
      </c>
      <c r="E585" s="21">
        <v>0.21002574656948869</v>
      </c>
      <c r="F585" s="21">
        <v>0.22867046997484919</v>
      </c>
      <c r="G585" s="21">
        <v>0.29977137497905149</v>
      </c>
      <c r="H585" s="21">
        <v>0.26658187203670103</v>
      </c>
      <c r="I585" s="21">
        <v>0.24152017482738561</v>
      </c>
      <c r="J585" s="21">
        <v>0.23462373633655143</v>
      </c>
      <c r="K585" s="21">
        <v>0.31649050783006943</v>
      </c>
      <c r="L585" s="21">
        <v>0.22577378963776726</v>
      </c>
      <c r="M585" s="21">
        <v>0.18545527261152256</v>
      </c>
      <c r="N585" s="21"/>
      <c r="O585" s="21"/>
    </row>
    <row r="586" spans="1:15" x14ac:dyDescent="0.35">
      <c r="A586" s="20" t="str">
        <f t="shared" si="9"/>
        <v>CONSUMO PER CAPITA (kg o litros por individuo)Patatas Fritas + Otros Aperitivos Salados30-100MIL</v>
      </c>
      <c r="B586" s="20" t="s">
        <v>164</v>
      </c>
      <c r="C586" s="20" t="s">
        <v>22</v>
      </c>
      <c r="D586" s="20" t="s">
        <v>58</v>
      </c>
      <c r="E586" s="21">
        <v>0.22751247123155585</v>
      </c>
      <c r="F586" s="21">
        <v>0.18561354632908061</v>
      </c>
      <c r="G586" s="21">
        <v>0.31313278295765834</v>
      </c>
      <c r="H586" s="21">
        <v>0.18649662553310015</v>
      </c>
      <c r="I586" s="21">
        <v>0.20075279869568985</v>
      </c>
      <c r="J586" s="21">
        <v>0.19383373930176001</v>
      </c>
      <c r="K586" s="21">
        <v>0.27008083959968121</v>
      </c>
      <c r="L586" s="21">
        <v>0.18976113211674112</v>
      </c>
      <c r="M586" s="21">
        <v>0.19101117682480476</v>
      </c>
      <c r="N586" s="21"/>
      <c r="O586" s="21"/>
    </row>
    <row r="587" spans="1:15" x14ac:dyDescent="0.35">
      <c r="A587" s="20" t="str">
        <f t="shared" si="9"/>
        <v>CONSUMO PER CAPITA (kg o litros por individuo)Patatas Fritas + Otros Aperitivos Salados100-200MIL</v>
      </c>
      <c r="B587" s="20" t="s">
        <v>164</v>
      </c>
      <c r="C587" s="20" t="s">
        <v>22</v>
      </c>
      <c r="D587" s="20" t="s">
        <v>59</v>
      </c>
      <c r="E587" s="21">
        <v>0.17610736175176558</v>
      </c>
      <c r="F587" s="21">
        <v>0.16125811653922167</v>
      </c>
      <c r="G587" s="21">
        <v>0.21721747723816712</v>
      </c>
      <c r="H587" s="21">
        <v>0.17838622918998992</v>
      </c>
      <c r="I587" s="21">
        <v>0.14986265440741958</v>
      </c>
      <c r="J587" s="21">
        <v>0.19699118320322284</v>
      </c>
      <c r="K587" s="21">
        <v>0.26899751076129652</v>
      </c>
      <c r="L587" s="21">
        <v>0.20964416847315467</v>
      </c>
      <c r="M587" s="21">
        <v>0.13970240088898372</v>
      </c>
      <c r="N587" s="21"/>
      <c r="O587" s="21"/>
    </row>
    <row r="588" spans="1:15" x14ac:dyDescent="0.35">
      <c r="A588" s="20" t="str">
        <f t="shared" si="9"/>
        <v>CONSUMO PER CAPITA (kg o litros por individuo)Patatas Fritas + Otros Aperitivos Salados200-500MIL</v>
      </c>
      <c r="B588" s="20" t="s">
        <v>164</v>
      </c>
      <c r="C588" s="20" t="s">
        <v>22</v>
      </c>
      <c r="D588" s="20" t="s">
        <v>60</v>
      </c>
      <c r="E588" s="21">
        <v>0.14624955260048295</v>
      </c>
      <c r="F588" s="21">
        <v>0.1831884564277064</v>
      </c>
      <c r="G588" s="21">
        <v>0.25311654022147928</v>
      </c>
      <c r="H588" s="21">
        <v>0.15287018187217305</v>
      </c>
      <c r="I588" s="21">
        <v>0.14474163275228097</v>
      </c>
      <c r="J588" s="21">
        <v>0.16461076778943395</v>
      </c>
      <c r="K588" s="21">
        <v>0.27127716643155386</v>
      </c>
      <c r="L588" s="21">
        <v>0.10240794868572159</v>
      </c>
      <c r="M588" s="21">
        <v>0.13316589636871431</v>
      </c>
      <c r="N588" s="21"/>
      <c r="O588" s="21"/>
    </row>
    <row r="589" spans="1:15" x14ac:dyDescent="0.35">
      <c r="A589" s="20" t="str">
        <f t="shared" si="9"/>
        <v>CONSUMO PER CAPITA (kg o litros por individuo)Patatas Fritas + Otros Aperitivos Salados&gt;500MIL</v>
      </c>
      <c r="B589" s="20" t="s">
        <v>164</v>
      </c>
      <c r="C589" s="20" t="s">
        <v>22</v>
      </c>
      <c r="D589" s="20" t="s">
        <v>61</v>
      </c>
      <c r="E589" s="21">
        <v>0.19397907632957778</v>
      </c>
      <c r="F589" s="21">
        <v>0.19173938447472888</v>
      </c>
      <c r="G589" s="21">
        <v>0.27145577539103105</v>
      </c>
      <c r="H589" s="21">
        <v>0.19030477923663555</v>
      </c>
      <c r="I589" s="21">
        <v>0.15860029060778455</v>
      </c>
      <c r="J589" s="21">
        <v>0.20416581051304505</v>
      </c>
      <c r="K589" s="21">
        <v>0.24945871245508328</v>
      </c>
      <c r="L589" s="21">
        <v>0.15927758208332168</v>
      </c>
      <c r="M589" s="21">
        <v>0.16201216232259924</v>
      </c>
      <c r="N589" s="21"/>
      <c r="O589" s="21"/>
    </row>
    <row r="590" spans="1:15" x14ac:dyDescent="0.35">
      <c r="A590" s="20" t="str">
        <f t="shared" si="9"/>
        <v>CONSUMO PER CAPITA (kg o litros por individuo)Patatas Fritas + Otros Aperitivos SaladosDE 15 A 19 AÑOS</v>
      </c>
      <c r="B590" s="20" t="s">
        <v>164</v>
      </c>
      <c r="C590" s="20" t="s">
        <v>22</v>
      </c>
      <c r="D590" s="20" t="s">
        <v>62</v>
      </c>
      <c r="E590" s="21">
        <v>0.21712563149411945</v>
      </c>
      <c r="F590" s="21">
        <v>0.11512869952165201</v>
      </c>
      <c r="G590" s="21">
        <v>0.17558780869127405</v>
      </c>
      <c r="H590" s="21">
        <v>0.24798796150270017</v>
      </c>
      <c r="I590" s="21">
        <v>0.17823200530432579</v>
      </c>
      <c r="J590" s="21">
        <v>0.25085160459892986</v>
      </c>
      <c r="K590" s="21">
        <v>0.24657616630210444</v>
      </c>
      <c r="L590" s="21">
        <v>0.30457775259382575</v>
      </c>
      <c r="M590" s="21">
        <v>0.23300340455915006</v>
      </c>
      <c r="N590" s="21"/>
      <c r="O590" s="21"/>
    </row>
    <row r="591" spans="1:15" x14ac:dyDescent="0.35">
      <c r="A591" s="20" t="str">
        <f t="shared" si="9"/>
        <v>CONSUMO PER CAPITA (kg o litros por individuo)Patatas Fritas + Otros Aperitivos SaladosDE 20 A 24 AÑOS</v>
      </c>
      <c r="B591" s="20" t="s">
        <v>164</v>
      </c>
      <c r="C591" s="20" t="s">
        <v>22</v>
      </c>
      <c r="D591" s="20" t="s">
        <v>63</v>
      </c>
      <c r="E591" s="21">
        <v>0.14049185303109468</v>
      </c>
      <c r="F591" s="21">
        <v>0.18336528975849462</v>
      </c>
      <c r="G591" s="21">
        <v>0.18411267997248609</v>
      </c>
      <c r="H591" s="21">
        <v>0.11427947255050919</v>
      </c>
      <c r="I591" s="21">
        <v>0.14241661236662237</v>
      </c>
      <c r="J591" s="21">
        <v>0.11879633138899044</v>
      </c>
      <c r="K591" s="21">
        <v>0.13964228047360119</v>
      </c>
      <c r="L591" s="21">
        <v>0.17580916201947452</v>
      </c>
      <c r="M591" s="21">
        <v>0.12997816403377735</v>
      </c>
      <c r="N591" s="21"/>
      <c r="O591" s="21"/>
    </row>
    <row r="592" spans="1:15" x14ac:dyDescent="0.35">
      <c r="A592" s="20" t="str">
        <f t="shared" si="9"/>
        <v>CONSUMO PER CAPITA (kg o litros por individuo)Patatas Fritas + Otros Aperitivos SaladosDE 25 A 34 AÑOS</v>
      </c>
      <c r="B592" s="20" t="s">
        <v>164</v>
      </c>
      <c r="C592" s="20" t="s">
        <v>22</v>
      </c>
      <c r="D592" s="20" t="s">
        <v>64</v>
      </c>
      <c r="E592" s="21">
        <v>0.13079855076990052</v>
      </c>
      <c r="F592" s="21">
        <v>0.12770951036928629</v>
      </c>
      <c r="G592" s="21">
        <v>0.17281985041531001</v>
      </c>
      <c r="H592" s="21">
        <v>0.12366759764837766</v>
      </c>
      <c r="I592" s="21">
        <v>8.4870815849544479E-2</v>
      </c>
      <c r="J592" s="21">
        <v>8.95692975187454E-2</v>
      </c>
      <c r="K592" s="21">
        <v>0.17526230992550931</v>
      </c>
      <c r="L592" s="21">
        <v>7.4802432497761862E-2</v>
      </c>
      <c r="M592" s="21">
        <v>8.0817972488713127E-2</v>
      </c>
      <c r="N592" s="21"/>
      <c r="O592" s="21"/>
    </row>
    <row r="593" spans="1:15" x14ac:dyDescent="0.35">
      <c r="A593" s="20" t="str">
        <f t="shared" si="9"/>
        <v>CONSUMO PER CAPITA (kg o litros por individuo)Patatas Fritas + Otros Aperitivos SaladosDE 35 A 49 AÑOS</v>
      </c>
      <c r="B593" s="20" t="s">
        <v>164</v>
      </c>
      <c r="C593" s="20" t="s">
        <v>22</v>
      </c>
      <c r="D593" s="20" t="s">
        <v>65</v>
      </c>
      <c r="E593" s="21">
        <v>0.17075159063094275</v>
      </c>
      <c r="F593" s="21">
        <v>0.17467603256531281</v>
      </c>
      <c r="G593" s="21">
        <v>0.26281448271750507</v>
      </c>
      <c r="H593" s="21">
        <v>0.12801733678891944</v>
      </c>
      <c r="I593" s="21">
        <v>0.15754914987092433</v>
      </c>
      <c r="J593" s="21">
        <v>0.16699969520119276</v>
      </c>
      <c r="K593" s="21">
        <v>0.20408566712604526</v>
      </c>
      <c r="L593" s="21">
        <v>0.13336051512648575</v>
      </c>
      <c r="M593" s="21">
        <v>0.15145592278277342</v>
      </c>
      <c r="N593" s="21"/>
      <c r="O593" s="21"/>
    </row>
    <row r="594" spans="1:15" x14ac:dyDescent="0.35">
      <c r="A594" s="20" t="str">
        <f t="shared" si="9"/>
        <v>CONSUMO PER CAPITA (kg o litros por individuo)Patatas Fritas + Otros Aperitivos SaladosDE 50 A 59 AÑOS</v>
      </c>
      <c r="B594" s="20" t="s">
        <v>164</v>
      </c>
      <c r="C594" s="20" t="s">
        <v>22</v>
      </c>
      <c r="D594" s="20" t="s">
        <v>66</v>
      </c>
      <c r="E594" s="21">
        <v>0.19131678435294716</v>
      </c>
      <c r="F594" s="21">
        <v>0.20000368748508815</v>
      </c>
      <c r="G594" s="21">
        <v>0.29854903196541288</v>
      </c>
      <c r="H594" s="21">
        <v>0.19215183625472521</v>
      </c>
      <c r="I594" s="21">
        <v>0.17676195581913728</v>
      </c>
      <c r="J594" s="21">
        <v>0.18862315962808027</v>
      </c>
      <c r="K594" s="21">
        <v>0.25254453984195185</v>
      </c>
      <c r="L594" s="21">
        <v>0.14955090640571456</v>
      </c>
      <c r="M594" s="21">
        <v>0.16241443669564135</v>
      </c>
      <c r="N594" s="21"/>
      <c r="O594" s="21"/>
    </row>
    <row r="595" spans="1:15" x14ac:dyDescent="0.35">
      <c r="A595" s="20" t="str">
        <f t="shared" si="9"/>
        <v>CONSUMO PER CAPITA (kg o litros por individuo)Patatas Fritas + Otros Aperitivos SaladosDE 60 A 75 AÑOS</v>
      </c>
      <c r="B595" s="20" t="s">
        <v>164</v>
      </c>
      <c r="C595" s="20" t="s">
        <v>22</v>
      </c>
      <c r="D595" s="20" t="s">
        <v>67</v>
      </c>
      <c r="E595" s="21">
        <v>0.23451916648911084</v>
      </c>
      <c r="F595" s="21">
        <v>0.23329313070448005</v>
      </c>
      <c r="G595" s="21">
        <v>0.36253084772357724</v>
      </c>
      <c r="H595" s="21">
        <v>0.28865606197212473</v>
      </c>
      <c r="I595" s="21">
        <v>0.28702786168833055</v>
      </c>
      <c r="J595" s="21">
        <v>0.28274138420017764</v>
      </c>
      <c r="K595" s="21">
        <v>0.40787548225518988</v>
      </c>
      <c r="L595" s="21">
        <v>0.2426254917800176</v>
      </c>
      <c r="M595" s="21">
        <v>0.22293660726270656</v>
      </c>
      <c r="N595" s="21"/>
      <c r="O595" s="21"/>
    </row>
    <row r="596" spans="1:15" x14ac:dyDescent="0.35">
      <c r="A596" s="20" t="str">
        <f t="shared" si="9"/>
        <v>CONSUMO PER CAPITA (kg o litros por individuo)Patatas Fritas + Otros Aperitivos SaladosNIVEL ALTO</v>
      </c>
      <c r="B596" s="20" t="s">
        <v>164</v>
      </c>
      <c r="C596" s="20" t="s">
        <v>22</v>
      </c>
      <c r="D596" s="20" t="s">
        <v>122</v>
      </c>
      <c r="E596" s="21">
        <v>0.2054106530097167</v>
      </c>
      <c r="F596" s="21">
        <v>0.20732802617359372</v>
      </c>
      <c r="G596" s="21">
        <v>0.29159816214873496</v>
      </c>
      <c r="H596" s="21">
        <v>0.14450603787154156</v>
      </c>
      <c r="I596" s="21">
        <v>0.1382002354458729</v>
      </c>
      <c r="J596" s="21">
        <v>0.15284875946929638</v>
      </c>
      <c r="K596" s="21">
        <v>0.27112837660832112</v>
      </c>
      <c r="L596" s="21">
        <v>0.1853793842993306</v>
      </c>
      <c r="M596" s="21">
        <v>0.13845163336397848</v>
      </c>
      <c r="N596" s="21"/>
      <c r="O596" s="21"/>
    </row>
    <row r="597" spans="1:15" x14ac:dyDescent="0.35">
      <c r="A597" s="20" t="str">
        <f t="shared" si="9"/>
        <v>CONSUMO PER CAPITA (kg o litros por individuo)Patatas Fritas + Otros Aperitivos SaladosNIVEL MEDIO ALTO</v>
      </c>
      <c r="B597" s="20" t="s">
        <v>164</v>
      </c>
      <c r="C597" s="20" t="s">
        <v>22</v>
      </c>
      <c r="D597" s="20" t="s">
        <v>123</v>
      </c>
      <c r="E597" s="21">
        <v>0.14466586067508533</v>
      </c>
      <c r="F597" s="21">
        <v>0.13948220311143769</v>
      </c>
      <c r="G597" s="21">
        <v>0.20858076365175016</v>
      </c>
      <c r="H597" s="21">
        <v>0.13021186499145715</v>
      </c>
      <c r="I597" s="21">
        <v>0.12761259413968834</v>
      </c>
      <c r="J597" s="21">
        <v>0.14184852702277845</v>
      </c>
      <c r="K597" s="21">
        <v>0.1721735248832329</v>
      </c>
      <c r="L597" s="21">
        <v>0.12722179734540795</v>
      </c>
      <c r="M597" s="21">
        <v>0.17014509362546773</v>
      </c>
      <c r="N597" s="21"/>
      <c r="O597" s="21"/>
    </row>
    <row r="598" spans="1:15" x14ac:dyDescent="0.35">
      <c r="A598" s="20" t="str">
        <f t="shared" si="9"/>
        <v>CONSUMO PER CAPITA (kg o litros por individuo)Patatas Fritas + Otros Aperitivos SaladosNIVEL MEDIO</v>
      </c>
      <c r="B598" s="20" t="s">
        <v>164</v>
      </c>
      <c r="C598" s="20" t="s">
        <v>22</v>
      </c>
      <c r="D598" s="20" t="s">
        <v>124</v>
      </c>
      <c r="E598" s="21">
        <v>0.19821804005390892</v>
      </c>
      <c r="F598" s="21">
        <v>0.16022986251498264</v>
      </c>
      <c r="G598" s="21">
        <v>0.28467819088012025</v>
      </c>
      <c r="H598" s="21">
        <v>0.23845953503757708</v>
      </c>
      <c r="I598" s="21">
        <v>0.26059729049246283</v>
      </c>
      <c r="J598" s="21">
        <v>0.24199474393586884</v>
      </c>
      <c r="K598" s="21">
        <v>0.30198922536762191</v>
      </c>
      <c r="L598" s="21">
        <v>0.20672072827179255</v>
      </c>
      <c r="M598" s="21">
        <v>0.19832308623050882</v>
      </c>
      <c r="N598" s="21"/>
      <c r="O598" s="21"/>
    </row>
    <row r="599" spans="1:15" x14ac:dyDescent="0.35">
      <c r="A599" s="20" t="str">
        <f t="shared" si="9"/>
        <v>CONSUMO PER CAPITA (kg o litros por individuo)Patatas Fritas + Otros Aperitivos SaladosNIVEL MEDIO BAJO</v>
      </c>
      <c r="B599" s="20" t="s">
        <v>164</v>
      </c>
      <c r="C599" s="20" t="s">
        <v>22</v>
      </c>
      <c r="D599" s="20" t="s">
        <v>125</v>
      </c>
      <c r="E599" s="21">
        <v>0.15438131634787036</v>
      </c>
      <c r="F599" s="21">
        <v>0.13676431279464896</v>
      </c>
      <c r="G599" s="21">
        <v>0.2273837276502263</v>
      </c>
      <c r="H599" s="21">
        <v>0.1563873715641011</v>
      </c>
      <c r="I599" s="21">
        <v>0.18888726285846924</v>
      </c>
      <c r="J599" s="21">
        <v>0.21883679821161547</v>
      </c>
      <c r="K599" s="21">
        <v>0.2229680677908748</v>
      </c>
      <c r="L599" s="21">
        <v>0.15853883043987832</v>
      </c>
      <c r="M599" s="21">
        <v>0.15512130906132027</v>
      </c>
      <c r="N599" s="21"/>
      <c r="O599" s="21"/>
    </row>
    <row r="600" spans="1:15" x14ac:dyDescent="0.35">
      <c r="A600" s="20" t="str">
        <f t="shared" si="9"/>
        <v>CONSUMO PER CAPITA (kg o litros por individuo)Patatas Fritas + Otros Aperitivos SaladosNIVEL BAJO</v>
      </c>
      <c r="B600" s="20" t="s">
        <v>164</v>
      </c>
      <c r="C600" s="20" t="s">
        <v>22</v>
      </c>
      <c r="D600" s="20" t="s">
        <v>144</v>
      </c>
      <c r="E600" s="21">
        <v>0.19716344533464303</v>
      </c>
      <c r="F600" s="21">
        <v>0.24452900511381351</v>
      </c>
      <c r="G600" s="21">
        <v>0.29523964867000974</v>
      </c>
      <c r="H600" s="21">
        <v>0.21999246731188299</v>
      </c>
      <c r="I600" s="21">
        <v>0.16632351783374594</v>
      </c>
      <c r="J600" s="21">
        <v>0.18022547801960898</v>
      </c>
      <c r="K600" s="21">
        <v>0.26491547192863685</v>
      </c>
      <c r="L600" s="21">
        <v>0.14302213620814783</v>
      </c>
      <c r="M600" s="21">
        <v>0.15364085438199424</v>
      </c>
      <c r="N600" s="21"/>
      <c r="O600" s="21"/>
    </row>
    <row r="601" spans="1:15" x14ac:dyDescent="0.35">
      <c r="A601" s="20" t="str">
        <f t="shared" si="9"/>
        <v>CONSUMO PER CAPITA (kg o litros por individuo)Patatas Fritas + Otros Aperitivos SaladosHOMBRE</v>
      </c>
      <c r="B601" s="20" t="s">
        <v>164</v>
      </c>
      <c r="C601" s="20" t="s">
        <v>22</v>
      </c>
      <c r="D601" s="20" t="s">
        <v>72</v>
      </c>
      <c r="E601" s="21">
        <v>0.15705923302492664</v>
      </c>
      <c r="F601" s="21">
        <v>0.14251287681048941</v>
      </c>
      <c r="G601" s="21">
        <v>0.21224819457731992</v>
      </c>
      <c r="H601" s="21">
        <v>0.17484447707839185</v>
      </c>
      <c r="I601" s="21">
        <v>0.19511628347672039</v>
      </c>
      <c r="J601" s="21">
        <v>0.18883441096816497</v>
      </c>
      <c r="K601" s="21">
        <v>0.262521890032824</v>
      </c>
      <c r="L601" s="21">
        <v>0.18477585214190204</v>
      </c>
      <c r="M601" s="21">
        <v>0.15582671997373621</v>
      </c>
      <c r="N601" s="21"/>
      <c r="O601" s="21"/>
    </row>
    <row r="602" spans="1:15" x14ac:dyDescent="0.35">
      <c r="A602" s="20" t="str">
        <f t="shared" si="9"/>
        <v>CONSUMO PER CAPITA (kg o litros por individuo)Patatas Fritas + Otros Aperitivos SaladosMUJER</v>
      </c>
      <c r="B602" s="20" t="s">
        <v>164</v>
      </c>
      <c r="C602" s="20" t="s">
        <v>22</v>
      </c>
      <c r="D602" s="20" t="s">
        <v>73</v>
      </c>
      <c r="E602" s="21">
        <v>0.21237165223740684</v>
      </c>
      <c r="F602" s="21">
        <v>0.22269026508278955</v>
      </c>
      <c r="G602" s="21">
        <v>0.32394288707754115</v>
      </c>
      <c r="H602" s="21">
        <v>0.19398893855280533</v>
      </c>
      <c r="I602" s="21">
        <v>0.16774917361010655</v>
      </c>
      <c r="J602" s="21">
        <v>0.19012130097888968</v>
      </c>
      <c r="K602" s="21">
        <v>0.24849869489384188</v>
      </c>
      <c r="L602" s="21">
        <v>0.15250468138207421</v>
      </c>
      <c r="M602" s="21">
        <v>0.17262530351199704</v>
      </c>
      <c r="N602" s="21"/>
      <c r="O602" s="21"/>
    </row>
    <row r="603" spans="1:15" x14ac:dyDescent="0.35">
      <c r="A603" s="20" t="str">
        <f t="shared" si="9"/>
        <v>CONSUMO PER CAPITA (kg o litros por individuo)Patatas FritasT.ESPAÑA</v>
      </c>
      <c r="B603" s="20" t="s">
        <v>164</v>
      </c>
      <c r="C603" s="20" t="s">
        <v>23</v>
      </c>
      <c r="D603" s="20" t="s">
        <v>44</v>
      </c>
      <c r="E603" s="21">
        <v>0.10838208176088782</v>
      </c>
      <c r="F603" s="21">
        <v>0.10749550639027028</v>
      </c>
      <c r="G603" s="21">
        <v>0.16577136807945961</v>
      </c>
      <c r="H603" s="21">
        <v>0.11080014404280547</v>
      </c>
      <c r="I603" s="21">
        <v>0.10071866996431686</v>
      </c>
      <c r="J603" s="21">
        <v>0.10515718929407986</v>
      </c>
      <c r="K603" s="21">
        <v>0.1484861792408653</v>
      </c>
      <c r="L603" s="21">
        <v>9.2408881107970631E-2</v>
      </c>
      <c r="M603" s="21">
        <v>8.6416902398254225E-2</v>
      </c>
      <c r="N603" s="21"/>
      <c r="O603" s="21"/>
    </row>
    <row r="604" spans="1:15" x14ac:dyDescent="0.35">
      <c r="A604" s="20" t="str">
        <f t="shared" si="9"/>
        <v>CONSUMO PER CAPITA (kg o litros por individuo)Patatas FritasBCN AM</v>
      </c>
      <c r="B604" s="20" t="s">
        <v>164</v>
      </c>
      <c r="C604" s="20" t="s">
        <v>23</v>
      </c>
      <c r="D604" s="20" t="s">
        <v>46</v>
      </c>
      <c r="E604" s="21">
        <v>0.11585082710742806</v>
      </c>
      <c r="F604" s="21">
        <v>0.13135362883736706</v>
      </c>
      <c r="G604" s="21">
        <v>0.1374443245016424</v>
      </c>
      <c r="H604" s="21">
        <v>0.10597283084055972</v>
      </c>
      <c r="I604" s="21">
        <v>8.1679634225699765E-2</v>
      </c>
      <c r="J604" s="21">
        <v>0.11051237578534089</v>
      </c>
      <c r="K604" s="21">
        <v>0.1438064350633548</v>
      </c>
      <c r="L604" s="21">
        <v>0.1233882801503516</v>
      </c>
      <c r="M604" s="21">
        <v>0.12664913916681386</v>
      </c>
      <c r="N604" s="21"/>
      <c r="O604" s="21"/>
    </row>
    <row r="605" spans="1:15" x14ac:dyDescent="0.35">
      <c r="A605" s="20" t="str">
        <f t="shared" si="9"/>
        <v>CONSUMO PER CAPITA (kg o litros por individuo)Patatas FritasREST.CAT ARAGON</v>
      </c>
      <c r="B605" s="20" t="s">
        <v>164</v>
      </c>
      <c r="C605" s="20" t="s">
        <v>23</v>
      </c>
      <c r="D605" s="20" t="s">
        <v>47</v>
      </c>
      <c r="E605" s="21">
        <v>0.12263468941846951</v>
      </c>
      <c r="F605" s="21">
        <v>0.1227428210095146</v>
      </c>
      <c r="G605" s="21">
        <v>0.151771002971123</v>
      </c>
      <c r="H605" s="21">
        <v>0.13308746264472524</v>
      </c>
      <c r="I605" s="21">
        <v>9.5259252945327111E-2</v>
      </c>
      <c r="J605" s="21">
        <v>0.16480274697295633</v>
      </c>
      <c r="K605" s="21">
        <v>0.1939588425858369</v>
      </c>
      <c r="L605" s="21">
        <v>9.0320552040465851E-2</v>
      </c>
      <c r="M605" s="21">
        <v>9.298899689610382E-2</v>
      </c>
      <c r="N605" s="21"/>
      <c r="O605" s="21"/>
    </row>
    <row r="606" spans="1:15" x14ac:dyDescent="0.35">
      <c r="A606" s="20" t="str">
        <f t="shared" si="9"/>
        <v>CONSUMO PER CAPITA (kg o litros por individuo)Patatas FritasLEVANTE</v>
      </c>
      <c r="B606" s="20" t="s">
        <v>164</v>
      </c>
      <c r="C606" s="20" t="s">
        <v>23</v>
      </c>
      <c r="D606" s="20" t="s">
        <v>48</v>
      </c>
      <c r="E606" s="21">
        <v>8.3143880375064552E-2</v>
      </c>
      <c r="F606" s="21">
        <v>9.568860076315043E-2</v>
      </c>
      <c r="G606" s="21">
        <v>0.15660243345629457</v>
      </c>
      <c r="H606" s="21">
        <v>8.9224073403906284E-2</v>
      </c>
      <c r="I606" s="21">
        <v>8.4767006067119718E-2</v>
      </c>
      <c r="J606" s="21">
        <v>6.7118598309271416E-2</v>
      </c>
      <c r="K606" s="21">
        <v>0.11834858726869453</v>
      </c>
      <c r="L606" s="21">
        <v>5.191524764364034E-2</v>
      </c>
      <c r="M606" s="21">
        <v>5.2753355489436458E-2</v>
      </c>
      <c r="N606" s="21"/>
      <c r="O606" s="21"/>
    </row>
    <row r="607" spans="1:15" x14ac:dyDescent="0.35">
      <c r="A607" s="20" t="str">
        <f t="shared" si="9"/>
        <v>CONSUMO PER CAPITA (kg o litros por individuo)Patatas FritasANDALUCIA</v>
      </c>
      <c r="B607" s="20" t="s">
        <v>164</v>
      </c>
      <c r="C607" s="20" t="s">
        <v>23</v>
      </c>
      <c r="D607" s="20" t="s">
        <v>49</v>
      </c>
      <c r="E607" s="21">
        <v>0.12112578249995688</v>
      </c>
      <c r="F607" s="21">
        <v>0.129053270199675</v>
      </c>
      <c r="G607" s="21">
        <v>0.20069398357725027</v>
      </c>
      <c r="H607" s="21">
        <v>0.12945972252871474</v>
      </c>
      <c r="I607" s="21">
        <v>0.13135545695050835</v>
      </c>
      <c r="J607" s="21">
        <v>0.10536795276308432</v>
      </c>
      <c r="K607" s="21">
        <v>0.18167303512641383</v>
      </c>
      <c r="L607" s="21">
        <v>0.11628144125562882</v>
      </c>
      <c r="M607" s="21">
        <v>8.3126674734758196E-2</v>
      </c>
      <c r="N607" s="21"/>
      <c r="O607" s="21"/>
    </row>
    <row r="608" spans="1:15" x14ac:dyDescent="0.35">
      <c r="A608" s="20" t="str">
        <f t="shared" si="9"/>
        <v>CONSUMO PER CAPITA (kg o litros por individuo)Patatas FritasMDD AM</v>
      </c>
      <c r="B608" s="20" t="s">
        <v>164</v>
      </c>
      <c r="C608" s="20" t="s">
        <v>23</v>
      </c>
      <c r="D608" s="20" t="s">
        <v>50</v>
      </c>
      <c r="E608" s="21">
        <v>9.0698996837233467E-2</v>
      </c>
      <c r="F608" s="21">
        <v>7.4335931909287958E-2</v>
      </c>
      <c r="G608" s="21">
        <v>0.18940219792371824</v>
      </c>
      <c r="H608" s="21">
        <v>9.5066082366198526E-2</v>
      </c>
      <c r="I608" s="21">
        <v>7.068604752411356E-2</v>
      </c>
      <c r="J608" s="21">
        <v>7.8458199249558713E-2</v>
      </c>
      <c r="K608" s="21">
        <v>0.10678127725738032</v>
      </c>
      <c r="L608" s="21">
        <v>7.769419215406427E-2</v>
      </c>
      <c r="M608" s="21">
        <v>5.9198903278778657E-2</v>
      </c>
      <c r="N608" s="21"/>
      <c r="O608" s="21"/>
    </row>
    <row r="609" spans="1:15" x14ac:dyDescent="0.35">
      <c r="A609" s="20" t="str">
        <f t="shared" si="9"/>
        <v>CONSUMO PER CAPITA (kg o litros por individuo)Patatas FritasRTO CENTRO</v>
      </c>
      <c r="B609" s="20" t="s">
        <v>164</v>
      </c>
      <c r="C609" s="20" t="s">
        <v>23</v>
      </c>
      <c r="D609" s="20" t="s">
        <v>51</v>
      </c>
      <c r="E609" s="21">
        <v>9.3882399985941736E-2</v>
      </c>
      <c r="F609" s="21">
        <v>8.2573491205605115E-2</v>
      </c>
      <c r="G609" s="21">
        <v>0.13452168436014869</v>
      </c>
      <c r="H609" s="21">
        <v>0.16367090483133298</v>
      </c>
      <c r="I609" s="21">
        <v>0.13212357363456706</v>
      </c>
      <c r="J609" s="21">
        <v>0.13363475133014582</v>
      </c>
      <c r="K609" s="21">
        <v>0.17210516930626191</v>
      </c>
      <c r="L609" s="21">
        <v>0.12588785032639946</v>
      </c>
      <c r="M609" s="21">
        <v>0.13027498335005272</v>
      </c>
      <c r="N609" s="21"/>
      <c r="O609" s="21"/>
    </row>
    <row r="610" spans="1:15" x14ac:dyDescent="0.35">
      <c r="A610" s="20" t="str">
        <f t="shared" si="9"/>
        <v>CONSUMO PER CAPITA (kg o litros por individuo)Patatas FritasNORTE-CENTRO</v>
      </c>
      <c r="B610" s="20" t="s">
        <v>164</v>
      </c>
      <c r="C610" s="20" t="s">
        <v>23</v>
      </c>
      <c r="D610" s="20" t="s">
        <v>52</v>
      </c>
      <c r="E610" s="21">
        <v>0.10620864655097639</v>
      </c>
      <c r="F610" s="21">
        <v>0.11292750326305538</v>
      </c>
      <c r="G610" s="21">
        <v>0.19427559542536602</v>
      </c>
      <c r="H610" s="21">
        <v>9.468528257570917E-2</v>
      </c>
      <c r="I610" s="21">
        <v>0.11436598005320302</v>
      </c>
      <c r="J610" s="21">
        <v>0.13074542128788419</v>
      </c>
      <c r="K610" s="21">
        <v>0.16700096802388925</v>
      </c>
      <c r="L610" s="21">
        <v>9.9714220168773585E-2</v>
      </c>
      <c r="M610" s="21">
        <v>0.14194752884171208</v>
      </c>
      <c r="N610" s="21"/>
      <c r="O610" s="21"/>
    </row>
    <row r="611" spans="1:15" x14ac:dyDescent="0.35">
      <c r="A611" s="20" t="str">
        <f t="shared" si="9"/>
        <v>CONSUMO PER CAPITA (kg o litros por individuo)Patatas FritasNOROESTE</v>
      </c>
      <c r="B611" s="20" t="s">
        <v>164</v>
      </c>
      <c r="C611" s="20" t="s">
        <v>23</v>
      </c>
      <c r="D611" s="20" t="s">
        <v>53</v>
      </c>
      <c r="E611" s="21">
        <v>0.13920563501445554</v>
      </c>
      <c r="F611" s="21">
        <v>0.10212027826765191</v>
      </c>
      <c r="G611" s="21">
        <v>0.12245753997166679</v>
      </c>
      <c r="H611" s="21">
        <v>6.0987492357595846E-2</v>
      </c>
      <c r="I611" s="21">
        <v>8.5810466529849347E-2</v>
      </c>
      <c r="J611" s="21">
        <v>6.1292435888060416E-2</v>
      </c>
      <c r="K611" s="21">
        <v>8.2715057009503434E-2</v>
      </c>
      <c r="L611" s="21">
        <v>5.8971636248328192E-2</v>
      </c>
      <c r="M611" s="21">
        <v>3.7545833240216389E-2</v>
      </c>
      <c r="N611" s="21"/>
      <c r="O611" s="21"/>
    </row>
    <row r="612" spans="1:15" x14ac:dyDescent="0.35">
      <c r="A612" s="20" t="str">
        <f t="shared" si="9"/>
        <v>CONSUMO PER CAPITA (kg o litros por individuo)Patatas Fritas&lt;2MIL</v>
      </c>
      <c r="B612" s="20" t="s">
        <v>164</v>
      </c>
      <c r="C612" s="20" t="s">
        <v>23</v>
      </c>
      <c r="D612" s="20" t="s">
        <v>54</v>
      </c>
      <c r="E612" s="21">
        <v>8.9961071596523029E-2</v>
      </c>
      <c r="F612" s="21">
        <v>0.14687035446348598</v>
      </c>
      <c r="G612" s="21">
        <v>0.17737558445996249</v>
      </c>
      <c r="H612" s="21">
        <v>8.4304349662760042E-2</v>
      </c>
      <c r="I612" s="21">
        <v>9.8200248911915006E-2</v>
      </c>
      <c r="J612" s="21">
        <v>0.13208587505526681</v>
      </c>
      <c r="K612" s="21">
        <v>0.16338127268259275</v>
      </c>
      <c r="L612" s="21">
        <v>8.1469759521432566E-2</v>
      </c>
      <c r="M612" s="21">
        <v>0.14671850722078605</v>
      </c>
      <c r="N612" s="21"/>
      <c r="O612" s="21"/>
    </row>
    <row r="613" spans="1:15" x14ac:dyDescent="0.35">
      <c r="A613" s="20" t="str">
        <f t="shared" si="9"/>
        <v>CONSUMO PER CAPITA (kg o litros por individuo)Patatas Fritas2-5MIL</v>
      </c>
      <c r="B613" s="20" t="s">
        <v>164</v>
      </c>
      <c r="C613" s="20" t="s">
        <v>23</v>
      </c>
      <c r="D613" s="20" t="s">
        <v>55</v>
      </c>
      <c r="E613" s="21">
        <v>0.12057867699805959</v>
      </c>
      <c r="F613" s="21">
        <v>3.9815993869650242E-2</v>
      </c>
      <c r="G613" s="21">
        <v>0.10717569033506036</v>
      </c>
      <c r="H613" s="21">
        <v>7.4104025523190994E-2</v>
      </c>
      <c r="I613" s="21">
        <v>9.9466133841305218E-2</v>
      </c>
      <c r="J613" s="21">
        <v>8.3505384415799716E-2</v>
      </c>
      <c r="K613" s="21">
        <v>7.7844800837184841E-2</v>
      </c>
      <c r="L613" s="21">
        <v>7.0908421918894377E-2</v>
      </c>
      <c r="M613" s="21">
        <v>5.9143205346240062E-2</v>
      </c>
      <c r="N613" s="21"/>
      <c r="O613" s="21"/>
    </row>
    <row r="614" spans="1:15" x14ac:dyDescent="0.35">
      <c r="A614" s="20" t="str">
        <f t="shared" si="9"/>
        <v>CONSUMO PER CAPITA (kg o litros por individuo)Patatas Fritas5-10MIL</v>
      </c>
      <c r="B614" s="20" t="s">
        <v>164</v>
      </c>
      <c r="C614" s="20" t="s">
        <v>23</v>
      </c>
      <c r="D614" s="20" t="s">
        <v>56</v>
      </c>
      <c r="E614" s="21">
        <v>3.9885261117929907E-2</v>
      </c>
      <c r="F614" s="21">
        <v>6.7879051360683132E-2</v>
      </c>
      <c r="G614" s="21">
        <v>0.14629645329548979</v>
      </c>
      <c r="H614" s="21">
        <v>7.2507158690873569E-2</v>
      </c>
      <c r="I614" s="21">
        <v>9.0455293106507836E-2</v>
      </c>
      <c r="J614" s="21">
        <v>5.3457781752041196E-2</v>
      </c>
      <c r="K614" s="21">
        <v>6.023515143634995E-2</v>
      </c>
      <c r="L614" s="21">
        <v>6.0119484753165649E-2</v>
      </c>
      <c r="M614" s="21">
        <v>4.0966425738937967E-2</v>
      </c>
      <c r="N614" s="21"/>
      <c r="O614" s="21"/>
    </row>
    <row r="615" spans="1:15" x14ac:dyDescent="0.35">
      <c r="A615" s="20" t="str">
        <f t="shared" si="9"/>
        <v>CONSUMO PER CAPITA (kg o litros por individuo)Patatas Fritas10-30MIL</v>
      </c>
      <c r="B615" s="20" t="s">
        <v>164</v>
      </c>
      <c r="C615" s="20" t="s">
        <v>23</v>
      </c>
      <c r="D615" s="20" t="s">
        <v>57</v>
      </c>
      <c r="E615" s="21">
        <v>0.12651965014778363</v>
      </c>
      <c r="F615" s="21">
        <v>0.11886603954457253</v>
      </c>
      <c r="G615" s="21">
        <v>0.16607946814150237</v>
      </c>
      <c r="H615" s="21">
        <v>0.14597523029206053</v>
      </c>
      <c r="I615" s="21">
        <v>0.12815210485004716</v>
      </c>
      <c r="J615" s="21">
        <v>0.14107688194835494</v>
      </c>
      <c r="K615" s="21">
        <v>0.18882544686659022</v>
      </c>
      <c r="L615" s="21">
        <v>0.12990791166784943</v>
      </c>
      <c r="M615" s="21">
        <v>8.6401881009300824E-2</v>
      </c>
      <c r="N615" s="21"/>
      <c r="O615" s="21"/>
    </row>
    <row r="616" spans="1:15" x14ac:dyDescent="0.35">
      <c r="A616" s="20" t="str">
        <f t="shared" si="9"/>
        <v>CONSUMO PER CAPITA (kg o litros por individuo)Patatas Fritas30-100MIL</v>
      </c>
      <c r="B616" s="20" t="s">
        <v>164</v>
      </c>
      <c r="C616" s="20" t="s">
        <v>23</v>
      </c>
      <c r="D616" s="20" t="s">
        <v>58</v>
      </c>
      <c r="E616" s="21">
        <v>0.15279715185278722</v>
      </c>
      <c r="F616" s="21">
        <v>0.12493561651746352</v>
      </c>
      <c r="G616" s="21">
        <v>0.20575337227500692</v>
      </c>
      <c r="H616" s="21">
        <v>0.11844522986035064</v>
      </c>
      <c r="I616" s="21">
        <v>0.11695606397080019</v>
      </c>
      <c r="J616" s="21">
        <v>0.10656445929167728</v>
      </c>
      <c r="K616" s="21">
        <v>0.16929706832429656</v>
      </c>
      <c r="L616" s="21">
        <v>0.1102512826247469</v>
      </c>
      <c r="M616" s="21">
        <v>0.11200049008118283</v>
      </c>
      <c r="N616" s="21"/>
      <c r="O616" s="21"/>
    </row>
    <row r="617" spans="1:15" x14ac:dyDescent="0.35">
      <c r="A617" s="20" t="str">
        <f t="shared" si="9"/>
        <v>CONSUMO PER CAPITA (kg o litros por individuo)Patatas Fritas100-200MIL</v>
      </c>
      <c r="B617" s="20" t="s">
        <v>164</v>
      </c>
      <c r="C617" s="20" t="s">
        <v>23</v>
      </c>
      <c r="D617" s="20" t="s">
        <v>59</v>
      </c>
      <c r="E617" s="21">
        <v>7.7758612352061177E-2</v>
      </c>
      <c r="F617" s="21">
        <v>0.10451949972251162</v>
      </c>
      <c r="G617" s="21">
        <v>0.12600084161310979</v>
      </c>
      <c r="H617" s="21">
        <v>0.10583847208477261</v>
      </c>
      <c r="I617" s="21">
        <v>8.1558417712158174E-2</v>
      </c>
      <c r="J617" s="21">
        <v>0.10139263771627624</v>
      </c>
      <c r="K617" s="21">
        <v>0.14650085807543889</v>
      </c>
      <c r="L617" s="21">
        <v>0.10816340686963367</v>
      </c>
      <c r="M617" s="21">
        <v>7.5600335995692755E-2</v>
      </c>
      <c r="N617" s="21"/>
      <c r="O617" s="21"/>
    </row>
    <row r="618" spans="1:15" x14ac:dyDescent="0.35">
      <c r="A618" s="20" t="str">
        <f t="shared" si="9"/>
        <v>CONSUMO PER CAPITA (kg o litros por individuo)Patatas Fritas200-500MIL</v>
      </c>
      <c r="B618" s="20" t="s">
        <v>164</v>
      </c>
      <c r="C618" s="20" t="s">
        <v>23</v>
      </c>
      <c r="D618" s="20" t="s">
        <v>60</v>
      </c>
      <c r="E618" s="21">
        <v>6.8859526698853035E-2</v>
      </c>
      <c r="F618" s="21">
        <v>0.10139991822302191</v>
      </c>
      <c r="G618" s="21">
        <v>0.14927359808350238</v>
      </c>
      <c r="H618" s="21">
        <v>8.4717080932673008E-2</v>
      </c>
      <c r="I618" s="21">
        <v>6.742163825501224E-2</v>
      </c>
      <c r="J618" s="21">
        <v>8.3107357554125266E-2</v>
      </c>
      <c r="K618" s="21">
        <v>0.15773839940419149</v>
      </c>
      <c r="L618" s="21">
        <v>5.6006089648186867E-2</v>
      </c>
      <c r="M618" s="21">
        <v>8.4379331424100951E-2</v>
      </c>
      <c r="N618" s="21"/>
      <c r="O618" s="21"/>
    </row>
    <row r="619" spans="1:15" x14ac:dyDescent="0.35">
      <c r="A619" s="20" t="str">
        <f t="shared" si="9"/>
        <v>CONSUMO PER CAPITA (kg o litros por individuo)Patatas Fritas&gt;500MIL</v>
      </c>
      <c r="B619" s="20" t="s">
        <v>164</v>
      </c>
      <c r="C619" s="20" t="s">
        <v>23</v>
      </c>
      <c r="D619" s="20" t="s">
        <v>61</v>
      </c>
      <c r="E619" s="21">
        <v>0.11796525380610495</v>
      </c>
      <c r="F619" s="21">
        <v>0.11223282765153351</v>
      </c>
      <c r="G619" s="21">
        <v>0.18137610217513814</v>
      </c>
      <c r="H619" s="21">
        <v>0.12787144536923262</v>
      </c>
      <c r="I619" s="21">
        <v>9.4803028802161876E-2</v>
      </c>
      <c r="J619" s="21">
        <v>0.10776909511519905</v>
      </c>
      <c r="K619" s="21">
        <v>0.13798631889149712</v>
      </c>
      <c r="L619" s="21">
        <v>7.6006116039727858E-2</v>
      </c>
      <c r="M619" s="21">
        <v>7.3755720957136214E-2</v>
      </c>
      <c r="N619" s="21"/>
      <c r="O619" s="21"/>
    </row>
    <row r="620" spans="1:15" x14ac:dyDescent="0.35">
      <c r="A620" s="20" t="str">
        <f t="shared" si="9"/>
        <v>CONSUMO PER CAPITA (kg o litros por individuo)Patatas FritasDE 15 A 19 AÑOS</v>
      </c>
      <c r="B620" s="20" t="s">
        <v>164</v>
      </c>
      <c r="C620" s="20" t="s">
        <v>23</v>
      </c>
      <c r="D620" s="20" t="s">
        <v>62</v>
      </c>
      <c r="E620" s="21">
        <v>0.11448301238090083</v>
      </c>
      <c r="F620" s="21">
        <v>5.0149103334707519E-2</v>
      </c>
      <c r="G620" s="21">
        <v>9.9217173582686197E-2</v>
      </c>
      <c r="H620" s="21">
        <v>0.15896388353068563</v>
      </c>
      <c r="I620" s="21">
        <v>8.116888975854894E-2</v>
      </c>
      <c r="J620" s="21">
        <v>0.10274844520627553</v>
      </c>
      <c r="K620" s="21">
        <v>0.10243239973297033</v>
      </c>
      <c r="L620" s="21">
        <v>0.11625575231408609</v>
      </c>
      <c r="M620" s="21">
        <v>9.3739592756274012E-2</v>
      </c>
      <c r="N620" s="21"/>
      <c r="O620" s="21"/>
    </row>
    <row r="621" spans="1:15" x14ac:dyDescent="0.35">
      <c r="A621" s="20" t="str">
        <f t="shared" si="9"/>
        <v>CONSUMO PER CAPITA (kg o litros por individuo)Patatas FritasDE 20 A 24 AÑOS</v>
      </c>
      <c r="B621" s="20" t="s">
        <v>164</v>
      </c>
      <c r="C621" s="20" t="s">
        <v>23</v>
      </c>
      <c r="D621" s="20" t="s">
        <v>63</v>
      </c>
      <c r="E621" s="21">
        <v>6.4812854227462247E-2</v>
      </c>
      <c r="F621" s="21">
        <v>0.12395658762310439</v>
      </c>
      <c r="G621" s="21">
        <v>0.13197922950849209</v>
      </c>
      <c r="H621" s="21">
        <v>5.4980787353275086E-2</v>
      </c>
      <c r="I621" s="21">
        <v>9.4845084053395326E-2</v>
      </c>
      <c r="J621" s="21">
        <v>8.3578904148391905E-2</v>
      </c>
      <c r="K621" s="21">
        <v>0.10473060544957795</v>
      </c>
      <c r="L621" s="21">
        <v>0.11813594119491283</v>
      </c>
      <c r="M621" s="21">
        <v>6.5969965797019137E-2</v>
      </c>
      <c r="N621" s="21"/>
      <c r="O621" s="21"/>
    </row>
    <row r="622" spans="1:15" x14ac:dyDescent="0.35">
      <c r="A622" s="20" t="str">
        <f t="shared" si="9"/>
        <v>CONSUMO PER CAPITA (kg o litros por individuo)Patatas FritasDE 25 A 34 AÑOS</v>
      </c>
      <c r="B622" s="20" t="s">
        <v>164</v>
      </c>
      <c r="C622" s="20" t="s">
        <v>23</v>
      </c>
      <c r="D622" s="20" t="s">
        <v>64</v>
      </c>
      <c r="E622" s="21">
        <v>6.9562704688972771E-2</v>
      </c>
      <c r="F622" s="21">
        <v>4.9454677828431798E-2</v>
      </c>
      <c r="G622" s="21">
        <v>8.9244030633527843E-2</v>
      </c>
      <c r="H622" s="21">
        <v>5.6243680798232741E-2</v>
      </c>
      <c r="I622" s="21">
        <v>4.1695303958959477E-2</v>
      </c>
      <c r="J622" s="21">
        <v>4.5971573433527008E-2</v>
      </c>
      <c r="K622" s="21">
        <v>9.0938769087069299E-2</v>
      </c>
      <c r="L622" s="21">
        <v>4.2791546408204512E-2</v>
      </c>
      <c r="M622" s="21">
        <v>4.7802058264000406E-2</v>
      </c>
      <c r="N622" s="21"/>
      <c r="O622" s="21"/>
    </row>
    <row r="623" spans="1:15" x14ac:dyDescent="0.35">
      <c r="A623" s="20" t="str">
        <f t="shared" si="9"/>
        <v>CONSUMO PER CAPITA (kg o litros por individuo)Patatas FritasDE 35 A 49 AÑOS</v>
      </c>
      <c r="B623" s="20" t="s">
        <v>164</v>
      </c>
      <c r="C623" s="20" t="s">
        <v>23</v>
      </c>
      <c r="D623" s="20" t="s">
        <v>65</v>
      </c>
      <c r="E623" s="21">
        <v>9.1423702114962854E-2</v>
      </c>
      <c r="F623" s="21">
        <v>8.1393386420317085E-2</v>
      </c>
      <c r="G623" s="21">
        <v>0.14131395376943326</v>
      </c>
      <c r="H623" s="21">
        <v>6.7804699104210761E-2</v>
      </c>
      <c r="I623" s="21">
        <v>7.9874613337825875E-2</v>
      </c>
      <c r="J623" s="21">
        <v>8.0769334099696957E-2</v>
      </c>
      <c r="K623" s="21">
        <v>9.2755980448741074E-2</v>
      </c>
      <c r="L623" s="21">
        <v>6.0617119953951727E-2</v>
      </c>
      <c r="M623" s="21">
        <v>6.1306001124458297E-2</v>
      </c>
      <c r="N623" s="21"/>
      <c r="O623" s="21"/>
    </row>
    <row r="624" spans="1:15" x14ac:dyDescent="0.35">
      <c r="A624" s="20" t="str">
        <f t="shared" si="9"/>
        <v>CONSUMO PER CAPITA (kg o litros por individuo)Patatas FritasDE 50 A 59 AÑOS</v>
      </c>
      <c r="B624" s="20" t="s">
        <v>164</v>
      </c>
      <c r="C624" s="20" t="s">
        <v>23</v>
      </c>
      <c r="D624" s="20" t="s">
        <v>66</v>
      </c>
      <c r="E624" s="21">
        <v>0.10602202707012733</v>
      </c>
      <c r="F624" s="21">
        <v>0.12453106300706471</v>
      </c>
      <c r="G624" s="21">
        <v>0.17662963321713754</v>
      </c>
      <c r="H624" s="21">
        <v>0.12174132424611331</v>
      </c>
      <c r="I624" s="21">
        <v>0.10600111605116999</v>
      </c>
      <c r="J624" s="21">
        <v>9.8421468903139395E-2</v>
      </c>
      <c r="K624" s="21">
        <v>0.1448420632726759</v>
      </c>
      <c r="L624" s="21">
        <v>9.7267402398592176E-2</v>
      </c>
      <c r="M624" s="21">
        <v>9.4953503282620019E-2</v>
      </c>
      <c r="N624" s="21"/>
      <c r="O624" s="21"/>
    </row>
    <row r="625" spans="1:15" x14ac:dyDescent="0.35">
      <c r="A625" s="20" t="str">
        <f t="shared" si="9"/>
        <v>CONSUMO PER CAPITA (kg o litros por individuo)Patatas FritasDE 60 A 75 AÑOS</v>
      </c>
      <c r="B625" s="20" t="s">
        <v>164</v>
      </c>
      <c r="C625" s="20" t="s">
        <v>23</v>
      </c>
      <c r="D625" s="20" t="s">
        <v>67</v>
      </c>
      <c r="E625" s="21">
        <v>0.16716950202032893</v>
      </c>
      <c r="F625" s="21">
        <v>0.17456351917646512</v>
      </c>
      <c r="G625" s="21">
        <v>0.2653072798578654</v>
      </c>
      <c r="H625" s="21">
        <v>0.1916660422583501</v>
      </c>
      <c r="I625" s="21">
        <v>0.1659660711723408</v>
      </c>
      <c r="J625" s="21">
        <v>0.18477589808374906</v>
      </c>
      <c r="K625" s="21">
        <v>0.28222142147594315</v>
      </c>
      <c r="L625" s="21">
        <v>0.14292984976179673</v>
      </c>
      <c r="M625" s="21">
        <v>0.13671522862628263</v>
      </c>
      <c r="N625" s="21"/>
      <c r="O625" s="21"/>
    </row>
    <row r="626" spans="1:15" x14ac:dyDescent="0.35">
      <c r="A626" s="20" t="str">
        <f t="shared" si="9"/>
        <v>CONSUMO PER CAPITA (kg o litros por individuo)Patatas FritasNIVEL ALTO</v>
      </c>
      <c r="B626" s="20" t="s">
        <v>164</v>
      </c>
      <c r="C626" s="20" t="s">
        <v>23</v>
      </c>
      <c r="D626" s="20" t="s">
        <v>122</v>
      </c>
      <c r="E626" s="21">
        <v>0.1099292162095622</v>
      </c>
      <c r="F626" s="21">
        <v>0.12415024229108051</v>
      </c>
      <c r="G626" s="21">
        <v>0.17849332880492019</v>
      </c>
      <c r="H626" s="21">
        <v>8.4091661181940516E-2</v>
      </c>
      <c r="I626" s="21">
        <v>7.2666148261495089E-2</v>
      </c>
      <c r="J626" s="21">
        <v>7.9237999821430954E-2</v>
      </c>
      <c r="K626" s="21">
        <v>0.14074079372104209</v>
      </c>
      <c r="L626" s="21">
        <v>7.6843495769760656E-2</v>
      </c>
      <c r="M626" s="21">
        <v>5.6599524606403315E-2</v>
      </c>
      <c r="N626" s="21"/>
      <c r="O626" s="21"/>
    </row>
    <row r="627" spans="1:15" x14ac:dyDescent="0.35">
      <c r="A627" s="20" t="str">
        <f t="shared" si="9"/>
        <v>CONSUMO PER CAPITA (kg o litros por individuo)Patatas FritasNIVEL MEDIO ALTO</v>
      </c>
      <c r="B627" s="20" t="s">
        <v>164</v>
      </c>
      <c r="C627" s="20" t="s">
        <v>23</v>
      </c>
      <c r="D627" s="20" t="s">
        <v>123</v>
      </c>
      <c r="E627" s="21">
        <v>8.1170142369833123E-2</v>
      </c>
      <c r="F627" s="21">
        <v>7.784358044927471E-2</v>
      </c>
      <c r="G627" s="21">
        <v>0.14161637285607198</v>
      </c>
      <c r="H627" s="21">
        <v>7.9837514479198277E-2</v>
      </c>
      <c r="I627" s="21">
        <v>9.0603816434195461E-2</v>
      </c>
      <c r="J627" s="21">
        <v>7.5943632996009369E-2</v>
      </c>
      <c r="K627" s="21">
        <v>0.10432893351119564</v>
      </c>
      <c r="L627" s="21">
        <v>8.4918724855548813E-2</v>
      </c>
      <c r="M627" s="21">
        <v>9.4065814660215671E-2</v>
      </c>
      <c r="N627" s="21"/>
      <c r="O627" s="21"/>
    </row>
    <row r="628" spans="1:15" x14ac:dyDescent="0.35">
      <c r="A628" s="20" t="str">
        <f t="shared" si="9"/>
        <v>CONSUMO PER CAPITA (kg o litros por individuo)Patatas FritasNIVEL MEDIO</v>
      </c>
      <c r="B628" s="20" t="s">
        <v>164</v>
      </c>
      <c r="C628" s="20" t="s">
        <v>23</v>
      </c>
      <c r="D628" s="20" t="s">
        <v>124</v>
      </c>
      <c r="E628" s="21">
        <v>0.12699007544596971</v>
      </c>
      <c r="F628" s="21">
        <v>9.5617701339200445E-2</v>
      </c>
      <c r="G628" s="21">
        <v>0.17246531464769771</v>
      </c>
      <c r="H628" s="21">
        <v>0.13783147017877875</v>
      </c>
      <c r="I628" s="21">
        <v>0.1317799441471246</v>
      </c>
      <c r="J628" s="21">
        <v>0.12938225186830785</v>
      </c>
      <c r="K628" s="21">
        <v>0.17219252785272249</v>
      </c>
      <c r="L628" s="21">
        <v>0.10655002155848686</v>
      </c>
      <c r="M628" s="21">
        <v>9.9277103714113357E-2</v>
      </c>
      <c r="N628" s="21"/>
      <c r="O628" s="21"/>
    </row>
    <row r="629" spans="1:15" x14ac:dyDescent="0.35">
      <c r="A629" s="20" t="str">
        <f t="shared" si="9"/>
        <v>CONSUMO PER CAPITA (kg o litros por individuo)Patatas FritasNIVEL MEDIO BAJO</v>
      </c>
      <c r="B629" s="20" t="s">
        <v>164</v>
      </c>
      <c r="C629" s="20" t="s">
        <v>23</v>
      </c>
      <c r="D629" s="20" t="s">
        <v>125</v>
      </c>
      <c r="E629" s="21">
        <v>8.9415349576553893E-2</v>
      </c>
      <c r="F629" s="21">
        <v>7.7730434063038492E-2</v>
      </c>
      <c r="G629" s="21">
        <v>0.13679561721974695</v>
      </c>
      <c r="H629" s="21">
        <v>0.11304676659328153</v>
      </c>
      <c r="I629" s="21">
        <v>0.11361043656400963</v>
      </c>
      <c r="J629" s="21">
        <v>0.14088710540977198</v>
      </c>
      <c r="K629" s="21">
        <v>0.15081932469687107</v>
      </c>
      <c r="L629" s="21">
        <v>0.10331248211458507</v>
      </c>
      <c r="M629" s="21">
        <v>9.4249749274183489E-2</v>
      </c>
      <c r="N629" s="21"/>
      <c r="O629" s="21"/>
    </row>
    <row r="630" spans="1:15" x14ac:dyDescent="0.35">
      <c r="A630" s="20" t="str">
        <f t="shared" si="9"/>
        <v>CONSUMO PER CAPITA (kg o litros por individuo)Patatas FritasNIVEL BAJO</v>
      </c>
      <c r="B630" s="20" t="s">
        <v>164</v>
      </c>
      <c r="C630" s="20" t="s">
        <v>23</v>
      </c>
      <c r="D630" s="20" t="s">
        <v>144</v>
      </c>
      <c r="E630" s="21">
        <v>0.11723490664484471</v>
      </c>
      <c r="F630" s="21">
        <v>0.14450189174337147</v>
      </c>
      <c r="G630" s="21">
        <v>0.18142152597023048</v>
      </c>
      <c r="H630" s="21">
        <v>0.1267838477657966</v>
      </c>
      <c r="I630" s="21">
        <v>9.1886824480485824E-2</v>
      </c>
      <c r="J630" s="21">
        <v>9.9950867229298399E-2</v>
      </c>
      <c r="K630" s="21">
        <v>0.15748132714654184</v>
      </c>
      <c r="L630" s="21">
        <v>8.9761774894444007E-2</v>
      </c>
      <c r="M630" s="21">
        <v>9.089720155394368E-2</v>
      </c>
      <c r="N630" s="21"/>
      <c r="O630" s="21"/>
    </row>
    <row r="631" spans="1:15" x14ac:dyDescent="0.35">
      <c r="A631" s="20" t="str">
        <f t="shared" si="9"/>
        <v>CONSUMO PER CAPITA (kg o litros por individuo)Patatas FritasHOMBRE</v>
      </c>
      <c r="B631" s="20" t="s">
        <v>164</v>
      </c>
      <c r="C631" s="20" t="s">
        <v>23</v>
      </c>
      <c r="D631" s="20" t="s">
        <v>72</v>
      </c>
      <c r="E631" s="21">
        <v>9.9082345164667074E-2</v>
      </c>
      <c r="F631" s="21">
        <v>9.1482974642870876E-2</v>
      </c>
      <c r="G631" s="21">
        <v>0.12663552183231305</v>
      </c>
      <c r="H631" s="21">
        <v>0.10627885410353946</v>
      </c>
      <c r="I631" s="21">
        <v>0.1073563165497354</v>
      </c>
      <c r="J631" s="21">
        <v>0.11064729497323152</v>
      </c>
      <c r="K631" s="21">
        <v>0.16182511654182985</v>
      </c>
      <c r="L631" s="21">
        <v>9.2966376361396347E-2</v>
      </c>
      <c r="M631" s="21">
        <v>8.0406664801150537E-2</v>
      </c>
      <c r="N631" s="21"/>
      <c r="O631" s="21"/>
    </row>
    <row r="632" spans="1:15" x14ac:dyDescent="0.35">
      <c r="A632" s="20" t="str">
        <f t="shared" si="9"/>
        <v>CONSUMO PER CAPITA (kg o litros por individuo)Patatas FritasMUJER</v>
      </c>
      <c r="B632" s="20" t="s">
        <v>164</v>
      </c>
      <c r="C632" s="20" t="s">
        <v>23</v>
      </c>
      <c r="D632" s="20" t="s">
        <v>73</v>
      </c>
      <c r="E632" s="21">
        <v>0.11756361280850645</v>
      </c>
      <c r="F632" s="21">
        <v>0.12330473504229737</v>
      </c>
      <c r="G632" s="21">
        <v>0.20441871121278729</v>
      </c>
      <c r="H632" s="21">
        <v>0.1152630462825238</v>
      </c>
      <c r="I632" s="21">
        <v>9.4149643975735345E-2</v>
      </c>
      <c r="J632" s="21">
        <v>9.9723928136857432E-2</v>
      </c>
      <c r="K632" s="21">
        <v>0.13528488855017134</v>
      </c>
      <c r="L632" s="21">
        <v>9.1857154557904996E-2</v>
      </c>
      <c r="M632" s="21">
        <v>9.2379327391249891E-2</v>
      </c>
      <c r="N632" s="21"/>
      <c r="O632" s="21"/>
    </row>
    <row r="633" spans="1:15" x14ac:dyDescent="0.35">
      <c r="A633" s="20" t="str">
        <f t="shared" si="9"/>
        <v>CONSUMO PER CAPITA (kg o litros por individuo)Otros Snacks SaladosT.ESPAÑA</v>
      </c>
      <c r="B633" s="20" t="s">
        <v>164</v>
      </c>
      <c r="C633" s="20" t="s">
        <v>27</v>
      </c>
      <c r="D633" s="20" t="s">
        <v>44</v>
      </c>
      <c r="E633" s="21">
        <v>7.6510341330842391E-2</v>
      </c>
      <c r="F633" s="21">
        <v>7.5362258588174511E-2</v>
      </c>
      <c r="G633" s="21">
        <v>0.10267492458555634</v>
      </c>
      <c r="H633" s="21">
        <v>7.3678816854991225E-2</v>
      </c>
      <c r="I633" s="21">
        <v>8.0642987726908533E-2</v>
      </c>
      <c r="J633" s="21">
        <v>8.4324032558990583E-2</v>
      </c>
      <c r="K633" s="21">
        <v>0.10698772770838301</v>
      </c>
      <c r="L633" s="21">
        <v>7.6147566262346242E-2</v>
      </c>
      <c r="M633" s="21">
        <v>7.7842672938281995E-2</v>
      </c>
      <c r="N633" s="21"/>
      <c r="O633" s="21"/>
    </row>
    <row r="634" spans="1:15" x14ac:dyDescent="0.35">
      <c r="A634" s="20" t="str">
        <f t="shared" si="9"/>
        <v>CONSUMO PER CAPITA (kg o litros por individuo)Otros Snacks SaladosBCN AM</v>
      </c>
      <c r="B634" s="20" t="s">
        <v>164</v>
      </c>
      <c r="C634" s="20" t="s">
        <v>27</v>
      </c>
      <c r="D634" s="20" t="s">
        <v>46</v>
      </c>
      <c r="E634" s="21">
        <v>6.5396599405718528E-2</v>
      </c>
      <c r="F634" s="21">
        <v>9.356584977021809E-2</v>
      </c>
      <c r="G634" s="21">
        <v>8.0382519513225309E-2</v>
      </c>
      <c r="H634" s="21">
        <v>8.3822836307495055E-2</v>
      </c>
      <c r="I634" s="21">
        <v>0.11409375529171537</v>
      </c>
      <c r="J634" s="21">
        <v>0.1617259928833791</v>
      </c>
      <c r="K634" s="21">
        <v>0.12534445386304088</v>
      </c>
      <c r="L634" s="21">
        <v>4.7689129027817918E-2</v>
      </c>
      <c r="M634" s="21">
        <v>6.9535918030355026E-2</v>
      </c>
      <c r="N634" s="21"/>
      <c r="O634" s="21"/>
    </row>
    <row r="635" spans="1:15" x14ac:dyDescent="0.35">
      <c r="A635" s="20" t="str">
        <f t="shared" si="9"/>
        <v>CONSUMO PER CAPITA (kg o litros por individuo)Otros Snacks SaladosREST.CAT ARAGON</v>
      </c>
      <c r="B635" s="20" t="s">
        <v>164</v>
      </c>
      <c r="C635" s="20" t="s">
        <v>27</v>
      </c>
      <c r="D635" s="20" t="s">
        <v>47</v>
      </c>
      <c r="E635" s="21">
        <v>8.6522954098357224E-2</v>
      </c>
      <c r="F635" s="21">
        <v>8.182502425144686E-2</v>
      </c>
      <c r="G635" s="21">
        <v>0.1319850343970117</v>
      </c>
      <c r="H635" s="21">
        <v>7.3434467622458879E-2</v>
      </c>
      <c r="I635" s="21">
        <v>9.5178189699264462E-2</v>
      </c>
      <c r="J635" s="21">
        <v>9.9321218776541584E-2</v>
      </c>
      <c r="K635" s="21">
        <v>0.11766317543354919</v>
      </c>
      <c r="L635" s="21">
        <v>9.0802079077668504E-2</v>
      </c>
      <c r="M635" s="21">
        <v>6.5156066638869067E-2</v>
      </c>
      <c r="N635" s="21"/>
      <c r="O635" s="21"/>
    </row>
    <row r="636" spans="1:15" x14ac:dyDescent="0.35">
      <c r="A636" s="20" t="str">
        <f t="shared" si="9"/>
        <v>CONSUMO PER CAPITA (kg o litros por individuo)Otros Snacks SaladosLEVANTE</v>
      </c>
      <c r="B636" s="20" t="s">
        <v>164</v>
      </c>
      <c r="C636" s="20" t="s">
        <v>27</v>
      </c>
      <c r="D636" s="20" t="s">
        <v>48</v>
      </c>
      <c r="E636" s="21">
        <v>5.8854225300694236E-2</v>
      </c>
      <c r="F636" s="21">
        <v>5.903904688693247E-2</v>
      </c>
      <c r="G636" s="21">
        <v>0.10573451377046329</v>
      </c>
      <c r="H636" s="21">
        <v>4.5285330899337346E-2</v>
      </c>
      <c r="I636" s="21">
        <v>4.4830349635935761E-2</v>
      </c>
      <c r="J636" s="21">
        <v>4.5771646841506725E-2</v>
      </c>
      <c r="K636" s="21">
        <v>5.6724899733495524E-2</v>
      </c>
      <c r="L636" s="21">
        <v>3.5497497878847636E-2</v>
      </c>
      <c r="M636" s="21">
        <v>4.0529652756343945E-2</v>
      </c>
      <c r="N636" s="21"/>
      <c r="O636" s="21"/>
    </row>
    <row r="637" spans="1:15" x14ac:dyDescent="0.35">
      <c r="A637" s="20" t="str">
        <f t="shared" si="9"/>
        <v>CONSUMO PER CAPITA (kg o litros por individuo)Otros Snacks SaladosANDALUCIA</v>
      </c>
      <c r="B637" s="20" t="s">
        <v>164</v>
      </c>
      <c r="C637" s="20" t="s">
        <v>27</v>
      </c>
      <c r="D637" s="20" t="s">
        <v>49</v>
      </c>
      <c r="E637" s="21">
        <v>7.2073136308303171E-2</v>
      </c>
      <c r="F637" s="21">
        <v>5.8534850472376734E-2</v>
      </c>
      <c r="G637" s="21">
        <v>7.1387789161038273E-2</v>
      </c>
      <c r="H637" s="21">
        <v>7.022471058279306E-2</v>
      </c>
      <c r="I637" s="21">
        <v>6.9688771138940037E-2</v>
      </c>
      <c r="J637" s="21">
        <v>6.4389804457658545E-2</v>
      </c>
      <c r="K637" s="21">
        <v>0.10779472829072055</v>
      </c>
      <c r="L637" s="21">
        <v>7.7034255868431087E-2</v>
      </c>
      <c r="M637" s="21">
        <v>0.11494438936032901</v>
      </c>
      <c r="N637" s="21"/>
      <c r="O637" s="21"/>
    </row>
    <row r="638" spans="1:15" x14ac:dyDescent="0.35">
      <c r="A638" s="20" t="str">
        <f t="shared" si="9"/>
        <v>CONSUMO PER CAPITA (kg o litros por individuo)Otros Snacks SaladosMDD AM</v>
      </c>
      <c r="B638" s="20" t="s">
        <v>164</v>
      </c>
      <c r="C638" s="20" t="s">
        <v>27</v>
      </c>
      <c r="D638" s="20" t="s">
        <v>50</v>
      </c>
      <c r="E638" s="21">
        <v>9.9418506888738017E-2</v>
      </c>
      <c r="F638" s="21">
        <v>7.1972358114554713E-2</v>
      </c>
      <c r="G638" s="21">
        <v>0.12633096765236118</v>
      </c>
      <c r="H638" s="21">
        <v>5.7847302737721831E-2</v>
      </c>
      <c r="I638" s="21">
        <v>6.2303548661532426E-2</v>
      </c>
      <c r="J638" s="21">
        <v>7.7603724829877305E-2</v>
      </c>
      <c r="K638" s="21">
        <v>0.11046180467710671</v>
      </c>
      <c r="L638" s="21">
        <v>8.8743501737295158E-2</v>
      </c>
      <c r="M638" s="21">
        <v>6.497459972637519E-2</v>
      </c>
      <c r="N638" s="21"/>
      <c r="O638" s="21"/>
    </row>
    <row r="639" spans="1:15" x14ac:dyDescent="0.35">
      <c r="A639" s="20" t="str">
        <f t="shared" si="9"/>
        <v>CONSUMO PER CAPITA (kg o litros por individuo)Otros Snacks SaladosRTO CENTRO</v>
      </c>
      <c r="B639" s="20" t="s">
        <v>164</v>
      </c>
      <c r="C639" s="20" t="s">
        <v>27</v>
      </c>
      <c r="D639" s="20" t="s">
        <v>51</v>
      </c>
      <c r="E639" s="21">
        <v>0.11006509042718127</v>
      </c>
      <c r="F639" s="21">
        <v>9.5979016186329424E-2</v>
      </c>
      <c r="G639" s="21">
        <v>0.13817420634594493</v>
      </c>
      <c r="H639" s="21">
        <v>0.17294245277504283</v>
      </c>
      <c r="I639" s="21">
        <v>0.18076364255131838</v>
      </c>
      <c r="J639" s="21">
        <v>0.16122253731479763</v>
      </c>
      <c r="K639" s="21">
        <v>0.22247377332609511</v>
      </c>
      <c r="L639" s="21">
        <v>0.18995387884941425</v>
      </c>
      <c r="M639" s="21">
        <v>0.15701323669948872</v>
      </c>
      <c r="N639" s="21"/>
      <c r="O639" s="21"/>
    </row>
    <row r="640" spans="1:15" x14ac:dyDescent="0.35">
      <c r="A640" s="20" t="str">
        <f t="shared" si="9"/>
        <v>CONSUMO PER CAPITA (kg o litros por individuo)Otros Snacks SaladosNORTE-CENTRO</v>
      </c>
      <c r="B640" s="20" t="s">
        <v>164</v>
      </c>
      <c r="C640" s="20" t="s">
        <v>27</v>
      </c>
      <c r="D640" s="20" t="s">
        <v>52</v>
      </c>
      <c r="E640" s="21">
        <v>7.4877982011105682E-2</v>
      </c>
      <c r="F640" s="21">
        <v>9.8309011993021791E-2</v>
      </c>
      <c r="G640" s="21">
        <v>0.12724128331991238</v>
      </c>
      <c r="H640" s="21">
        <v>7.0765642717929705E-2</v>
      </c>
      <c r="I640" s="21">
        <v>6.4713159274418078E-2</v>
      </c>
      <c r="J640" s="21">
        <v>7.4628327970170244E-2</v>
      </c>
      <c r="K640" s="21">
        <v>7.8165637014334627E-2</v>
      </c>
      <c r="L640" s="21">
        <v>5.8749432425560896E-2</v>
      </c>
      <c r="M640" s="21">
        <v>6.7101914547073996E-2</v>
      </c>
      <c r="N640" s="21"/>
      <c r="O640" s="21"/>
    </row>
    <row r="641" spans="1:15" x14ac:dyDescent="0.35">
      <c r="A641" s="20" t="str">
        <f t="shared" si="9"/>
        <v>CONSUMO PER CAPITA (kg o litros por individuo)Otros Snacks SaladosNOROESTE</v>
      </c>
      <c r="B641" s="20" t="s">
        <v>164</v>
      </c>
      <c r="C641" s="20" t="s">
        <v>27</v>
      </c>
      <c r="D641" s="20" t="s">
        <v>53</v>
      </c>
      <c r="E641" s="21">
        <v>4.5745722750849573E-2</v>
      </c>
      <c r="F641" s="21">
        <v>7.2207451594446581E-2</v>
      </c>
      <c r="G641" s="21">
        <v>4.8914004565022477E-2</v>
      </c>
      <c r="H641" s="21">
        <v>3.9731171467287899E-2</v>
      </c>
      <c r="I641" s="21">
        <v>4.9139193398154993E-2</v>
      </c>
      <c r="J641" s="21">
        <v>3.0889740904821387E-2</v>
      </c>
      <c r="K641" s="21">
        <v>6.0029492708073597E-2</v>
      </c>
      <c r="L641" s="21">
        <v>3.2068536351055582E-2</v>
      </c>
      <c r="M641" s="21">
        <v>3.4159214022339852E-2</v>
      </c>
      <c r="N641" s="21"/>
      <c r="O641" s="21"/>
    </row>
    <row r="642" spans="1:15" x14ac:dyDescent="0.35">
      <c r="A642" s="20" t="str">
        <f t="shared" si="9"/>
        <v>CONSUMO PER CAPITA (kg o litros por individuo)Otros Snacks Salados&lt;2MIL</v>
      </c>
      <c r="B642" s="20" t="s">
        <v>164</v>
      </c>
      <c r="C642" s="20" t="s">
        <v>27</v>
      </c>
      <c r="D642" s="20" t="s">
        <v>54</v>
      </c>
      <c r="E642" s="21">
        <v>5.7255978651007962E-2</v>
      </c>
      <c r="F642" s="21">
        <v>6.6791674713202312E-2</v>
      </c>
      <c r="G642" s="21">
        <v>0.12152123210268673</v>
      </c>
      <c r="H642" s="21">
        <v>3.728984817004595E-2</v>
      </c>
      <c r="I642" s="21">
        <v>9.0850946640876187E-2</v>
      </c>
      <c r="J642" s="21">
        <v>8.2415732630350486E-2</v>
      </c>
      <c r="K642" s="21">
        <v>0.11193805377291444</v>
      </c>
      <c r="L642" s="21">
        <v>7.2407375028975221E-2</v>
      </c>
      <c r="M642" s="21">
        <v>9.9155777346782339E-2</v>
      </c>
      <c r="N642" s="21"/>
      <c r="O642" s="21"/>
    </row>
    <row r="643" spans="1:15" x14ac:dyDescent="0.35">
      <c r="A643" s="20" t="str">
        <f t="shared" si="9"/>
        <v>CONSUMO PER CAPITA (kg o litros por individuo)Otros Snacks Salados2-5MIL</v>
      </c>
      <c r="B643" s="20" t="s">
        <v>164</v>
      </c>
      <c r="C643" s="20" t="s">
        <v>27</v>
      </c>
      <c r="D643" s="20" t="s">
        <v>55</v>
      </c>
      <c r="E643" s="21">
        <v>6.1712446681271682E-2</v>
      </c>
      <c r="F643" s="21">
        <v>8.3463298083544288E-2</v>
      </c>
      <c r="G643" s="21">
        <v>0.1011261760179063</v>
      </c>
      <c r="H643" s="21">
        <v>7.5108749574350403E-2</v>
      </c>
      <c r="I643" s="21">
        <v>5.2556627852075329E-2</v>
      </c>
      <c r="J643" s="21">
        <v>5.1441362052048141E-2</v>
      </c>
      <c r="K643" s="21">
        <v>7.260744422081454E-2</v>
      </c>
      <c r="L643" s="21">
        <v>6.0489545023044385E-2</v>
      </c>
      <c r="M643" s="21">
        <v>4.7033077245516773E-2</v>
      </c>
      <c r="N643" s="21"/>
      <c r="O643" s="21"/>
    </row>
    <row r="644" spans="1:15" x14ac:dyDescent="0.35">
      <c r="A644" s="20" t="str">
        <f t="shared" ref="A644:A707" si="10">B644&amp;C644&amp;D644</f>
        <v>CONSUMO PER CAPITA (kg o litros por individuo)Otros Snacks Salados5-10MIL</v>
      </c>
      <c r="B644" s="20" t="s">
        <v>164</v>
      </c>
      <c r="C644" s="20" t="s">
        <v>27</v>
      </c>
      <c r="D644" s="20" t="s">
        <v>56</v>
      </c>
      <c r="E644" s="21">
        <v>6.2699567026261491E-2</v>
      </c>
      <c r="F644" s="21">
        <v>4.1115197045264687E-2</v>
      </c>
      <c r="G644" s="21">
        <v>4.8442438634774612E-2</v>
      </c>
      <c r="H644" s="21">
        <v>4.1195438638402332E-2</v>
      </c>
      <c r="I644" s="21">
        <v>7.0658780507092303E-2</v>
      </c>
      <c r="J644" s="21">
        <v>4.8480445876780728E-2</v>
      </c>
      <c r="K644" s="21">
        <v>6.0871886633381722E-2</v>
      </c>
      <c r="L644" s="21">
        <v>3.8944991395651475E-2</v>
      </c>
      <c r="M644" s="21">
        <v>8.0278039083915523E-2</v>
      </c>
      <c r="N644" s="21"/>
      <c r="O644" s="21"/>
    </row>
    <row r="645" spans="1:15" x14ac:dyDescent="0.35">
      <c r="A645" s="20" t="str">
        <f t="shared" si="10"/>
        <v>CONSUMO PER CAPITA (kg o litros por individuo)Otros Snacks Salados10-30MIL</v>
      </c>
      <c r="B645" s="20" t="s">
        <v>164</v>
      </c>
      <c r="C645" s="20" t="s">
        <v>27</v>
      </c>
      <c r="D645" s="20" t="s">
        <v>57</v>
      </c>
      <c r="E645" s="21">
        <v>8.3506053971868832E-2</v>
      </c>
      <c r="F645" s="21">
        <v>0.10980439916642282</v>
      </c>
      <c r="G645" s="21">
        <v>0.13369182583981334</v>
      </c>
      <c r="H645" s="21">
        <v>0.12060658242343789</v>
      </c>
      <c r="I645" s="21">
        <v>0.11336794680476045</v>
      </c>
      <c r="J645" s="21">
        <v>9.3546857255956212E-2</v>
      </c>
      <c r="K645" s="21">
        <v>0.12766507532704241</v>
      </c>
      <c r="L645" s="21">
        <v>9.5865955262119065E-2</v>
      </c>
      <c r="M645" s="21">
        <v>9.9053501750734241E-2</v>
      </c>
      <c r="N645" s="21"/>
      <c r="O645" s="21"/>
    </row>
    <row r="646" spans="1:15" x14ac:dyDescent="0.35">
      <c r="A646" s="20" t="str">
        <f t="shared" si="10"/>
        <v>CONSUMO PER CAPITA (kg o litros por individuo)Otros Snacks Salados30-100MIL</v>
      </c>
      <c r="B646" s="20" t="s">
        <v>164</v>
      </c>
      <c r="C646" s="20" t="s">
        <v>27</v>
      </c>
      <c r="D646" s="20" t="s">
        <v>58</v>
      </c>
      <c r="E646" s="21">
        <v>7.4715268411599131E-2</v>
      </c>
      <c r="F646" s="21">
        <v>6.0677955590150767E-2</v>
      </c>
      <c r="G646" s="21">
        <v>0.10737939740093003</v>
      </c>
      <c r="H646" s="21">
        <v>6.8051371218043652E-2</v>
      </c>
      <c r="I646" s="21">
        <v>8.3796737161708532E-2</v>
      </c>
      <c r="J646" s="21">
        <v>8.726940563540754E-2</v>
      </c>
      <c r="K646" s="21">
        <v>0.10078378870082863</v>
      </c>
      <c r="L646" s="21">
        <v>7.9509740093739512E-2</v>
      </c>
      <c r="M646" s="21">
        <v>7.9010642887139867E-2</v>
      </c>
      <c r="N646" s="21"/>
      <c r="O646" s="21"/>
    </row>
    <row r="647" spans="1:15" x14ac:dyDescent="0.35">
      <c r="A647" s="20" t="str">
        <f t="shared" si="10"/>
        <v>CONSUMO PER CAPITA (kg o litros por individuo)Otros Snacks Salados100-200MIL</v>
      </c>
      <c r="B647" s="20" t="s">
        <v>164</v>
      </c>
      <c r="C647" s="20" t="s">
        <v>27</v>
      </c>
      <c r="D647" s="20" t="s">
        <v>59</v>
      </c>
      <c r="E647" s="21">
        <v>9.8348788533081669E-2</v>
      </c>
      <c r="F647" s="21">
        <v>5.6738601856447697E-2</v>
      </c>
      <c r="G647" s="21">
        <v>9.1216602458078902E-2</v>
      </c>
      <c r="H647" s="21">
        <v>7.2547757228232812E-2</v>
      </c>
      <c r="I647" s="21">
        <v>6.8304246637796939E-2</v>
      </c>
      <c r="J647" s="21">
        <v>9.5598608673210045E-2</v>
      </c>
      <c r="K647" s="21">
        <v>0.12249677676170626</v>
      </c>
      <c r="L647" s="21">
        <v>0.10148079886588177</v>
      </c>
      <c r="M647" s="21">
        <v>6.4102069693045174E-2</v>
      </c>
      <c r="N647" s="21"/>
      <c r="O647" s="21"/>
    </row>
    <row r="648" spans="1:15" x14ac:dyDescent="0.35">
      <c r="A648" s="20" t="str">
        <f t="shared" si="10"/>
        <v>CONSUMO PER CAPITA (kg o litros por individuo)Otros Snacks Salados200-500MIL</v>
      </c>
      <c r="B648" s="20" t="s">
        <v>164</v>
      </c>
      <c r="C648" s="20" t="s">
        <v>27</v>
      </c>
      <c r="D648" s="20" t="s">
        <v>60</v>
      </c>
      <c r="E648" s="21">
        <v>7.7390021874248316E-2</v>
      </c>
      <c r="F648" s="21">
        <v>8.1788451129149634E-2</v>
      </c>
      <c r="G648" s="21">
        <v>0.10384287583663178</v>
      </c>
      <c r="H648" s="21">
        <v>6.8153053014877757E-2</v>
      </c>
      <c r="I648" s="21">
        <v>7.7319957053704244E-2</v>
      </c>
      <c r="J648" s="21">
        <v>8.1503472067005742E-2</v>
      </c>
      <c r="K648" s="21">
        <v>0.11353882054111469</v>
      </c>
      <c r="L648" s="21">
        <v>4.6401873559910052E-2</v>
      </c>
      <c r="M648" s="21">
        <v>4.8786593517838706E-2</v>
      </c>
      <c r="N648" s="21"/>
      <c r="O648" s="21"/>
    </row>
    <row r="649" spans="1:15" x14ac:dyDescent="0.35">
      <c r="A649" s="20" t="str">
        <f t="shared" si="10"/>
        <v>CONSUMO PER CAPITA (kg o litros por individuo)Otros Snacks Salados&gt;500MIL</v>
      </c>
      <c r="B649" s="20" t="s">
        <v>164</v>
      </c>
      <c r="C649" s="20" t="s">
        <v>27</v>
      </c>
      <c r="D649" s="20" t="s">
        <v>61</v>
      </c>
      <c r="E649" s="21">
        <v>7.6013859544850709E-2</v>
      </c>
      <c r="F649" s="21">
        <v>7.9506561485161442E-2</v>
      </c>
      <c r="G649" s="21">
        <v>9.0079729752807924E-2</v>
      </c>
      <c r="H649" s="21">
        <v>6.2433301325916714E-2</v>
      </c>
      <c r="I649" s="21">
        <v>6.3797282501724145E-2</v>
      </c>
      <c r="J649" s="21">
        <v>9.6396623724775324E-2</v>
      </c>
      <c r="K649" s="21">
        <v>0.11147240267970053</v>
      </c>
      <c r="L649" s="21">
        <v>8.3271430938615595E-2</v>
      </c>
      <c r="M649" s="21">
        <v>8.8256411748491012E-2</v>
      </c>
      <c r="N649" s="21"/>
      <c r="O649" s="21"/>
    </row>
    <row r="650" spans="1:15" x14ac:dyDescent="0.35">
      <c r="A650" s="20" t="str">
        <f t="shared" si="10"/>
        <v>CONSUMO PER CAPITA (kg o litros por individuo)Otros Snacks SaladosDE 15 A 19 AÑOS</v>
      </c>
      <c r="B650" s="20" t="s">
        <v>164</v>
      </c>
      <c r="C650" s="20" t="s">
        <v>27</v>
      </c>
      <c r="D650" s="20" t="s">
        <v>62</v>
      </c>
      <c r="E650" s="21">
        <v>0.10264264228601302</v>
      </c>
      <c r="F650" s="21">
        <v>6.4979587323387752E-2</v>
      </c>
      <c r="G650" s="21">
        <v>7.6370658931223676E-2</v>
      </c>
      <c r="H650" s="21">
        <v>8.9024085645919807E-2</v>
      </c>
      <c r="I650" s="21">
        <v>9.7063120918886345E-2</v>
      </c>
      <c r="J650" s="21">
        <v>0.14810318181085227</v>
      </c>
      <c r="K650" s="21">
        <v>0.14414379968521426</v>
      </c>
      <c r="L650" s="21">
        <v>0.18832198564373959</v>
      </c>
      <c r="M650" s="21">
        <v>0.13926386557165846</v>
      </c>
      <c r="N650" s="21"/>
      <c r="O650" s="21"/>
    </row>
    <row r="651" spans="1:15" x14ac:dyDescent="0.35">
      <c r="A651" s="20" t="str">
        <f t="shared" si="10"/>
        <v>CONSUMO PER CAPITA (kg o litros por individuo)Otros Snacks SaladosDE 20 A 24 AÑOS</v>
      </c>
      <c r="B651" s="20" t="s">
        <v>164</v>
      </c>
      <c r="C651" s="20" t="s">
        <v>27</v>
      </c>
      <c r="D651" s="20" t="s">
        <v>63</v>
      </c>
      <c r="E651" s="21">
        <v>7.5679005326624388E-2</v>
      </c>
      <c r="F651" s="21">
        <v>5.940868338905253E-2</v>
      </c>
      <c r="G651" s="21">
        <v>5.2133428336902689E-2</v>
      </c>
      <c r="H651" s="21">
        <v>5.9298677252328916E-2</v>
      </c>
      <c r="I651" s="21">
        <v>4.7571497723151786E-2</v>
      </c>
      <c r="J651" s="21">
        <v>3.5217446901124633E-2</v>
      </c>
      <c r="K651" s="21">
        <v>3.4911715414267706E-2</v>
      </c>
      <c r="L651" s="21">
        <v>5.7673271744752168E-2</v>
      </c>
      <c r="M651" s="21">
        <v>6.4008176923198656E-2</v>
      </c>
      <c r="N651" s="21"/>
      <c r="O651" s="21"/>
    </row>
    <row r="652" spans="1:15" x14ac:dyDescent="0.35">
      <c r="A652" s="20" t="str">
        <f t="shared" si="10"/>
        <v>CONSUMO PER CAPITA (kg o litros por individuo)Otros Snacks SaladosDE 25 A 34 AÑOS</v>
      </c>
      <c r="B652" s="20" t="s">
        <v>164</v>
      </c>
      <c r="C652" s="20" t="s">
        <v>27</v>
      </c>
      <c r="D652" s="20" t="s">
        <v>64</v>
      </c>
      <c r="E652" s="21">
        <v>6.1235871956081475E-2</v>
      </c>
      <c r="F652" s="21">
        <v>7.8254805746559505E-2</v>
      </c>
      <c r="G652" s="21">
        <v>8.3575793534189133E-2</v>
      </c>
      <c r="H652" s="21">
        <v>6.7423914889739492E-2</v>
      </c>
      <c r="I652" s="21">
        <v>4.3175545793397684E-2</v>
      </c>
      <c r="J652" s="21">
        <v>4.3597678469679088E-2</v>
      </c>
      <c r="K652" s="21">
        <v>8.432348833070745E-2</v>
      </c>
      <c r="L652" s="21">
        <v>3.2010904451805898E-2</v>
      </c>
      <c r="M652" s="21">
        <v>3.3015919639912059E-2</v>
      </c>
      <c r="N652" s="21"/>
      <c r="O652" s="21"/>
    </row>
    <row r="653" spans="1:15" x14ac:dyDescent="0.35">
      <c r="A653" s="20" t="str">
        <f t="shared" si="10"/>
        <v>CONSUMO PER CAPITA (kg o litros por individuo)Otros Snacks SaladosDE 35 A 49 AÑOS</v>
      </c>
      <c r="B653" s="20" t="s">
        <v>164</v>
      </c>
      <c r="C653" s="20" t="s">
        <v>27</v>
      </c>
      <c r="D653" s="20" t="s">
        <v>65</v>
      </c>
      <c r="E653" s="21">
        <v>7.9327897903410133E-2</v>
      </c>
      <c r="F653" s="21">
        <v>9.3282620922820955E-2</v>
      </c>
      <c r="G653" s="21">
        <v>0.12150050733201731</v>
      </c>
      <c r="H653" s="21">
        <v>6.02125770913036E-2</v>
      </c>
      <c r="I653" s="21">
        <v>7.7674545208261558E-2</v>
      </c>
      <c r="J653" s="21">
        <v>8.6230359863261566E-2</v>
      </c>
      <c r="K653" s="21">
        <v>0.11132962540756434</v>
      </c>
      <c r="L653" s="21">
        <v>7.2743433593273704E-2</v>
      </c>
      <c r="M653" s="21">
        <v>9.0149907611155711E-2</v>
      </c>
      <c r="N653" s="21"/>
      <c r="O653" s="21"/>
    </row>
    <row r="654" spans="1:15" x14ac:dyDescent="0.35">
      <c r="A654" s="20" t="str">
        <f t="shared" si="10"/>
        <v>CONSUMO PER CAPITA (kg o litros por individuo)Otros Snacks SaladosDE 50 A 59 AÑOS</v>
      </c>
      <c r="B654" s="20" t="s">
        <v>164</v>
      </c>
      <c r="C654" s="20" t="s">
        <v>27</v>
      </c>
      <c r="D654" s="20" t="s">
        <v>66</v>
      </c>
      <c r="E654" s="21">
        <v>8.5294695096378034E-2</v>
      </c>
      <c r="F654" s="21">
        <v>7.547265991899052E-2</v>
      </c>
      <c r="G654" s="21">
        <v>0.12191945877266915</v>
      </c>
      <c r="H654" s="21">
        <v>7.0410483964515186E-2</v>
      </c>
      <c r="I654" s="21">
        <v>7.0760804815921993E-2</v>
      </c>
      <c r="J654" s="21">
        <v>9.0201614642271222E-2</v>
      </c>
      <c r="K654" s="21">
        <v>0.1077025703512217</v>
      </c>
      <c r="L654" s="21">
        <v>5.2283523125876162E-2</v>
      </c>
      <c r="M654" s="21">
        <v>6.7460986636602077E-2</v>
      </c>
      <c r="N654" s="21"/>
      <c r="O654" s="21"/>
    </row>
    <row r="655" spans="1:15" x14ac:dyDescent="0.35">
      <c r="A655" s="20" t="str">
        <f t="shared" si="10"/>
        <v>CONSUMO PER CAPITA (kg o litros por individuo)Otros Snacks SaladosDE 60 A 75 AÑOS</v>
      </c>
      <c r="B655" s="20" t="s">
        <v>164</v>
      </c>
      <c r="C655" s="20" t="s">
        <v>27</v>
      </c>
      <c r="D655" s="20" t="s">
        <v>67</v>
      </c>
      <c r="E655" s="21">
        <v>6.7349569996060871E-2</v>
      </c>
      <c r="F655" s="21">
        <v>5.872972716463408E-2</v>
      </c>
      <c r="G655" s="21">
        <v>9.722364514497521E-2</v>
      </c>
      <c r="H655" s="21">
        <v>9.699008994406362E-2</v>
      </c>
      <c r="I655" s="21">
        <v>0.12106170017478567</v>
      </c>
      <c r="J655" s="21">
        <v>9.796553243273956E-2</v>
      </c>
      <c r="K655" s="21">
        <v>0.12565414076823994</v>
      </c>
      <c r="L655" s="21">
        <v>9.9695607437649658E-2</v>
      </c>
      <c r="M655" s="21">
        <v>8.622138056659788E-2</v>
      </c>
      <c r="N655" s="21"/>
      <c r="O655" s="21"/>
    </row>
    <row r="656" spans="1:15" x14ac:dyDescent="0.35">
      <c r="A656" s="20" t="str">
        <f t="shared" si="10"/>
        <v>CONSUMO PER CAPITA (kg o litros por individuo)Otros Snacks SaladosNIVEL ALTO</v>
      </c>
      <c r="B656" s="20" t="s">
        <v>164</v>
      </c>
      <c r="C656" s="20" t="s">
        <v>27</v>
      </c>
      <c r="D656" s="20" t="s">
        <v>122</v>
      </c>
      <c r="E656" s="21">
        <v>9.548146215783869E-2</v>
      </c>
      <c r="F656" s="21">
        <v>8.3177728702516926E-2</v>
      </c>
      <c r="G656" s="21">
        <v>0.11310478442807115</v>
      </c>
      <c r="H656" s="21">
        <v>6.0414320906652393E-2</v>
      </c>
      <c r="I656" s="21">
        <v>6.5534056384777523E-2</v>
      </c>
      <c r="J656" s="21">
        <v>7.3610764422284522E-2</v>
      </c>
      <c r="K656" s="21">
        <v>0.13038753271359502</v>
      </c>
      <c r="L656" s="21">
        <v>0.108535960728197</v>
      </c>
      <c r="M656" s="21">
        <v>8.1852136881886861E-2</v>
      </c>
      <c r="N656" s="21"/>
      <c r="O656" s="21"/>
    </row>
    <row r="657" spans="1:15" x14ac:dyDescent="0.35">
      <c r="A657" s="20" t="str">
        <f t="shared" si="10"/>
        <v>CONSUMO PER CAPITA (kg o litros por individuo)Otros Snacks SaladosNIVEL MEDIO ALTO</v>
      </c>
      <c r="B657" s="20" t="s">
        <v>164</v>
      </c>
      <c r="C657" s="20" t="s">
        <v>27</v>
      </c>
      <c r="D657" s="20" t="s">
        <v>123</v>
      </c>
      <c r="E657" s="21">
        <v>6.3495701175329669E-2</v>
      </c>
      <c r="F657" s="21">
        <v>6.1638561039740886E-2</v>
      </c>
      <c r="G657" s="21">
        <v>6.6964402060557787E-2</v>
      </c>
      <c r="H657" s="21">
        <v>5.0374384898157112E-2</v>
      </c>
      <c r="I657" s="21">
        <v>3.7008764640599191E-2</v>
      </c>
      <c r="J657" s="21">
        <v>6.5904887352279617E-2</v>
      </c>
      <c r="K657" s="21">
        <v>6.7844632588061463E-2</v>
      </c>
      <c r="L657" s="21">
        <v>4.2303081460712488E-2</v>
      </c>
      <c r="M657" s="21">
        <v>7.6079268634087149E-2</v>
      </c>
      <c r="N657" s="21"/>
      <c r="O657" s="21"/>
    </row>
    <row r="658" spans="1:15" x14ac:dyDescent="0.35">
      <c r="A658" s="20" t="str">
        <f t="shared" si="10"/>
        <v>CONSUMO PER CAPITA (kg o litros por individuo)Otros Snacks SaladosNIVEL MEDIO</v>
      </c>
      <c r="B658" s="20" t="s">
        <v>164</v>
      </c>
      <c r="C658" s="20" t="s">
        <v>27</v>
      </c>
      <c r="D658" s="20" t="s">
        <v>124</v>
      </c>
      <c r="E658" s="21">
        <v>7.1228003840960105E-2</v>
      </c>
      <c r="F658" s="21">
        <v>6.461213687699785E-2</v>
      </c>
      <c r="G658" s="21">
        <v>0.11221294693643855</v>
      </c>
      <c r="H658" s="21">
        <v>0.10062805154479897</v>
      </c>
      <c r="I658" s="21">
        <v>0.12881752659073489</v>
      </c>
      <c r="J658" s="21">
        <v>0.11261244384282997</v>
      </c>
      <c r="K658" s="21">
        <v>0.1297967608884639</v>
      </c>
      <c r="L658" s="21">
        <v>0.10017077204118066</v>
      </c>
      <c r="M658" s="21">
        <v>9.9045933434850103E-2</v>
      </c>
      <c r="N658" s="21"/>
      <c r="O658" s="21"/>
    </row>
    <row r="659" spans="1:15" x14ac:dyDescent="0.35">
      <c r="A659" s="20" t="str">
        <f t="shared" si="10"/>
        <v>CONSUMO PER CAPITA (kg o litros por individuo)Otros Snacks SaladosNIVEL MEDIO BAJO</v>
      </c>
      <c r="B659" s="20" t="s">
        <v>164</v>
      </c>
      <c r="C659" s="20" t="s">
        <v>27</v>
      </c>
      <c r="D659" s="20" t="s">
        <v>125</v>
      </c>
      <c r="E659" s="21">
        <v>6.4966045420447288E-2</v>
      </c>
      <c r="F659" s="21">
        <v>5.9033804248001136E-2</v>
      </c>
      <c r="G659" s="21">
        <v>9.0588040946020215E-2</v>
      </c>
      <c r="H659" s="21">
        <v>4.3340653341595328E-2</v>
      </c>
      <c r="I659" s="21">
        <v>7.5276914929890346E-2</v>
      </c>
      <c r="J659" s="21">
        <v>7.7949649789534545E-2</v>
      </c>
      <c r="K659" s="21">
        <v>7.214886260136491E-2</v>
      </c>
      <c r="L659" s="21">
        <v>5.5226358520988929E-2</v>
      </c>
      <c r="M659" s="21">
        <v>6.0871554626662425E-2</v>
      </c>
      <c r="N659" s="21"/>
      <c r="O659" s="21"/>
    </row>
    <row r="660" spans="1:15" x14ac:dyDescent="0.35">
      <c r="A660" s="20" t="str">
        <f t="shared" si="10"/>
        <v>CONSUMO PER CAPITA (kg o litros por individuo)Otros Snacks SaladosNIVEL BAJO</v>
      </c>
      <c r="B660" s="20" t="s">
        <v>164</v>
      </c>
      <c r="C660" s="20" t="s">
        <v>27</v>
      </c>
      <c r="D660" s="20" t="s">
        <v>144</v>
      </c>
      <c r="E660" s="21">
        <v>7.9928517362394425E-2</v>
      </c>
      <c r="F660" s="21">
        <v>0.10002716614005677</v>
      </c>
      <c r="G660" s="21">
        <v>0.11381808007584426</v>
      </c>
      <c r="H660" s="21">
        <v>9.3208556910975071E-2</v>
      </c>
      <c r="I660" s="21">
        <v>7.4436725295183331E-2</v>
      </c>
      <c r="J660" s="21">
        <v>8.0274710472183458E-2</v>
      </c>
      <c r="K660" s="21">
        <v>0.10743406037485241</v>
      </c>
      <c r="L660" s="21">
        <v>5.3260343825279846E-2</v>
      </c>
      <c r="M660" s="21">
        <v>6.2743631463688568E-2</v>
      </c>
      <c r="N660" s="21"/>
      <c r="O660" s="21"/>
    </row>
    <row r="661" spans="1:15" x14ac:dyDescent="0.35">
      <c r="A661" s="20" t="str">
        <f t="shared" si="10"/>
        <v>CONSUMO PER CAPITA (kg o litros por individuo)Otros Snacks SaladosHOMBRE</v>
      </c>
      <c r="B661" s="20" t="s">
        <v>164</v>
      </c>
      <c r="C661" s="20" t="s">
        <v>27</v>
      </c>
      <c r="D661" s="20" t="s">
        <v>72</v>
      </c>
      <c r="E661" s="21">
        <v>5.7976876369537772E-2</v>
      </c>
      <c r="F661" s="21">
        <v>5.1029851712176513E-2</v>
      </c>
      <c r="G661" s="21">
        <v>8.5612685269787908E-2</v>
      </c>
      <c r="H661" s="21">
        <v>6.8565698106213213E-2</v>
      </c>
      <c r="I661" s="21">
        <v>8.7760010168340535E-2</v>
      </c>
      <c r="J661" s="21">
        <v>7.8187154810848397E-2</v>
      </c>
      <c r="K661" s="21">
        <v>0.10069675912644832</v>
      </c>
      <c r="L661" s="21">
        <v>9.1809493690436034E-2</v>
      </c>
      <c r="M661" s="21">
        <v>7.5420089168007201E-2</v>
      </c>
      <c r="N661" s="21"/>
      <c r="O661" s="21"/>
    </row>
    <row r="662" spans="1:15" x14ac:dyDescent="0.35">
      <c r="A662" s="20" t="str">
        <f t="shared" si="10"/>
        <v>CONSUMO PER CAPITA (kg o litros por individuo)Otros Snacks SaladosMUJER</v>
      </c>
      <c r="B662" s="20" t="s">
        <v>164</v>
      </c>
      <c r="C662" s="20" t="s">
        <v>27</v>
      </c>
      <c r="D662" s="20" t="s">
        <v>73</v>
      </c>
      <c r="E662" s="21">
        <v>9.480812073629491E-2</v>
      </c>
      <c r="F662" s="21">
        <v>9.9385607613708821E-2</v>
      </c>
      <c r="G662" s="21">
        <v>0.11952419937649647</v>
      </c>
      <c r="H662" s="21">
        <v>7.8725867233896352E-2</v>
      </c>
      <c r="I662" s="21">
        <v>7.3599568774772278E-2</v>
      </c>
      <c r="J662" s="21">
        <v>9.0397414758895289E-2</v>
      </c>
      <c r="K662" s="21">
        <v>0.113213885872799</v>
      </c>
      <c r="L662" s="21">
        <v>6.0647572255193793E-2</v>
      </c>
      <c r="M662" s="21">
        <v>8.024599834822066E-2</v>
      </c>
      <c r="N662" s="21"/>
      <c r="O662" s="21"/>
    </row>
    <row r="663" spans="1:15" x14ac:dyDescent="0.35">
      <c r="A663" s="20" t="str">
        <f t="shared" si="10"/>
        <v>CONSUMO PER CAPITA (kg o litros por individuo)Frutos SecosT.ESPAÑA</v>
      </c>
      <c r="B663" s="20" t="s">
        <v>164</v>
      </c>
      <c r="C663" s="20" t="s">
        <v>29</v>
      </c>
      <c r="D663" s="20" t="s">
        <v>44</v>
      </c>
      <c r="E663" s="21">
        <v>7.1146172740510716E-2</v>
      </c>
      <c r="F663" s="21">
        <v>6.454810746983082E-2</v>
      </c>
      <c r="G663" s="21">
        <v>9.060851821204656E-2</v>
      </c>
      <c r="H663" s="21">
        <v>7.1853185565538283E-2</v>
      </c>
      <c r="I663" s="21">
        <v>8.1325743915294457E-2</v>
      </c>
      <c r="J663" s="21">
        <v>8.8614946214968182E-2</v>
      </c>
      <c r="K663" s="21">
        <v>0.10448537157597329</v>
      </c>
      <c r="L663" s="21">
        <v>6.8461323241813241E-2</v>
      </c>
      <c r="M663" s="21">
        <v>7.4885797660023012E-2</v>
      </c>
      <c r="N663" s="21"/>
      <c r="O663" s="21"/>
    </row>
    <row r="664" spans="1:15" x14ac:dyDescent="0.35">
      <c r="A664" s="20" t="str">
        <f t="shared" si="10"/>
        <v>CONSUMO PER CAPITA (kg o litros por individuo)Frutos SecosBCN AM</v>
      </c>
      <c r="B664" s="20" t="s">
        <v>164</v>
      </c>
      <c r="C664" s="20" t="s">
        <v>29</v>
      </c>
      <c r="D664" s="20" t="s">
        <v>46</v>
      </c>
      <c r="E664" s="21">
        <v>0.1336276837200307</v>
      </c>
      <c r="F664" s="21">
        <v>8.3732042807630358E-2</v>
      </c>
      <c r="G664" s="21">
        <v>8.7281353580233173E-2</v>
      </c>
      <c r="H664" s="21">
        <v>2.7811243410181596E-2</v>
      </c>
      <c r="I664" s="21">
        <v>4.7771960418393516E-2</v>
      </c>
      <c r="J664" s="21">
        <v>8.618901543806308E-2</v>
      </c>
      <c r="K664" s="21">
        <v>5.8998112756011994E-2</v>
      </c>
      <c r="L664" s="21">
        <v>3.8820251989885875E-2</v>
      </c>
      <c r="M664" s="21">
        <v>3.5432567103766827E-2</v>
      </c>
      <c r="N664" s="21"/>
      <c r="O664" s="21"/>
    </row>
    <row r="665" spans="1:15" x14ac:dyDescent="0.35">
      <c r="A665" s="20" t="str">
        <f t="shared" si="10"/>
        <v>CONSUMO PER CAPITA (kg o litros por individuo)Frutos SecosREST.CAT ARAGON</v>
      </c>
      <c r="B665" s="20" t="s">
        <v>164</v>
      </c>
      <c r="C665" s="20" t="s">
        <v>29</v>
      </c>
      <c r="D665" s="20" t="s">
        <v>47</v>
      </c>
      <c r="E665" s="21">
        <v>7.2223608288477584E-2</v>
      </c>
      <c r="F665" s="21">
        <v>9.7264356822870129E-2</v>
      </c>
      <c r="G665" s="21">
        <v>0.16546977805932089</v>
      </c>
      <c r="H665" s="21">
        <v>0.14892222409108691</v>
      </c>
      <c r="I665" s="21">
        <v>0.17775927248313528</v>
      </c>
      <c r="J665" s="21">
        <v>0.15650947891763112</v>
      </c>
      <c r="K665" s="21">
        <v>0.16006813958849134</v>
      </c>
      <c r="L665" s="21">
        <v>8.385301590144667E-2</v>
      </c>
      <c r="M665" s="21">
        <v>6.9749178465458431E-2</v>
      </c>
      <c r="N665" s="21"/>
      <c r="O665" s="21"/>
    </row>
    <row r="666" spans="1:15" x14ac:dyDescent="0.35">
      <c r="A666" s="20" t="str">
        <f t="shared" si="10"/>
        <v>CONSUMO PER CAPITA (kg o litros por individuo)Frutos SecosLEVANTE</v>
      </c>
      <c r="B666" s="20" t="s">
        <v>164</v>
      </c>
      <c r="C666" s="20" t="s">
        <v>29</v>
      </c>
      <c r="D666" s="20" t="s">
        <v>48</v>
      </c>
      <c r="E666" s="21">
        <v>3.5917066703668184E-2</v>
      </c>
      <c r="F666" s="21">
        <v>2.5130532085999167E-2</v>
      </c>
      <c r="G666" s="21">
        <v>4.6960347535320766E-2</v>
      </c>
      <c r="H666" s="21">
        <v>3.2031778884445819E-2</v>
      </c>
      <c r="I666" s="21">
        <v>4.6676968105539597E-2</v>
      </c>
      <c r="J666" s="21">
        <v>3.4230316631697136E-2</v>
      </c>
      <c r="K666" s="21">
        <v>5.7183431752251185E-2</v>
      </c>
      <c r="L666" s="21">
        <v>3.9816355147458377E-2</v>
      </c>
      <c r="M666" s="21">
        <v>4.3048792408067443E-2</v>
      </c>
      <c r="N666" s="21"/>
      <c r="O666" s="21"/>
    </row>
    <row r="667" spans="1:15" x14ac:dyDescent="0.35">
      <c r="A667" s="20" t="str">
        <f t="shared" si="10"/>
        <v>CONSUMO PER CAPITA (kg o litros por individuo)Frutos SecosANDALUCIA</v>
      </c>
      <c r="B667" s="20" t="s">
        <v>164</v>
      </c>
      <c r="C667" s="20" t="s">
        <v>29</v>
      </c>
      <c r="D667" s="20" t="s">
        <v>49</v>
      </c>
      <c r="E667" s="21">
        <v>7.2575017791317434E-2</v>
      </c>
      <c r="F667" s="21">
        <v>6.6347041647107446E-2</v>
      </c>
      <c r="G667" s="21">
        <v>8.2803561903289052E-2</v>
      </c>
      <c r="H667" s="21">
        <v>6.5824194979226619E-2</v>
      </c>
      <c r="I667" s="21">
        <v>7.5166716329654701E-2</v>
      </c>
      <c r="J667" s="21">
        <v>9.921583992452411E-2</v>
      </c>
      <c r="K667" s="21">
        <v>0.10498100427215279</v>
      </c>
      <c r="L667" s="21">
        <v>7.3304339954774742E-2</v>
      </c>
      <c r="M667" s="21">
        <v>7.0141972276278788E-2</v>
      </c>
      <c r="N667" s="21"/>
      <c r="O667" s="21"/>
    </row>
    <row r="668" spans="1:15" x14ac:dyDescent="0.35">
      <c r="A668" s="20" t="str">
        <f t="shared" si="10"/>
        <v>CONSUMO PER CAPITA (kg o litros por individuo)Frutos SecosMDD AM</v>
      </c>
      <c r="B668" s="20" t="s">
        <v>164</v>
      </c>
      <c r="C668" s="20" t="s">
        <v>29</v>
      </c>
      <c r="D668" s="20" t="s">
        <v>50</v>
      </c>
      <c r="E668" s="21">
        <v>5.2848230868684912E-2</v>
      </c>
      <c r="F668" s="21">
        <v>4.2976077662260408E-2</v>
      </c>
      <c r="G668" s="21">
        <v>6.0960089712234475E-2</v>
      </c>
      <c r="H668" s="21">
        <v>3.8231639775236685E-2</v>
      </c>
      <c r="I668" s="21">
        <v>3.2746785707910571E-2</v>
      </c>
      <c r="J668" s="21">
        <v>4.0405862182567517E-2</v>
      </c>
      <c r="K668" s="21">
        <v>8.2467150102657247E-2</v>
      </c>
      <c r="L668" s="21">
        <v>3.8465198008884642E-2</v>
      </c>
      <c r="M668" s="21">
        <v>5.7970831482102983E-2</v>
      </c>
      <c r="N668" s="21"/>
      <c r="O668" s="21"/>
    </row>
    <row r="669" spans="1:15" x14ac:dyDescent="0.35">
      <c r="A669" s="20" t="str">
        <f t="shared" si="10"/>
        <v>CONSUMO PER CAPITA (kg o litros por individuo)Frutos SecosRTO CENTRO</v>
      </c>
      <c r="B669" s="20" t="s">
        <v>164</v>
      </c>
      <c r="C669" s="20" t="s">
        <v>29</v>
      </c>
      <c r="D669" s="20" t="s">
        <v>51</v>
      </c>
      <c r="E669" s="21">
        <v>9.2973442656439045E-2</v>
      </c>
      <c r="F669" s="21">
        <v>7.59009099232308E-2</v>
      </c>
      <c r="G669" s="21">
        <v>8.3947416115911874E-2</v>
      </c>
      <c r="H669" s="21">
        <v>0.13333582968704877</v>
      </c>
      <c r="I669" s="21">
        <v>0.1546469896883117</v>
      </c>
      <c r="J669" s="21">
        <v>0.17538484941335258</v>
      </c>
      <c r="K669" s="21">
        <v>0.24616305904495039</v>
      </c>
      <c r="L669" s="21">
        <v>0.17189361432376185</v>
      </c>
      <c r="M669" s="21">
        <v>0.17652501160700745</v>
      </c>
      <c r="N669" s="21"/>
      <c r="O669" s="21"/>
    </row>
    <row r="670" spans="1:15" x14ac:dyDescent="0.35">
      <c r="A670" s="20" t="str">
        <f t="shared" si="10"/>
        <v>CONSUMO PER CAPITA (kg o litros por individuo)Frutos SecosNORTE-CENTRO</v>
      </c>
      <c r="B670" s="20" t="s">
        <v>164</v>
      </c>
      <c r="C670" s="20" t="s">
        <v>29</v>
      </c>
      <c r="D670" s="20" t="s">
        <v>52</v>
      </c>
      <c r="E670" s="21">
        <v>9.2194357853279549E-2</v>
      </c>
      <c r="F670" s="21">
        <v>6.8700790883484825E-2</v>
      </c>
      <c r="G670" s="21">
        <v>0.11272152390503122</v>
      </c>
      <c r="H670" s="21">
        <v>8.8366482645532665E-2</v>
      </c>
      <c r="I670" s="21">
        <v>6.3596879209742094E-2</v>
      </c>
      <c r="J670" s="21">
        <v>8.5395959001140651E-2</v>
      </c>
      <c r="K670" s="21">
        <v>7.6382140828435155E-2</v>
      </c>
      <c r="L670" s="21">
        <v>7.2559185930587231E-2</v>
      </c>
      <c r="M670" s="21">
        <v>0.14210753685882185</v>
      </c>
      <c r="N670" s="21"/>
      <c r="O670" s="21"/>
    </row>
    <row r="671" spans="1:15" x14ac:dyDescent="0.35">
      <c r="A671" s="20" t="str">
        <f t="shared" si="10"/>
        <v>CONSUMO PER CAPITA (kg o litros por individuo)Frutos SecosNOROESTE</v>
      </c>
      <c r="B671" s="20" t="s">
        <v>164</v>
      </c>
      <c r="C671" s="20" t="s">
        <v>29</v>
      </c>
      <c r="D671" s="20" t="s">
        <v>53</v>
      </c>
      <c r="E671" s="21">
        <v>4.3833427020567355E-2</v>
      </c>
      <c r="F671" s="21">
        <v>7.6441960554080646E-2</v>
      </c>
      <c r="G671" s="21">
        <v>0.10579205034480373</v>
      </c>
      <c r="H671" s="21">
        <v>5.3531269427847458E-2</v>
      </c>
      <c r="I671" s="21">
        <v>6.3585181521795653E-2</v>
      </c>
      <c r="J671" s="21">
        <v>4.6776185444210298E-2</v>
      </c>
      <c r="K671" s="21">
        <v>6.4673135920628413E-2</v>
      </c>
      <c r="L671" s="21">
        <v>4.7931873263127527E-2</v>
      </c>
      <c r="M671" s="21">
        <v>3.921855035069749E-2</v>
      </c>
      <c r="N671" s="21"/>
      <c r="O671" s="21"/>
    </row>
    <row r="672" spans="1:15" x14ac:dyDescent="0.35">
      <c r="A672" s="20" t="str">
        <f t="shared" si="10"/>
        <v>CONSUMO PER CAPITA (kg o litros por individuo)Frutos Secos&lt;2MIL</v>
      </c>
      <c r="B672" s="20" t="s">
        <v>164</v>
      </c>
      <c r="C672" s="20" t="s">
        <v>29</v>
      </c>
      <c r="D672" s="20" t="s">
        <v>54</v>
      </c>
      <c r="E672" s="21">
        <v>8.0444399527592386E-2</v>
      </c>
      <c r="F672" s="21">
        <v>8.9091511041414315E-2</v>
      </c>
      <c r="G672" s="21">
        <v>9.7783013643166439E-2</v>
      </c>
      <c r="H672" s="21">
        <v>7.5023635263022859E-2</v>
      </c>
      <c r="I672" s="21">
        <v>0.17434156290895933</v>
      </c>
      <c r="J672" s="21">
        <v>7.3115483693419775E-2</v>
      </c>
      <c r="K672" s="21">
        <v>0.16323611815491459</v>
      </c>
      <c r="L672" s="21">
        <v>5.2439731603441342E-2</v>
      </c>
      <c r="M672" s="21">
        <v>0.10197960006143131</v>
      </c>
      <c r="N672" s="21"/>
      <c r="O672" s="21"/>
    </row>
    <row r="673" spans="1:15" x14ac:dyDescent="0.35">
      <c r="A673" s="20" t="str">
        <f t="shared" si="10"/>
        <v>CONSUMO PER CAPITA (kg o litros por individuo)Frutos Secos2-5MIL</v>
      </c>
      <c r="B673" s="20" t="s">
        <v>164</v>
      </c>
      <c r="C673" s="20" t="s">
        <v>29</v>
      </c>
      <c r="D673" s="20" t="s">
        <v>55</v>
      </c>
      <c r="E673" s="21">
        <v>5.9708685403255031E-2</v>
      </c>
      <c r="F673" s="21">
        <v>3.4023457407948161E-2</v>
      </c>
      <c r="G673" s="21">
        <v>8.1154431540893135E-2</v>
      </c>
      <c r="H673" s="21">
        <v>5.7402089402823174E-2</v>
      </c>
      <c r="I673" s="21">
        <v>2.2236216362862875E-2</v>
      </c>
      <c r="J673" s="21">
        <v>6.1163341141897261E-2</v>
      </c>
      <c r="K673" s="21">
        <v>5.2663399859173628E-2</v>
      </c>
      <c r="L673" s="21">
        <v>2.8351076321708319E-2</v>
      </c>
      <c r="M673" s="21">
        <v>2.5675070990641091E-2</v>
      </c>
      <c r="N673" s="21"/>
      <c r="O673" s="21"/>
    </row>
    <row r="674" spans="1:15" x14ac:dyDescent="0.35">
      <c r="A674" s="20" t="str">
        <f t="shared" si="10"/>
        <v>CONSUMO PER CAPITA (kg o litros por individuo)Frutos Secos5-10MIL</v>
      </c>
      <c r="B674" s="20" t="s">
        <v>164</v>
      </c>
      <c r="C674" s="20" t="s">
        <v>29</v>
      </c>
      <c r="D674" s="20" t="s">
        <v>56</v>
      </c>
      <c r="E674" s="21">
        <v>4.0318953086259518E-2</v>
      </c>
      <c r="F674" s="21">
        <v>2.5910225202706708E-2</v>
      </c>
      <c r="G674" s="21">
        <v>6.2002657832407972E-2</v>
      </c>
      <c r="H674" s="21">
        <v>4.6015835076348037E-2</v>
      </c>
      <c r="I674" s="21">
        <v>5.2093453343154121E-2</v>
      </c>
      <c r="J674" s="21">
        <v>4.4796580785386474E-2</v>
      </c>
      <c r="K674" s="21">
        <v>5.4480706909057958E-2</v>
      </c>
      <c r="L674" s="21">
        <v>3.609430769528104E-2</v>
      </c>
      <c r="M674" s="21">
        <v>4.0344110071387294E-2</v>
      </c>
      <c r="N674" s="21"/>
      <c r="O674" s="21"/>
    </row>
    <row r="675" spans="1:15" x14ac:dyDescent="0.35">
      <c r="A675" s="20" t="str">
        <f t="shared" si="10"/>
        <v>CONSUMO PER CAPITA (kg o litros por individuo)Frutos Secos10-30MIL</v>
      </c>
      <c r="B675" s="20" t="s">
        <v>164</v>
      </c>
      <c r="C675" s="20" t="s">
        <v>29</v>
      </c>
      <c r="D675" s="20" t="s">
        <v>57</v>
      </c>
      <c r="E675" s="21">
        <v>5.6272010817463539E-2</v>
      </c>
      <c r="F675" s="21">
        <v>7.8765177616625742E-2</v>
      </c>
      <c r="G675" s="21">
        <v>8.6011881156826175E-2</v>
      </c>
      <c r="H675" s="21">
        <v>7.7290743444346721E-2</v>
      </c>
      <c r="I675" s="21">
        <v>8.6208041414523512E-2</v>
      </c>
      <c r="J675" s="21">
        <v>9.7980158300364426E-2</v>
      </c>
      <c r="K675" s="21">
        <v>0.13905902972101741</v>
      </c>
      <c r="L675" s="21">
        <v>0.10557306380022231</v>
      </c>
      <c r="M675" s="21">
        <v>9.8867616679602602E-2</v>
      </c>
      <c r="N675" s="21"/>
      <c r="O675" s="21"/>
    </row>
    <row r="676" spans="1:15" x14ac:dyDescent="0.35">
      <c r="A676" s="20" t="str">
        <f t="shared" si="10"/>
        <v>CONSUMO PER CAPITA (kg o litros por individuo)Frutos Secos30-100MIL</v>
      </c>
      <c r="B676" s="20" t="s">
        <v>164</v>
      </c>
      <c r="C676" s="20" t="s">
        <v>29</v>
      </c>
      <c r="D676" s="20" t="s">
        <v>58</v>
      </c>
      <c r="E676" s="21">
        <v>5.96609821101131E-2</v>
      </c>
      <c r="F676" s="21">
        <v>6.9977657924843423E-2</v>
      </c>
      <c r="G676" s="21">
        <v>0.10214128450288544</v>
      </c>
      <c r="H676" s="21">
        <v>0.10358573206153789</v>
      </c>
      <c r="I676" s="21">
        <v>0.108918266356386</v>
      </c>
      <c r="J676" s="21">
        <v>0.14269103857234858</v>
      </c>
      <c r="K676" s="21">
        <v>0.1158912468399754</v>
      </c>
      <c r="L676" s="21">
        <v>8.3481659712140957E-2</v>
      </c>
      <c r="M676" s="21">
        <v>6.9577562795451436E-2</v>
      </c>
      <c r="N676" s="21"/>
      <c r="O676" s="21"/>
    </row>
    <row r="677" spans="1:15" x14ac:dyDescent="0.35">
      <c r="A677" s="20" t="str">
        <f t="shared" si="10"/>
        <v>CONSUMO PER CAPITA (kg o litros por individuo)Frutos Secos100-200MIL</v>
      </c>
      <c r="B677" s="20" t="s">
        <v>164</v>
      </c>
      <c r="C677" s="20" t="s">
        <v>29</v>
      </c>
      <c r="D677" s="20" t="s">
        <v>59</v>
      </c>
      <c r="E677" s="21">
        <v>0.11201343495435633</v>
      </c>
      <c r="F677" s="21">
        <v>8.1006549422869126E-2</v>
      </c>
      <c r="G677" s="21">
        <v>9.0267238075625519E-2</v>
      </c>
      <c r="H677" s="21">
        <v>3.8170034086696433E-2</v>
      </c>
      <c r="I677" s="21">
        <v>6.8413759238193914E-2</v>
      </c>
      <c r="J677" s="21">
        <v>5.00115135780499E-2</v>
      </c>
      <c r="K677" s="21">
        <v>7.7389030670371922E-2</v>
      </c>
      <c r="L677" s="21">
        <v>2.4027657420234005E-2</v>
      </c>
      <c r="M677" s="21">
        <v>5.6043980589539806E-2</v>
      </c>
      <c r="N677" s="21"/>
      <c r="O677" s="21"/>
    </row>
    <row r="678" spans="1:15" x14ac:dyDescent="0.35">
      <c r="A678" s="20" t="str">
        <f t="shared" si="10"/>
        <v>CONSUMO PER CAPITA (kg o litros por individuo)Frutos Secos200-500MIL</v>
      </c>
      <c r="B678" s="20" t="s">
        <v>164</v>
      </c>
      <c r="C678" s="20" t="s">
        <v>29</v>
      </c>
      <c r="D678" s="20" t="s">
        <v>60</v>
      </c>
      <c r="E678" s="21">
        <v>0.10917140689549397</v>
      </c>
      <c r="F678" s="21">
        <v>8.1847412324710322E-2</v>
      </c>
      <c r="G678" s="21">
        <v>0.13387754691124296</v>
      </c>
      <c r="H678" s="21">
        <v>0.11212955469567469</v>
      </c>
      <c r="I678" s="21">
        <v>9.4411423434782357E-2</v>
      </c>
      <c r="J678" s="21">
        <v>0.11141733147077686</v>
      </c>
      <c r="K678" s="21">
        <v>0.13404406980503966</v>
      </c>
      <c r="L678" s="21">
        <v>0.10570879191837769</v>
      </c>
      <c r="M678" s="21">
        <v>0.11095468052067647</v>
      </c>
      <c r="N678" s="21"/>
      <c r="O678" s="21"/>
    </row>
    <row r="679" spans="1:15" x14ac:dyDescent="0.35">
      <c r="A679" s="20" t="str">
        <f t="shared" si="10"/>
        <v>CONSUMO PER CAPITA (kg o litros por individuo)Frutos Secos&gt;500MIL</v>
      </c>
      <c r="B679" s="20" t="s">
        <v>164</v>
      </c>
      <c r="C679" s="20" t="s">
        <v>29</v>
      </c>
      <c r="D679" s="20" t="s">
        <v>61</v>
      </c>
      <c r="E679" s="21">
        <v>6.3911339101371784E-2</v>
      </c>
      <c r="F679" s="21">
        <v>4.174546756029883E-2</v>
      </c>
      <c r="G679" s="21">
        <v>6.4661244450388136E-2</v>
      </c>
      <c r="H679" s="21">
        <v>3.5122377254781831E-2</v>
      </c>
      <c r="I679" s="21">
        <v>4.5056228734711969E-2</v>
      </c>
      <c r="J679" s="21">
        <v>5.519499248203602E-2</v>
      </c>
      <c r="K679" s="21">
        <v>7.100705968336006E-2</v>
      </c>
      <c r="L679" s="21">
        <v>4.5029212043499918E-2</v>
      </c>
      <c r="M679" s="21">
        <v>6.4348267558337377E-2</v>
      </c>
      <c r="N679" s="21"/>
      <c r="O679" s="21"/>
    </row>
    <row r="680" spans="1:15" x14ac:dyDescent="0.35">
      <c r="A680" s="20" t="str">
        <f t="shared" si="10"/>
        <v>CONSUMO PER CAPITA (kg o litros por individuo)Frutos SecosDE 15 A 19 AÑOS</v>
      </c>
      <c r="B680" s="20" t="s">
        <v>164</v>
      </c>
      <c r="C680" s="20" t="s">
        <v>29</v>
      </c>
      <c r="D680" s="20" t="s">
        <v>62</v>
      </c>
      <c r="E680" s="21">
        <v>1.5078546596381859E-2</v>
      </c>
      <c r="F680" s="21">
        <v>3.9897868212516951E-2</v>
      </c>
      <c r="G680" s="21">
        <v>9.268848807947272E-2</v>
      </c>
      <c r="H680" s="21">
        <v>9.1767174909860041E-2</v>
      </c>
      <c r="I680" s="21">
        <v>8.9302242750934402E-2</v>
      </c>
      <c r="J680" s="21">
        <v>6.4926756255050608E-2</v>
      </c>
      <c r="K680" s="21">
        <v>0.16048176179818452</v>
      </c>
      <c r="L680" s="21">
        <v>8.0256083142520765E-2</v>
      </c>
      <c r="M680" s="21">
        <v>8.1353600857242261E-2</v>
      </c>
      <c r="N680" s="21"/>
      <c r="O680" s="21"/>
    </row>
    <row r="681" spans="1:15" x14ac:dyDescent="0.35">
      <c r="A681" s="20" t="str">
        <f t="shared" si="10"/>
        <v>CONSUMO PER CAPITA (kg o litros por individuo)Frutos SecosDE 20 A 24 AÑOS</v>
      </c>
      <c r="B681" s="20" t="s">
        <v>164</v>
      </c>
      <c r="C681" s="20" t="s">
        <v>29</v>
      </c>
      <c r="D681" s="20" t="s">
        <v>63</v>
      </c>
      <c r="E681" s="21">
        <v>1.9592762543920263E-2</v>
      </c>
      <c r="F681" s="21">
        <v>1.6103276807332301E-2</v>
      </c>
      <c r="G681" s="21">
        <v>2.4678590268487486E-2</v>
      </c>
      <c r="H681" s="21">
        <v>1.3967264079037632E-2</v>
      </c>
      <c r="I681" s="21">
        <v>8.648705671659998E-3</v>
      </c>
      <c r="J681" s="21">
        <v>1.1737581464738444E-2</v>
      </c>
      <c r="K681" s="21">
        <v>5.34686612944607E-2</v>
      </c>
      <c r="L681" s="21">
        <v>8.418735611987636E-3</v>
      </c>
      <c r="M681" s="21">
        <v>1.1882410306960352E-2</v>
      </c>
      <c r="N681" s="21"/>
      <c r="O681" s="21"/>
    </row>
    <row r="682" spans="1:15" x14ac:dyDescent="0.35">
      <c r="A682" s="20" t="str">
        <f t="shared" si="10"/>
        <v>CONSUMO PER CAPITA (kg o litros por individuo)Frutos SecosDE 25 A 34 AÑOS</v>
      </c>
      <c r="B682" s="20" t="s">
        <v>164</v>
      </c>
      <c r="C682" s="20" t="s">
        <v>29</v>
      </c>
      <c r="D682" s="20" t="s">
        <v>64</v>
      </c>
      <c r="E682" s="21">
        <v>2.3269123965497476E-2</v>
      </c>
      <c r="F682" s="21">
        <v>2.6051943718300281E-2</v>
      </c>
      <c r="G682" s="21">
        <v>4.088653381911473E-2</v>
      </c>
      <c r="H682" s="21">
        <v>2.9041879055602793E-2</v>
      </c>
      <c r="I682" s="21">
        <v>2.8394808997234032E-2</v>
      </c>
      <c r="J682" s="21">
        <v>1.9434125219778241E-2</v>
      </c>
      <c r="K682" s="21">
        <v>2.8105948535735951E-2</v>
      </c>
      <c r="L682" s="21">
        <v>1.014085372868378E-2</v>
      </c>
      <c r="M682" s="21">
        <v>3.0088561228611782E-2</v>
      </c>
      <c r="N682" s="21"/>
      <c r="O682" s="21"/>
    </row>
    <row r="683" spans="1:15" x14ac:dyDescent="0.35">
      <c r="A683" s="20" t="str">
        <f t="shared" si="10"/>
        <v>CONSUMO PER CAPITA (kg o litros por individuo)Frutos SecosDE 35 A 49 AÑOS</v>
      </c>
      <c r="B683" s="20" t="s">
        <v>164</v>
      </c>
      <c r="C683" s="20" t="s">
        <v>29</v>
      </c>
      <c r="D683" s="20" t="s">
        <v>65</v>
      </c>
      <c r="E683" s="21">
        <v>3.4754974741606971E-2</v>
      </c>
      <c r="F683" s="21">
        <v>3.2125180347374646E-2</v>
      </c>
      <c r="G683" s="21">
        <v>6.3530407308607109E-2</v>
      </c>
      <c r="H683" s="21">
        <v>2.514604517436601E-2</v>
      </c>
      <c r="I683" s="21">
        <v>3.7310515751697047E-2</v>
      </c>
      <c r="J683" s="21">
        <v>4.0695965349400294E-2</v>
      </c>
      <c r="K683" s="21">
        <v>5.0013836680056115E-2</v>
      </c>
      <c r="L683" s="21">
        <v>3.382899716045961E-2</v>
      </c>
      <c r="M683" s="21">
        <v>4.3660231197738944E-2</v>
      </c>
      <c r="N683" s="21"/>
      <c r="O683" s="21"/>
    </row>
    <row r="684" spans="1:15" x14ac:dyDescent="0.35">
      <c r="A684" s="20" t="str">
        <f t="shared" si="10"/>
        <v>CONSUMO PER CAPITA (kg o litros por individuo)Frutos SecosDE 50 A 59 AÑOS</v>
      </c>
      <c r="B684" s="20" t="s">
        <v>164</v>
      </c>
      <c r="C684" s="20" t="s">
        <v>29</v>
      </c>
      <c r="D684" s="20" t="s">
        <v>66</v>
      </c>
      <c r="E684" s="21">
        <v>0.10500373275894671</v>
      </c>
      <c r="F684" s="21">
        <v>6.4712984702356008E-2</v>
      </c>
      <c r="G684" s="21">
        <v>8.2184827466082022E-2</v>
      </c>
      <c r="H684" s="21">
        <v>6.3098465063050821E-2</v>
      </c>
      <c r="I684" s="21">
        <v>5.8942374319232056E-2</v>
      </c>
      <c r="J684" s="21">
        <v>9.6865508079309354E-2</v>
      </c>
      <c r="K684" s="21">
        <v>8.9304467608925561E-2</v>
      </c>
      <c r="L684" s="21">
        <v>7.4178406009663037E-2</v>
      </c>
      <c r="M684" s="21">
        <v>5.9132072668948696E-2</v>
      </c>
      <c r="N684" s="21"/>
      <c r="O684" s="21"/>
    </row>
    <row r="685" spans="1:15" x14ac:dyDescent="0.35">
      <c r="A685" s="20" t="str">
        <f t="shared" si="10"/>
        <v>CONSUMO PER CAPITA (kg o litros por individuo)Frutos SecosDE 60 A 75 AÑOS</v>
      </c>
      <c r="B685" s="20" t="s">
        <v>164</v>
      </c>
      <c r="C685" s="20" t="s">
        <v>29</v>
      </c>
      <c r="D685" s="20" t="s">
        <v>67</v>
      </c>
      <c r="E685" s="21">
        <v>0.14990366141565012</v>
      </c>
      <c r="F685" s="21">
        <v>0.15118226660549491</v>
      </c>
      <c r="G685" s="21">
        <v>0.18201696600812739</v>
      </c>
      <c r="H685" s="21">
        <v>0.17616867950330078</v>
      </c>
      <c r="I685" s="21">
        <v>0.20642666860315323</v>
      </c>
      <c r="J685" s="21">
        <v>0.21325143877741518</v>
      </c>
      <c r="K685" s="21">
        <v>0.22989850974765816</v>
      </c>
      <c r="L685" s="21">
        <v>0.15644575453921711</v>
      </c>
      <c r="M685" s="21">
        <v>0.16989582116243268</v>
      </c>
      <c r="N685" s="21"/>
      <c r="O685" s="21"/>
    </row>
    <row r="686" spans="1:15" x14ac:dyDescent="0.35">
      <c r="A686" s="20" t="str">
        <f t="shared" si="10"/>
        <v>CONSUMO PER CAPITA (kg o litros por individuo)Frutos SecosNIVEL ALTO</v>
      </c>
      <c r="B686" s="20" t="s">
        <v>164</v>
      </c>
      <c r="C686" s="20" t="s">
        <v>29</v>
      </c>
      <c r="D686" s="20" t="s">
        <v>122</v>
      </c>
      <c r="E686" s="21">
        <v>4.3638719137987565E-2</v>
      </c>
      <c r="F686" s="21">
        <v>4.1179193507077098E-2</v>
      </c>
      <c r="G686" s="21">
        <v>5.65012628247323E-2</v>
      </c>
      <c r="H686" s="21">
        <v>4.1464884655953708E-2</v>
      </c>
      <c r="I686" s="21">
        <v>4.0081140065917703E-2</v>
      </c>
      <c r="J686" s="21">
        <v>4.8795665230567997E-2</v>
      </c>
      <c r="K686" s="21">
        <v>4.8707748518921137E-2</v>
      </c>
      <c r="L686" s="21">
        <v>3.1471168487435211E-2</v>
      </c>
      <c r="M686" s="21">
        <v>3.3610100841101109E-2</v>
      </c>
      <c r="N686" s="21"/>
      <c r="O686" s="21"/>
    </row>
    <row r="687" spans="1:15" x14ac:dyDescent="0.35">
      <c r="A687" s="20" t="str">
        <f t="shared" si="10"/>
        <v>CONSUMO PER CAPITA (kg o litros por individuo)Frutos SecosNIVEL MEDIO ALTO</v>
      </c>
      <c r="B687" s="20" t="s">
        <v>164</v>
      </c>
      <c r="C687" s="20" t="s">
        <v>29</v>
      </c>
      <c r="D687" s="20" t="s">
        <v>123</v>
      </c>
      <c r="E687" s="21">
        <v>3.3489545351091526E-2</v>
      </c>
      <c r="F687" s="21">
        <v>3.689440831386287E-2</v>
      </c>
      <c r="G687" s="21">
        <v>5.0002313531849751E-2</v>
      </c>
      <c r="H687" s="21">
        <v>1.7387068954956411E-2</v>
      </c>
      <c r="I687" s="21">
        <v>3.0758722417071935E-2</v>
      </c>
      <c r="J687" s="21">
        <v>3.3528366147260062E-2</v>
      </c>
      <c r="K687" s="21">
        <v>8.6031281058116832E-2</v>
      </c>
      <c r="L687" s="21">
        <v>3.3064995638716489E-2</v>
      </c>
      <c r="M687" s="21">
        <v>6.6979195565701491E-2</v>
      </c>
      <c r="N687" s="21"/>
      <c r="O687" s="21"/>
    </row>
    <row r="688" spans="1:15" x14ac:dyDescent="0.35">
      <c r="A688" s="20" t="str">
        <f t="shared" si="10"/>
        <v>CONSUMO PER CAPITA (kg o litros por individuo)Frutos SecosNIVEL MEDIO</v>
      </c>
      <c r="B688" s="20" t="s">
        <v>164</v>
      </c>
      <c r="C688" s="20" t="s">
        <v>29</v>
      </c>
      <c r="D688" s="20" t="s">
        <v>124</v>
      </c>
      <c r="E688" s="21">
        <v>8.0922392797402959E-2</v>
      </c>
      <c r="F688" s="21">
        <v>8.2666277228088891E-2</v>
      </c>
      <c r="G688" s="21">
        <v>9.8976458233092549E-2</v>
      </c>
      <c r="H688" s="21">
        <v>0.12625168671204681</v>
      </c>
      <c r="I688" s="21">
        <v>0.12810542483968299</v>
      </c>
      <c r="J688" s="21">
        <v>0.10633788080035458</v>
      </c>
      <c r="K688" s="21">
        <v>0.14721173413241959</v>
      </c>
      <c r="L688" s="21">
        <v>8.9919014317618035E-2</v>
      </c>
      <c r="M688" s="21">
        <v>9.2898948968998515E-2</v>
      </c>
      <c r="N688" s="21"/>
      <c r="O688" s="21"/>
    </row>
    <row r="689" spans="1:15" x14ac:dyDescent="0.35">
      <c r="A689" s="20" t="str">
        <f t="shared" si="10"/>
        <v>CONSUMO PER CAPITA (kg o litros por individuo)Frutos SecosNIVEL MEDIO BAJO</v>
      </c>
      <c r="B689" s="20" t="s">
        <v>164</v>
      </c>
      <c r="C689" s="20" t="s">
        <v>29</v>
      </c>
      <c r="D689" s="20" t="s">
        <v>125</v>
      </c>
      <c r="E689" s="21">
        <v>6.5116042819095277E-2</v>
      </c>
      <c r="F689" s="21">
        <v>6.3877398874497407E-2</v>
      </c>
      <c r="G689" s="21">
        <v>0.10882535988945016</v>
      </c>
      <c r="H689" s="21">
        <v>7.0608054990986907E-2</v>
      </c>
      <c r="I689" s="21">
        <v>7.1525346137919624E-2</v>
      </c>
      <c r="J689" s="21">
        <v>0.10434108333228136</v>
      </c>
      <c r="K689" s="21">
        <v>0.13516738340422707</v>
      </c>
      <c r="L689" s="21">
        <v>0.12686588726991713</v>
      </c>
      <c r="M689" s="21">
        <v>0.10510014188338453</v>
      </c>
      <c r="N689" s="21"/>
      <c r="O689" s="21"/>
    </row>
    <row r="690" spans="1:15" x14ac:dyDescent="0.35">
      <c r="A690" s="20" t="str">
        <f t="shared" si="10"/>
        <v>CONSUMO PER CAPITA (kg o litros por individuo)Frutos SecosNIVEL BAJO</v>
      </c>
      <c r="B690" s="20" t="s">
        <v>164</v>
      </c>
      <c r="C690" s="20" t="s">
        <v>29</v>
      </c>
      <c r="D690" s="20" t="s">
        <v>144</v>
      </c>
      <c r="E690" s="21">
        <v>0.11690340060787975</v>
      </c>
      <c r="F690" s="21">
        <v>8.6867754665489308E-2</v>
      </c>
      <c r="G690" s="21">
        <v>0.13083851027969914</v>
      </c>
      <c r="H690" s="21">
        <v>7.9164248218794114E-2</v>
      </c>
      <c r="I690" s="21">
        <v>0.11103528988389827</v>
      </c>
      <c r="J690" s="21">
        <v>0.1351606701684088</v>
      </c>
      <c r="K690" s="21">
        <v>0.10434432475368295</v>
      </c>
      <c r="L690" s="21">
        <v>6.5998221929962353E-2</v>
      </c>
      <c r="M690" s="21">
        <v>8.0250961025782483E-2</v>
      </c>
      <c r="N690" s="21"/>
      <c r="O690" s="21"/>
    </row>
    <row r="691" spans="1:15" x14ac:dyDescent="0.35">
      <c r="A691" s="20" t="str">
        <f t="shared" si="10"/>
        <v>CONSUMO PER CAPITA (kg o litros por individuo)Frutos SecosHOMBRE</v>
      </c>
      <c r="B691" s="20" t="s">
        <v>164</v>
      </c>
      <c r="C691" s="20" t="s">
        <v>29</v>
      </c>
      <c r="D691" s="20" t="s">
        <v>72</v>
      </c>
      <c r="E691" s="21">
        <v>5.7222719659323663E-2</v>
      </c>
      <c r="F691" s="21">
        <v>6.9348831254733165E-2</v>
      </c>
      <c r="G691" s="21">
        <v>8.0863611731310403E-2</v>
      </c>
      <c r="H691" s="21">
        <v>7.8949825774841623E-2</v>
      </c>
      <c r="I691" s="21">
        <v>8.9960702630253436E-2</v>
      </c>
      <c r="J691" s="21">
        <v>8.484815802514635E-2</v>
      </c>
      <c r="K691" s="21">
        <v>0.13219740254499221</v>
      </c>
      <c r="L691" s="21">
        <v>7.4074326451774294E-2</v>
      </c>
      <c r="M691" s="21">
        <v>7.3323787830583853E-2</v>
      </c>
      <c r="N691" s="21"/>
      <c r="O691" s="21"/>
    </row>
    <row r="692" spans="1:15" x14ac:dyDescent="0.35">
      <c r="A692" s="20" t="str">
        <f t="shared" si="10"/>
        <v>CONSUMO PER CAPITA (kg o litros por individuo)Frutos SecosMUJER</v>
      </c>
      <c r="B692" s="20" t="s">
        <v>164</v>
      </c>
      <c r="C692" s="20" t="s">
        <v>29</v>
      </c>
      <c r="D692" s="20" t="s">
        <v>73</v>
      </c>
      <c r="E692" s="21">
        <v>8.4892586986569971E-2</v>
      </c>
      <c r="F692" s="21">
        <v>5.9808397756600802E-2</v>
      </c>
      <c r="G692" s="21">
        <v>0.10023172666871279</v>
      </c>
      <c r="H692" s="21">
        <v>6.4848194830310638E-2</v>
      </c>
      <c r="I692" s="21">
        <v>7.2780080447978776E-2</v>
      </c>
      <c r="J692" s="21">
        <v>9.2342722784229669E-2</v>
      </c>
      <c r="K692" s="21">
        <v>7.7059329593779452E-2</v>
      </c>
      <c r="L692" s="21">
        <v>6.2906378097801141E-2</v>
      </c>
      <c r="M692" s="21">
        <v>7.6435387594823129E-2</v>
      </c>
      <c r="N692" s="21"/>
      <c r="O692" s="21"/>
    </row>
    <row r="693" spans="1:15" x14ac:dyDescent="0.35">
      <c r="A693" s="20" t="str">
        <f t="shared" si="10"/>
        <v>CONSUMO PER CAPITA (kg o litros por individuo)Chocolatinas/Chocolate/BombonesT.ESPAÑA</v>
      </c>
      <c r="B693" s="20" t="s">
        <v>164</v>
      </c>
      <c r="C693" s="20" t="s">
        <v>31</v>
      </c>
      <c r="D693" s="20" t="s">
        <v>44</v>
      </c>
      <c r="E693" s="21">
        <v>3.6015644721214816E-2</v>
      </c>
      <c r="F693" s="21">
        <v>3.6002905768444379E-2</v>
      </c>
      <c r="G693" s="21">
        <v>3.6419408622739582E-2</v>
      </c>
      <c r="H693" s="21">
        <v>5.2311571917430424E-2</v>
      </c>
      <c r="I693" s="21">
        <v>3.5658321310157851E-2</v>
      </c>
      <c r="J693" s="21">
        <v>3.7703934974960662E-2</v>
      </c>
      <c r="K693" s="21">
        <v>3.3293001557869302E-2</v>
      </c>
      <c r="L693" s="21">
        <v>4.7381085766385847E-2</v>
      </c>
      <c r="M693" s="21">
        <v>3.7700699342023129E-2</v>
      </c>
      <c r="N693" s="21"/>
      <c r="O693" s="21"/>
    </row>
    <row r="694" spans="1:15" x14ac:dyDescent="0.35">
      <c r="A694" s="20" t="str">
        <f t="shared" si="10"/>
        <v>CONSUMO PER CAPITA (kg o litros por individuo)Chocolatinas/Chocolate/BombonesBCN AM</v>
      </c>
      <c r="B694" s="20" t="s">
        <v>164</v>
      </c>
      <c r="C694" s="20" t="s">
        <v>31</v>
      </c>
      <c r="D694" s="20" t="s">
        <v>46</v>
      </c>
      <c r="E694" s="21">
        <v>4.6347011157113864E-2</v>
      </c>
      <c r="F694" s="21">
        <v>3.76506458282415E-2</v>
      </c>
      <c r="G694" s="21">
        <v>3.8484066700151039E-2</v>
      </c>
      <c r="H694" s="21">
        <v>4.461382091183877E-2</v>
      </c>
      <c r="I694" s="21">
        <v>4.5534347210228969E-2</v>
      </c>
      <c r="J694" s="21">
        <v>6.3396519472316018E-2</v>
      </c>
      <c r="K694" s="21">
        <v>3.7791605472562294E-2</v>
      </c>
      <c r="L694" s="21">
        <v>5.343286875860518E-2</v>
      </c>
      <c r="M694" s="21">
        <v>4.4932844352063829E-2</v>
      </c>
      <c r="N694" s="21"/>
      <c r="O694" s="21"/>
    </row>
    <row r="695" spans="1:15" x14ac:dyDescent="0.35">
      <c r="A695" s="20" t="str">
        <f t="shared" si="10"/>
        <v>CONSUMO PER CAPITA (kg o litros por individuo)Chocolatinas/Chocolate/BombonesREST.CAT ARAGON</v>
      </c>
      <c r="B695" s="20" t="s">
        <v>164</v>
      </c>
      <c r="C695" s="20" t="s">
        <v>31</v>
      </c>
      <c r="D695" s="20" t="s">
        <v>47</v>
      </c>
      <c r="E695" s="21">
        <v>3.9460317515796067E-2</v>
      </c>
      <c r="F695" s="21">
        <v>5.1451078962083521E-2</v>
      </c>
      <c r="G695" s="21">
        <v>4.4370232530890646E-2</v>
      </c>
      <c r="H695" s="21">
        <v>7.730318916287432E-2</v>
      </c>
      <c r="I695" s="21">
        <v>4.6181002958963699E-2</v>
      </c>
      <c r="J695" s="21">
        <v>5.1825505467508755E-2</v>
      </c>
      <c r="K695" s="21">
        <v>3.0086402458821947E-2</v>
      </c>
      <c r="L695" s="21">
        <v>5.8998608625907827E-2</v>
      </c>
      <c r="M695" s="21">
        <v>4.4752184899858674E-2</v>
      </c>
      <c r="N695" s="21"/>
      <c r="O695" s="21"/>
    </row>
    <row r="696" spans="1:15" x14ac:dyDescent="0.35">
      <c r="A696" s="20" t="str">
        <f t="shared" si="10"/>
        <v>CONSUMO PER CAPITA (kg o litros por individuo)Chocolatinas/Chocolate/BombonesLEVANTE</v>
      </c>
      <c r="B696" s="20" t="s">
        <v>164</v>
      </c>
      <c r="C696" s="20" t="s">
        <v>31</v>
      </c>
      <c r="D696" s="20" t="s">
        <v>48</v>
      </c>
      <c r="E696" s="21">
        <v>4.1146300643727929E-2</v>
      </c>
      <c r="F696" s="21">
        <v>2.2939647819973156E-2</v>
      </c>
      <c r="G696" s="21">
        <v>4.4379232085337707E-2</v>
      </c>
      <c r="H696" s="21">
        <v>4.6616433393127994E-2</v>
      </c>
      <c r="I696" s="21">
        <v>3.8790698750168141E-2</v>
      </c>
      <c r="J696" s="21">
        <v>3.357886246444429E-2</v>
      </c>
      <c r="K696" s="21">
        <v>5.8217059682435984E-2</v>
      </c>
      <c r="L696" s="21">
        <v>3.8927984158695784E-2</v>
      </c>
      <c r="M696" s="21">
        <v>3.8391410999741353E-2</v>
      </c>
      <c r="N696" s="21"/>
      <c r="O696" s="21"/>
    </row>
    <row r="697" spans="1:15" x14ac:dyDescent="0.35">
      <c r="A697" s="20" t="str">
        <f t="shared" si="10"/>
        <v>CONSUMO PER CAPITA (kg o litros por individuo)Chocolatinas/Chocolate/BombonesANDALUCIA</v>
      </c>
      <c r="B697" s="20" t="s">
        <v>164</v>
      </c>
      <c r="C697" s="20" t="s">
        <v>31</v>
      </c>
      <c r="D697" s="20" t="s">
        <v>49</v>
      </c>
      <c r="E697" s="21">
        <v>3.3476920535822526E-2</v>
      </c>
      <c r="F697" s="21">
        <v>2.0560040045788423E-2</v>
      </c>
      <c r="G697" s="21">
        <v>1.9012145021025592E-2</v>
      </c>
      <c r="H697" s="21">
        <v>5.5045990869232966E-2</v>
      </c>
      <c r="I697" s="21">
        <v>2.5245483105452451E-2</v>
      </c>
      <c r="J697" s="21">
        <v>2.6383506672466899E-2</v>
      </c>
      <c r="K697" s="21">
        <v>2.1013135998846192E-2</v>
      </c>
      <c r="L697" s="21">
        <v>3.6803253912252087E-2</v>
      </c>
      <c r="M697" s="21">
        <v>2.7144742562458989E-2</v>
      </c>
      <c r="N697" s="21"/>
      <c r="O697" s="21"/>
    </row>
    <row r="698" spans="1:15" x14ac:dyDescent="0.35">
      <c r="A698" s="20" t="str">
        <f t="shared" si="10"/>
        <v>CONSUMO PER CAPITA (kg o litros por individuo)Chocolatinas/Chocolate/BombonesMDD AM</v>
      </c>
      <c r="B698" s="20" t="s">
        <v>164</v>
      </c>
      <c r="C698" s="20" t="s">
        <v>31</v>
      </c>
      <c r="D698" s="20" t="s">
        <v>50</v>
      </c>
      <c r="E698" s="21">
        <v>3.2459185140549879E-2</v>
      </c>
      <c r="F698" s="21">
        <v>2.0331983425684676E-2</v>
      </c>
      <c r="G698" s="21">
        <v>2.7116238554966886E-2</v>
      </c>
      <c r="H698" s="21">
        <v>3.0513766214077812E-2</v>
      </c>
      <c r="I698" s="21">
        <v>1.6710189307816682E-2</v>
      </c>
      <c r="J698" s="21">
        <v>2.3288054768984861E-2</v>
      </c>
      <c r="K698" s="21">
        <v>2.2213532965946654E-2</v>
      </c>
      <c r="L698" s="21">
        <v>4.7640083686814688E-2</v>
      </c>
      <c r="M698" s="21">
        <v>1.4238158972566533E-2</v>
      </c>
      <c r="N698" s="21"/>
      <c r="O698" s="21"/>
    </row>
    <row r="699" spans="1:15" x14ac:dyDescent="0.35">
      <c r="A699" s="20" t="str">
        <f t="shared" si="10"/>
        <v>CONSUMO PER CAPITA (kg o litros por individuo)Chocolatinas/Chocolate/BombonesRTO CENTRO</v>
      </c>
      <c r="B699" s="20" t="s">
        <v>164</v>
      </c>
      <c r="C699" s="20" t="s">
        <v>31</v>
      </c>
      <c r="D699" s="20" t="s">
        <v>51</v>
      </c>
      <c r="E699" s="21">
        <v>2.6706766221798645E-2</v>
      </c>
      <c r="F699" s="21">
        <v>2.4328992851699482E-2</v>
      </c>
      <c r="G699" s="21">
        <v>2.8156624071913029E-2</v>
      </c>
      <c r="H699" s="21">
        <v>3.500729056827525E-2</v>
      </c>
      <c r="I699" s="21">
        <v>2.2803670859649152E-2</v>
      </c>
      <c r="J699" s="21">
        <v>2.3260754801781858E-2</v>
      </c>
      <c r="K699" s="21">
        <v>2.9482592939260588E-2</v>
      </c>
      <c r="L699" s="21">
        <v>4.5587631848595357E-2</v>
      </c>
      <c r="M699" s="21">
        <v>4.5233753275527887E-2</v>
      </c>
      <c r="N699" s="21"/>
      <c r="O699" s="21"/>
    </row>
    <row r="700" spans="1:15" x14ac:dyDescent="0.35">
      <c r="A700" s="20" t="str">
        <f t="shared" si="10"/>
        <v>CONSUMO PER CAPITA (kg o litros por individuo)Chocolatinas/Chocolate/BombonesNORTE-CENTRO</v>
      </c>
      <c r="B700" s="20" t="s">
        <v>164</v>
      </c>
      <c r="C700" s="20" t="s">
        <v>31</v>
      </c>
      <c r="D700" s="20" t="s">
        <v>52</v>
      </c>
      <c r="E700" s="21">
        <v>2.9808687097432236E-2</v>
      </c>
      <c r="F700" s="21">
        <v>8.868860307706726E-2</v>
      </c>
      <c r="G700" s="21">
        <v>6.7803319536539342E-2</v>
      </c>
      <c r="H700" s="21">
        <v>9.4522090260567265E-2</v>
      </c>
      <c r="I700" s="21">
        <v>7.0566746031385491E-2</v>
      </c>
      <c r="J700" s="21">
        <v>5.7384965616755094E-2</v>
      </c>
      <c r="K700" s="21">
        <v>3.7738152966553029E-2</v>
      </c>
      <c r="L700" s="21">
        <v>7.4285604498245783E-2</v>
      </c>
      <c r="M700" s="21">
        <v>7.5591756512840905E-2</v>
      </c>
      <c r="N700" s="21"/>
      <c r="O700" s="21"/>
    </row>
    <row r="701" spans="1:15" x14ac:dyDescent="0.35">
      <c r="A701" s="20" t="str">
        <f t="shared" si="10"/>
        <v>CONSUMO PER CAPITA (kg o litros por individuo)Chocolatinas/Chocolate/BombonesNOROESTE</v>
      </c>
      <c r="B701" s="20" t="s">
        <v>164</v>
      </c>
      <c r="C701" s="20" t="s">
        <v>31</v>
      </c>
      <c r="D701" s="20" t="s">
        <v>53</v>
      </c>
      <c r="E701" s="21">
        <v>3.8582039817921299E-2</v>
      </c>
      <c r="F701" s="21">
        <v>5.0450815366144486E-2</v>
      </c>
      <c r="G701" s="21">
        <v>3.7993113564852916E-2</v>
      </c>
      <c r="H701" s="21">
        <v>3.4248990766145425E-2</v>
      </c>
      <c r="I701" s="21">
        <v>3.3753677052184655E-2</v>
      </c>
      <c r="J701" s="21">
        <v>3.9208409728972764E-2</v>
      </c>
      <c r="K701" s="21">
        <v>3.3103931608576068E-2</v>
      </c>
      <c r="L701" s="21">
        <v>3.6121287344434046E-2</v>
      </c>
      <c r="M701" s="21">
        <v>3.0415373350129782E-2</v>
      </c>
      <c r="N701" s="21"/>
      <c r="O701" s="21"/>
    </row>
    <row r="702" spans="1:15" x14ac:dyDescent="0.35">
      <c r="A702" s="20" t="str">
        <f t="shared" si="10"/>
        <v>CONSUMO PER CAPITA (kg o litros por individuo)Chocolatinas/Chocolate/Bombones&lt;2MIL</v>
      </c>
      <c r="B702" s="20" t="s">
        <v>164</v>
      </c>
      <c r="C702" s="20" t="s">
        <v>31</v>
      </c>
      <c r="D702" s="20" t="s">
        <v>54</v>
      </c>
      <c r="E702" s="21">
        <v>2.9847394005968926E-2</v>
      </c>
      <c r="F702" s="21">
        <v>4.1166574690294132E-2</v>
      </c>
      <c r="G702" s="21">
        <v>2.5604534707471059E-2</v>
      </c>
      <c r="H702" s="21">
        <v>4.2778890849499387E-2</v>
      </c>
      <c r="I702" s="21">
        <v>2.2977725837478289E-2</v>
      </c>
      <c r="J702" s="21">
        <v>5.4940874298693758E-2</v>
      </c>
      <c r="K702" s="21">
        <v>1.5567445838924049E-2</v>
      </c>
      <c r="L702" s="21">
        <v>4.725230489916124E-2</v>
      </c>
      <c r="M702" s="21">
        <v>2.9613311010704409E-2</v>
      </c>
      <c r="N702" s="21"/>
      <c r="O702" s="21"/>
    </row>
    <row r="703" spans="1:15" x14ac:dyDescent="0.35">
      <c r="A703" s="20" t="str">
        <f t="shared" si="10"/>
        <v>CONSUMO PER CAPITA (kg o litros por individuo)Chocolatinas/Chocolate/Bombones2-5MIL</v>
      </c>
      <c r="B703" s="20" t="s">
        <v>164</v>
      </c>
      <c r="C703" s="20" t="s">
        <v>31</v>
      </c>
      <c r="D703" s="20" t="s">
        <v>55</v>
      </c>
      <c r="E703" s="21">
        <v>3.9903390090050353E-2</v>
      </c>
      <c r="F703" s="21">
        <v>3.8509379723171241E-2</v>
      </c>
      <c r="G703" s="21">
        <v>1.7888597463320759E-2</v>
      </c>
      <c r="H703" s="21">
        <v>3.106742683576097E-2</v>
      </c>
      <c r="I703" s="21">
        <v>2.4053357461903416E-2</v>
      </c>
      <c r="J703" s="21">
        <v>1.9623262835913237E-2</v>
      </c>
      <c r="K703" s="21">
        <v>1.2263774358650038E-2</v>
      </c>
      <c r="L703" s="21">
        <v>3.0544188925238028E-2</v>
      </c>
      <c r="M703" s="21">
        <v>3.1648648355361929E-2</v>
      </c>
      <c r="N703" s="21"/>
      <c r="O703" s="21"/>
    </row>
    <row r="704" spans="1:15" x14ac:dyDescent="0.35">
      <c r="A704" s="20" t="str">
        <f t="shared" si="10"/>
        <v>CONSUMO PER CAPITA (kg o litros por individuo)Chocolatinas/Chocolate/Bombones5-10MIL</v>
      </c>
      <c r="B704" s="20" t="s">
        <v>164</v>
      </c>
      <c r="C704" s="20" t="s">
        <v>31</v>
      </c>
      <c r="D704" s="20" t="s">
        <v>56</v>
      </c>
      <c r="E704" s="21">
        <v>1.7769551653093196E-2</v>
      </c>
      <c r="F704" s="21">
        <v>2.904353961880422E-2</v>
      </c>
      <c r="G704" s="21">
        <v>1.3749881970267365E-2</v>
      </c>
      <c r="H704" s="21">
        <v>2.7508158504742662E-2</v>
      </c>
      <c r="I704" s="21">
        <v>1.3062478798514037E-2</v>
      </c>
      <c r="J704" s="21">
        <v>1.7090529259616981E-2</v>
      </c>
      <c r="K704" s="21">
        <v>9.1142974769943368E-3</v>
      </c>
      <c r="L704" s="21">
        <v>2.0536667523818601E-2</v>
      </c>
      <c r="M704" s="21">
        <v>1.6090920446220666E-2</v>
      </c>
      <c r="N704" s="21"/>
      <c r="O704" s="21"/>
    </row>
    <row r="705" spans="1:15" x14ac:dyDescent="0.35">
      <c r="A705" s="20" t="str">
        <f t="shared" si="10"/>
        <v>CONSUMO PER CAPITA (kg o litros por individuo)Chocolatinas/Chocolate/Bombones10-30MIL</v>
      </c>
      <c r="B705" s="20" t="s">
        <v>164</v>
      </c>
      <c r="C705" s="20" t="s">
        <v>31</v>
      </c>
      <c r="D705" s="20" t="s">
        <v>57</v>
      </c>
      <c r="E705" s="21">
        <v>3.8759082810360952E-2</v>
      </c>
      <c r="F705" s="21">
        <v>4.1840826183552483E-2</v>
      </c>
      <c r="G705" s="21">
        <v>3.3636541762098834E-2</v>
      </c>
      <c r="H705" s="21">
        <v>5.2836974315032183E-2</v>
      </c>
      <c r="I705" s="21">
        <v>2.4315276798735977E-2</v>
      </c>
      <c r="J705" s="21">
        <v>2.0737209619225209E-2</v>
      </c>
      <c r="K705" s="21">
        <v>5.7077347639764915E-2</v>
      </c>
      <c r="L705" s="21">
        <v>2.7481606308703058E-2</v>
      </c>
      <c r="M705" s="21">
        <v>2.347228811537844E-2</v>
      </c>
      <c r="N705" s="21"/>
      <c r="O705" s="21"/>
    </row>
    <row r="706" spans="1:15" x14ac:dyDescent="0.35">
      <c r="A706" s="20" t="str">
        <f t="shared" si="10"/>
        <v>CONSUMO PER CAPITA (kg o litros por individuo)Chocolatinas/Chocolate/Bombones30-100MIL</v>
      </c>
      <c r="B706" s="20" t="s">
        <v>164</v>
      </c>
      <c r="C706" s="20" t="s">
        <v>31</v>
      </c>
      <c r="D706" s="20" t="s">
        <v>58</v>
      </c>
      <c r="E706" s="21">
        <v>3.1894748944702747E-2</v>
      </c>
      <c r="F706" s="21">
        <v>3.8364042730054039E-2</v>
      </c>
      <c r="G706" s="21">
        <v>5.35445545337613E-2</v>
      </c>
      <c r="H706" s="21">
        <v>5.0810812912989237E-2</v>
      </c>
      <c r="I706" s="21">
        <v>3.984182653408877E-2</v>
      </c>
      <c r="J706" s="21">
        <v>4.7755387569567417E-2</v>
      </c>
      <c r="K706" s="21">
        <v>4.5089397291372214E-2</v>
      </c>
      <c r="L706" s="21">
        <v>6.6332071750196675E-2</v>
      </c>
      <c r="M706" s="21">
        <v>4.9202446240206088E-2</v>
      </c>
      <c r="N706" s="21"/>
      <c r="O706" s="21"/>
    </row>
    <row r="707" spans="1:15" x14ac:dyDescent="0.35">
      <c r="A707" s="20" t="str">
        <f t="shared" si="10"/>
        <v>CONSUMO PER CAPITA (kg o litros por individuo)Chocolatinas/Chocolate/Bombones100-200MIL</v>
      </c>
      <c r="B707" s="20" t="s">
        <v>164</v>
      </c>
      <c r="C707" s="20" t="s">
        <v>31</v>
      </c>
      <c r="D707" s="20" t="s">
        <v>59</v>
      </c>
      <c r="E707" s="21">
        <v>1.994215199866331E-2</v>
      </c>
      <c r="F707" s="21">
        <v>1.6346334059822817E-2</v>
      </c>
      <c r="G707" s="21">
        <v>2.5053079175737115E-2</v>
      </c>
      <c r="H707" s="21">
        <v>3.7937373360752563E-2</v>
      </c>
      <c r="I707" s="21">
        <v>3.3706438962317807E-2</v>
      </c>
      <c r="J707" s="21">
        <v>3.2054889988645148E-2</v>
      </c>
      <c r="K707" s="21">
        <v>1.8749866204842168E-2</v>
      </c>
      <c r="L707" s="21">
        <v>5.9066237437622772E-2</v>
      </c>
      <c r="M707" s="21">
        <v>1.9858766693191313E-2</v>
      </c>
      <c r="N707" s="21"/>
      <c r="O707" s="21"/>
    </row>
    <row r="708" spans="1:15" x14ac:dyDescent="0.35">
      <c r="A708" s="20" t="str">
        <f t="shared" ref="A708:A771" si="11">B708&amp;C708&amp;D708</f>
        <v>CONSUMO PER CAPITA (kg o litros por individuo)Chocolatinas/Chocolate/Bombones200-500MIL</v>
      </c>
      <c r="B708" s="20" t="s">
        <v>164</v>
      </c>
      <c r="C708" s="20" t="s">
        <v>31</v>
      </c>
      <c r="D708" s="20" t="s">
        <v>60</v>
      </c>
      <c r="E708" s="21">
        <v>6.1134939057656747E-2</v>
      </c>
      <c r="F708" s="21">
        <v>4.5980091277838933E-2</v>
      </c>
      <c r="G708" s="21">
        <v>4.8446986562412801E-2</v>
      </c>
      <c r="H708" s="21">
        <v>9.8845379316315041E-2</v>
      </c>
      <c r="I708" s="21">
        <v>6.4809880072686329E-2</v>
      </c>
      <c r="J708" s="21">
        <v>6.2265881088143495E-2</v>
      </c>
      <c r="K708" s="21">
        <v>2.0248198829865449E-2</v>
      </c>
      <c r="L708" s="21">
        <v>5.5503297081986556E-2</v>
      </c>
      <c r="M708" s="21">
        <v>6.1606993865550012E-2</v>
      </c>
      <c r="N708" s="21"/>
      <c r="O708" s="21"/>
    </row>
    <row r="709" spans="1:15" x14ac:dyDescent="0.35">
      <c r="A709" s="20" t="str">
        <f t="shared" si="11"/>
        <v>CONSUMO PER CAPITA (kg o litros por individuo)Chocolatinas/Chocolate/Bombones&gt;500MIL</v>
      </c>
      <c r="B709" s="20" t="s">
        <v>164</v>
      </c>
      <c r="C709" s="20" t="s">
        <v>31</v>
      </c>
      <c r="D709" s="20" t="s">
        <v>61</v>
      </c>
      <c r="E709" s="21">
        <v>3.9005938420564899E-2</v>
      </c>
      <c r="F709" s="21">
        <v>3.2319904533610139E-2</v>
      </c>
      <c r="G709" s="21">
        <v>3.853167153589529E-2</v>
      </c>
      <c r="H709" s="21">
        <v>5.1590652101089422E-2</v>
      </c>
      <c r="I709" s="21">
        <v>4.1073980956936838E-2</v>
      </c>
      <c r="J709" s="21">
        <v>3.9113269614736469E-2</v>
      </c>
      <c r="K709" s="21">
        <v>3.7820172010643187E-2</v>
      </c>
      <c r="L709" s="21">
        <v>5.1471085386223525E-2</v>
      </c>
      <c r="M709" s="21">
        <v>4.4799751888643727E-2</v>
      </c>
      <c r="N709" s="21"/>
      <c r="O709" s="21"/>
    </row>
    <row r="710" spans="1:15" x14ac:dyDescent="0.35">
      <c r="A710" s="20" t="str">
        <f t="shared" si="11"/>
        <v>CONSUMO PER CAPITA (kg o litros por individuo)Chocolatinas/Chocolate/BombonesDE 15 A 19 AÑOS</v>
      </c>
      <c r="B710" s="20" t="s">
        <v>164</v>
      </c>
      <c r="C710" s="20" t="s">
        <v>31</v>
      </c>
      <c r="D710" s="20" t="s">
        <v>62</v>
      </c>
      <c r="E710" s="21">
        <v>5.2339883629906526E-2</v>
      </c>
      <c r="F710" s="21">
        <v>2.5539669029773889E-2</v>
      </c>
      <c r="G710" s="21">
        <v>1.0100164159489501E-2</v>
      </c>
      <c r="H710" s="21">
        <v>6.2980174405404279E-2</v>
      </c>
      <c r="I710" s="21">
        <v>1.5036477198088765E-2</v>
      </c>
      <c r="J710" s="21">
        <v>2.5357973527820692E-2</v>
      </c>
      <c r="K710" s="21">
        <v>1.5847611930675978E-2</v>
      </c>
      <c r="L710" s="21">
        <v>9.5345282516348218E-2</v>
      </c>
      <c r="M710" s="21">
        <v>4.1873898444525715E-2</v>
      </c>
      <c r="N710" s="21"/>
      <c r="O710" s="21"/>
    </row>
    <row r="711" spans="1:15" x14ac:dyDescent="0.35">
      <c r="A711" s="20" t="str">
        <f t="shared" si="11"/>
        <v>CONSUMO PER CAPITA (kg o litros por individuo)Chocolatinas/Chocolate/BombonesDE 20 A 24 AÑOS</v>
      </c>
      <c r="B711" s="20" t="s">
        <v>164</v>
      </c>
      <c r="C711" s="20" t="s">
        <v>31</v>
      </c>
      <c r="D711" s="20" t="s">
        <v>63</v>
      </c>
      <c r="E711" s="21">
        <v>4.1895175408674511E-2</v>
      </c>
      <c r="F711" s="21">
        <v>1.9177293777516286E-2</v>
      </c>
      <c r="G711" s="21">
        <v>1.787334190624941E-2</v>
      </c>
      <c r="H711" s="21">
        <v>1.1643777642477192E-2</v>
      </c>
      <c r="I711" s="21">
        <v>2.2526070254498175E-2</v>
      </c>
      <c r="J711" s="21">
        <v>1.0183465647906762E-2</v>
      </c>
      <c r="K711" s="21">
        <v>1.6824133082031987E-2</v>
      </c>
      <c r="L711" s="21">
        <v>3.6992570768409769E-2</v>
      </c>
      <c r="M711" s="21">
        <v>6.1196133970035831E-3</v>
      </c>
      <c r="N711" s="21"/>
      <c r="O711" s="21"/>
    </row>
    <row r="712" spans="1:15" x14ac:dyDescent="0.35">
      <c r="A712" s="20" t="str">
        <f t="shared" si="11"/>
        <v>CONSUMO PER CAPITA (kg o litros por individuo)Chocolatinas/Chocolate/BombonesDE 25 A 34 AÑOS</v>
      </c>
      <c r="B712" s="20" t="s">
        <v>164</v>
      </c>
      <c r="C712" s="20" t="s">
        <v>31</v>
      </c>
      <c r="D712" s="20" t="s">
        <v>64</v>
      </c>
      <c r="E712" s="21">
        <v>2.4222403212194557E-2</v>
      </c>
      <c r="F712" s="21">
        <v>3.2769786775844106E-2</v>
      </c>
      <c r="G712" s="21">
        <v>2.3353429274086231E-2</v>
      </c>
      <c r="H712" s="21">
        <v>3.3104049397035276E-2</v>
      </c>
      <c r="I712" s="21">
        <v>1.9545084114899889E-2</v>
      </c>
      <c r="J712" s="21">
        <v>2.3753155907318534E-2</v>
      </c>
      <c r="K712" s="21">
        <v>2.1876419889715525E-2</v>
      </c>
      <c r="L712" s="21">
        <v>2.6750186236502028E-2</v>
      </c>
      <c r="M712" s="21">
        <v>1.8293616149381235E-2</v>
      </c>
      <c r="N712" s="21"/>
      <c r="O712" s="21"/>
    </row>
    <row r="713" spans="1:15" x14ac:dyDescent="0.35">
      <c r="A713" s="20" t="str">
        <f t="shared" si="11"/>
        <v>CONSUMO PER CAPITA (kg o litros por individuo)Chocolatinas/Chocolate/BombonesDE 35 A 49 AÑOS</v>
      </c>
      <c r="B713" s="20" t="s">
        <v>164</v>
      </c>
      <c r="C713" s="20" t="s">
        <v>31</v>
      </c>
      <c r="D713" s="20" t="s">
        <v>65</v>
      </c>
      <c r="E713" s="21">
        <v>3.13853154156346E-2</v>
      </c>
      <c r="F713" s="21">
        <v>3.3010288102311991E-2</v>
      </c>
      <c r="G713" s="21">
        <v>2.6816629924906788E-2</v>
      </c>
      <c r="H713" s="21">
        <v>2.7365366769397995E-2</v>
      </c>
      <c r="I713" s="21">
        <v>2.3509376024902121E-2</v>
      </c>
      <c r="J713" s="21">
        <v>3.3586686927231303E-2</v>
      </c>
      <c r="K713" s="21">
        <v>4.9854342927644096E-2</v>
      </c>
      <c r="L713" s="21">
        <v>1.977720424507852E-2</v>
      </c>
      <c r="M713" s="21">
        <v>2.3025360089690219E-2</v>
      </c>
      <c r="N713" s="21"/>
      <c r="O713" s="21"/>
    </row>
    <row r="714" spans="1:15" x14ac:dyDescent="0.35">
      <c r="A714" s="20" t="str">
        <f t="shared" si="11"/>
        <v>CONSUMO PER CAPITA (kg o litros por individuo)Chocolatinas/Chocolate/BombonesDE 50 A 59 AÑOS</v>
      </c>
      <c r="B714" s="20" t="s">
        <v>164</v>
      </c>
      <c r="C714" s="20" t="s">
        <v>31</v>
      </c>
      <c r="D714" s="20" t="s">
        <v>66</v>
      </c>
      <c r="E714" s="21">
        <v>3.8191280636389255E-2</v>
      </c>
      <c r="F714" s="21">
        <v>3.4056823334201042E-2</v>
      </c>
      <c r="G714" s="21">
        <v>3.519319712962022E-2</v>
      </c>
      <c r="H714" s="21">
        <v>4.2197267747531637E-2</v>
      </c>
      <c r="I714" s="21">
        <v>3.909331363578699E-2</v>
      </c>
      <c r="J714" s="21">
        <v>3.2941766863402909E-2</v>
      </c>
      <c r="K714" s="21">
        <v>1.8942791718639315E-2</v>
      </c>
      <c r="L714" s="21">
        <v>5.6177231396840936E-2</v>
      </c>
      <c r="M714" s="21">
        <v>5.3571559314165726E-2</v>
      </c>
      <c r="N714" s="21"/>
      <c r="O714" s="21"/>
    </row>
    <row r="715" spans="1:15" x14ac:dyDescent="0.35">
      <c r="A715" s="20" t="str">
        <f t="shared" si="11"/>
        <v>CONSUMO PER CAPITA (kg o litros por individuo)Chocolatinas/Chocolate/BombonesDE 60 A 75 AÑOS</v>
      </c>
      <c r="B715" s="20" t="s">
        <v>164</v>
      </c>
      <c r="C715" s="20" t="s">
        <v>31</v>
      </c>
      <c r="D715" s="20" t="s">
        <v>67</v>
      </c>
      <c r="E715" s="21">
        <v>4.0721543229860616E-2</v>
      </c>
      <c r="F715" s="21">
        <v>5.1621294002263528E-2</v>
      </c>
      <c r="G715" s="21">
        <v>7.1210212853827837E-2</v>
      </c>
      <c r="H715" s="21">
        <v>0.1132890473887654</v>
      </c>
      <c r="I715" s="21">
        <v>6.7642379390579349E-2</v>
      </c>
      <c r="J715" s="21">
        <v>6.7453523655147132E-2</v>
      </c>
      <c r="K715" s="21">
        <v>4.2677286490157514E-2</v>
      </c>
      <c r="L715" s="21">
        <v>7.4872480494997701E-2</v>
      </c>
      <c r="M715" s="21">
        <v>6.1857836149900459E-2</v>
      </c>
      <c r="N715" s="21"/>
      <c r="O715" s="21"/>
    </row>
    <row r="716" spans="1:15" x14ac:dyDescent="0.35">
      <c r="A716" s="20" t="str">
        <f t="shared" si="11"/>
        <v>CONSUMO PER CAPITA (kg o litros por individuo)Chocolatinas/Chocolate/BombonesNIVEL ALTO</v>
      </c>
      <c r="B716" s="20" t="s">
        <v>164</v>
      </c>
      <c r="C716" s="20" t="s">
        <v>31</v>
      </c>
      <c r="D716" s="20" t="s">
        <v>122</v>
      </c>
      <c r="E716" s="21">
        <v>3.8399584362420573E-2</v>
      </c>
      <c r="F716" s="21">
        <v>2.9582742680621894E-2</v>
      </c>
      <c r="G716" s="21">
        <v>3.445477540272715E-2</v>
      </c>
      <c r="H716" s="21">
        <v>4.3536513265255837E-2</v>
      </c>
      <c r="I716" s="21">
        <v>2.2913082178244056E-2</v>
      </c>
      <c r="J716" s="21">
        <v>2.2886505248809336E-2</v>
      </c>
      <c r="K716" s="21">
        <v>5.6599343911246859E-2</v>
      </c>
      <c r="L716" s="21">
        <v>2.1892657112168257E-2</v>
      </c>
      <c r="M716" s="21">
        <v>1.9419424318565422E-2</v>
      </c>
      <c r="N716" s="21"/>
      <c r="O716" s="21"/>
    </row>
    <row r="717" spans="1:15" x14ac:dyDescent="0.35">
      <c r="A717" s="20" t="str">
        <f t="shared" si="11"/>
        <v>CONSUMO PER CAPITA (kg o litros por individuo)Chocolatinas/Chocolate/BombonesNIVEL MEDIO ALTO</v>
      </c>
      <c r="B717" s="20" t="s">
        <v>164</v>
      </c>
      <c r="C717" s="20" t="s">
        <v>31</v>
      </c>
      <c r="D717" s="20" t="s">
        <v>123</v>
      </c>
      <c r="E717" s="21">
        <v>3.6452637818953033E-2</v>
      </c>
      <c r="F717" s="21">
        <v>2.5427336011534723E-2</v>
      </c>
      <c r="G717" s="21">
        <v>1.7477040653702279E-2</v>
      </c>
      <c r="H717" s="21">
        <v>2.0971203744068558E-2</v>
      </c>
      <c r="I717" s="21">
        <v>2.9121348535196989E-2</v>
      </c>
      <c r="J717" s="21">
        <v>5.1372350607272105E-2</v>
      </c>
      <c r="K717" s="21">
        <v>1.8007668410052514E-2</v>
      </c>
      <c r="L717" s="21">
        <v>2.9707520510364474E-2</v>
      </c>
      <c r="M717" s="21">
        <v>4.0586735715720537E-2</v>
      </c>
      <c r="N717" s="21"/>
      <c r="O717" s="21"/>
    </row>
    <row r="718" spans="1:15" x14ac:dyDescent="0.35">
      <c r="A718" s="20" t="str">
        <f t="shared" si="11"/>
        <v>CONSUMO PER CAPITA (kg o litros por individuo)Chocolatinas/Chocolate/BombonesNIVEL MEDIO</v>
      </c>
      <c r="B718" s="20" t="s">
        <v>164</v>
      </c>
      <c r="C718" s="20" t="s">
        <v>31</v>
      </c>
      <c r="D718" s="20" t="s">
        <v>124</v>
      </c>
      <c r="E718" s="21">
        <v>3.903194047933041E-2</v>
      </c>
      <c r="F718" s="21">
        <v>3.8686234873983295E-2</v>
      </c>
      <c r="G718" s="21">
        <v>4.8291074952219668E-2</v>
      </c>
      <c r="H718" s="21">
        <v>4.6824488977142351E-2</v>
      </c>
      <c r="I718" s="21">
        <v>3.5706568104618849E-2</v>
      </c>
      <c r="J718" s="21">
        <v>3.3018581154387404E-2</v>
      </c>
      <c r="K718" s="21">
        <v>2.1963405438493427E-2</v>
      </c>
      <c r="L718" s="21">
        <v>4.8450269199798814E-2</v>
      </c>
      <c r="M718" s="21">
        <v>4.3331655887265771E-2</v>
      </c>
      <c r="N718" s="21"/>
      <c r="O718" s="21"/>
    </row>
    <row r="719" spans="1:15" x14ac:dyDescent="0.35">
      <c r="A719" s="20" t="str">
        <f t="shared" si="11"/>
        <v>CONSUMO PER CAPITA (kg o litros por individuo)Chocolatinas/Chocolate/BombonesNIVEL MEDIO BAJO</v>
      </c>
      <c r="B719" s="20" t="s">
        <v>164</v>
      </c>
      <c r="C719" s="20" t="s">
        <v>31</v>
      </c>
      <c r="D719" s="20" t="s">
        <v>125</v>
      </c>
      <c r="E719" s="21">
        <v>2.7107082709860768E-2</v>
      </c>
      <c r="F719" s="21">
        <v>2.6877339203310504E-2</v>
      </c>
      <c r="G719" s="21">
        <v>2.6037251879505653E-2</v>
      </c>
      <c r="H719" s="21">
        <v>6.0124319399480833E-2</v>
      </c>
      <c r="I719" s="21">
        <v>4.6623463727399284E-2</v>
      </c>
      <c r="J719" s="21">
        <v>5.0565846479205014E-2</v>
      </c>
      <c r="K719" s="21">
        <v>4.8806541418960812E-2</v>
      </c>
      <c r="L719" s="21">
        <v>6.2454545925997043E-2</v>
      </c>
      <c r="M719" s="21">
        <v>5.378773996662807E-2</v>
      </c>
      <c r="N719" s="21"/>
      <c r="O719" s="21"/>
    </row>
    <row r="720" spans="1:15" x14ac:dyDescent="0.35">
      <c r="A720" s="20" t="str">
        <f t="shared" si="11"/>
        <v>CONSUMO PER CAPITA (kg o litros por individuo)Chocolatinas/Chocolate/BombonesNIVEL BAJO</v>
      </c>
      <c r="B720" s="20" t="s">
        <v>164</v>
      </c>
      <c r="C720" s="20" t="s">
        <v>31</v>
      </c>
      <c r="D720" s="20" t="s">
        <v>144</v>
      </c>
      <c r="E720" s="21">
        <v>3.6017526879260992E-2</v>
      </c>
      <c r="F720" s="21">
        <v>5.2787574777266054E-2</v>
      </c>
      <c r="G720" s="21">
        <v>4.5027153542087937E-2</v>
      </c>
      <c r="H720" s="21">
        <v>8.3022827465695156E-2</v>
      </c>
      <c r="I720" s="21">
        <v>4.5509517561453612E-2</v>
      </c>
      <c r="J720" s="21">
        <v>3.9972074000988927E-2</v>
      </c>
      <c r="K720" s="21">
        <v>2.2365410305715025E-2</v>
      </c>
      <c r="L720" s="21">
        <v>7.3575906253275994E-2</v>
      </c>
      <c r="M720" s="21">
        <v>3.6610120150964875E-2</v>
      </c>
      <c r="N720" s="21"/>
      <c r="O720" s="21"/>
    </row>
    <row r="721" spans="1:15" x14ac:dyDescent="0.35">
      <c r="A721" s="20" t="str">
        <f t="shared" si="11"/>
        <v>CONSUMO PER CAPITA (kg o litros por individuo)Chocolatinas/Chocolate/BombonesHOMBRE</v>
      </c>
      <c r="B721" s="20" t="s">
        <v>164</v>
      </c>
      <c r="C721" s="20" t="s">
        <v>31</v>
      </c>
      <c r="D721" s="20" t="s">
        <v>72</v>
      </c>
      <c r="E721" s="21">
        <v>2.8183655796512993E-2</v>
      </c>
      <c r="F721" s="21">
        <v>2.9858074342472077E-2</v>
      </c>
      <c r="G721" s="21">
        <v>2.3044555578812725E-2</v>
      </c>
      <c r="H721" s="21">
        <v>3.3650542563021385E-2</v>
      </c>
      <c r="I721" s="21">
        <v>1.907522313629563E-2</v>
      </c>
      <c r="J721" s="21">
        <v>2.1314718499581088E-2</v>
      </c>
      <c r="K721" s="21">
        <v>3.1507734732164075E-2</v>
      </c>
      <c r="L721" s="21">
        <v>2.8034779349898488E-2</v>
      </c>
      <c r="M721" s="21">
        <v>2.6971717906488078E-2</v>
      </c>
      <c r="N721" s="21"/>
      <c r="O721" s="21"/>
    </row>
    <row r="722" spans="1:15" x14ac:dyDescent="0.35">
      <c r="A722" s="20" t="str">
        <f t="shared" si="11"/>
        <v>CONSUMO PER CAPITA (kg o litros por individuo)Chocolatinas/Chocolate/BombonesMUJER</v>
      </c>
      <c r="B722" s="20" t="s">
        <v>164</v>
      </c>
      <c r="C722" s="20" t="s">
        <v>31</v>
      </c>
      <c r="D722" s="20" t="s">
        <v>73</v>
      </c>
      <c r="E722" s="21">
        <v>4.3748039633814018E-2</v>
      </c>
      <c r="F722" s="21">
        <v>4.2069706459674165E-2</v>
      </c>
      <c r="G722" s="21">
        <v>4.9627326837131475E-2</v>
      </c>
      <c r="H722" s="21">
        <v>7.0731637877068251E-2</v>
      </c>
      <c r="I722" s="21">
        <v>5.2070016634133534E-2</v>
      </c>
      <c r="J722" s="21">
        <v>5.3923470284652324E-2</v>
      </c>
      <c r="K722" s="21">
        <v>3.5059840038448142E-2</v>
      </c>
      <c r="L722" s="21">
        <v>6.6527411913118784E-2</v>
      </c>
      <c r="M722" s="21">
        <v>4.8344383870656711E-2</v>
      </c>
      <c r="N722" s="21"/>
      <c r="O722" s="21"/>
    </row>
    <row r="723" spans="1:15" x14ac:dyDescent="0.35">
      <c r="A723" s="20" t="str">
        <f t="shared" si="11"/>
        <v>CONSUMO PER CAPITA (kg o litros por individuo)ChiclesT.ESPAÑA</v>
      </c>
      <c r="B723" s="20" t="s">
        <v>164</v>
      </c>
      <c r="C723" s="20" t="s">
        <v>33</v>
      </c>
      <c r="D723" s="20" t="s">
        <v>44</v>
      </c>
      <c r="E723" s="21">
        <v>6.7673217469170514E-3</v>
      </c>
      <c r="F723" s="21">
        <v>8.0815530338325982E-3</v>
      </c>
      <c r="G723" s="21">
        <v>8.5133580785897792E-3</v>
      </c>
      <c r="H723" s="21">
        <v>7.0500107597370031E-3</v>
      </c>
      <c r="I723" s="21">
        <v>7.5660327235001403E-3</v>
      </c>
      <c r="J723" s="21">
        <v>6.2632032134165936E-3</v>
      </c>
      <c r="K723" s="21">
        <v>6.6174515535495932E-3</v>
      </c>
      <c r="L723" s="21">
        <v>6.8791932338365573E-3</v>
      </c>
      <c r="M723" s="21">
        <v>4.7369679983001057E-3</v>
      </c>
      <c r="N723" s="21"/>
      <c r="O723" s="21"/>
    </row>
    <row r="724" spans="1:15" x14ac:dyDescent="0.35">
      <c r="A724" s="20" t="str">
        <f t="shared" si="11"/>
        <v>CONSUMO PER CAPITA (kg o litros por individuo)ChiclesBCN AM</v>
      </c>
      <c r="B724" s="20" t="s">
        <v>164</v>
      </c>
      <c r="C724" s="20" t="s">
        <v>33</v>
      </c>
      <c r="D724" s="20" t="s">
        <v>46</v>
      </c>
      <c r="E724" s="21">
        <v>4.5627269746002276E-4</v>
      </c>
      <c r="F724" s="21">
        <v>9.2651534973230594E-3</v>
      </c>
      <c r="G724" s="21">
        <v>8.4322163766211902E-3</v>
      </c>
      <c r="H724" s="21">
        <v>3.5458335902985591E-3</v>
      </c>
      <c r="I724" s="21">
        <v>1.5655333812256711E-3</v>
      </c>
      <c r="J724" s="21">
        <v>5.30513131444919E-3</v>
      </c>
      <c r="K724" s="21">
        <v>9.343149498525969E-3</v>
      </c>
      <c r="L724" s="21">
        <v>3.1462336545333416E-3</v>
      </c>
      <c r="M724" s="21">
        <v>2.5422165447871541E-3</v>
      </c>
      <c r="N724" s="21"/>
      <c r="O724" s="21"/>
    </row>
    <row r="725" spans="1:15" x14ac:dyDescent="0.35">
      <c r="A725" s="20" t="str">
        <f t="shared" si="11"/>
        <v>CONSUMO PER CAPITA (kg o litros por individuo)ChiclesREST.CAT ARAGON</v>
      </c>
      <c r="B725" s="20" t="s">
        <v>164</v>
      </c>
      <c r="C725" s="20" t="s">
        <v>33</v>
      </c>
      <c r="D725" s="20" t="s">
        <v>47</v>
      </c>
      <c r="E725" s="21">
        <v>1.7590152379073503E-2</v>
      </c>
      <c r="F725" s="21">
        <v>2.0308512772617873E-2</v>
      </c>
      <c r="G725" s="21">
        <v>1.8826633123131795E-2</v>
      </c>
      <c r="H725" s="21">
        <v>1.9859814480182546E-2</v>
      </c>
      <c r="I725" s="21">
        <v>1.7855907900261238E-2</v>
      </c>
      <c r="J725" s="21">
        <v>1.6287923252106349E-2</v>
      </c>
      <c r="K725" s="21">
        <v>5.852737757120201E-3</v>
      </c>
      <c r="L725" s="21">
        <v>1.2085293884019008E-2</v>
      </c>
      <c r="M725" s="21">
        <v>7.1862356400228099E-3</v>
      </c>
      <c r="N725" s="21"/>
      <c r="O725" s="21"/>
    </row>
    <row r="726" spans="1:15" x14ac:dyDescent="0.35">
      <c r="A726" s="20" t="str">
        <f t="shared" si="11"/>
        <v>CONSUMO PER CAPITA (kg o litros por individuo)ChiclesLEVANTE</v>
      </c>
      <c r="B726" s="20" t="s">
        <v>164</v>
      </c>
      <c r="C726" s="20" t="s">
        <v>33</v>
      </c>
      <c r="D726" s="20" t="s">
        <v>48</v>
      </c>
      <c r="E726" s="21">
        <v>4.3420797267280167E-3</v>
      </c>
      <c r="F726" s="21">
        <v>3.7516790525854212E-3</v>
      </c>
      <c r="G726" s="21">
        <v>4.6648992843394306E-3</v>
      </c>
      <c r="H726" s="21">
        <v>4.7965743380177566E-3</v>
      </c>
      <c r="I726" s="21">
        <v>5.7917635698283071E-3</v>
      </c>
      <c r="J726" s="21">
        <v>4.8099139546801959E-3</v>
      </c>
      <c r="K726" s="21">
        <v>4.766516403566675E-3</v>
      </c>
      <c r="L726" s="21">
        <v>6.9422436986179047E-3</v>
      </c>
      <c r="M726" s="21">
        <v>2.557364792760346E-3</v>
      </c>
      <c r="N726" s="21"/>
      <c r="O726" s="21"/>
    </row>
    <row r="727" spans="1:15" x14ac:dyDescent="0.35">
      <c r="A727" s="20" t="str">
        <f t="shared" si="11"/>
        <v>CONSUMO PER CAPITA (kg o litros por individuo)ChiclesANDALUCIA</v>
      </c>
      <c r="B727" s="20" t="s">
        <v>164</v>
      </c>
      <c r="C727" s="20" t="s">
        <v>33</v>
      </c>
      <c r="D727" s="20" t="s">
        <v>49</v>
      </c>
      <c r="E727" s="21">
        <v>6.2593655680689845E-3</v>
      </c>
      <c r="F727" s="21">
        <v>4.8982506577280056E-3</v>
      </c>
      <c r="G727" s="21">
        <v>5.4532183092954331E-3</v>
      </c>
      <c r="H727" s="21">
        <v>5.1416550577651149E-3</v>
      </c>
      <c r="I727" s="21">
        <v>9.0086323592695298E-3</v>
      </c>
      <c r="J727" s="21">
        <v>4.3819339155028404E-3</v>
      </c>
      <c r="K727" s="21">
        <v>1.1691861170288469E-2</v>
      </c>
      <c r="L727" s="21">
        <v>9.737619581779813E-3</v>
      </c>
      <c r="M727" s="21">
        <v>1.133819612824518E-2</v>
      </c>
      <c r="N727" s="21"/>
      <c r="O727" s="21"/>
    </row>
    <row r="728" spans="1:15" x14ac:dyDescent="0.35">
      <c r="A728" s="20" t="str">
        <f t="shared" si="11"/>
        <v>CONSUMO PER CAPITA (kg o litros por individuo)ChiclesMDD AM</v>
      </c>
      <c r="B728" s="20" t="s">
        <v>164</v>
      </c>
      <c r="C728" s="20" t="s">
        <v>33</v>
      </c>
      <c r="D728" s="20" t="s">
        <v>50</v>
      </c>
      <c r="E728" s="21">
        <v>1.1666162225224467E-2</v>
      </c>
      <c r="F728" s="21">
        <v>1.1242610998147733E-2</v>
      </c>
      <c r="G728" s="21">
        <v>1.0698272881591718E-2</v>
      </c>
      <c r="H728" s="21">
        <v>9.0902864159688544E-3</v>
      </c>
      <c r="I728" s="21">
        <v>7.6174122557647606E-3</v>
      </c>
      <c r="J728" s="21">
        <v>3.1358679982816141E-3</v>
      </c>
      <c r="K728" s="21">
        <v>3.5038008931439456E-3</v>
      </c>
      <c r="L728" s="21">
        <v>9.52390256938823E-3</v>
      </c>
      <c r="M728" s="21">
        <v>2.2173981673730648E-3</v>
      </c>
      <c r="N728" s="21"/>
      <c r="O728" s="21"/>
    </row>
    <row r="729" spans="1:15" x14ac:dyDescent="0.35">
      <c r="A729" s="20" t="str">
        <f t="shared" si="11"/>
        <v>CONSUMO PER CAPITA (kg o litros por individuo)ChiclesRTO CENTRO</v>
      </c>
      <c r="B729" s="20" t="s">
        <v>164</v>
      </c>
      <c r="C729" s="20" t="s">
        <v>33</v>
      </c>
      <c r="D729" s="20" t="s">
        <v>51</v>
      </c>
      <c r="E729" s="21">
        <v>3.7185517543926174E-3</v>
      </c>
      <c r="F729" s="21">
        <v>6.0435640274257782E-3</v>
      </c>
      <c r="G729" s="21">
        <v>5.9944742318727567E-3</v>
      </c>
      <c r="H729" s="21">
        <v>4.5459327277977985E-3</v>
      </c>
      <c r="I729" s="21">
        <v>3.211426818684685E-3</v>
      </c>
      <c r="J729" s="21">
        <v>3.275762368913636E-3</v>
      </c>
      <c r="K729" s="21">
        <v>3.2315922743299539E-3</v>
      </c>
      <c r="L729" s="21">
        <v>2.2838935948273293E-3</v>
      </c>
      <c r="M729" s="21">
        <v>1.5941206242531328E-3</v>
      </c>
      <c r="N729" s="21"/>
      <c r="O729" s="21"/>
    </row>
    <row r="730" spans="1:15" x14ac:dyDescent="0.35">
      <c r="A730" s="20" t="str">
        <f t="shared" si="11"/>
        <v>CONSUMO PER CAPITA (kg o litros por individuo)ChiclesNORTE-CENTRO</v>
      </c>
      <c r="B730" s="20" t="s">
        <v>164</v>
      </c>
      <c r="C730" s="20" t="s">
        <v>33</v>
      </c>
      <c r="D730" s="20" t="s">
        <v>52</v>
      </c>
      <c r="E730" s="21">
        <v>4.0347078855123156E-3</v>
      </c>
      <c r="F730" s="21">
        <v>3.4556895198409373E-3</v>
      </c>
      <c r="G730" s="21">
        <v>6.9230697494564392E-3</v>
      </c>
      <c r="H730" s="21">
        <v>3.0185603470671953E-3</v>
      </c>
      <c r="I730" s="21">
        <v>4.8264323370121147E-3</v>
      </c>
      <c r="J730" s="21">
        <v>7.7150652574908551E-3</v>
      </c>
      <c r="K730" s="21">
        <v>6.4996858770019587E-3</v>
      </c>
      <c r="L730" s="21">
        <v>3.1369016079221381E-3</v>
      </c>
      <c r="M730" s="21">
        <v>3.385873518328638E-3</v>
      </c>
      <c r="N730" s="21"/>
      <c r="O730" s="21"/>
    </row>
    <row r="731" spans="1:15" x14ac:dyDescent="0.35">
      <c r="A731" s="20" t="str">
        <f t="shared" si="11"/>
        <v>CONSUMO PER CAPITA (kg o litros por individuo)ChiclesNOROESTE</v>
      </c>
      <c r="B731" s="20" t="s">
        <v>164</v>
      </c>
      <c r="C731" s="20" t="s">
        <v>33</v>
      </c>
      <c r="D731" s="20" t="s">
        <v>53</v>
      </c>
      <c r="E731" s="21">
        <v>1.6691792024035312E-3</v>
      </c>
      <c r="F731" s="21">
        <v>5.8768429603048879E-3</v>
      </c>
      <c r="G731" s="21">
        <v>8.1682567746482471E-3</v>
      </c>
      <c r="H731" s="21">
        <v>3.922123752562537E-3</v>
      </c>
      <c r="I731" s="21">
        <v>6.0063832027962196E-3</v>
      </c>
      <c r="J731" s="21">
        <v>5.7004925882376666E-3</v>
      </c>
      <c r="K731" s="21">
        <v>5.0814793025555291E-3</v>
      </c>
      <c r="L731" s="21">
        <v>1.2834294993921927E-3</v>
      </c>
      <c r="M731" s="21">
        <v>1.027859786810494E-3</v>
      </c>
      <c r="N731" s="21"/>
      <c r="O731" s="21"/>
    </row>
    <row r="732" spans="1:15" x14ac:dyDescent="0.35">
      <c r="A732" s="20" t="str">
        <f t="shared" si="11"/>
        <v>CONSUMO PER CAPITA (kg o litros por individuo)Chicles&lt;2MIL</v>
      </c>
      <c r="B732" s="20" t="s">
        <v>164</v>
      </c>
      <c r="C732" s="20" t="s">
        <v>33</v>
      </c>
      <c r="D732" s="20" t="s">
        <v>54</v>
      </c>
      <c r="E732" s="21">
        <v>1.1746262163757076E-2</v>
      </c>
      <c r="F732" s="21">
        <v>7.1942791131283752E-3</v>
      </c>
      <c r="G732" s="21">
        <v>3.0748039041179616E-3</v>
      </c>
      <c r="H732" s="21" t="s">
        <v>181</v>
      </c>
      <c r="I732" s="21">
        <v>8.488715673506236E-3</v>
      </c>
      <c r="J732" s="21">
        <v>9.2345557043669434E-3</v>
      </c>
      <c r="K732" s="21">
        <v>6.0842766504372653E-3</v>
      </c>
      <c r="L732" s="21">
        <v>3.8673381504922555E-3</v>
      </c>
      <c r="M732" s="21">
        <v>1.5547268365115196E-2</v>
      </c>
      <c r="N732" s="21"/>
      <c r="O732" s="21"/>
    </row>
    <row r="733" spans="1:15" x14ac:dyDescent="0.35">
      <c r="A733" s="20" t="str">
        <f t="shared" si="11"/>
        <v>CONSUMO PER CAPITA (kg o litros por individuo)Chicles2-5MIL</v>
      </c>
      <c r="B733" s="20" t="s">
        <v>164</v>
      </c>
      <c r="C733" s="20" t="s">
        <v>33</v>
      </c>
      <c r="D733" s="20" t="s">
        <v>55</v>
      </c>
      <c r="E733" s="21">
        <v>5.4246504202797455E-3</v>
      </c>
      <c r="F733" s="21">
        <v>5.1215557338768055E-3</v>
      </c>
      <c r="G733" s="21">
        <v>7.287291664432937E-3</v>
      </c>
      <c r="H733" s="21">
        <v>4.6480945570300343E-3</v>
      </c>
      <c r="I733" s="21">
        <v>3.7250227436915208E-3</v>
      </c>
      <c r="J733" s="21">
        <v>5.0191078134111831E-3</v>
      </c>
      <c r="K733" s="21">
        <v>2.6266137243510031E-3</v>
      </c>
      <c r="L733" s="21">
        <v>1.608102942690307E-3</v>
      </c>
      <c r="M733" s="21">
        <v>1.4330005592733978E-3</v>
      </c>
      <c r="N733" s="21"/>
      <c r="O733" s="21"/>
    </row>
    <row r="734" spans="1:15" x14ac:dyDescent="0.35">
      <c r="A734" s="20" t="str">
        <f t="shared" si="11"/>
        <v>CONSUMO PER CAPITA (kg o litros por individuo)Chicles5-10MIL</v>
      </c>
      <c r="B734" s="20" t="s">
        <v>164</v>
      </c>
      <c r="C734" s="20" t="s">
        <v>33</v>
      </c>
      <c r="D734" s="20" t="s">
        <v>56</v>
      </c>
      <c r="E734" s="21">
        <v>5.2764548761553122E-3</v>
      </c>
      <c r="F734" s="21">
        <v>2.61181707627242E-3</v>
      </c>
      <c r="G734" s="21">
        <v>3.9351427939447806E-3</v>
      </c>
      <c r="H734" s="21">
        <v>4.5151404348232121E-3</v>
      </c>
      <c r="I734" s="21">
        <v>9.0315704147816301E-3</v>
      </c>
      <c r="J734" s="21">
        <v>5.238185873057662E-3</v>
      </c>
      <c r="K734" s="21">
        <v>8.5629815903528004E-3</v>
      </c>
      <c r="L734" s="21">
        <v>4.0790223140693112E-3</v>
      </c>
      <c r="M734" s="21">
        <v>5.4366867305900369E-3</v>
      </c>
      <c r="N734" s="21"/>
      <c r="O734" s="21"/>
    </row>
    <row r="735" spans="1:15" x14ac:dyDescent="0.35">
      <c r="A735" s="20" t="str">
        <f t="shared" si="11"/>
        <v>CONSUMO PER CAPITA (kg o litros por individuo)Chicles10-30MIL</v>
      </c>
      <c r="B735" s="20" t="s">
        <v>164</v>
      </c>
      <c r="C735" s="20" t="s">
        <v>33</v>
      </c>
      <c r="D735" s="20" t="s">
        <v>57</v>
      </c>
      <c r="E735" s="21">
        <v>1.164318069961388E-2</v>
      </c>
      <c r="F735" s="21">
        <v>1.2591581749647722E-2</v>
      </c>
      <c r="G735" s="21">
        <v>1.3526567087778926E-2</v>
      </c>
      <c r="H735" s="21">
        <v>1.1742262297449756E-2</v>
      </c>
      <c r="I735" s="21">
        <v>7.1577466377295562E-3</v>
      </c>
      <c r="J735" s="21">
        <v>7.0938778101055505E-3</v>
      </c>
      <c r="K735" s="21">
        <v>5.0887732122545269E-3</v>
      </c>
      <c r="L735" s="21">
        <v>4.609767931123109E-3</v>
      </c>
      <c r="M735" s="21">
        <v>5.3588591001027062E-3</v>
      </c>
      <c r="N735" s="21"/>
      <c r="O735" s="21"/>
    </row>
    <row r="736" spans="1:15" x14ac:dyDescent="0.35">
      <c r="A736" s="20" t="str">
        <f t="shared" si="11"/>
        <v>CONSUMO PER CAPITA (kg o litros por individuo)Chicles30-100MIL</v>
      </c>
      <c r="B736" s="20" t="s">
        <v>164</v>
      </c>
      <c r="C736" s="20" t="s">
        <v>33</v>
      </c>
      <c r="D736" s="20" t="s">
        <v>58</v>
      </c>
      <c r="E736" s="21">
        <v>3.7836310682262679E-3</v>
      </c>
      <c r="F736" s="21">
        <v>4.1474273798569683E-3</v>
      </c>
      <c r="G736" s="21">
        <v>6.3610554378609949E-3</v>
      </c>
      <c r="H736" s="21">
        <v>6.9517883438796777E-3</v>
      </c>
      <c r="I736" s="21">
        <v>8.636291337238396E-3</v>
      </c>
      <c r="J736" s="21">
        <v>7.6827736543911007E-3</v>
      </c>
      <c r="K736" s="21">
        <v>1.0358601081830499E-2</v>
      </c>
      <c r="L736" s="21">
        <v>8.4493618970573423E-3</v>
      </c>
      <c r="M736" s="21">
        <v>3.905733796738497E-3</v>
      </c>
      <c r="N736" s="21"/>
      <c r="O736" s="21"/>
    </row>
    <row r="737" spans="1:15" x14ac:dyDescent="0.35">
      <c r="A737" s="20" t="str">
        <f t="shared" si="11"/>
        <v>CONSUMO PER CAPITA (kg o litros por individuo)Chicles100-200MIL</v>
      </c>
      <c r="B737" s="20" t="s">
        <v>164</v>
      </c>
      <c r="C737" s="20" t="s">
        <v>33</v>
      </c>
      <c r="D737" s="20" t="s">
        <v>59</v>
      </c>
      <c r="E737" s="21">
        <v>1.8223199106720846E-3</v>
      </c>
      <c r="F737" s="21">
        <v>4.2835491451053542E-3</v>
      </c>
      <c r="G737" s="21">
        <v>6.5011673586787425E-3</v>
      </c>
      <c r="H737" s="21">
        <v>3.6285268136389561E-3</v>
      </c>
      <c r="I737" s="21">
        <v>8.2359550794630348E-3</v>
      </c>
      <c r="J737" s="21">
        <v>4.1476648481526338E-3</v>
      </c>
      <c r="K737" s="21">
        <v>4.2121947827276039E-3</v>
      </c>
      <c r="L737" s="21">
        <v>1.1232575627449668E-2</v>
      </c>
      <c r="M737" s="21">
        <v>1.8831206395175189E-3</v>
      </c>
      <c r="N737" s="21"/>
      <c r="O737" s="21"/>
    </row>
    <row r="738" spans="1:15" x14ac:dyDescent="0.35">
      <c r="A738" s="20" t="str">
        <f t="shared" si="11"/>
        <v>CONSUMO PER CAPITA (kg o litros por individuo)Chicles200-500MIL</v>
      </c>
      <c r="B738" s="20" t="s">
        <v>164</v>
      </c>
      <c r="C738" s="20" t="s">
        <v>33</v>
      </c>
      <c r="D738" s="20" t="s">
        <v>60</v>
      </c>
      <c r="E738" s="21">
        <v>4.2299452106184226E-3</v>
      </c>
      <c r="F738" s="21">
        <v>6.6442149366972431E-3</v>
      </c>
      <c r="G738" s="21">
        <v>1.025876276878385E-2</v>
      </c>
      <c r="H738" s="21">
        <v>6.7775687834796417E-3</v>
      </c>
      <c r="I738" s="21">
        <v>6.6783521084409197E-3</v>
      </c>
      <c r="J738" s="21">
        <v>3.6883441912020517E-3</v>
      </c>
      <c r="K738" s="21">
        <v>4.211831915487037E-3</v>
      </c>
      <c r="L738" s="21">
        <v>1.1637160077800909E-2</v>
      </c>
      <c r="M738" s="21">
        <v>4.6496431430277678E-3</v>
      </c>
      <c r="N738" s="21"/>
      <c r="O738" s="21"/>
    </row>
    <row r="739" spans="1:15" x14ac:dyDescent="0.35">
      <c r="A739" s="20" t="str">
        <f t="shared" si="11"/>
        <v>CONSUMO PER CAPITA (kg o litros por individuo)Chicles&gt;500MIL</v>
      </c>
      <c r="B739" s="20" t="s">
        <v>164</v>
      </c>
      <c r="C739" s="20" t="s">
        <v>33</v>
      </c>
      <c r="D739" s="20" t="s">
        <v>61</v>
      </c>
      <c r="E739" s="21">
        <v>9.6377722174398137E-3</v>
      </c>
      <c r="F739" s="21">
        <v>1.5583545216035001E-2</v>
      </c>
      <c r="G739" s="21">
        <v>1.0284738526945536E-2</v>
      </c>
      <c r="H739" s="21">
        <v>9.0331264279456501E-3</v>
      </c>
      <c r="I739" s="21">
        <v>7.4192783401466457E-3</v>
      </c>
      <c r="J739" s="21">
        <v>6.8404637123895924E-3</v>
      </c>
      <c r="K739" s="21">
        <v>7.7496715370237801E-3</v>
      </c>
      <c r="L739" s="21">
        <v>5.4769103406541392E-3</v>
      </c>
      <c r="M739" s="21">
        <v>4.1685088234634758E-3</v>
      </c>
      <c r="N739" s="21"/>
      <c r="O739" s="21"/>
    </row>
    <row r="740" spans="1:15" x14ac:dyDescent="0.35">
      <c r="A740" s="20" t="str">
        <f t="shared" si="11"/>
        <v>CONSUMO PER CAPITA (kg o litros por individuo)ChiclesDE 15 A 19 AÑOS</v>
      </c>
      <c r="B740" s="20" t="s">
        <v>164</v>
      </c>
      <c r="C740" s="20" t="s">
        <v>33</v>
      </c>
      <c r="D740" s="20" t="s">
        <v>62</v>
      </c>
      <c r="E740" s="21">
        <v>9.3222669218434508E-4</v>
      </c>
      <c r="F740" s="21">
        <v>2.7928175288060575E-3</v>
      </c>
      <c r="G740" s="21">
        <v>3.4284512736633996E-3</v>
      </c>
      <c r="H740" s="21">
        <v>3.8991457562566677E-3</v>
      </c>
      <c r="I740" s="21">
        <v>1.1908305523473202E-2</v>
      </c>
      <c r="J740" s="21">
        <v>4.0469873362503099E-3</v>
      </c>
      <c r="K740" s="21">
        <v>1.199827652836734E-2</v>
      </c>
      <c r="L740" s="21">
        <v>1.4156976598848037E-2</v>
      </c>
      <c r="M740" s="21">
        <v>1.0012975630296125E-2</v>
      </c>
      <c r="N740" s="21"/>
      <c r="O740" s="21"/>
    </row>
    <row r="741" spans="1:15" x14ac:dyDescent="0.35">
      <c r="A741" s="20" t="str">
        <f t="shared" si="11"/>
        <v>CONSUMO PER CAPITA (kg o litros por individuo)ChiclesDE 20 A 24 AÑOS</v>
      </c>
      <c r="B741" s="20" t="s">
        <v>164</v>
      </c>
      <c r="C741" s="20" t="s">
        <v>33</v>
      </c>
      <c r="D741" s="20" t="s">
        <v>63</v>
      </c>
      <c r="E741" s="21" t="s">
        <v>181</v>
      </c>
      <c r="F741" s="21">
        <v>1.6009162479879808E-3</v>
      </c>
      <c r="G741" s="21">
        <v>5.7752763848185028E-4</v>
      </c>
      <c r="H741" s="21">
        <v>2.1109203237447546E-3</v>
      </c>
      <c r="I741" s="21">
        <v>3.0799751323939547E-3</v>
      </c>
      <c r="J741" s="21">
        <v>2.9740869556544279E-3</v>
      </c>
      <c r="K741" s="21">
        <v>4.494176647545276E-3</v>
      </c>
      <c r="L741" s="21">
        <v>3.8678344731529896E-3</v>
      </c>
      <c r="M741" s="21" t="s">
        <v>181</v>
      </c>
      <c r="N741" s="21"/>
      <c r="O741" s="21"/>
    </row>
    <row r="742" spans="1:15" x14ac:dyDescent="0.35">
      <c r="A742" s="20" t="str">
        <f t="shared" si="11"/>
        <v>CONSUMO PER CAPITA (kg o litros por individuo)ChiclesDE 25 A 34 AÑOS</v>
      </c>
      <c r="B742" s="20" t="s">
        <v>164</v>
      </c>
      <c r="C742" s="20" t="s">
        <v>33</v>
      </c>
      <c r="D742" s="20" t="s">
        <v>64</v>
      </c>
      <c r="E742" s="21">
        <v>9.8457966006909453E-3</v>
      </c>
      <c r="F742" s="21">
        <v>1.1066453159523445E-2</v>
      </c>
      <c r="G742" s="21">
        <v>1.0625567060899368E-2</v>
      </c>
      <c r="H742" s="21">
        <v>1.2169381344792026E-2</v>
      </c>
      <c r="I742" s="21">
        <v>8.6311240590245539E-4</v>
      </c>
      <c r="J742" s="21">
        <v>1.7023264794971018E-3</v>
      </c>
      <c r="K742" s="21">
        <v>1.6706393459741005E-3</v>
      </c>
      <c r="L742" s="21">
        <v>2.7986066617565644E-3</v>
      </c>
      <c r="M742" s="21">
        <v>2.2984471849401434E-3</v>
      </c>
      <c r="N742" s="21"/>
      <c r="O742" s="21"/>
    </row>
    <row r="743" spans="1:15" x14ac:dyDescent="0.35">
      <c r="A743" s="20" t="str">
        <f t="shared" si="11"/>
        <v>CONSUMO PER CAPITA (kg o litros por individuo)ChiclesDE 35 A 49 AÑOS</v>
      </c>
      <c r="B743" s="20" t="s">
        <v>164</v>
      </c>
      <c r="C743" s="20" t="s">
        <v>33</v>
      </c>
      <c r="D743" s="20" t="s">
        <v>65</v>
      </c>
      <c r="E743" s="21">
        <v>5.925551624491431E-3</v>
      </c>
      <c r="F743" s="21">
        <v>6.0732572283055258E-3</v>
      </c>
      <c r="G743" s="21">
        <v>7.6933053315903577E-3</v>
      </c>
      <c r="H743" s="21">
        <v>4.0172297674088133E-3</v>
      </c>
      <c r="I743" s="21">
        <v>7.9321839789476996E-3</v>
      </c>
      <c r="J743" s="21">
        <v>6.2245398724869658E-3</v>
      </c>
      <c r="K743" s="21">
        <v>5.8109965449215442E-3</v>
      </c>
      <c r="L743" s="21">
        <v>7.9651683233344043E-3</v>
      </c>
      <c r="M743" s="21">
        <v>4.3592712636242826E-3</v>
      </c>
      <c r="N743" s="21"/>
      <c r="O743" s="21"/>
    </row>
    <row r="744" spans="1:15" x14ac:dyDescent="0.35">
      <c r="A744" s="20" t="str">
        <f t="shared" si="11"/>
        <v>CONSUMO PER CAPITA (kg o litros por individuo)ChiclesDE 50 A 59 AÑOS</v>
      </c>
      <c r="B744" s="20" t="s">
        <v>164</v>
      </c>
      <c r="C744" s="20" t="s">
        <v>33</v>
      </c>
      <c r="D744" s="20" t="s">
        <v>66</v>
      </c>
      <c r="E744" s="21">
        <v>6.4993862039376101E-3</v>
      </c>
      <c r="F744" s="21">
        <v>9.9909407376936495E-3</v>
      </c>
      <c r="G744" s="21">
        <v>1.1153672070012933E-2</v>
      </c>
      <c r="H744" s="21">
        <v>8.8246634478208238E-3</v>
      </c>
      <c r="I744" s="21">
        <v>7.2482510525910017E-3</v>
      </c>
      <c r="J744" s="21">
        <v>8.5273100824927815E-3</v>
      </c>
      <c r="K744" s="21">
        <v>6.943427555568398E-3</v>
      </c>
      <c r="L744" s="21">
        <v>6.1248244967194521E-3</v>
      </c>
      <c r="M744" s="21">
        <v>4.9441419510700977E-3</v>
      </c>
      <c r="N744" s="21"/>
      <c r="O744" s="21"/>
    </row>
    <row r="745" spans="1:15" x14ac:dyDescent="0.35">
      <c r="A745" s="20" t="str">
        <f t="shared" si="11"/>
        <v>CONSUMO PER CAPITA (kg o litros por individuo)ChiclesDE 60 A 75 AÑOS</v>
      </c>
      <c r="B745" s="20" t="s">
        <v>164</v>
      </c>
      <c r="C745" s="20" t="s">
        <v>33</v>
      </c>
      <c r="D745" s="20" t="s">
        <v>67</v>
      </c>
      <c r="E745" s="21">
        <v>9.8837419605473723E-3</v>
      </c>
      <c r="F745" s="21">
        <v>1.0609437014857625E-2</v>
      </c>
      <c r="G745" s="21">
        <v>9.8291623594470301E-3</v>
      </c>
      <c r="H745" s="21">
        <v>8.5393393054524688E-3</v>
      </c>
      <c r="I745" s="21">
        <v>1.1616492754263283E-2</v>
      </c>
      <c r="J745" s="21">
        <v>8.8651647261907985E-3</v>
      </c>
      <c r="K745" s="21">
        <v>9.4275700252123267E-3</v>
      </c>
      <c r="L745" s="21">
        <v>7.4361142697393591E-3</v>
      </c>
      <c r="M745" s="21">
        <v>6.4045374153662397E-3</v>
      </c>
      <c r="N745" s="21"/>
      <c r="O745" s="21"/>
    </row>
    <row r="746" spans="1:15" x14ac:dyDescent="0.35">
      <c r="A746" s="20" t="str">
        <f t="shared" si="11"/>
        <v>CONSUMO PER CAPITA (kg o litros por individuo)ChiclesNIVEL ALTO</v>
      </c>
      <c r="B746" s="20" t="s">
        <v>164</v>
      </c>
      <c r="C746" s="20" t="s">
        <v>33</v>
      </c>
      <c r="D746" s="20" t="s">
        <v>122</v>
      </c>
      <c r="E746" s="21">
        <v>7.7814252780467269E-3</v>
      </c>
      <c r="F746" s="21">
        <v>1.0628984402227011E-2</v>
      </c>
      <c r="G746" s="21">
        <v>1.192981587608853E-2</v>
      </c>
      <c r="H746" s="21">
        <v>1.0150198614095812E-2</v>
      </c>
      <c r="I746" s="21">
        <v>1.0100982397055619E-2</v>
      </c>
      <c r="J746" s="21">
        <v>6.4693643172228097E-3</v>
      </c>
      <c r="K746" s="21">
        <v>9.5349983686061537E-3</v>
      </c>
      <c r="L746" s="21">
        <v>7.9033914990512249E-3</v>
      </c>
      <c r="M746" s="21">
        <v>2.9507647971540826E-3</v>
      </c>
      <c r="N746" s="21"/>
      <c r="O746" s="21"/>
    </row>
    <row r="747" spans="1:15" x14ac:dyDescent="0.35">
      <c r="A747" s="20" t="str">
        <f t="shared" si="11"/>
        <v>CONSUMO PER CAPITA (kg o litros por individuo)ChiclesNIVEL MEDIO ALTO</v>
      </c>
      <c r="B747" s="20" t="s">
        <v>164</v>
      </c>
      <c r="C747" s="20" t="s">
        <v>33</v>
      </c>
      <c r="D747" s="20" t="s">
        <v>123</v>
      </c>
      <c r="E747" s="21">
        <v>6.7948293340917886E-3</v>
      </c>
      <c r="F747" s="21">
        <v>7.0582427206714229E-3</v>
      </c>
      <c r="G747" s="21">
        <v>7.7295403342045E-3</v>
      </c>
      <c r="H747" s="21">
        <v>3.0774031574825771E-3</v>
      </c>
      <c r="I747" s="21">
        <v>4.5334995534759481E-3</v>
      </c>
      <c r="J747" s="21">
        <v>7.0321547832827456E-3</v>
      </c>
      <c r="K747" s="21">
        <v>7.167441884615028E-3</v>
      </c>
      <c r="L747" s="21">
        <v>1.1943757135033494E-2</v>
      </c>
      <c r="M747" s="21">
        <v>4.4891329765096482E-3</v>
      </c>
      <c r="N747" s="21"/>
      <c r="O747" s="21"/>
    </row>
    <row r="748" spans="1:15" x14ac:dyDescent="0.35">
      <c r="A748" s="20" t="str">
        <f t="shared" si="11"/>
        <v>CONSUMO PER CAPITA (kg o litros por individuo)ChiclesNIVEL MEDIO</v>
      </c>
      <c r="B748" s="20" t="s">
        <v>164</v>
      </c>
      <c r="C748" s="20" t="s">
        <v>33</v>
      </c>
      <c r="D748" s="20" t="s">
        <v>124</v>
      </c>
      <c r="E748" s="21">
        <v>6.0560576450730697E-3</v>
      </c>
      <c r="F748" s="21">
        <v>1.0209740997635237E-2</v>
      </c>
      <c r="G748" s="21">
        <v>8.3977483858369804E-3</v>
      </c>
      <c r="H748" s="21">
        <v>7.9102425512535476E-3</v>
      </c>
      <c r="I748" s="21">
        <v>7.6338658382885498E-3</v>
      </c>
      <c r="J748" s="21">
        <v>6.4177660305201499E-3</v>
      </c>
      <c r="K748" s="21">
        <v>4.1313663557206457E-3</v>
      </c>
      <c r="L748" s="21">
        <v>4.2090193371580728E-3</v>
      </c>
      <c r="M748" s="21">
        <v>6.2911114424878704E-3</v>
      </c>
      <c r="N748" s="21"/>
      <c r="O748" s="21"/>
    </row>
    <row r="749" spans="1:15" x14ac:dyDescent="0.35">
      <c r="A749" s="20" t="str">
        <f t="shared" si="11"/>
        <v>CONSUMO PER CAPITA (kg o litros por individuo)ChiclesNIVEL MEDIO BAJO</v>
      </c>
      <c r="B749" s="20" t="s">
        <v>164</v>
      </c>
      <c r="C749" s="20" t="s">
        <v>33</v>
      </c>
      <c r="D749" s="20" t="s">
        <v>125</v>
      </c>
      <c r="E749" s="21">
        <v>4.3158265089814005E-3</v>
      </c>
      <c r="F749" s="21">
        <v>3.543442198964103E-3</v>
      </c>
      <c r="G749" s="21">
        <v>8.9741511487154962E-3</v>
      </c>
      <c r="H749" s="21">
        <v>7.2534221547917678E-3</v>
      </c>
      <c r="I749" s="21">
        <v>4.7696329650361658E-3</v>
      </c>
      <c r="J749" s="21">
        <v>3.6136108698052363E-3</v>
      </c>
      <c r="K749" s="21">
        <v>5.3330539864242165E-3</v>
      </c>
      <c r="L749" s="21">
        <v>3.5298625251371034E-3</v>
      </c>
      <c r="M749" s="21">
        <v>2.3270684440102715E-3</v>
      </c>
      <c r="N749" s="21"/>
      <c r="O749" s="21"/>
    </row>
    <row r="750" spans="1:15" x14ac:dyDescent="0.35">
      <c r="A750" s="20" t="str">
        <f t="shared" si="11"/>
        <v>CONSUMO PER CAPITA (kg o litros por individuo)ChiclesNIVEL BAJO</v>
      </c>
      <c r="B750" s="20" t="s">
        <v>164</v>
      </c>
      <c r="C750" s="20" t="s">
        <v>33</v>
      </c>
      <c r="D750" s="20" t="s">
        <v>144</v>
      </c>
      <c r="E750" s="21">
        <v>8.1743427131691932E-3</v>
      </c>
      <c r="F750" s="21">
        <v>6.8884366467680813E-3</v>
      </c>
      <c r="G750" s="21">
        <v>5.4030522515886893E-3</v>
      </c>
      <c r="H750" s="21">
        <v>5.5035287216717594E-3</v>
      </c>
      <c r="I750" s="21">
        <v>8.8878584376416488E-3</v>
      </c>
      <c r="J750" s="21">
        <v>7.1381515675771993E-3</v>
      </c>
      <c r="K750" s="21">
        <v>6.964136577659698E-3</v>
      </c>
      <c r="L750" s="21">
        <v>7.7068142916974459E-3</v>
      </c>
      <c r="M750" s="21">
        <v>6.5321558042568144E-3</v>
      </c>
      <c r="N750" s="21"/>
      <c r="O750" s="21"/>
    </row>
    <row r="751" spans="1:15" x14ac:dyDescent="0.35">
      <c r="A751" s="20" t="str">
        <f t="shared" si="11"/>
        <v>CONSUMO PER CAPITA (kg o litros por individuo)ChiclesHOMBRE</v>
      </c>
      <c r="B751" s="20" t="s">
        <v>164</v>
      </c>
      <c r="C751" s="20" t="s">
        <v>33</v>
      </c>
      <c r="D751" s="20" t="s">
        <v>72</v>
      </c>
      <c r="E751" s="21">
        <v>4.3559512175036872E-3</v>
      </c>
      <c r="F751" s="21">
        <v>5.3751766955148148E-3</v>
      </c>
      <c r="G751" s="21">
        <v>5.4329410061723848E-3</v>
      </c>
      <c r="H751" s="21">
        <v>5.1553718108299203E-3</v>
      </c>
      <c r="I751" s="21">
        <v>4.8032834382415518E-3</v>
      </c>
      <c r="J751" s="21">
        <v>3.8214208099784262E-3</v>
      </c>
      <c r="K751" s="21">
        <v>4.3478129218658427E-3</v>
      </c>
      <c r="L751" s="21">
        <v>3.6997229938854292E-3</v>
      </c>
      <c r="M751" s="21">
        <v>3.7117084178653311E-3</v>
      </c>
      <c r="N751" s="21"/>
      <c r="O751" s="21"/>
    </row>
    <row r="752" spans="1:15" x14ac:dyDescent="0.35">
      <c r="A752" s="20" t="str">
        <f t="shared" si="11"/>
        <v>CONSUMO PER CAPITA (kg o litros por individuo)ChiclesMUJER</v>
      </c>
      <c r="B752" s="20" t="s">
        <v>164</v>
      </c>
      <c r="C752" s="20" t="s">
        <v>33</v>
      </c>
      <c r="D752" s="20" t="s">
        <v>73</v>
      </c>
      <c r="E752" s="21">
        <v>9.1480319185611603E-3</v>
      </c>
      <c r="F752" s="21">
        <v>1.0753555100965173E-2</v>
      </c>
      <c r="G752" s="21">
        <v>1.155532778216036E-2</v>
      </c>
      <c r="H752" s="21">
        <v>8.920182379203204E-3</v>
      </c>
      <c r="I752" s="21">
        <v>1.0300218315105053E-2</v>
      </c>
      <c r="J752" s="21">
        <v>8.6797108077493659E-3</v>
      </c>
      <c r="K752" s="21">
        <v>8.8636696084571608E-3</v>
      </c>
      <c r="L752" s="21">
        <v>1.0025793804290653E-2</v>
      </c>
      <c r="M752" s="21">
        <v>5.7540804667720203E-3</v>
      </c>
      <c r="N752" s="21"/>
      <c r="O752" s="21"/>
    </row>
    <row r="753" spans="1:15" x14ac:dyDescent="0.35">
      <c r="A753" s="20" t="str">
        <f t="shared" si="11"/>
        <v>CONSUMO PER CAPITA (kg o litros por individuo)CaramelosT.ESPAÑA</v>
      </c>
      <c r="B753" s="20" t="s">
        <v>164</v>
      </c>
      <c r="C753" s="20" t="s">
        <v>36</v>
      </c>
      <c r="D753" s="20" t="s">
        <v>44</v>
      </c>
      <c r="E753" s="21">
        <v>1.1140276292733805E-2</v>
      </c>
      <c r="F753" s="21">
        <v>1.1196963304703765E-2</v>
      </c>
      <c r="G753" s="21">
        <v>1.1709665999222027E-2</v>
      </c>
      <c r="H753" s="21">
        <v>1.2549544642890577E-2</v>
      </c>
      <c r="I753" s="21">
        <v>1.4009336249627606E-2</v>
      </c>
      <c r="J753" s="21">
        <v>1.0943038651567354E-2</v>
      </c>
      <c r="K753" s="21">
        <v>9.2556676915382732E-3</v>
      </c>
      <c r="L753" s="21">
        <v>9.0417758497734289E-3</v>
      </c>
      <c r="M753" s="21">
        <v>7.6799529009918249E-3</v>
      </c>
      <c r="N753" s="21"/>
      <c r="O753" s="21"/>
    </row>
    <row r="754" spans="1:15" x14ac:dyDescent="0.35">
      <c r="A754" s="20" t="str">
        <f t="shared" si="11"/>
        <v>CONSUMO PER CAPITA (kg o litros por individuo)CaramelosBCN AM</v>
      </c>
      <c r="B754" s="20" t="s">
        <v>164</v>
      </c>
      <c r="C754" s="20" t="s">
        <v>36</v>
      </c>
      <c r="D754" s="20" t="s">
        <v>46</v>
      </c>
      <c r="E754" s="21">
        <v>1.4962690026257422E-2</v>
      </c>
      <c r="F754" s="21">
        <v>1.416565165193266E-2</v>
      </c>
      <c r="G754" s="21">
        <v>3.0396283731133771E-2</v>
      </c>
      <c r="H754" s="21">
        <v>2.3222601194260513E-2</v>
      </c>
      <c r="I754" s="21">
        <v>2.7591087734871341E-2</v>
      </c>
      <c r="J754" s="21">
        <v>9.7456247241467127E-3</v>
      </c>
      <c r="K754" s="21">
        <v>1.1181971620429613E-2</v>
      </c>
      <c r="L754" s="21">
        <v>1.7156922010484944E-2</v>
      </c>
      <c r="M754" s="21">
        <v>1.3562794013354709E-2</v>
      </c>
      <c r="N754" s="21"/>
      <c r="O754" s="21"/>
    </row>
    <row r="755" spans="1:15" x14ac:dyDescent="0.35">
      <c r="A755" s="20" t="str">
        <f t="shared" si="11"/>
        <v>CONSUMO PER CAPITA (kg o litros por individuo)CaramelosREST.CAT ARAGON</v>
      </c>
      <c r="B755" s="20" t="s">
        <v>164</v>
      </c>
      <c r="C755" s="20" t="s">
        <v>36</v>
      </c>
      <c r="D755" s="20" t="s">
        <v>47</v>
      </c>
      <c r="E755" s="21">
        <v>2.0996964350425987E-2</v>
      </c>
      <c r="F755" s="21">
        <v>2.2544996520278787E-2</v>
      </c>
      <c r="G755" s="21">
        <v>2.3184056169362168E-2</v>
      </c>
      <c r="H755" s="21">
        <v>2.8895020229789663E-2</v>
      </c>
      <c r="I755" s="21">
        <v>3.00587035891134E-2</v>
      </c>
      <c r="J755" s="21">
        <v>2.5100384841672815E-2</v>
      </c>
      <c r="K755" s="21">
        <v>1.838590922980278E-2</v>
      </c>
      <c r="L755" s="21">
        <v>2.0241826757330265E-2</v>
      </c>
      <c r="M755" s="21">
        <v>9.6707052340291207E-3</v>
      </c>
      <c r="N755" s="21"/>
      <c r="O755" s="21"/>
    </row>
    <row r="756" spans="1:15" x14ac:dyDescent="0.35">
      <c r="A756" s="20" t="str">
        <f t="shared" si="11"/>
        <v>CONSUMO PER CAPITA (kg o litros por individuo)CaramelosLEVANTE</v>
      </c>
      <c r="B756" s="20" t="s">
        <v>164</v>
      </c>
      <c r="C756" s="20" t="s">
        <v>36</v>
      </c>
      <c r="D756" s="20" t="s">
        <v>48</v>
      </c>
      <c r="E756" s="21">
        <v>7.2826105888625526E-3</v>
      </c>
      <c r="F756" s="21">
        <v>5.8608603566895996E-3</v>
      </c>
      <c r="G756" s="21">
        <v>6.0219408277693157E-3</v>
      </c>
      <c r="H756" s="21">
        <v>7.4268691151674407E-3</v>
      </c>
      <c r="I756" s="21">
        <v>6.3435976849246234E-3</v>
      </c>
      <c r="J756" s="21">
        <v>1.1904252603126615E-2</v>
      </c>
      <c r="K756" s="21">
        <v>4.1822666635207431E-3</v>
      </c>
      <c r="L756" s="21">
        <v>7.3074818146978155E-3</v>
      </c>
      <c r="M756" s="21">
        <v>5.6537427538325769E-3</v>
      </c>
      <c r="N756" s="21"/>
      <c r="O756" s="21"/>
    </row>
    <row r="757" spans="1:15" x14ac:dyDescent="0.35">
      <c r="A757" s="20" t="str">
        <f t="shared" si="11"/>
        <v>CONSUMO PER CAPITA (kg o litros por individuo)CaramelosANDALUCIA</v>
      </c>
      <c r="B757" s="20" t="s">
        <v>164</v>
      </c>
      <c r="C757" s="20" t="s">
        <v>36</v>
      </c>
      <c r="D757" s="20" t="s">
        <v>49</v>
      </c>
      <c r="E757" s="21">
        <v>1.746174534268196E-2</v>
      </c>
      <c r="F757" s="21">
        <v>1.6817777602654765E-2</v>
      </c>
      <c r="G757" s="21">
        <v>1.0465220178238735E-2</v>
      </c>
      <c r="H757" s="21">
        <v>1.0230706729338762E-2</v>
      </c>
      <c r="I757" s="21">
        <v>2.0278193878907853E-2</v>
      </c>
      <c r="J757" s="21">
        <v>1.4808299124045328E-2</v>
      </c>
      <c r="K757" s="21">
        <v>1.6090869609919036E-2</v>
      </c>
      <c r="L757" s="21">
        <v>1.2291513419903036E-2</v>
      </c>
      <c r="M757" s="21">
        <v>1.2406403203227542E-2</v>
      </c>
      <c r="N757" s="21"/>
      <c r="O757" s="21"/>
    </row>
    <row r="758" spans="1:15" x14ac:dyDescent="0.35">
      <c r="A758" s="20" t="str">
        <f t="shared" si="11"/>
        <v>CONSUMO PER CAPITA (kg o litros por individuo)CaramelosMDD AM</v>
      </c>
      <c r="B758" s="20" t="s">
        <v>164</v>
      </c>
      <c r="C758" s="20" t="s">
        <v>36</v>
      </c>
      <c r="D758" s="20" t="s">
        <v>50</v>
      </c>
      <c r="E758" s="21">
        <v>5.4042868427532555E-3</v>
      </c>
      <c r="F758" s="21">
        <v>7.3692987050175112E-3</v>
      </c>
      <c r="G758" s="21">
        <v>6.1132805828050434E-3</v>
      </c>
      <c r="H758" s="21">
        <v>6.4662580644319137E-3</v>
      </c>
      <c r="I758" s="21">
        <v>4.0646216491137142E-3</v>
      </c>
      <c r="J758" s="21">
        <v>4.9885519616220909E-3</v>
      </c>
      <c r="K758" s="21">
        <v>5.5667456800895911E-3</v>
      </c>
      <c r="L758" s="21">
        <v>3.1806686519391882E-3</v>
      </c>
      <c r="M758" s="21">
        <v>4.5971093115975787E-3</v>
      </c>
      <c r="N758" s="21"/>
      <c r="O758" s="21"/>
    </row>
    <row r="759" spans="1:15" x14ac:dyDescent="0.35">
      <c r="A759" s="20" t="str">
        <f t="shared" si="11"/>
        <v>CONSUMO PER CAPITA (kg o litros por individuo)CaramelosRTO CENTRO</v>
      </c>
      <c r="B759" s="20" t="s">
        <v>164</v>
      </c>
      <c r="C759" s="20" t="s">
        <v>36</v>
      </c>
      <c r="D759" s="20" t="s">
        <v>51</v>
      </c>
      <c r="E759" s="21">
        <v>6.1374516226832309E-3</v>
      </c>
      <c r="F759" s="21">
        <v>3.5498212915017514E-3</v>
      </c>
      <c r="G759" s="21">
        <v>6.2786865998577975E-3</v>
      </c>
      <c r="H759" s="21">
        <v>8.6823906604984544E-3</v>
      </c>
      <c r="I759" s="21">
        <v>5.5805870431208408E-3</v>
      </c>
      <c r="J759" s="21">
        <v>4.6374401959439742E-3</v>
      </c>
      <c r="K759" s="21">
        <v>4.5896770751623307E-3</v>
      </c>
      <c r="L759" s="21">
        <v>2.7003912548075456E-3</v>
      </c>
      <c r="M759" s="21">
        <v>5.6649742910128238E-3</v>
      </c>
      <c r="N759" s="21"/>
      <c r="O759" s="21"/>
    </row>
    <row r="760" spans="1:15" x14ac:dyDescent="0.35">
      <c r="A760" s="20" t="str">
        <f t="shared" si="11"/>
        <v>CONSUMO PER CAPITA (kg o litros por individuo)CaramelosNORTE-CENTRO</v>
      </c>
      <c r="B760" s="20" t="s">
        <v>164</v>
      </c>
      <c r="C760" s="20" t="s">
        <v>36</v>
      </c>
      <c r="D760" s="20" t="s">
        <v>52</v>
      </c>
      <c r="E760" s="21">
        <v>3.2215313756047731E-3</v>
      </c>
      <c r="F760" s="21">
        <v>3.3383068383334722E-3</v>
      </c>
      <c r="G760" s="21">
        <v>9.5794063933886484E-3</v>
      </c>
      <c r="H760" s="21">
        <v>5.2845164848174826E-3</v>
      </c>
      <c r="I760" s="21">
        <v>2.8082352652782729E-3</v>
      </c>
      <c r="J760" s="21">
        <v>2.9992750404278954E-3</v>
      </c>
      <c r="K760" s="21">
        <v>3.6356560156236496E-3</v>
      </c>
      <c r="L760" s="21">
        <v>1.7689687177226353E-3</v>
      </c>
      <c r="M760" s="21">
        <v>2.5713213541927733E-3</v>
      </c>
      <c r="N760" s="21"/>
      <c r="O760" s="21"/>
    </row>
    <row r="761" spans="1:15" x14ac:dyDescent="0.35">
      <c r="A761" s="20" t="str">
        <f t="shared" si="11"/>
        <v>CONSUMO PER CAPITA (kg o litros por individuo)CaramelosNOROESTE</v>
      </c>
      <c r="B761" s="20" t="s">
        <v>164</v>
      </c>
      <c r="C761" s="20" t="s">
        <v>36</v>
      </c>
      <c r="D761" s="20" t="s">
        <v>53</v>
      </c>
      <c r="E761" s="21">
        <v>7.1017907317918478E-3</v>
      </c>
      <c r="F761" s="21">
        <v>1.0031546550561755E-2</v>
      </c>
      <c r="G761" s="21">
        <v>4.1950200645806688E-3</v>
      </c>
      <c r="H761" s="21">
        <v>1.2098067308768079E-2</v>
      </c>
      <c r="I761" s="21">
        <v>1.0868709751585244E-2</v>
      </c>
      <c r="J761" s="21">
        <v>4.7602747093693784E-3</v>
      </c>
      <c r="K761" s="21">
        <v>3.5667303593664755E-3</v>
      </c>
      <c r="L761" s="21">
        <v>2.6827887078939489E-3</v>
      </c>
      <c r="M761" s="21">
        <v>3.4985223756565189E-3</v>
      </c>
      <c r="N761" s="21"/>
      <c r="O761" s="21"/>
    </row>
    <row r="762" spans="1:15" x14ac:dyDescent="0.35">
      <c r="A762" s="20" t="str">
        <f t="shared" si="11"/>
        <v>CONSUMO PER CAPITA (kg o litros por individuo)Caramelos&lt;2MIL</v>
      </c>
      <c r="B762" s="20" t="s">
        <v>164</v>
      </c>
      <c r="C762" s="20" t="s">
        <v>36</v>
      </c>
      <c r="D762" s="20" t="s">
        <v>54</v>
      </c>
      <c r="E762" s="21">
        <v>5.8457175224122188E-3</v>
      </c>
      <c r="F762" s="21">
        <v>5.8866895660361325E-3</v>
      </c>
      <c r="G762" s="21">
        <v>3.5246748915572141E-3</v>
      </c>
      <c r="H762" s="21">
        <v>2.5807405485758972E-3</v>
      </c>
      <c r="I762" s="21">
        <v>8.6811213888311357E-3</v>
      </c>
      <c r="J762" s="21">
        <v>6.3138986193991128E-3</v>
      </c>
      <c r="K762" s="21">
        <v>3.1776113179919335E-3</v>
      </c>
      <c r="L762" s="21">
        <v>2.7843600011236351E-3</v>
      </c>
      <c r="M762" s="21">
        <v>5.0238151544630101E-3</v>
      </c>
      <c r="N762" s="21"/>
      <c r="O762" s="21"/>
    </row>
    <row r="763" spans="1:15" x14ac:dyDescent="0.35">
      <c r="A763" s="20" t="str">
        <f t="shared" si="11"/>
        <v>CONSUMO PER CAPITA (kg o litros por individuo)Caramelos2-5MIL</v>
      </c>
      <c r="B763" s="20" t="s">
        <v>164</v>
      </c>
      <c r="C763" s="20" t="s">
        <v>36</v>
      </c>
      <c r="D763" s="20" t="s">
        <v>55</v>
      </c>
      <c r="E763" s="21">
        <v>2.3448611344260126E-3</v>
      </c>
      <c r="F763" s="21">
        <v>5.4047141075352547E-3</v>
      </c>
      <c r="G763" s="21">
        <v>4.6790178878255307E-3</v>
      </c>
      <c r="H763" s="21">
        <v>1.9611119867854795E-3</v>
      </c>
      <c r="I763" s="21">
        <v>6.5412592983470951E-3</v>
      </c>
      <c r="J763" s="21">
        <v>2.3270084786815265E-3</v>
      </c>
      <c r="K763" s="21">
        <v>4.4295200855124679E-3</v>
      </c>
      <c r="L763" s="21">
        <v>3.4989506415326432E-3</v>
      </c>
      <c r="M763" s="21">
        <v>2.5203963152754978E-3</v>
      </c>
      <c r="N763" s="21"/>
      <c r="O763" s="21"/>
    </row>
    <row r="764" spans="1:15" x14ac:dyDescent="0.35">
      <c r="A764" s="20" t="str">
        <f t="shared" si="11"/>
        <v>CONSUMO PER CAPITA (kg o litros por individuo)Caramelos5-10MIL</v>
      </c>
      <c r="B764" s="20" t="s">
        <v>164</v>
      </c>
      <c r="C764" s="20" t="s">
        <v>36</v>
      </c>
      <c r="D764" s="20" t="s">
        <v>56</v>
      </c>
      <c r="E764" s="21">
        <v>6.428862965928578E-3</v>
      </c>
      <c r="F764" s="21">
        <v>2.6297330277767275E-3</v>
      </c>
      <c r="G764" s="21">
        <v>4.6588982977594263E-3</v>
      </c>
      <c r="H764" s="21">
        <v>1.2711350546892848E-2</v>
      </c>
      <c r="I764" s="21">
        <v>1.9541174980805803E-2</v>
      </c>
      <c r="J764" s="21">
        <v>1.1741372605532489E-2</v>
      </c>
      <c r="K764" s="21">
        <v>1.6257052826674619E-2</v>
      </c>
      <c r="L764" s="21">
        <v>1.4417777790115719E-2</v>
      </c>
      <c r="M764" s="21">
        <v>8.5787621485429628E-3</v>
      </c>
      <c r="N764" s="21"/>
      <c r="O764" s="21"/>
    </row>
    <row r="765" spans="1:15" x14ac:dyDescent="0.35">
      <c r="A765" s="20" t="str">
        <f t="shared" si="11"/>
        <v>CONSUMO PER CAPITA (kg o litros por individuo)Caramelos10-30MIL</v>
      </c>
      <c r="B765" s="20" t="s">
        <v>164</v>
      </c>
      <c r="C765" s="20" t="s">
        <v>36</v>
      </c>
      <c r="D765" s="20" t="s">
        <v>57</v>
      </c>
      <c r="E765" s="21">
        <v>1.0389269655236061E-2</v>
      </c>
      <c r="F765" s="21">
        <v>1.1928007425388394E-2</v>
      </c>
      <c r="G765" s="21">
        <v>1.5568859962287393E-2</v>
      </c>
      <c r="H765" s="21">
        <v>1.1869117996923337E-2</v>
      </c>
      <c r="I765" s="21">
        <v>1.1604336876442089E-2</v>
      </c>
      <c r="J765" s="21">
        <v>1.1405560818439681E-2</v>
      </c>
      <c r="K765" s="21">
        <v>5.6890576031276329E-3</v>
      </c>
      <c r="L765" s="21">
        <v>9.6291552667432632E-3</v>
      </c>
      <c r="M765" s="21">
        <v>7.0978639234243832E-3</v>
      </c>
      <c r="N765" s="21"/>
      <c r="O765" s="21"/>
    </row>
    <row r="766" spans="1:15" x14ac:dyDescent="0.35">
      <c r="A766" s="20" t="str">
        <f t="shared" si="11"/>
        <v>CONSUMO PER CAPITA (kg o litros por individuo)Caramelos30-100MIL</v>
      </c>
      <c r="B766" s="20" t="s">
        <v>164</v>
      </c>
      <c r="C766" s="20" t="s">
        <v>36</v>
      </c>
      <c r="D766" s="20" t="s">
        <v>58</v>
      </c>
      <c r="E766" s="21">
        <v>8.2386016077361408E-3</v>
      </c>
      <c r="F766" s="21">
        <v>1.0595927704809263E-2</v>
      </c>
      <c r="G766" s="21">
        <v>1.3470824573356955E-2</v>
      </c>
      <c r="H766" s="21">
        <v>1.3870411595485205E-2</v>
      </c>
      <c r="I766" s="21">
        <v>2.1751143795657242E-2</v>
      </c>
      <c r="J766" s="21">
        <v>1.5945694854090395E-2</v>
      </c>
      <c r="K766" s="21">
        <v>1.014098423207598E-2</v>
      </c>
      <c r="L766" s="21">
        <v>8.0046036776043362E-3</v>
      </c>
      <c r="M766" s="21">
        <v>6.5779326834342561E-3</v>
      </c>
      <c r="N766" s="21"/>
      <c r="O766" s="21"/>
    </row>
    <row r="767" spans="1:15" x14ac:dyDescent="0.35">
      <c r="A767" s="20" t="str">
        <f t="shared" si="11"/>
        <v>CONSUMO PER CAPITA (kg o litros por individuo)Caramelos100-200MIL</v>
      </c>
      <c r="B767" s="20" t="s">
        <v>164</v>
      </c>
      <c r="C767" s="20" t="s">
        <v>36</v>
      </c>
      <c r="D767" s="20" t="s">
        <v>59</v>
      </c>
      <c r="E767" s="21">
        <v>7.5785354974322316E-3</v>
      </c>
      <c r="F767" s="21">
        <v>7.3518316690784347E-3</v>
      </c>
      <c r="G767" s="21">
        <v>5.6500300582262132E-3</v>
      </c>
      <c r="H767" s="21">
        <v>6.1654448008953795E-3</v>
      </c>
      <c r="I767" s="21">
        <v>4.0524364897930954E-3</v>
      </c>
      <c r="J767" s="21">
        <v>7.6485085565971772E-3</v>
      </c>
      <c r="K767" s="21">
        <v>9.9046559073375073E-3</v>
      </c>
      <c r="L767" s="21">
        <v>4.6947348703014471E-3</v>
      </c>
      <c r="M767" s="21">
        <v>3.44669637344368E-3</v>
      </c>
      <c r="N767" s="21"/>
      <c r="O767" s="21"/>
    </row>
    <row r="768" spans="1:15" x14ac:dyDescent="0.35">
      <c r="A768" s="20" t="str">
        <f t="shared" si="11"/>
        <v>CONSUMO PER CAPITA (kg o litros por individuo)Caramelos200-500MIL</v>
      </c>
      <c r="B768" s="20" t="s">
        <v>164</v>
      </c>
      <c r="C768" s="20" t="s">
        <v>36</v>
      </c>
      <c r="D768" s="20" t="s">
        <v>60</v>
      </c>
      <c r="E768" s="21">
        <v>2.447981511747948E-2</v>
      </c>
      <c r="F768" s="21">
        <v>2.106856938705965E-2</v>
      </c>
      <c r="G768" s="21">
        <v>1.3702375932570527E-2</v>
      </c>
      <c r="H768" s="21">
        <v>1.4691332300285223E-2</v>
      </c>
      <c r="I768" s="21">
        <v>1.7993316224450693E-2</v>
      </c>
      <c r="J768" s="21">
        <v>1.3373301868850947E-2</v>
      </c>
      <c r="K768" s="21">
        <v>1.2954337056431448E-2</v>
      </c>
      <c r="L768" s="21">
        <v>1.7605738134848784E-2</v>
      </c>
      <c r="M768" s="21">
        <v>1.9494987536704891E-2</v>
      </c>
      <c r="N768" s="21"/>
      <c r="O768" s="21"/>
    </row>
    <row r="769" spans="1:15" x14ac:dyDescent="0.35">
      <c r="A769" s="20" t="str">
        <f t="shared" si="11"/>
        <v>CONSUMO PER CAPITA (kg o litros por individuo)Caramelos&gt;500MIL</v>
      </c>
      <c r="B769" s="20" t="s">
        <v>164</v>
      </c>
      <c r="C769" s="20" t="s">
        <v>36</v>
      </c>
      <c r="D769" s="20" t="s">
        <v>61</v>
      </c>
      <c r="E769" s="21">
        <v>1.5371912787777994E-2</v>
      </c>
      <c r="F769" s="21">
        <v>1.4527681123836076E-2</v>
      </c>
      <c r="G769" s="21">
        <v>1.6663148756979582E-2</v>
      </c>
      <c r="H769" s="21">
        <v>2.1541057963868043E-2</v>
      </c>
      <c r="I769" s="21">
        <v>1.2130389282791188E-2</v>
      </c>
      <c r="J769" s="21">
        <v>8.9551346819875966E-3</v>
      </c>
      <c r="K769" s="21">
        <v>9.3261955613082852E-3</v>
      </c>
      <c r="L769" s="21">
        <v>7.4506185072644813E-3</v>
      </c>
      <c r="M769" s="21">
        <v>5.219858089544391E-3</v>
      </c>
      <c r="N769" s="21"/>
      <c r="O769" s="21"/>
    </row>
    <row r="770" spans="1:15" x14ac:dyDescent="0.35">
      <c r="A770" s="20" t="str">
        <f t="shared" si="11"/>
        <v>CONSUMO PER CAPITA (kg o litros por individuo)CaramelosDE 15 A 19 AÑOS</v>
      </c>
      <c r="B770" s="20" t="s">
        <v>164</v>
      </c>
      <c r="C770" s="20" t="s">
        <v>36</v>
      </c>
      <c r="D770" s="20" t="s">
        <v>62</v>
      </c>
      <c r="E770" s="21" t="s">
        <v>181</v>
      </c>
      <c r="F770" s="21">
        <v>3.7598479569598206E-3</v>
      </c>
      <c r="G770" s="21">
        <v>1.3812048604218835E-2</v>
      </c>
      <c r="H770" s="21" t="s">
        <v>181</v>
      </c>
      <c r="I770" s="21">
        <v>1.4221536338245836E-2</v>
      </c>
      <c r="J770" s="21">
        <v>3.5390199073644384E-3</v>
      </c>
      <c r="K770" s="21">
        <v>8.18700867777419E-3</v>
      </c>
      <c r="L770" s="21">
        <v>9.5887684226576744E-4</v>
      </c>
      <c r="M770" s="21">
        <v>3.1533928043648049E-3</v>
      </c>
      <c r="N770" s="21"/>
      <c r="O770" s="21"/>
    </row>
    <row r="771" spans="1:15" x14ac:dyDescent="0.35">
      <c r="A771" s="20" t="str">
        <f t="shared" si="11"/>
        <v>CONSUMO PER CAPITA (kg o litros por individuo)CaramelosDE 20 A 24 AÑOS</v>
      </c>
      <c r="B771" s="20" t="s">
        <v>164</v>
      </c>
      <c r="C771" s="20" t="s">
        <v>36</v>
      </c>
      <c r="D771" s="20" t="s">
        <v>63</v>
      </c>
      <c r="E771" s="21">
        <v>3.5571269534510038E-3</v>
      </c>
      <c r="F771" s="21">
        <v>8.2616604233493745E-4</v>
      </c>
      <c r="G771" s="21">
        <v>2.2655051094328115E-3</v>
      </c>
      <c r="H771" s="21">
        <v>8.149845575207617E-3</v>
      </c>
      <c r="I771" s="21">
        <v>1.0162486021612004E-3</v>
      </c>
      <c r="J771" s="21">
        <v>7.4617761505313819E-4</v>
      </c>
      <c r="K771" s="21">
        <v>3.1048094004486313E-3</v>
      </c>
      <c r="L771" s="21">
        <v>3.9911516246642992E-4</v>
      </c>
      <c r="M771" s="21">
        <v>1.0758512421497413E-3</v>
      </c>
      <c r="N771" s="21"/>
      <c r="O771" s="21"/>
    </row>
    <row r="772" spans="1:15" x14ac:dyDescent="0.35">
      <c r="A772" s="20" t="str">
        <f t="shared" ref="A772:A812" si="12">B772&amp;C772&amp;D772</f>
        <v>CONSUMO PER CAPITA (kg o litros por individuo)CaramelosDE 25 A 34 AÑOS</v>
      </c>
      <c r="B772" s="20" t="s">
        <v>164</v>
      </c>
      <c r="C772" s="20" t="s">
        <v>36</v>
      </c>
      <c r="D772" s="20" t="s">
        <v>64</v>
      </c>
      <c r="E772" s="21">
        <v>6.7289874530500849E-3</v>
      </c>
      <c r="F772" s="21">
        <v>8.5634762488083702E-3</v>
      </c>
      <c r="G772" s="21">
        <v>8.2345330104868827E-3</v>
      </c>
      <c r="H772" s="21">
        <v>9.3773778644194606E-3</v>
      </c>
      <c r="I772" s="21">
        <v>2.9710151583841561E-3</v>
      </c>
      <c r="J772" s="21">
        <v>2.4115689999599644E-3</v>
      </c>
      <c r="K772" s="21">
        <v>1.3441793489915061E-3</v>
      </c>
      <c r="L772" s="21">
        <v>1.3173825203599691E-3</v>
      </c>
      <c r="M772" s="21">
        <v>2.6684340764087247E-3</v>
      </c>
      <c r="N772" s="21"/>
      <c r="O772" s="21"/>
    </row>
    <row r="773" spans="1:15" x14ac:dyDescent="0.35">
      <c r="A773" s="20" t="str">
        <f t="shared" si="12"/>
        <v>CONSUMO PER CAPITA (kg o litros por individuo)CaramelosDE 35 A 49 AÑOS</v>
      </c>
      <c r="B773" s="20" t="s">
        <v>164</v>
      </c>
      <c r="C773" s="20" t="s">
        <v>36</v>
      </c>
      <c r="D773" s="20" t="s">
        <v>65</v>
      </c>
      <c r="E773" s="21">
        <v>3.2568053113217568E-3</v>
      </c>
      <c r="F773" s="21">
        <v>5.5022040857404626E-3</v>
      </c>
      <c r="G773" s="21">
        <v>4.7951724766702236E-3</v>
      </c>
      <c r="H773" s="21">
        <v>5.1051183279436831E-3</v>
      </c>
      <c r="I773" s="21">
        <v>1.2861113803284257E-2</v>
      </c>
      <c r="J773" s="21">
        <v>6.1281376700674873E-3</v>
      </c>
      <c r="K773" s="21">
        <v>3.9778401823050858E-3</v>
      </c>
      <c r="L773" s="21">
        <v>4.5114814211300548E-3</v>
      </c>
      <c r="M773" s="21">
        <v>3.5239744172423149E-3</v>
      </c>
      <c r="N773" s="21"/>
      <c r="O773" s="21"/>
    </row>
    <row r="774" spans="1:15" x14ac:dyDescent="0.35">
      <c r="A774" s="20" t="str">
        <f t="shared" si="12"/>
        <v>CONSUMO PER CAPITA (kg o litros por individuo)CaramelosDE 50 A 59 AÑOS</v>
      </c>
      <c r="B774" s="20" t="s">
        <v>164</v>
      </c>
      <c r="C774" s="20" t="s">
        <v>36</v>
      </c>
      <c r="D774" s="20" t="s">
        <v>66</v>
      </c>
      <c r="E774" s="21">
        <v>1.997851672989729E-2</v>
      </c>
      <c r="F774" s="21">
        <v>1.4760252711699952E-2</v>
      </c>
      <c r="G774" s="21">
        <v>1.0053071658868016E-2</v>
      </c>
      <c r="H774" s="21">
        <v>1.3589213407749911E-2</v>
      </c>
      <c r="I774" s="21">
        <v>1.31714664972998E-2</v>
      </c>
      <c r="J774" s="21">
        <v>1.4684588489052231E-2</v>
      </c>
      <c r="K774" s="21">
        <v>9.8079002152866943E-3</v>
      </c>
      <c r="L774" s="21">
        <v>1.5131278844531844E-2</v>
      </c>
      <c r="M774" s="21">
        <v>1.5005468865239676E-2</v>
      </c>
      <c r="N774" s="21"/>
      <c r="O774" s="21"/>
    </row>
    <row r="775" spans="1:15" x14ac:dyDescent="0.35">
      <c r="A775" s="20" t="str">
        <f t="shared" si="12"/>
        <v>CONSUMO PER CAPITA (kg o litros por individuo)CaramelosDE 60 A 75 AÑOS</v>
      </c>
      <c r="B775" s="20" t="s">
        <v>164</v>
      </c>
      <c r="C775" s="20" t="s">
        <v>36</v>
      </c>
      <c r="D775" s="20" t="s">
        <v>67</v>
      </c>
      <c r="E775" s="21">
        <v>2.1805636523864847E-2</v>
      </c>
      <c r="F775" s="21">
        <v>2.2266048374590435E-2</v>
      </c>
      <c r="G775" s="21">
        <v>2.6184447501414888E-2</v>
      </c>
      <c r="H775" s="21">
        <v>2.8117134664128601E-2</v>
      </c>
      <c r="I775" s="21">
        <v>2.6829770418910985E-2</v>
      </c>
      <c r="J775" s="21">
        <v>2.4202547368044443E-2</v>
      </c>
      <c r="K775" s="21">
        <v>2.2301739164760338E-2</v>
      </c>
      <c r="L775" s="21">
        <v>1.9194913503407521E-2</v>
      </c>
      <c r="M775" s="21">
        <v>1.2785418043322092E-2</v>
      </c>
      <c r="N775" s="21"/>
      <c r="O775" s="21"/>
    </row>
    <row r="776" spans="1:15" x14ac:dyDescent="0.35">
      <c r="A776" s="20" t="str">
        <f t="shared" si="12"/>
        <v>CONSUMO PER CAPITA (kg o litros por individuo)CaramelosNIVEL ALTO</v>
      </c>
      <c r="B776" s="20" t="s">
        <v>164</v>
      </c>
      <c r="C776" s="20" t="s">
        <v>36</v>
      </c>
      <c r="D776" s="20" t="s">
        <v>122</v>
      </c>
      <c r="E776" s="21">
        <v>9.7988247097262043E-3</v>
      </c>
      <c r="F776" s="21">
        <v>9.6431688862627166E-3</v>
      </c>
      <c r="G776" s="21">
        <v>9.9809634208328848E-3</v>
      </c>
      <c r="H776" s="21">
        <v>1.4026919304250861E-2</v>
      </c>
      <c r="I776" s="21">
        <v>1.0391183707093831E-2</v>
      </c>
      <c r="J776" s="21">
        <v>7.1105077301874221E-3</v>
      </c>
      <c r="K776" s="21">
        <v>6.4674417953102777E-3</v>
      </c>
      <c r="L776" s="21">
        <v>6.4995434838644537E-3</v>
      </c>
      <c r="M776" s="21">
        <v>4.2319066047524388E-3</v>
      </c>
      <c r="N776" s="21"/>
      <c r="O776" s="21"/>
    </row>
    <row r="777" spans="1:15" x14ac:dyDescent="0.35">
      <c r="A777" s="20" t="str">
        <f t="shared" si="12"/>
        <v>CONSUMO PER CAPITA (kg o litros por individuo)CaramelosNIVEL MEDIO ALTO</v>
      </c>
      <c r="B777" s="20" t="s">
        <v>164</v>
      </c>
      <c r="C777" s="20" t="s">
        <v>36</v>
      </c>
      <c r="D777" s="20" t="s">
        <v>123</v>
      </c>
      <c r="E777" s="21">
        <v>4.3259390440096293E-3</v>
      </c>
      <c r="F777" s="21">
        <v>6.2924982251366486E-3</v>
      </c>
      <c r="G777" s="21">
        <v>5.3204668180876595E-3</v>
      </c>
      <c r="H777" s="21">
        <v>7.3467153896790661E-3</v>
      </c>
      <c r="I777" s="21">
        <v>1.5266502370452724E-2</v>
      </c>
      <c r="J777" s="21">
        <v>4.7500972384075905E-3</v>
      </c>
      <c r="K777" s="21">
        <v>6.8791183658859301E-3</v>
      </c>
      <c r="L777" s="21">
        <v>5.0244102240336276E-3</v>
      </c>
      <c r="M777" s="21">
        <v>3.7623161942152423E-3</v>
      </c>
      <c r="N777" s="21"/>
      <c r="O777" s="21"/>
    </row>
    <row r="778" spans="1:15" x14ac:dyDescent="0.35">
      <c r="A778" s="20" t="str">
        <f t="shared" si="12"/>
        <v>CONSUMO PER CAPITA (kg o litros por individuo)CaramelosNIVEL MEDIO</v>
      </c>
      <c r="B778" s="20" t="s">
        <v>164</v>
      </c>
      <c r="C778" s="20" t="s">
        <v>36</v>
      </c>
      <c r="D778" s="20" t="s">
        <v>124</v>
      </c>
      <c r="E778" s="21">
        <v>1.0043318185322976E-2</v>
      </c>
      <c r="F778" s="21">
        <v>1.1617762248429928E-2</v>
      </c>
      <c r="G778" s="21">
        <v>1.6360501561988788E-2</v>
      </c>
      <c r="H778" s="21">
        <v>1.7342369223203848E-2</v>
      </c>
      <c r="I778" s="21">
        <v>1.5180844929909504E-2</v>
      </c>
      <c r="J778" s="21">
        <v>1.4879688274684041E-2</v>
      </c>
      <c r="K778" s="21">
        <v>1.1513161912604396E-2</v>
      </c>
      <c r="L778" s="21">
        <v>9.0652857784235992E-3</v>
      </c>
      <c r="M778" s="21">
        <v>7.7659707999966909E-3</v>
      </c>
      <c r="N778" s="21"/>
      <c r="O778" s="21"/>
    </row>
    <row r="779" spans="1:15" x14ac:dyDescent="0.35">
      <c r="A779" s="20" t="str">
        <f t="shared" si="12"/>
        <v>CONSUMO PER CAPITA (kg o litros por individuo)CaramelosNIVEL MEDIO BAJO</v>
      </c>
      <c r="B779" s="20" t="s">
        <v>164</v>
      </c>
      <c r="C779" s="20" t="s">
        <v>36</v>
      </c>
      <c r="D779" s="20" t="s">
        <v>125</v>
      </c>
      <c r="E779" s="21">
        <v>5.1645690463213234E-3</v>
      </c>
      <c r="F779" s="21">
        <v>5.7882567605925276E-3</v>
      </c>
      <c r="G779" s="21">
        <v>1.2243122912823898E-2</v>
      </c>
      <c r="H779" s="21">
        <v>8.7236033874797756E-3</v>
      </c>
      <c r="I779" s="21">
        <v>8.8282806601527337E-3</v>
      </c>
      <c r="J779" s="21">
        <v>7.8138842867857584E-3</v>
      </c>
      <c r="K779" s="21">
        <v>3.2444739429491262E-3</v>
      </c>
      <c r="L779" s="21">
        <v>6.6097357228721548E-3</v>
      </c>
      <c r="M779" s="21">
        <v>4.2766949633727775E-3</v>
      </c>
      <c r="N779" s="21"/>
      <c r="O779" s="21"/>
    </row>
    <row r="780" spans="1:15" x14ac:dyDescent="0.35">
      <c r="A780" s="20" t="str">
        <f t="shared" si="12"/>
        <v>CONSUMO PER CAPITA (kg o litros por individuo)CaramelosNIVEL BAJO</v>
      </c>
      <c r="B780" s="20" t="s">
        <v>164</v>
      </c>
      <c r="C780" s="20" t="s">
        <v>36</v>
      </c>
      <c r="D780" s="20" t="s">
        <v>144</v>
      </c>
      <c r="E780" s="21">
        <v>2.2252649659357322E-2</v>
      </c>
      <c r="F780" s="21">
        <v>1.9276245391774319E-2</v>
      </c>
      <c r="G780" s="21">
        <v>1.2233586707791412E-2</v>
      </c>
      <c r="H780" s="21">
        <v>1.1809333826101923E-2</v>
      </c>
      <c r="I780" s="21">
        <v>1.9041181978095418E-2</v>
      </c>
      <c r="J780" s="21">
        <v>1.6644390405143941E-2</v>
      </c>
      <c r="K780" s="21">
        <v>1.5114203327616958E-2</v>
      </c>
      <c r="L780" s="21">
        <v>1.5908742129054729E-2</v>
      </c>
      <c r="M780" s="21">
        <v>1.5873153211538177E-2</v>
      </c>
      <c r="N780" s="21"/>
      <c r="O780" s="21"/>
    </row>
    <row r="781" spans="1:15" x14ac:dyDescent="0.35">
      <c r="A781" s="20" t="str">
        <f t="shared" si="12"/>
        <v>CONSUMO PER CAPITA (kg o litros por individuo)CaramelosHOMBRE</v>
      </c>
      <c r="B781" s="20" t="s">
        <v>164</v>
      </c>
      <c r="C781" s="20" t="s">
        <v>36</v>
      </c>
      <c r="D781" s="20" t="s">
        <v>72</v>
      </c>
      <c r="E781" s="21">
        <v>9.4777093639002667E-3</v>
      </c>
      <c r="F781" s="21">
        <v>1.1336320006469681E-2</v>
      </c>
      <c r="G781" s="21">
        <v>1.1178163486301788E-2</v>
      </c>
      <c r="H781" s="21">
        <v>1.2558271734006929E-2</v>
      </c>
      <c r="I781" s="21">
        <v>1.0641863586117673E-2</v>
      </c>
      <c r="J781" s="21">
        <v>1.000793200083637E-2</v>
      </c>
      <c r="K781" s="21">
        <v>5.7800362966100409E-3</v>
      </c>
      <c r="L781" s="21">
        <v>5.2256533374151395E-3</v>
      </c>
      <c r="M781" s="21">
        <v>4.767796749714245E-3</v>
      </c>
      <c r="N781" s="21"/>
      <c r="O781" s="21"/>
    </row>
    <row r="782" spans="1:15" x14ac:dyDescent="0.35">
      <c r="A782" s="20" t="str">
        <f t="shared" si="12"/>
        <v>CONSUMO PER CAPITA (kg o litros por individuo)CaramelosMUJER</v>
      </c>
      <c r="B782" s="20" t="s">
        <v>164</v>
      </c>
      <c r="C782" s="20" t="s">
        <v>36</v>
      </c>
      <c r="D782" s="20" t="s">
        <v>73</v>
      </c>
      <c r="E782" s="21">
        <v>1.2781704843295908E-2</v>
      </c>
      <c r="F782" s="21">
        <v>1.1059388535856233E-2</v>
      </c>
      <c r="G782" s="21">
        <v>1.2234533276661949E-2</v>
      </c>
      <c r="H782" s="21">
        <v>1.2540935636192288E-2</v>
      </c>
      <c r="I782" s="21">
        <v>1.7341990348260394E-2</v>
      </c>
      <c r="J782" s="21">
        <v>1.1868468450828349E-2</v>
      </c>
      <c r="K782" s="21">
        <v>1.2695437018449524E-2</v>
      </c>
      <c r="L782" s="21">
        <v>1.2818457903610128E-2</v>
      </c>
      <c r="M782" s="21">
        <v>1.0568962645479232E-2</v>
      </c>
      <c r="N782" s="21"/>
      <c r="O782" s="21"/>
    </row>
    <row r="783" spans="1:15" x14ac:dyDescent="0.35">
      <c r="A783" s="20" t="str">
        <f t="shared" si="12"/>
        <v>CONSUMO PER CAPITA (kg o litros por individuo)GolosinasT.ESPAÑA</v>
      </c>
      <c r="B783" s="20" t="s">
        <v>164</v>
      </c>
      <c r="C783" s="20" t="s">
        <v>37</v>
      </c>
      <c r="D783" s="20" t="s">
        <v>44</v>
      </c>
      <c r="E783" s="21">
        <v>1.6310881990109095E-2</v>
      </c>
      <c r="F783" s="21">
        <v>1.5164157718845085E-2</v>
      </c>
      <c r="G783" s="21">
        <v>1.9779595259563871E-2</v>
      </c>
      <c r="H783" s="21">
        <v>1.6132612487385296E-2</v>
      </c>
      <c r="I783" s="21">
        <v>1.3253266605287115E-2</v>
      </c>
      <c r="J783" s="21">
        <v>1.605934152153337E-2</v>
      </c>
      <c r="K783" s="21">
        <v>1.8321387265934214E-2</v>
      </c>
      <c r="L783" s="21">
        <v>1.66052157745342E-2</v>
      </c>
      <c r="M783" s="21">
        <v>1.5086036219910188E-2</v>
      </c>
      <c r="N783" s="21"/>
      <c r="O783" s="21"/>
    </row>
    <row r="784" spans="1:15" x14ac:dyDescent="0.35">
      <c r="A784" s="20" t="str">
        <f t="shared" si="12"/>
        <v>CONSUMO PER CAPITA (kg o litros por individuo)GolosinasBCN AM</v>
      </c>
      <c r="B784" s="20" t="s">
        <v>164</v>
      </c>
      <c r="C784" s="20" t="s">
        <v>37</v>
      </c>
      <c r="D784" s="20" t="s">
        <v>46</v>
      </c>
      <c r="E784" s="21">
        <v>1.3769204108294688E-2</v>
      </c>
      <c r="F784" s="21">
        <v>4.622426697719717E-2</v>
      </c>
      <c r="G784" s="21">
        <v>1.9805685620071508E-2</v>
      </c>
      <c r="H784" s="21">
        <v>1.8916358795535038E-2</v>
      </c>
      <c r="I784" s="21">
        <v>2.7494021332875741E-2</v>
      </c>
      <c r="J784" s="21">
        <v>1.8392388794337661E-2</v>
      </c>
      <c r="K784" s="21">
        <v>3.443359073060405E-2</v>
      </c>
      <c r="L784" s="21">
        <v>1.8778101263147984E-2</v>
      </c>
      <c r="M784" s="21">
        <v>2.3201489002448842E-2</v>
      </c>
      <c r="N784" s="21"/>
      <c r="O784" s="21"/>
    </row>
    <row r="785" spans="1:15" x14ac:dyDescent="0.35">
      <c r="A785" s="20" t="str">
        <f t="shared" si="12"/>
        <v>CONSUMO PER CAPITA (kg o litros por individuo)GolosinasREST.CAT ARAGON</v>
      </c>
      <c r="B785" s="20" t="s">
        <v>164</v>
      </c>
      <c r="C785" s="20" t="s">
        <v>37</v>
      </c>
      <c r="D785" s="20" t="s">
        <v>47</v>
      </c>
      <c r="E785" s="21">
        <v>2.285507102600803E-2</v>
      </c>
      <c r="F785" s="21">
        <v>1.3885615301212606E-2</v>
      </c>
      <c r="G785" s="21">
        <v>2.5282839038761887E-2</v>
      </c>
      <c r="H785" s="21">
        <v>1.706907303215064E-2</v>
      </c>
      <c r="I785" s="21">
        <v>1.2020108501719405E-2</v>
      </c>
      <c r="J785" s="21">
        <v>1.4209507941298093E-2</v>
      </c>
      <c r="K785" s="21">
        <v>2.6213383406453718E-2</v>
      </c>
      <c r="L785" s="21">
        <v>1.6369950262236768E-2</v>
      </c>
      <c r="M785" s="21">
        <v>1.4868049306160355E-2</v>
      </c>
      <c r="N785" s="21"/>
      <c r="O785" s="21"/>
    </row>
    <row r="786" spans="1:15" x14ac:dyDescent="0.35">
      <c r="A786" s="20" t="str">
        <f t="shared" si="12"/>
        <v>CONSUMO PER CAPITA (kg o litros por individuo)GolosinasLEVANTE</v>
      </c>
      <c r="B786" s="20" t="s">
        <v>164</v>
      </c>
      <c r="C786" s="20" t="s">
        <v>37</v>
      </c>
      <c r="D786" s="20" t="s">
        <v>48</v>
      </c>
      <c r="E786" s="21">
        <v>2.0614813340405439E-2</v>
      </c>
      <c r="F786" s="21">
        <v>6.3055188246636078E-3</v>
      </c>
      <c r="G786" s="21">
        <v>1.7122170585410976E-2</v>
      </c>
      <c r="H786" s="21">
        <v>1.0597435003098161E-2</v>
      </c>
      <c r="I786" s="21">
        <v>1.0088624890286562E-2</v>
      </c>
      <c r="J786" s="21">
        <v>1.506477769792687E-2</v>
      </c>
      <c r="K786" s="21">
        <v>1.1024398956055271E-2</v>
      </c>
      <c r="L786" s="21">
        <v>1.2532559591864636E-2</v>
      </c>
      <c r="M786" s="21">
        <v>6.4134626152676085E-3</v>
      </c>
    </row>
    <row r="787" spans="1:15" x14ac:dyDescent="0.35">
      <c r="A787" s="20" t="str">
        <f t="shared" si="12"/>
        <v>CONSUMO PER CAPITA (kg o litros por individuo)GolosinasANDALUCIA</v>
      </c>
      <c r="B787" s="20" t="s">
        <v>164</v>
      </c>
      <c r="C787" s="20" t="s">
        <v>37</v>
      </c>
      <c r="D787" s="20" t="s">
        <v>49</v>
      </c>
      <c r="E787" s="21">
        <v>5.9486414284205882E-3</v>
      </c>
      <c r="F787" s="21">
        <v>9.1612319070151944E-3</v>
      </c>
      <c r="G787" s="21">
        <v>1.4305231404975045E-2</v>
      </c>
      <c r="H787" s="21">
        <v>1.2773592551944286E-2</v>
      </c>
      <c r="I787" s="21">
        <v>1.125453559712972E-2</v>
      </c>
      <c r="J787" s="21">
        <v>1.6999306633844767E-2</v>
      </c>
      <c r="K787" s="21">
        <v>9.1383084040317919E-3</v>
      </c>
      <c r="L787" s="21">
        <v>1.5709501005515977E-2</v>
      </c>
      <c r="M787" s="21">
        <v>1.7218508124204886E-2</v>
      </c>
    </row>
    <row r="788" spans="1:15" x14ac:dyDescent="0.35">
      <c r="A788" s="20" t="str">
        <f t="shared" si="12"/>
        <v>CONSUMO PER CAPITA (kg o litros por individuo)GolosinasMDD AM</v>
      </c>
      <c r="B788" s="20" t="s">
        <v>164</v>
      </c>
      <c r="C788" s="20" t="s">
        <v>37</v>
      </c>
      <c r="D788" s="20" t="s">
        <v>50</v>
      </c>
      <c r="E788" s="21">
        <v>1.1961073460686911E-2</v>
      </c>
      <c r="F788" s="21">
        <v>6.9139000054129077E-3</v>
      </c>
      <c r="G788" s="21">
        <v>2.0670611648468243E-2</v>
      </c>
      <c r="H788" s="21">
        <v>1.0170876892103404E-2</v>
      </c>
      <c r="I788" s="21">
        <v>7.7514018216046547E-3</v>
      </c>
      <c r="J788" s="21">
        <v>9.7177187509731588E-3</v>
      </c>
      <c r="K788" s="21">
        <v>1.7637193855016088E-2</v>
      </c>
      <c r="L788" s="21">
        <v>1.3805015282109274E-2</v>
      </c>
      <c r="M788" s="21">
        <v>1.0473220736389328E-2</v>
      </c>
    </row>
    <row r="789" spans="1:15" x14ac:dyDescent="0.35">
      <c r="A789" s="20" t="str">
        <f t="shared" si="12"/>
        <v>CONSUMO PER CAPITA (kg o litros por individuo)GolosinasRTO CENTRO</v>
      </c>
      <c r="B789" s="20" t="s">
        <v>164</v>
      </c>
      <c r="C789" s="20" t="s">
        <v>37</v>
      </c>
      <c r="D789" s="20" t="s">
        <v>51</v>
      </c>
      <c r="E789" s="21">
        <v>1.4086665737262239E-2</v>
      </c>
      <c r="F789" s="21">
        <v>1.360541127542666E-2</v>
      </c>
      <c r="G789" s="21">
        <v>1.8175225863166954E-2</v>
      </c>
      <c r="H789" s="21">
        <v>3.1006997785488176E-2</v>
      </c>
      <c r="I789" s="21">
        <v>1.1680120620018622E-2</v>
      </c>
      <c r="J789" s="21">
        <v>2.1446894786993839E-2</v>
      </c>
      <c r="K789" s="21">
        <v>1.9495539023870329E-2</v>
      </c>
      <c r="L789" s="21">
        <v>2.7403425247638648E-2</v>
      </c>
      <c r="M789" s="21">
        <v>1.0064170936625993E-2</v>
      </c>
    </row>
    <row r="790" spans="1:15" x14ac:dyDescent="0.35">
      <c r="A790" s="20" t="str">
        <f t="shared" si="12"/>
        <v>CONSUMO PER CAPITA (kg o litros por individuo)GolosinasNORTE-CENTRO</v>
      </c>
      <c r="B790" s="20" t="s">
        <v>164</v>
      </c>
      <c r="C790" s="20" t="s">
        <v>37</v>
      </c>
      <c r="D790" s="20" t="s">
        <v>52</v>
      </c>
      <c r="E790" s="21">
        <v>2.1436651105027453E-2</v>
      </c>
      <c r="F790" s="21">
        <v>1.8599112138236566E-2</v>
      </c>
      <c r="G790" s="21">
        <v>2.6296220868468976E-2</v>
      </c>
      <c r="H790" s="21">
        <v>1.9760781999491609E-2</v>
      </c>
      <c r="I790" s="21">
        <v>2.2411831412229674E-2</v>
      </c>
      <c r="J790" s="21">
        <v>2.4000059723229251E-2</v>
      </c>
      <c r="K790" s="21">
        <v>2.6197546019981765E-2</v>
      </c>
      <c r="L790" s="21">
        <v>1.9215150059803017E-2</v>
      </c>
      <c r="M790" s="21">
        <v>2.8600566087082592E-2</v>
      </c>
    </row>
    <row r="791" spans="1:15" x14ac:dyDescent="0.35">
      <c r="A791" s="20" t="str">
        <f t="shared" si="12"/>
        <v>CONSUMO PER CAPITA (kg o litros por individuo)GolosinasNOROESTE</v>
      </c>
      <c r="B791" s="20" t="s">
        <v>164</v>
      </c>
      <c r="C791" s="20" t="s">
        <v>37</v>
      </c>
      <c r="D791" s="20" t="s">
        <v>53</v>
      </c>
      <c r="E791" s="21">
        <v>2.8770379341152411E-2</v>
      </c>
      <c r="F791" s="21">
        <v>2.3886795069498357E-2</v>
      </c>
      <c r="G791" s="21">
        <v>2.2328407967530821E-2</v>
      </c>
      <c r="H791" s="21">
        <v>1.8078110077304015E-2</v>
      </c>
      <c r="I791" s="21">
        <v>1.0522763962200886E-2</v>
      </c>
      <c r="J791" s="21">
        <v>1.1535024941620505E-2</v>
      </c>
      <c r="K791" s="21">
        <v>1.47644222888558E-2</v>
      </c>
      <c r="L791" s="21">
        <v>1.3889544310373585E-2</v>
      </c>
      <c r="M791" s="21">
        <v>1.5855194861887013E-2</v>
      </c>
    </row>
    <row r="792" spans="1:15" x14ac:dyDescent="0.35">
      <c r="A792" s="20" t="str">
        <f t="shared" si="12"/>
        <v>CONSUMO PER CAPITA (kg o litros por individuo)Golosinas&lt;2MIL</v>
      </c>
      <c r="B792" s="20" t="s">
        <v>164</v>
      </c>
      <c r="C792" s="20" t="s">
        <v>37</v>
      </c>
      <c r="D792" s="20" t="s">
        <v>54</v>
      </c>
      <c r="E792" s="21">
        <v>1.1788925408299357E-2</v>
      </c>
      <c r="F792" s="21">
        <v>1.237331002375236E-2</v>
      </c>
      <c r="G792" s="21">
        <v>2.4450338289166672E-2</v>
      </c>
      <c r="H792" s="21">
        <v>6.1201613802624533E-3</v>
      </c>
      <c r="I792" s="21">
        <v>8.9326259572441377E-3</v>
      </c>
      <c r="J792" s="21">
        <v>1.6052862965646984E-2</v>
      </c>
      <c r="K792" s="21">
        <v>1.4253852815965669E-2</v>
      </c>
      <c r="L792" s="21">
        <v>9.3413040487861868E-3</v>
      </c>
      <c r="M792" s="21">
        <v>8.5700106151624066E-3</v>
      </c>
    </row>
    <row r="793" spans="1:15" x14ac:dyDescent="0.35">
      <c r="A793" s="20" t="str">
        <f t="shared" si="12"/>
        <v>CONSUMO PER CAPITA (kg o litros por individuo)Golosinas2-5MIL</v>
      </c>
      <c r="B793" s="20" t="s">
        <v>164</v>
      </c>
      <c r="C793" s="20" t="s">
        <v>37</v>
      </c>
      <c r="D793" s="20" t="s">
        <v>55</v>
      </c>
      <c r="E793" s="21">
        <v>1.3052271100210322E-2</v>
      </c>
      <c r="F793" s="21">
        <v>1.1695962839792325E-2</v>
      </c>
      <c r="G793" s="21">
        <v>2.3593336892021557E-2</v>
      </c>
      <c r="H793" s="21">
        <v>1.6105157041942125E-2</v>
      </c>
      <c r="I793" s="21">
        <v>1.4448821376963794E-2</v>
      </c>
      <c r="J793" s="21">
        <v>8.4001560333314441E-3</v>
      </c>
      <c r="K793" s="21">
        <v>9.9416846271394993E-3</v>
      </c>
      <c r="L793" s="21">
        <v>3.2583895875534391E-3</v>
      </c>
      <c r="M793" s="21">
        <v>1.4444412439682279E-2</v>
      </c>
    </row>
    <row r="794" spans="1:15" x14ac:dyDescent="0.35">
      <c r="A794" s="20" t="str">
        <f t="shared" si="12"/>
        <v>CONSUMO PER CAPITA (kg o litros por individuo)Golosinas5-10MIL</v>
      </c>
      <c r="B794" s="20" t="s">
        <v>164</v>
      </c>
      <c r="C794" s="20" t="s">
        <v>37</v>
      </c>
      <c r="D794" s="20" t="s">
        <v>56</v>
      </c>
      <c r="E794" s="21">
        <v>1.5282443007900003E-2</v>
      </c>
      <c r="F794" s="21">
        <v>1.152899967210284E-2</v>
      </c>
      <c r="G794" s="21">
        <v>8.113420188479761E-3</v>
      </c>
      <c r="H794" s="21">
        <v>1.445718524273383E-2</v>
      </c>
      <c r="I794" s="21">
        <v>6.4477969053942045E-3</v>
      </c>
      <c r="J794" s="21">
        <v>1.3675568176304541E-2</v>
      </c>
      <c r="K794" s="21">
        <v>1.5902911414734201E-2</v>
      </c>
      <c r="L794" s="21">
        <v>5.9274290701456416E-3</v>
      </c>
      <c r="M794" s="21">
        <v>1.0495621667422867E-2</v>
      </c>
    </row>
    <row r="795" spans="1:15" x14ac:dyDescent="0.35">
      <c r="A795" s="20" t="str">
        <f t="shared" si="12"/>
        <v>CONSUMO PER CAPITA (kg o litros por individuo)Golosinas10-30MIL</v>
      </c>
      <c r="B795" s="20" t="s">
        <v>164</v>
      </c>
      <c r="C795" s="20" t="s">
        <v>37</v>
      </c>
      <c r="D795" s="20" t="s">
        <v>57</v>
      </c>
      <c r="E795" s="21">
        <v>1.9807706380736669E-2</v>
      </c>
      <c r="F795" s="21">
        <v>1.6822893668074664E-2</v>
      </c>
      <c r="G795" s="21">
        <v>2.771044153150478E-2</v>
      </c>
      <c r="H795" s="21">
        <v>1.6534927817205506E-2</v>
      </c>
      <c r="I795" s="21">
        <v>8.0109934686865558E-3</v>
      </c>
      <c r="J795" s="21">
        <v>2.0019026090528334E-2</v>
      </c>
      <c r="K795" s="21">
        <v>1.4831809218422526E-2</v>
      </c>
      <c r="L795" s="21">
        <v>1.4101738920889775E-2</v>
      </c>
      <c r="M795" s="21">
        <v>2.1406624019402319E-2</v>
      </c>
    </row>
    <row r="796" spans="1:15" x14ac:dyDescent="0.35">
      <c r="A796" s="20" t="str">
        <f t="shared" si="12"/>
        <v>CONSUMO PER CAPITA (kg o litros por individuo)Golosinas30-100MIL</v>
      </c>
      <c r="B796" s="20" t="s">
        <v>164</v>
      </c>
      <c r="C796" s="20" t="s">
        <v>37</v>
      </c>
      <c r="D796" s="20" t="s">
        <v>58</v>
      </c>
      <c r="E796" s="21">
        <v>1.3246022663785283E-2</v>
      </c>
      <c r="F796" s="21">
        <v>1.4884230081034705E-2</v>
      </c>
      <c r="G796" s="21">
        <v>1.6638093326523391E-2</v>
      </c>
      <c r="H796" s="21">
        <v>1.3676840048863747E-2</v>
      </c>
      <c r="I796" s="21">
        <v>1.5466975561659163E-2</v>
      </c>
      <c r="J796" s="21">
        <v>1.576471023770018E-2</v>
      </c>
      <c r="K796" s="21">
        <v>2.5481647506391411E-2</v>
      </c>
      <c r="L796" s="21">
        <v>2.1227110923352315E-2</v>
      </c>
      <c r="M796" s="21">
        <v>1.4352001549749655E-2</v>
      </c>
    </row>
    <row r="797" spans="1:15" x14ac:dyDescent="0.35">
      <c r="A797" s="20" t="str">
        <f t="shared" si="12"/>
        <v>CONSUMO PER CAPITA (kg o litros por individuo)Golosinas100-200MIL</v>
      </c>
      <c r="B797" s="20" t="s">
        <v>164</v>
      </c>
      <c r="C797" s="20" t="s">
        <v>37</v>
      </c>
      <c r="D797" s="20" t="s">
        <v>59</v>
      </c>
      <c r="E797" s="21">
        <v>8.9892612695012166E-3</v>
      </c>
      <c r="F797" s="21">
        <v>1.0226150066168879E-2</v>
      </c>
      <c r="G797" s="21">
        <v>1.7194644043479868E-2</v>
      </c>
      <c r="H797" s="21">
        <v>1.8418994619212547E-2</v>
      </c>
      <c r="I797" s="21">
        <v>1.0412249483709808E-2</v>
      </c>
      <c r="J797" s="21">
        <v>1.5408336005581866E-2</v>
      </c>
      <c r="K797" s="21">
        <v>2.0031266484685648E-2</v>
      </c>
      <c r="L797" s="21">
        <v>2.4312417303824232E-2</v>
      </c>
      <c r="M797" s="21">
        <v>1.4860913233209505E-2</v>
      </c>
    </row>
    <row r="798" spans="1:15" x14ac:dyDescent="0.35">
      <c r="A798" s="20" t="str">
        <f t="shared" si="12"/>
        <v>CONSUMO PER CAPITA (kg o litros por individuo)Golosinas200-500MIL</v>
      </c>
      <c r="B798" s="20" t="s">
        <v>164</v>
      </c>
      <c r="C798" s="20" t="s">
        <v>37</v>
      </c>
      <c r="D798" s="20" t="s">
        <v>60</v>
      </c>
      <c r="E798" s="21">
        <v>3.6182759050821522E-2</v>
      </c>
      <c r="F798" s="21">
        <v>3.4235872790600058E-2</v>
      </c>
      <c r="G798" s="21">
        <v>2.6563126948247574E-2</v>
      </c>
      <c r="H798" s="21">
        <v>3.0835135417134594E-2</v>
      </c>
      <c r="I798" s="21">
        <v>2.7472020173171338E-2</v>
      </c>
      <c r="J798" s="21">
        <v>1.6828078413874455E-2</v>
      </c>
      <c r="K798" s="21">
        <v>1.9660723414409886E-2</v>
      </c>
      <c r="L798" s="21">
        <v>2.634995347251344E-2</v>
      </c>
      <c r="M798" s="21">
        <v>1.6239921700127703E-2</v>
      </c>
    </row>
    <row r="799" spans="1:15" x14ac:dyDescent="0.35">
      <c r="A799" s="20" t="str">
        <f t="shared" si="12"/>
        <v>CONSUMO PER CAPITA (kg o litros por individuo)Golosinas&gt;500MIL</v>
      </c>
      <c r="B799" s="20" t="s">
        <v>164</v>
      </c>
      <c r="C799" s="20" t="s">
        <v>37</v>
      </c>
      <c r="D799" s="20" t="s">
        <v>61</v>
      </c>
      <c r="E799" s="21">
        <v>9.3612839343360944E-3</v>
      </c>
      <c r="F799" s="21">
        <v>6.7752528617623783E-3</v>
      </c>
      <c r="G799" s="21">
        <v>1.4229385492744153E-2</v>
      </c>
      <c r="H799" s="21">
        <v>1.0653319862601724E-2</v>
      </c>
      <c r="I799" s="21">
        <v>1.1266207382993434E-2</v>
      </c>
      <c r="J799" s="21">
        <v>1.6030200375425619E-2</v>
      </c>
      <c r="K799" s="21">
        <v>1.6960506080508458E-2</v>
      </c>
      <c r="L799" s="21">
        <v>1.4154902003785693E-2</v>
      </c>
      <c r="M799" s="21">
        <v>1.311894693858957E-2</v>
      </c>
    </row>
    <row r="800" spans="1:15" x14ac:dyDescent="0.35">
      <c r="A800" s="20" t="str">
        <f t="shared" si="12"/>
        <v>CONSUMO PER CAPITA (kg o litros por individuo)GolosinasDE 15 A 19 AÑOS</v>
      </c>
      <c r="B800" s="20" t="s">
        <v>164</v>
      </c>
      <c r="C800" s="20" t="s">
        <v>37</v>
      </c>
      <c r="D800" s="20" t="s">
        <v>62</v>
      </c>
      <c r="E800" s="21">
        <v>3.0843717067789191E-3</v>
      </c>
      <c r="F800" s="21">
        <v>3.5160725823359919E-2</v>
      </c>
      <c r="G800" s="21">
        <v>3.0066925056548795E-2</v>
      </c>
      <c r="H800" s="21">
        <v>2.9959745323638071E-2</v>
      </c>
      <c r="I800" s="21">
        <v>2.4745406017604332E-2</v>
      </c>
      <c r="J800" s="21">
        <v>1.6810143422492631E-2</v>
      </c>
      <c r="K800" s="21">
        <v>1.5185267856439094E-2</v>
      </c>
      <c r="L800" s="21">
        <v>3.5222349415227096E-2</v>
      </c>
      <c r="M800" s="21">
        <v>2.8464761119369384E-2</v>
      </c>
    </row>
    <row r="801" spans="1:13" x14ac:dyDescent="0.35">
      <c r="A801" s="20" t="str">
        <f t="shared" si="12"/>
        <v>CONSUMO PER CAPITA (kg o litros por individuo)GolosinasDE 20 A 24 AÑOS</v>
      </c>
      <c r="B801" s="20" t="s">
        <v>164</v>
      </c>
      <c r="C801" s="20" t="s">
        <v>37</v>
      </c>
      <c r="D801" s="20" t="s">
        <v>63</v>
      </c>
      <c r="E801" s="21">
        <v>1.0381405140351158E-2</v>
      </c>
      <c r="F801" s="21">
        <v>8.3344786727946648E-3</v>
      </c>
      <c r="G801" s="21">
        <v>9.1387262435276891E-3</v>
      </c>
      <c r="H801" s="21">
        <v>2.0612453600357711E-2</v>
      </c>
      <c r="I801" s="21">
        <v>6.9709299027854469E-3</v>
      </c>
      <c r="J801" s="21">
        <v>1.869502203222332E-2</v>
      </c>
      <c r="K801" s="21">
        <v>8.2560942919289032E-3</v>
      </c>
      <c r="L801" s="21">
        <v>6.6063745779336974E-3</v>
      </c>
      <c r="M801" s="21">
        <v>4.4243802467468698E-3</v>
      </c>
    </row>
    <row r="802" spans="1:13" x14ac:dyDescent="0.35">
      <c r="A802" s="20" t="str">
        <f t="shared" si="12"/>
        <v>CONSUMO PER CAPITA (kg o litros por individuo)GolosinasDE 25 A 34 AÑOS</v>
      </c>
      <c r="B802" s="20" t="s">
        <v>164</v>
      </c>
      <c r="C802" s="20" t="s">
        <v>37</v>
      </c>
      <c r="D802" s="20" t="s">
        <v>64</v>
      </c>
      <c r="E802" s="21">
        <v>1.9999212925799554E-2</v>
      </c>
      <c r="F802" s="21">
        <v>1.3859039406100183E-2</v>
      </c>
      <c r="G802" s="21">
        <v>2.2309576192175468E-2</v>
      </c>
      <c r="H802" s="21">
        <v>1.6983802727449454E-2</v>
      </c>
      <c r="I802" s="21">
        <v>7.3872563597932976E-3</v>
      </c>
      <c r="J802" s="21">
        <v>7.3108651637396388E-3</v>
      </c>
      <c r="K802" s="21">
        <v>9.2303436685067936E-3</v>
      </c>
      <c r="L802" s="21">
        <v>1.013939108699583E-2</v>
      </c>
      <c r="M802" s="21">
        <v>9.4271513229150453E-3</v>
      </c>
    </row>
    <row r="803" spans="1:13" x14ac:dyDescent="0.35">
      <c r="A803" s="20" t="str">
        <f t="shared" si="12"/>
        <v>CONSUMO PER CAPITA (kg o litros por individuo)GolosinasDE 35 A 49 AÑOS</v>
      </c>
      <c r="B803" s="20" t="s">
        <v>164</v>
      </c>
      <c r="C803" s="20" t="s">
        <v>37</v>
      </c>
      <c r="D803" s="20" t="s">
        <v>65</v>
      </c>
      <c r="E803" s="21">
        <v>1.3090585233703827E-2</v>
      </c>
      <c r="F803" s="21">
        <v>1.4879999549042277E-2</v>
      </c>
      <c r="G803" s="21">
        <v>2.049597904886644E-2</v>
      </c>
      <c r="H803" s="21">
        <v>1.6047802697386825E-2</v>
      </c>
      <c r="I803" s="21">
        <v>1.1034121117962467E-2</v>
      </c>
      <c r="J803" s="21">
        <v>1.9335280677670392E-2</v>
      </c>
      <c r="K803" s="21">
        <v>2.4941153836754514E-2</v>
      </c>
      <c r="L803" s="21">
        <v>1.6990760585553183E-2</v>
      </c>
      <c r="M803" s="21">
        <v>1.2388961095831373E-2</v>
      </c>
    </row>
    <row r="804" spans="1:13" x14ac:dyDescent="0.35">
      <c r="A804" s="20" t="str">
        <f t="shared" si="12"/>
        <v>CONSUMO PER CAPITA (kg o litros por individuo)GolosinasDE 50 A 59 AÑOS</v>
      </c>
      <c r="B804" s="20" t="s">
        <v>164</v>
      </c>
      <c r="C804" s="20" t="s">
        <v>37</v>
      </c>
      <c r="D804" s="20" t="s">
        <v>66</v>
      </c>
      <c r="E804" s="21">
        <v>2.8332981519215414E-2</v>
      </c>
      <c r="F804" s="21">
        <v>2.1526160131845773E-2</v>
      </c>
      <c r="G804" s="21">
        <v>2.1078145042243056E-2</v>
      </c>
      <c r="H804" s="21">
        <v>1.4577901377670038E-2</v>
      </c>
      <c r="I804" s="21">
        <v>1.5801130679154063E-2</v>
      </c>
      <c r="J804" s="21">
        <v>2.1023547857397545E-2</v>
      </c>
      <c r="K804" s="21">
        <v>1.3963728507334794E-2</v>
      </c>
      <c r="L804" s="21">
        <v>1.5361185722060744E-2</v>
      </c>
      <c r="M804" s="21">
        <v>1.6718183138037121E-2</v>
      </c>
    </row>
    <row r="805" spans="1:13" x14ac:dyDescent="0.35">
      <c r="A805" s="20" t="str">
        <f t="shared" si="12"/>
        <v>CONSUMO PER CAPITA (kg o litros por individuo)GolosinasDE 60 A 75 AÑOS</v>
      </c>
      <c r="B805" s="20" t="s">
        <v>164</v>
      </c>
      <c r="C805" s="20" t="s">
        <v>37</v>
      </c>
      <c r="D805" s="20" t="s">
        <v>67</v>
      </c>
      <c r="E805" s="21">
        <v>1.3414584005174734E-2</v>
      </c>
      <c r="F805" s="21">
        <v>6.8191439633638407E-3</v>
      </c>
      <c r="G805" s="21">
        <v>1.6204522064974476E-2</v>
      </c>
      <c r="H805" s="21">
        <v>1.1541920668976769E-2</v>
      </c>
      <c r="I805" s="21">
        <v>1.5880792098748892E-2</v>
      </c>
      <c r="J805" s="21">
        <v>1.2255590826336446E-2</v>
      </c>
      <c r="K805" s="21">
        <v>2.3608249046736113E-2</v>
      </c>
      <c r="L805" s="21">
        <v>1.8569936078537078E-2</v>
      </c>
      <c r="M805" s="21">
        <v>1.9687545444156764E-2</v>
      </c>
    </row>
    <row r="806" spans="1:13" x14ac:dyDescent="0.35">
      <c r="A806" s="20" t="str">
        <f t="shared" si="12"/>
        <v>CONSUMO PER CAPITA (kg o litros por individuo)GolosinasNIVEL ALTO</v>
      </c>
      <c r="B806" s="20" t="s">
        <v>164</v>
      </c>
      <c r="C806" s="20" t="s">
        <v>37</v>
      </c>
      <c r="D806" s="20" t="s">
        <v>122</v>
      </c>
      <c r="E806" s="21">
        <v>2.1176275034225998E-2</v>
      </c>
      <c r="F806" s="21">
        <v>1.4290210278106317E-2</v>
      </c>
      <c r="G806" s="21">
        <v>2.2165447880121168E-2</v>
      </c>
      <c r="H806" s="21">
        <v>2.0312513061842091E-2</v>
      </c>
      <c r="I806" s="21">
        <v>1.1845519281685899E-2</v>
      </c>
      <c r="J806" s="21">
        <v>1.7681338952030765E-2</v>
      </c>
      <c r="K806" s="21">
        <v>3.0911556028616675E-2</v>
      </c>
      <c r="L806" s="21">
        <v>8.539859989011309E-3</v>
      </c>
      <c r="M806" s="21">
        <v>1.7082446115722127E-2</v>
      </c>
    </row>
    <row r="807" spans="1:13" x14ac:dyDescent="0.35">
      <c r="A807" s="20" t="str">
        <f t="shared" si="12"/>
        <v>CONSUMO PER CAPITA (kg o litros por individuo)GolosinasNIVEL MEDIO ALTO</v>
      </c>
      <c r="B807" s="20" t="s">
        <v>164</v>
      </c>
      <c r="C807" s="20" t="s">
        <v>37</v>
      </c>
      <c r="D807" s="20" t="s">
        <v>123</v>
      </c>
      <c r="E807" s="21">
        <v>1.1599576457252637E-2</v>
      </c>
      <c r="F807" s="21">
        <v>9.0912944110939208E-3</v>
      </c>
      <c r="G807" s="21">
        <v>1.8915058981947262E-2</v>
      </c>
      <c r="H807" s="21">
        <v>1.1508391174648643E-2</v>
      </c>
      <c r="I807" s="21">
        <v>1.2335901633618952E-2</v>
      </c>
      <c r="J807" s="21">
        <v>1.7065244116131414E-2</v>
      </c>
      <c r="K807" s="21">
        <v>1.3963302068944843E-2</v>
      </c>
      <c r="L807" s="21">
        <v>1.4419624471237348E-2</v>
      </c>
      <c r="M807" s="21">
        <v>1.4358032171508188E-2</v>
      </c>
    </row>
    <row r="808" spans="1:13" x14ac:dyDescent="0.35">
      <c r="A808" s="20" t="str">
        <f t="shared" si="12"/>
        <v>CONSUMO PER CAPITA (kg o litros por individuo)GolosinasNIVEL MEDIO</v>
      </c>
      <c r="B808" s="20" t="s">
        <v>164</v>
      </c>
      <c r="C808" s="20" t="s">
        <v>37</v>
      </c>
      <c r="D808" s="20" t="s">
        <v>124</v>
      </c>
      <c r="E808" s="21">
        <v>1.150300931476568E-2</v>
      </c>
      <c r="F808" s="21">
        <v>1.8919719828273906E-2</v>
      </c>
      <c r="G808" s="21">
        <v>1.7292552895562689E-2</v>
      </c>
      <c r="H808" s="21">
        <v>1.6045872283400299E-2</v>
      </c>
      <c r="I808" s="21">
        <v>1.1352083993083788E-2</v>
      </c>
      <c r="J808" s="21">
        <v>8.9203962525114273E-3</v>
      </c>
      <c r="K808" s="21">
        <v>1.0597052023842772E-2</v>
      </c>
      <c r="L808" s="21">
        <v>1.7598083778136441E-2</v>
      </c>
      <c r="M808" s="21">
        <v>1.253802170506369E-2</v>
      </c>
    </row>
    <row r="809" spans="1:13" x14ac:dyDescent="0.35">
      <c r="A809" s="20" t="str">
        <f t="shared" si="12"/>
        <v>CONSUMO PER CAPITA (kg o litros por individuo)GolosinasNIVEL MEDIO BAJO</v>
      </c>
      <c r="B809" s="20" t="s">
        <v>164</v>
      </c>
      <c r="C809" s="20" t="s">
        <v>37</v>
      </c>
      <c r="D809" s="20" t="s">
        <v>125</v>
      </c>
      <c r="E809" s="21">
        <v>1.6776480465710775E-2</v>
      </c>
      <c r="F809" s="21">
        <v>1.0149649513057949E-2</v>
      </c>
      <c r="G809" s="21">
        <v>1.7688356450429647E-2</v>
      </c>
      <c r="H809" s="21">
        <v>1.4702970408412753E-2</v>
      </c>
      <c r="I809" s="21">
        <v>1.7518612441959111E-2</v>
      </c>
      <c r="J809" s="21">
        <v>1.8194384701970032E-2</v>
      </c>
      <c r="K809" s="21">
        <v>1.9799120356806067E-2</v>
      </c>
      <c r="L809" s="21">
        <v>1.2970299026990501E-2</v>
      </c>
      <c r="M809" s="21">
        <v>1.3526359559060059E-2</v>
      </c>
    </row>
    <row r="810" spans="1:13" x14ac:dyDescent="0.35">
      <c r="A810" s="20" t="str">
        <f t="shared" si="12"/>
        <v>CONSUMO PER CAPITA (kg o litros por individuo)GolosinasNIVEL BAJO</v>
      </c>
      <c r="B810" s="20" t="s">
        <v>164</v>
      </c>
      <c r="C810" s="20" t="s">
        <v>37</v>
      </c>
      <c r="D810" s="20" t="s">
        <v>144</v>
      </c>
      <c r="E810" s="21">
        <v>1.9609924414806714E-2</v>
      </c>
      <c r="F810" s="21">
        <v>1.9332710931573516E-2</v>
      </c>
      <c r="G810" s="21">
        <v>2.2136388504000983E-2</v>
      </c>
      <c r="H810" s="21">
        <v>1.6103748732684928E-2</v>
      </c>
      <c r="I810" s="21">
        <v>1.4558877924553454E-2</v>
      </c>
      <c r="J810" s="21">
        <v>2.0249425698769953E-2</v>
      </c>
      <c r="K810" s="21">
        <v>1.6236302895167299E-2</v>
      </c>
      <c r="L810" s="21">
        <v>2.7493425859569872E-2</v>
      </c>
      <c r="M810" s="21">
        <v>1.7512886608830578E-2</v>
      </c>
    </row>
    <row r="811" spans="1:13" x14ac:dyDescent="0.35">
      <c r="A811" s="20" t="str">
        <f t="shared" si="12"/>
        <v>CONSUMO PER CAPITA (kg o litros por individuo)GolosinasHOMBRE</v>
      </c>
      <c r="B811" s="20" t="s">
        <v>164</v>
      </c>
      <c r="C811" s="20" t="s">
        <v>37</v>
      </c>
      <c r="D811" s="20" t="s">
        <v>72</v>
      </c>
      <c r="E811" s="21">
        <v>1.3017587142874713E-2</v>
      </c>
      <c r="F811" s="21">
        <v>9.1045212528395973E-3</v>
      </c>
      <c r="G811" s="21">
        <v>1.472587038968951E-2</v>
      </c>
      <c r="H811" s="21">
        <v>1.0960005569610076E-2</v>
      </c>
      <c r="I811" s="21">
        <v>7.4397768458849493E-3</v>
      </c>
      <c r="J811" s="21">
        <v>1.1779640899121131E-2</v>
      </c>
      <c r="K811" s="21">
        <v>1.4363759106295226E-2</v>
      </c>
      <c r="L811" s="21">
        <v>8.5439266890917805E-3</v>
      </c>
      <c r="M811" s="21">
        <v>8.7400877021489125E-3</v>
      </c>
    </row>
    <row r="812" spans="1:13" x14ac:dyDescent="0.35">
      <c r="A812" s="20" t="str">
        <f t="shared" si="12"/>
        <v>CONSUMO PER CAPITA (kg o litros por individuo)GolosinasMUJER</v>
      </c>
      <c r="B812" s="20" t="s">
        <v>164</v>
      </c>
      <c r="C812" s="20" t="s">
        <v>37</v>
      </c>
      <c r="D812" s="20" t="s">
        <v>73</v>
      </c>
      <c r="E812" s="21">
        <v>1.9562305301495494E-2</v>
      </c>
      <c r="F812" s="21">
        <v>2.1146829023634912E-2</v>
      </c>
      <c r="G812" s="21">
        <v>2.477025448498426E-2</v>
      </c>
      <c r="H812" s="21">
        <v>2.1238429876406749E-2</v>
      </c>
      <c r="I812" s="21">
        <v>1.9006661682422345E-2</v>
      </c>
      <c r="J812" s="21">
        <v>2.0294734433711967E-2</v>
      </c>
      <c r="K812" s="21">
        <v>2.2238166110421492E-2</v>
      </c>
      <c r="L812" s="21">
        <v>2.4583165507493902E-2</v>
      </c>
      <c r="M812" s="21">
        <v>2.1381539677791446E-2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7">
    <tabColor rgb="FF92D050"/>
    <pageSetUpPr fitToPage="1"/>
  </sheetPr>
  <dimension ref="A1:O502"/>
  <sheetViews>
    <sheetView showGridLines="0" showRowColHeaders="0" zoomScale="72" zoomScaleNormal="72" zoomScaleSheetLayoutView="73" workbookViewId="0">
      <selection activeCell="F13" sqref="F13"/>
    </sheetView>
  </sheetViews>
  <sheetFormatPr baseColWidth="10" defaultColWidth="11.453125" defaultRowHeight="14.5" x14ac:dyDescent="0.35"/>
  <cols>
    <col min="1" max="1" width="46.1796875" customWidth="1"/>
    <col min="2" max="2" width="5.453125" customWidth="1"/>
    <col min="3" max="3" width="15.453125" customWidth="1"/>
    <col min="4" max="11" width="16" customWidth="1"/>
    <col min="12" max="13" width="0.7265625" customWidth="1"/>
    <col min="14" max="14" width="13.7265625" customWidth="1"/>
    <col min="15" max="15" width="13.26953125" customWidth="1"/>
    <col min="16" max="16" width="14.26953125" customWidth="1"/>
    <col min="17" max="17" width="19.54296875" customWidth="1"/>
  </cols>
  <sheetData>
    <row r="1" spans="1:15" ht="58" customHeight="1" x14ac:dyDescent="0.35"/>
    <row r="2" spans="1:15" ht="48.75" customHeight="1" x14ac:dyDescent="0.35">
      <c r="A2" s="109" t="s">
        <v>0</v>
      </c>
      <c r="B2" s="109"/>
      <c r="C2" s="109"/>
      <c r="D2" s="109"/>
      <c r="E2" s="109"/>
      <c r="F2" s="109"/>
      <c r="G2" s="109"/>
      <c r="H2" s="109"/>
      <c r="I2" s="109"/>
      <c r="J2" s="109"/>
      <c r="K2" s="109"/>
      <c r="L2" s="109"/>
      <c r="M2" s="109"/>
      <c r="N2" s="109"/>
      <c r="O2" s="109"/>
    </row>
    <row r="3" spans="1:15" x14ac:dyDescent="0.35">
      <c r="A3" s="46">
        <v>2</v>
      </c>
      <c r="B3" s="35"/>
      <c r="C3" s="4"/>
      <c r="D3" s="4"/>
      <c r="E3" s="4"/>
      <c r="F3" s="4"/>
      <c r="G3" s="4"/>
      <c r="H3" s="4"/>
      <c r="I3" s="4"/>
      <c r="J3" s="4"/>
      <c r="K3" s="4"/>
      <c r="L3" s="4"/>
      <c r="M3" s="4"/>
      <c r="N3" s="4"/>
      <c r="O3" s="4"/>
    </row>
    <row r="4" spans="1:15" ht="12.75" customHeight="1" x14ac:dyDescent="0.35">
      <c r="A4" s="46">
        <v>3</v>
      </c>
      <c r="B4" s="35"/>
      <c r="C4" s="4"/>
      <c r="D4" s="4"/>
      <c r="E4" s="4"/>
      <c r="F4" s="4"/>
      <c r="G4" s="4"/>
      <c r="H4" s="4"/>
      <c r="I4" s="4"/>
      <c r="J4" s="4"/>
      <c r="K4" s="4"/>
      <c r="L4" s="4"/>
      <c r="M4" s="4"/>
      <c r="N4" s="4"/>
      <c r="O4" s="4"/>
    </row>
    <row r="5" spans="1:15" ht="19" thickBot="1" x14ac:dyDescent="0.4">
      <c r="A5" s="47" t="s">
        <v>148</v>
      </c>
      <c r="B5" s="48"/>
      <c r="C5" s="4"/>
      <c r="D5" s="4"/>
      <c r="E5" s="4"/>
      <c r="F5" s="4"/>
      <c r="G5" s="4"/>
      <c r="H5" s="4"/>
      <c r="I5" s="4"/>
      <c r="J5" s="4"/>
      <c r="K5" s="4"/>
      <c r="L5" s="4"/>
      <c r="M5" s="4"/>
      <c r="N5" s="4"/>
      <c r="O5" s="4"/>
    </row>
    <row r="6" spans="1:15" ht="15" thickTop="1" x14ac:dyDescent="0.35">
      <c r="A6" s="3" t="s">
        <v>43</v>
      </c>
      <c r="B6" s="34"/>
      <c r="C6" s="4"/>
      <c r="D6" s="4"/>
      <c r="E6" s="4"/>
      <c r="F6" s="4"/>
      <c r="G6" s="4"/>
      <c r="H6" s="4"/>
      <c r="I6" s="4"/>
      <c r="J6" s="4"/>
      <c r="K6" s="4"/>
      <c r="L6" s="4"/>
      <c r="M6" s="4"/>
      <c r="N6" s="4"/>
      <c r="O6" s="4"/>
    </row>
    <row r="7" spans="1:15" s="7" customFormat="1" x14ac:dyDescent="0.35">
      <c r="A7" s="5"/>
      <c r="B7" s="30"/>
      <c r="C7" s="85"/>
      <c r="D7" s="85"/>
      <c r="E7" s="85"/>
      <c r="F7" s="4"/>
      <c r="G7" s="4"/>
      <c r="H7" s="4"/>
      <c r="I7" s="4"/>
      <c r="J7" s="4"/>
      <c r="K7" s="4"/>
      <c r="L7" s="4"/>
      <c r="M7" s="4"/>
      <c r="N7" s="4"/>
      <c r="O7" s="6"/>
    </row>
    <row r="8" spans="1:15" s="7" customFormat="1" ht="21" customHeight="1" x14ac:dyDescent="0.35">
      <c r="A8" s="41">
        <v>1</v>
      </c>
      <c r="B8" s="41"/>
      <c r="C8" s="41">
        <v>2</v>
      </c>
      <c r="D8" s="41" t="str">
        <f>VLOOKUP(C8,DESPLEGABLES!$G$3:$H$11,2,0)</f>
        <v>Patatas Fritas + Otros Aperitivos Salados</v>
      </c>
      <c r="E8" s="15"/>
      <c r="F8" s="42"/>
      <c r="G8" s="35"/>
      <c r="H8" s="35"/>
      <c r="I8" s="35"/>
      <c r="J8" s="35"/>
      <c r="K8" s="35"/>
      <c r="L8" s="35"/>
      <c r="M8" s="35"/>
      <c r="N8" s="35"/>
      <c r="O8" s="6"/>
    </row>
    <row r="9" spans="1:15" s="7" customFormat="1" ht="34.5" customHeight="1" x14ac:dyDescent="0.35">
      <c r="A9" s="41" t="str">
        <f>VLOOKUP(A8,DESPLEGABLES!$L$3:$M$5,2,0)</f>
        <v>DISTRIBUCION VOLUMEN POR CRITERIO (Consumiciones)</v>
      </c>
      <c r="B9" s="35"/>
      <c r="C9" s="35">
        <v>5</v>
      </c>
      <c r="D9" s="35">
        <v>6</v>
      </c>
      <c r="E9" s="35">
        <v>7</v>
      </c>
      <c r="F9" s="35">
        <v>8</v>
      </c>
      <c r="G9" s="35">
        <v>9</v>
      </c>
      <c r="H9" s="35">
        <v>10</v>
      </c>
      <c r="I9" s="35">
        <v>11</v>
      </c>
      <c r="J9" s="35">
        <v>12</v>
      </c>
      <c r="K9" s="35">
        <v>13</v>
      </c>
      <c r="L9" s="35"/>
      <c r="M9" s="35"/>
      <c r="N9" s="35"/>
      <c r="O9" s="35"/>
    </row>
    <row r="10" spans="1:15" ht="24" customHeight="1" x14ac:dyDescent="0.35">
      <c r="A10" s="8"/>
      <c r="B10" s="8"/>
      <c r="C10" s="52" t="str">
        <f>KPI!C8</f>
        <v>TRIM 1 24</v>
      </c>
      <c r="D10" s="52" t="str">
        <f>KPI!D8</f>
        <v>TRIM 2 24</v>
      </c>
      <c r="E10" s="52" t="str">
        <f>KPI!E8</f>
        <v>TRIM 3 24</v>
      </c>
      <c r="F10" s="52" t="str">
        <f>KPI!F8</f>
        <v>TRIM 4 24</v>
      </c>
      <c r="G10" s="52" t="str">
        <f>KPI!G8</f>
        <v>TRIM 1 25</v>
      </c>
      <c r="H10" s="52" t="str">
        <f>KPI!H8</f>
        <v>TRIM 2 25</v>
      </c>
      <c r="I10" s="52" t="str">
        <f>KPI!I8</f>
        <v>TRIM 3 25</v>
      </c>
      <c r="J10" s="52" t="str">
        <f>KPI!J8</f>
        <v>TRIM 4 25</v>
      </c>
      <c r="K10" s="52" t="str">
        <f>KPI!K8</f>
        <v>TRIM 1 26</v>
      </c>
      <c r="L10" s="50"/>
      <c r="M10" s="50"/>
      <c r="N10" s="53" t="s">
        <v>138</v>
      </c>
    </row>
    <row r="11" spans="1:15" ht="19.5" customHeight="1" x14ac:dyDescent="0.35">
      <c r="A11" s="19" t="s">
        <v>44</v>
      </c>
      <c r="B11" s="31" t="s">
        <v>45</v>
      </c>
      <c r="C11" s="87">
        <f>VLOOKUP($A$9&amp;$D$8&amp;$A11,PERFIL_DATOS!$A:$M,C$9,0)</f>
        <v>100</v>
      </c>
      <c r="D11" s="88">
        <f>VLOOKUP($A$9&amp;$D$8&amp;$A11,PERFIL_DATOS!$A:$M,D$9,0)</f>
        <v>100</v>
      </c>
      <c r="E11" s="88">
        <f>VLOOKUP($A$9&amp;$D$8&amp;$A11,PERFIL_DATOS!$A:$M,E$9,0)</f>
        <v>100</v>
      </c>
      <c r="F11" s="88">
        <f>VLOOKUP($A$9&amp;$D$8&amp;$A11,PERFIL_DATOS!$A:$M,F$9,0)</f>
        <v>100</v>
      </c>
      <c r="G11" s="88">
        <f>VLOOKUP($A$9&amp;$D$8&amp;$A11,PERFIL_DATOS!$A:$M,G$9,0)</f>
        <v>100</v>
      </c>
      <c r="H11" s="88">
        <f>VLOOKUP($A$9&amp;$D$8&amp;$A11,PERFIL_DATOS!$A:$M,H$9,0)</f>
        <v>100</v>
      </c>
      <c r="I11" s="88">
        <f>VLOOKUP($A$9&amp;$D$8&amp;$A11,PERFIL_DATOS!$A:$M,I$9,0)</f>
        <v>100</v>
      </c>
      <c r="J11" s="88">
        <f>VLOOKUP($A$9&amp;$D$8&amp;$A11,PERFIL_DATOS!$A:$M,J$9,0)</f>
        <v>100</v>
      </c>
      <c r="K11" s="89">
        <f>VLOOKUP($A$9&amp;$D$8&amp;$A11,PERFIL_DATOS!$A:$M,K$9,0)</f>
        <v>100</v>
      </c>
      <c r="L11" s="50"/>
      <c r="M11" s="50"/>
      <c r="N11" s="54">
        <f>DESPLEGABLES!U3</f>
        <v>100</v>
      </c>
    </row>
    <row r="12" spans="1:15" ht="19.5" customHeight="1" x14ac:dyDescent="0.35">
      <c r="A12" s="16" t="s">
        <v>46</v>
      </c>
      <c r="B12" s="32" t="s">
        <v>46</v>
      </c>
      <c r="C12" s="90">
        <f>VLOOKUP($A$9&amp;$D$8&amp;$A12,PERFIL_DATOS!$A:$M,C$9,0)</f>
        <v>10.876865306300067</v>
      </c>
      <c r="D12" s="91">
        <f>VLOOKUP($A$9&amp;$D$8&amp;$A12,PERFIL_DATOS!$A:$M,D$9,0)</f>
        <v>11.901294977408455</v>
      </c>
      <c r="E12" s="91">
        <f>VLOOKUP($A$9&amp;$D$8&amp;$A12,PERFIL_DATOS!$A:$M,E$9,0)</f>
        <v>8.2566919879872831</v>
      </c>
      <c r="F12" s="91">
        <f>VLOOKUP($A$9&amp;$D$8&amp;$A12,PERFIL_DATOS!$A:$M,F$9,0)</f>
        <v>9.9646988875655627</v>
      </c>
      <c r="G12" s="91">
        <f>VLOOKUP($A$9&amp;$D$8&amp;$A12,PERFIL_DATOS!$A:$M,G$9,0)</f>
        <v>13.087660833454203</v>
      </c>
      <c r="H12" s="91">
        <f>VLOOKUP($A$9&amp;$D$8&amp;$A12,PERFIL_DATOS!$A:$M,H$9,0)</f>
        <v>14.725223532748466</v>
      </c>
      <c r="I12" s="91">
        <f>VLOOKUP($A$9&amp;$D$8&amp;$A12,PERFIL_DATOS!$A:$M,I$9,0)</f>
        <v>11.188031276802178</v>
      </c>
      <c r="J12" s="91">
        <f>VLOOKUP($A$9&amp;$D$8&amp;$A12,PERFIL_DATOS!$A:$M,J$9,0)</f>
        <v>9.4746061482462203</v>
      </c>
      <c r="K12" s="92">
        <f>VLOOKUP($A$9&amp;$D$8&amp;$A12,PERFIL_DATOS!$A:$M,K$9,0)</f>
        <v>8.5720690368988386</v>
      </c>
      <c r="L12" s="50"/>
      <c r="M12" s="50"/>
      <c r="N12" s="55">
        <f>DESPLEGABLES!U4</f>
        <v>9.539834343770357</v>
      </c>
    </row>
    <row r="13" spans="1:15" ht="19.5" customHeight="1" x14ac:dyDescent="0.35">
      <c r="A13" s="17" t="s">
        <v>47</v>
      </c>
      <c r="B13" s="15" t="s">
        <v>47</v>
      </c>
      <c r="C13" s="93">
        <f>VLOOKUP($A$9&amp;$D$8&amp;$A13,PERFIL_DATOS!$A:$M,C$9,0)</f>
        <v>13.711077426303403</v>
      </c>
      <c r="D13" s="86">
        <f>VLOOKUP($A$9&amp;$D$8&amp;$A13,PERFIL_DATOS!$A:$M,D$9,0)</f>
        <v>16.456627101645793</v>
      </c>
      <c r="E13" s="86">
        <f>VLOOKUP($A$9&amp;$D$8&amp;$A13,PERFIL_DATOS!$A:$M,E$9,0)</f>
        <v>13.452760346189363</v>
      </c>
      <c r="F13" s="86">
        <f>VLOOKUP($A$9&amp;$D$8&amp;$A13,PERFIL_DATOS!$A:$M,F$9,0)</f>
        <v>14.094953486544249</v>
      </c>
      <c r="G13" s="86">
        <f>VLOOKUP($A$9&amp;$D$8&amp;$A13,PERFIL_DATOS!$A:$M,G$9,0)</f>
        <v>13.083492576700854</v>
      </c>
      <c r="H13" s="86">
        <f>VLOOKUP($A$9&amp;$D$8&amp;$A13,PERFIL_DATOS!$A:$M,H$9,0)</f>
        <v>15.971336186759597</v>
      </c>
      <c r="I13" s="86">
        <f>VLOOKUP($A$9&amp;$D$8&amp;$A13,PERFIL_DATOS!$A:$M,I$9,0)</f>
        <v>15.393748307522081</v>
      </c>
      <c r="J13" s="86">
        <f>VLOOKUP($A$9&amp;$D$8&amp;$A13,PERFIL_DATOS!$A:$M,J$9,0)</f>
        <v>13.602460595747278</v>
      </c>
      <c r="K13" s="94">
        <f>VLOOKUP($A$9&amp;$D$8&amp;$A13,PERFIL_DATOS!$A:$M,K$9,0)</f>
        <v>12.255071379580398</v>
      </c>
      <c r="L13" s="50"/>
      <c r="M13" s="50"/>
      <c r="N13" s="56">
        <f>DESPLEGABLES!U5</f>
        <v>13.259973631004552</v>
      </c>
    </row>
    <row r="14" spans="1:15" ht="19.5" customHeight="1" x14ac:dyDescent="0.35">
      <c r="A14" s="17" t="s">
        <v>48</v>
      </c>
      <c r="B14" s="15" t="s">
        <v>48</v>
      </c>
      <c r="C14" s="93">
        <f>VLOOKUP($A$9&amp;$D$8&amp;$A14,PERFIL_DATOS!$A:$M,C$9,0)</f>
        <v>12.644314419474975</v>
      </c>
      <c r="D14" s="86">
        <f>VLOOKUP($A$9&amp;$D$8&amp;$A14,PERFIL_DATOS!$A:$M,D$9,0)</f>
        <v>12.971760840182474</v>
      </c>
      <c r="E14" s="86">
        <f>VLOOKUP($A$9&amp;$D$8&amp;$A14,PERFIL_DATOS!$A:$M,E$9,0)</f>
        <v>16.436491247960575</v>
      </c>
      <c r="F14" s="86">
        <f>VLOOKUP($A$9&amp;$D$8&amp;$A14,PERFIL_DATOS!$A:$M,F$9,0)</f>
        <v>12.465500843699221</v>
      </c>
      <c r="G14" s="86">
        <f>VLOOKUP($A$9&amp;$D$8&amp;$A14,PERFIL_DATOS!$A:$M,G$9,0)</f>
        <v>10.708186470345527</v>
      </c>
      <c r="H14" s="86">
        <f>VLOOKUP($A$9&amp;$D$8&amp;$A14,PERFIL_DATOS!$A:$M,H$9,0)</f>
        <v>9.5985737507314131</v>
      </c>
      <c r="I14" s="86">
        <f>VLOOKUP($A$9&amp;$D$8&amp;$A14,PERFIL_DATOS!$A:$M,I$9,0)</f>
        <v>12.205811132808275</v>
      </c>
      <c r="J14" s="86">
        <f>VLOOKUP($A$9&amp;$D$8&amp;$A14,PERFIL_DATOS!$A:$M,J$9,0)</f>
        <v>10.453603900935173</v>
      </c>
      <c r="K14" s="94">
        <f>VLOOKUP($A$9&amp;$D$8&amp;$A14,PERFIL_DATOS!$A:$M,K$9,0)</f>
        <v>9.3906520482532834</v>
      </c>
      <c r="L14" s="50"/>
      <c r="M14" s="50"/>
      <c r="N14" s="56">
        <f>DESPLEGABLES!U6</f>
        <v>15.94021243648767</v>
      </c>
    </row>
    <row r="15" spans="1:15" ht="19.5" customHeight="1" x14ac:dyDescent="0.35">
      <c r="A15" s="17" t="s">
        <v>49</v>
      </c>
      <c r="B15" s="15" t="s">
        <v>49</v>
      </c>
      <c r="C15" s="93">
        <f>VLOOKUP($A$9&amp;$D$8&amp;$A15,PERFIL_DATOS!$A:$M,C$9,0)</f>
        <v>20.264179954235399</v>
      </c>
      <c r="D15" s="86">
        <f>VLOOKUP($A$9&amp;$D$8&amp;$A15,PERFIL_DATOS!$A:$M,D$9,0)</f>
        <v>17.451744828680933</v>
      </c>
      <c r="E15" s="86">
        <f>VLOOKUP($A$9&amp;$D$8&amp;$A15,PERFIL_DATOS!$A:$M,E$9,0)</f>
        <v>17.092271020546988</v>
      </c>
      <c r="F15" s="86">
        <f>VLOOKUP($A$9&amp;$D$8&amp;$A15,PERFIL_DATOS!$A:$M,F$9,0)</f>
        <v>20.507193537117313</v>
      </c>
      <c r="G15" s="86">
        <f>VLOOKUP($A$9&amp;$D$8&amp;$A15,PERFIL_DATOS!$A:$M,G$9,0)</f>
        <v>22.246028538476814</v>
      </c>
      <c r="H15" s="86">
        <f>VLOOKUP($A$9&amp;$D$8&amp;$A15,PERFIL_DATOS!$A:$M,H$9,0)</f>
        <v>19.04010965744969</v>
      </c>
      <c r="I15" s="86">
        <f>VLOOKUP($A$9&amp;$D$8&amp;$A15,PERFIL_DATOS!$A:$M,I$9,0)</f>
        <v>20.737456817702622</v>
      </c>
      <c r="J15" s="86">
        <f>VLOOKUP($A$9&amp;$D$8&amp;$A15,PERFIL_DATOS!$A:$M,J$9,0)</f>
        <v>21.712534959231718</v>
      </c>
      <c r="K15" s="94">
        <f>VLOOKUP($A$9&amp;$D$8&amp;$A15,PERFIL_DATOS!$A:$M,K$9,0)</f>
        <v>28.573456622307923</v>
      </c>
      <c r="L15" s="50"/>
      <c r="M15" s="50"/>
      <c r="N15" s="56">
        <f>DESPLEGABLES!U7</f>
        <v>20.080086667390717</v>
      </c>
    </row>
    <row r="16" spans="1:15" ht="19.5" customHeight="1" x14ac:dyDescent="0.35">
      <c r="A16" s="17" t="s">
        <v>50</v>
      </c>
      <c r="B16" s="15" t="s">
        <v>50</v>
      </c>
      <c r="C16" s="93">
        <f>VLOOKUP($A$9&amp;$D$8&amp;$A16,PERFIL_DATOS!$A:$M,C$9,0)</f>
        <v>13.019350229729582</v>
      </c>
      <c r="D16" s="86">
        <f>VLOOKUP($A$9&amp;$D$8&amp;$A16,PERFIL_DATOS!$A:$M,D$9,0)</f>
        <v>11.132777410706275</v>
      </c>
      <c r="E16" s="86">
        <f>VLOOKUP($A$9&amp;$D$8&amp;$A16,PERFIL_DATOS!$A:$M,E$9,0)</f>
        <v>15.25314951692771</v>
      </c>
      <c r="F16" s="86">
        <f>VLOOKUP($A$9&amp;$D$8&amp;$A16,PERFIL_DATOS!$A:$M,F$9,0)</f>
        <v>10.993611427527044</v>
      </c>
      <c r="G16" s="86">
        <f>VLOOKUP($A$9&amp;$D$8&amp;$A16,PERFIL_DATOS!$A:$M,G$9,0)</f>
        <v>10.218535998389026</v>
      </c>
      <c r="H16" s="86">
        <f>VLOOKUP($A$9&amp;$D$8&amp;$A16,PERFIL_DATOS!$A:$M,H$9,0)</f>
        <v>10.87750643942632</v>
      </c>
      <c r="I16" s="86">
        <f>VLOOKUP($A$9&amp;$D$8&amp;$A16,PERFIL_DATOS!$A:$M,I$9,0)</f>
        <v>10.656781984306958</v>
      </c>
      <c r="J16" s="86">
        <f>VLOOKUP($A$9&amp;$D$8&amp;$A16,PERFIL_DATOS!$A:$M,J$9,0)</f>
        <v>11.86217954832482</v>
      </c>
      <c r="K16" s="94">
        <f>VLOOKUP($A$9&amp;$D$8&amp;$A16,PERFIL_DATOS!$A:$M,K$9,0)</f>
        <v>11.092410548816424</v>
      </c>
      <c r="L16" s="50"/>
      <c r="M16" s="50"/>
      <c r="N16" s="56">
        <f>DESPLEGABLES!U8</f>
        <v>13.619741546142764</v>
      </c>
    </row>
    <row r="17" spans="1:15" ht="19.5" customHeight="1" x14ac:dyDescent="0.35">
      <c r="A17" s="17" t="s">
        <v>51</v>
      </c>
      <c r="B17" s="15" t="s">
        <v>51</v>
      </c>
      <c r="C17" s="93">
        <f>VLOOKUP($A$9&amp;$D$8&amp;$A17,PERFIL_DATOS!$A:$M,C$9,0)</f>
        <v>10.513238008550944</v>
      </c>
      <c r="D17" s="86">
        <f>VLOOKUP($A$9&amp;$D$8&amp;$A17,PERFIL_DATOS!$A:$M,D$9,0)</f>
        <v>9.8453843977216309</v>
      </c>
      <c r="E17" s="86">
        <f>VLOOKUP($A$9&amp;$D$8&amp;$A17,PERFIL_DATOS!$A:$M,E$9,0)</f>
        <v>10.206036777621746</v>
      </c>
      <c r="F17" s="86">
        <f>VLOOKUP($A$9&amp;$D$8&amp;$A17,PERFIL_DATOS!$A:$M,F$9,0)</f>
        <v>16.407396348344925</v>
      </c>
      <c r="G17" s="86">
        <f>VLOOKUP($A$9&amp;$D$8&amp;$A17,PERFIL_DATOS!$A:$M,G$9,0)</f>
        <v>14.600657063716593</v>
      </c>
      <c r="H17" s="86">
        <f>VLOOKUP($A$9&amp;$D$8&amp;$A17,PERFIL_DATOS!$A:$M,H$9,0)</f>
        <v>13.45869092277791</v>
      </c>
      <c r="I17" s="86">
        <f>VLOOKUP($A$9&amp;$D$8&amp;$A17,PERFIL_DATOS!$A:$M,I$9,0)</f>
        <v>13.410711220801316</v>
      </c>
      <c r="J17" s="86">
        <f>VLOOKUP($A$9&amp;$D$8&amp;$A17,PERFIL_DATOS!$A:$M,J$9,0)</f>
        <v>16.703976862997969</v>
      </c>
      <c r="K17" s="94">
        <f>VLOOKUP($A$9&amp;$D$8&amp;$A17,PERFIL_DATOS!$A:$M,K$9,0)</f>
        <v>14.830654250290998</v>
      </c>
      <c r="L17" s="50"/>
      <c r="M17" s="50"/>
      <c r="N17" s="56">
        <f>DESPLEGABLES!U9</f>
        <v>9.5400583428430377</v>
      </c>
    </row>
    <row r="18" spans="1:15" ht="19.5" customHeight="1" x14ac:dyDescent="0.35">
      <c r="A18" s="17" t="s">
        <v>52</v>
      </c>
      <c r="B18" s="15" t="s">
        <v>52</v>
      </c>
      <c r="C18" s="93">
        <f>VLOOKUP($A$9&amp;$D$8&amp;$A18,PERFIL_DATOS!$A:$M,C$9,0)</f>
        <v>9.178811933608694</v>
      </c>
      <c r="D18" s="86">
        <f>VLOOKUP($A$9&amp;$D$8&amp;$A18,PERFIL_DATOS!$A:$M,D$9,0)</f>
        <v>10.485642862876819</v>
      </c>
      <c r="E18" s="86">
        <f>VLOOKUP($A$9&amp;$D$8&amp;$A18,PERFIL_DATOS!$A:$M,E$9,0)</f>
        <v>12.236999108435095</v>
      </c>
      <c r="F18" s="86">
        <f>VLOOKUP($A$9&amp;$D$8&amp;$A18,PERFIL_DATOS!$A:$M,F$9,0)</f>
        <v>9.2302537340318604</v>
      </c>
      <c r="G18" s="86">
        <f>VLOOKUP($A$9&amp;$D$8&amp;$A18,PERFIL_DATOS!$A:$M,G$9,0)</f>
        <v>8.7775407707613695</v>
      </c>
      <c r="H18" s="86">
        <f>VLOOKUP($A$9&amp;$D$8&amp;$A18,PERFIL_DATOS!$A:$M,H$9,0)</f>
        <v>9.6422863061383133</v>
      </c>
      <c r="I18" s="86">
        <f>VLOOKUP($A$9&amp;$D$8&amp;$A18,PERFIL_DATOS!$A:$M,I$9,0)</f>
        <v>9.0709897806902759</v>
      </c>
      <c r="J18" s="86">
        <f>VLOOKUP($A$9&amp;$D$8&amp;$A18,PERFIL_DATOS!$A:$M,J$9,0)</f>
        <v>8.8990274370352278</v>
      </c>
      <c r="K18" s="94">
        <f>VLOOKUP($A$9&amp;$D$8&amp;$A18,PERFIL_DATOS!$A:$M,K$9,0)</f>
        <v>9.4241445140038671</v>
      </c>
      <c r="L18" s="50"/>
      <c r="M18" s="50"/>
      <c r="N18" s="56">
        <f>DESPLEGABLES!U10</f>
        <v>9.2399815980923954</v>
      </c>
    </row>
    <row r="19" spans="1:15" ht="19.5" customHeight="1" x14ac:dyDescent="0.35">
      <c r="A19" s="18" t="s">
        <v>53</v>
      </c>
      <c r="B19" s="33" t="s">
        <v>53</v>
      </c>
      <c r="C19" s="95">
        <f>VLOOKUP($A$9&amp;$D$8&amp;$A19,PERFIL_DATOS!$A:$M,C$9,0)</f>
        <v>9.7921572822645864</v>
      </c>
      <c r="D19" s="96">
        <f>VLOOKUP($A$9&amp;$D$8&amp;$A19,PERFIL_DATOS!$A:$M,D$9,0)</f>
        <v>9.754771213150935</v>
      </c>
      <c r="E19" s="96">
        <f>VLOOKUP($A$9&amp;$D$8&amp;$A19,PERFIL_DATOS!$A:$M,E$9,0)</f>
        <v>7.0656012596802364</v>
      </c>
      <c r="F19" s="96">
        <f>VLOOKUP($A$9&amp;$D$8&amp;$A19,PERFIL_DATOS!$A:$M,F$9,0)</f>
        <v>6.3364030170849555</v>
      </c>
      <c r="G19" s="96">
        <f>VLOOKUP($A$9&amp;$D$8&amp;$A19,PERFIL_DATOS!$A:$M,G$9,0)</f>
        <v>7.2778995083991784</v>
      </c>
      <c r="H19" s="96">
        <f>VLOOKUP($A$9&amp;$D$8&amp;$A19,PERFIL_DATOS!$A:$M,H$9,0)</f>
        <v>6.686288113882588</v>
      </c>
      <c r="I19" s="96">
        <f>VLOOKUP($A$9&amp;$D$8&amp;$A19,PERFIL_DATOS!$A:$M,I$9,0)</f>
        <v>7.3364732738053302</v>
      </c>
      <c r="J19" s="96">
        <f>VLOOKUP($A$9&amp;$D$8&amp;$A19,PERFIL_DATOS!$A:$M,J$9,0)</f>
        <v>7.2916181784189478</v>
      </c>
      <c r="K19" s="97">
        <f>VLOOKUP($A$9&amp;$D$8&amp;$A19,PERFIL_DATOS!$A:$M,K$9,0)</f>
        <v>5.8615340586232207</v>
      </c>
      <c r="L19" s="50"/>
      <c r="M19" s="50"/>
      <c r="N19" s="57">
        <f>DESPLEGABLES!U11</f>
        <v>8.7801094677004343</v>
      </c>
    </row>
    <row r="20" spans="1:15" ht="19.5" customHeight="1" x14ac:dyDescent="0.35">
      <c r="A20" s="16" t="s">
        <v>54</v>
      </c>
      <c r="B20" s="32" t="s">
        <v>54</v>
      </c>
      <c r="C20" s="90">
        <f>VLOOKUP($A$9&amp;$D$8&amp;$A20,PERFIL_DATOS!$A:$M,C$9,0)</f>
        <v>4.0477228304425239</v>
      </c>
      <c r="D20" s="91">
        <f>VLOOKUP($A$9&amp;$D$8&amp;$A20,PERFIL_DATOS!$A:$M,D$9,0)</f>
        <v>5.4774936333576827</v>
      </c>
      <c r="E20" s="91">
        <f>VLOOKUP($A$9&amp;$D$8&amp;$A20,PERFIL_DATOS!$A:$M,E$9,0)</f>
        <v>6.4171959410640929</v>
      </c>
      <c r="F20" s="91">
        <f>VLOOKUP($A$9&amp;$D$8&amp;$A20,PERFIL_DATOS!$A:$M,F$9,0)</f>
        <v>5.3548444355526241</v>
      </c>
      <c r="G20" s="91">
        <f>VLOOKUP($A$9&amp;$D$8&amp;$A20,PERFIL_DATOS!$A:$M,G$9,0)</f>
        <v>5.9902443781341148</v>
      </c>
      <c r="H20" s="91">
        <f>VLOOKUP($A$9&amp;$D$8&amp;$A20,PERFIL_DATOS!$A:$M,H$9,0)</f>
        <v>6.4644401857311458</v>
      </c>
      <c r="I20" s="91">
        <f>VLOOKUP($A$9&amp;$D$8&amp;$A20,PERFIL_DATOS!$A:$M,I$9,0)</f>
        <v>6.4695337532428221</v>
      </c>
      <c r="J20" s="91">
        <f>VLOOKUP($A$9&amp;$D$8&amp;$A20,PERFIL_DATOS!$A:$M,J$9,0)</f>
        <v>4.7805227955175873</v>
      </c>
      <c r="K20" s="92">
        <f>VLOOKUP($A$9&amp;$D$8&amp;$A20,PERFIL_DATOS!$A:$M,K$9,0)</f>
        <v>7.0770230561644052</v>
      </c>
      <c r="L20" s="50"/>
      <c r="M20" s="50"/>
      <c r="N20" s="55">
        <f>DESPLEGABLES!U12</f>
        <v>5.6852962832700822</v>
      </c>
    </row>
    <row r="21" spans="1:15" ht="19.5" customHeight="1" x14ac:dyDescent="0.35">
      <c r="A21" s="17" t="s">
        <v>55</v>
      </c>
      <c r="B21" s="15" t="s">
        <v>55</v>
      </c>
      <c r="C21" s="93">
        <f>VLOOKUP($A$9&amp;$D$8&amp;$A21,PERFIL_DATOS!$A:$M,C$9,0)</f>
        <v>7.1064788456587094</v>
      </c>
      <c r="D21" s="86">
        <f>VLOOKUP($A$9&amp;$D$8&amp;$A21,PERFIL_DATOS!$A:$M,D$9,0)</f>
        <v>5.0312638370720748</v>
      </c>
      <c r="E21" s="86">
        <f>VLOOKUP($A$9&amp;$D$8&amp;$A21,PERFIL_DATOS!$A:$M,E$9,0)</f>
        <v>5.3803310102369259</v>
      </c>
      <c r="F21" s="86">
        <f>VLOOKUP($A$9&amp;$D$8&amp;$A21,PERFIL_DATOS!$A:$M,F$9,0)</f>
        <v>4.937259389655912</v>
      </c>
      <c r="G21" s="86">
        <f>VLOOKUP($A$9&amp;$D$8&amp;$A21,PERFIL_DATOS!$A:$M,G$9,0)</f>
        <v>4.8878496019737252</v>
      </c>
      <c r="H21" s="86">
        <f>VLOOKUP($A$9&amp;$D$8&amp;$A21,PERFIL_DATOS!$A:$M,H$9,0)</f>
        <v>5.785495701637374</v>
      </c>
      <c r="I21" s="86">
        <f>VLOOKUP($A$9&amp;$D$8&amp;$A21,PERFIL_DATOS!$A:$M,I$9,0)</f>
        <v>4.4556099326777971</v>
      </c>
      <c r="J21" s="86">
        <f>VLOOKUP($A$9&amp;$D$8&amp;$A21,PERFIL_DATOS!$A:$M,J$9,0)</f>
        <v>5.090434238489685</v>
      </c>
      <c r="K21" s="94">
        <f>VLOOKUP($A$9&amp;$D$8&amp;$A21,PERFIL_DATOS!$A:$M,K$9,0)</f>
        <v>4.6825879523650977</v>
      </c>
      <c r="L21" s="50"/>
      <c r="M21" s="50"/>
      <c r="N21" s="56">
        <f>DESPLEGABLES!U13</f>
        <v>6.4292528555558768</v>
      </c>
    </row>
    <row r="22" spans="1:15" ht="19.5" customHeight="1" x14ac:dyDescent="0.35">
      <c r="A22" s="17" t="s">
        <v>56</v>
      </c>
      <c r="B22" s="15" t="s">
        <v>56</v>
      </c>
      <c r="C22" s="93">
        <f>VLOOKUP($A$9&amp;$D$8&amp;$A22,PERFIL_DATOS!$A:$M,C$9,0)</f>
        <v>5.3644776779724328</v>
      </c>
      <c r="D22" s="86">
        <f>VLOOKUP($A$9&amp;$D$8&amp;$A22,PERFIL_DATOS!$A:$M,D$9,0)</f>
        <v>5.0394693683775031</v>
      </c>
      <c r="E22" s="86">
        <f>VLOOKUP($A$9&amp;$D$8&amp;$A22,PERFIL_DATOS!$A:$M,E$9,0)</f>
        <v>5.4670947257976072</v>
      </c>
      <c r="F22" s="86">
        <f>VLOOKUP($A$9&amp;$D$8&amp;$A22,PERFIL_DATOS!$A:$M,F$9,0)</f>
        <v>4.4547055551774024</v>
      </c>
      <c r="G22" s="86">
        <f>VLOOKUP($A$9&amp;$D$8&amp;$A22,PERFIL_DATOS!$A:$M,G$9,0)</f>
        <v>6.9836149488332406</v>
      </c>
      <c r="H22" s="86">
        <f>VLOOKUP($A$9&amp;$D$8&amp;$A22,PERFIL_DATOS!$A:$M,H$9,0)</f>
        <v>4.0237369148935471</v>
      </c>
      <c r="I22" s="86">
        <f>VLOOKUP($A$9&amp;$D$8&amp;$A22,PERFIL_DATOS!$A:$M,I$9,0)</f>
        <v>3.9866412978904053</v>
      </c>
      <c r="J22" s="86">
        <f>VLOOKUP($A$9&amp;$D$8&amp;$A22,PERFIL_DATOS!$A:$M,J$9,0)</f>
        <v>5.1461629739289023</v>
      </c>
      <c r="K22" s="94">
        <f>VLOOKUP($A$9&amp;$D$8&amp;$A22,PERFIL_DATOS!$A:$M,K$9,0)</f>
        <v>7.3278969898823156</v>
      </c>
      <c r="L22" s="50"/>
      <c r="M22" s="50"/>
      <c r="N22" s="56">
        <f>DESPLEGABLES!U14</f>
        <v>7.9566063149170123</v>
      </c>
    </row>
    <row r="23" spans="1:15" ht="19.5" customHeight="1" x14ac:dyDescent="0.35">
      <c r="A23" s="17" t="s">
        <v>57</v>
      </c>
      <c r="B23" s="15" t="s">
        <v>57</v>
      </c>
      <c r="C23" s="93">
        <f>VLOOKUP($A$9&amp;$D$8&amp;$A23,PERFIL_DATOS!$A:$M,C$9,0)</f>
        <v>20.502703447575602</v>
      </c>
      <c r="D23" s="86">
        <f>VLOOKUP($A$9&amp;$D$8&amp;$A23,PERFIL_DATOS!$A:$M,D$9,0)</f>
        <v>23.557666287325816</v>
      </c>
      <c r="E23" s="86">
        <f>VLOOKUP($A$9&amp;$D$8&amp;$A23,PERFIL_DATOS!$A:$M,E$9,0)</f>
        <v>20.322669056320429</v>
      </c>
      <c r="F23" s="86">
        <f>VLOOKUP($A$9&amp;$D$8&amp;$A23,PERFIL_DATOS!$A:$M,F$9,0)</f>
        <v>24.567460775601578</v>
      </c>
      <c r="G23" s="86">
        <f>VLOOKUP($A$9&amp;$D$8&amp;$A23,PERFIL_DATOS!$A:$M,G$9,0)</f>
        <v>21.394387498609408</v>
      </c>
      <c r="H23" s="86">
        <f>VLOOKUP($A$9&amp;$D$8&amp;$A23,PERFIL_DATOS!$A:$M,H$9,0)</f>
        <v>18.341116308596792</v>
      </c>
      <c r="I23" s="86">
        <f>VLOOKUP($A$9&amp;$D$8&amp;$A23,PERFIL_DATOS!$A:$M,I$9,0)</f>
        <v>19.998135665614804</v>
      </c>
      <c r="J23" s="86">
        <f>VLOOKUP($A$9&amp;$D$8&amp;$A23,PERFIL_DATOS!$A:$M,J$9,0)</f>
        <v>20.574857587631776</v>
      </c>
      <c r="K23" s="94">
        <f>VLOOKUP($A$9&amp;$D$8&amp;$A23,PERFIL_DATOS!$A:$M,K$9,0)</f>
        <v>19.447895602296907</v>
      </c>
      <c r="L23" s="50"/>
      <c r="M23" s="50"/>
      <c r="N23" s="56">
        <f>DESPLEGABLES!U15</f>
        <v>18.00582754638009</v>
      </c>
    </row>
    <row r="24" spans="1:15" ht="19.5" customHeight="1" x14ac:dyDescent="0.35">
      <c r="A24" s="17" t="s">
        <v>58</v>
      </c>
      <c r="B24" s="15" t="s">
        <v>58</v>
      </c>
      <c r="C24" s="93">
        <f>VLOOKUP($A$9&amp;$D$8&amp;$A24,PERFIL_DATOS!$A:$M,C$9,0)</f>
        <v>23.295939570421996</v>
      </c>
      <c r="D24" s="86">
        <f>VLOOKUP($A$9&amp;$D$8&amp;$A24,PERFIL_DATOS!$A:$M,D$9,0)</f>
        <v>19.146112579598924</v>
      </c>
      <c r="E24" s="86">
        <f>VLOOKUP($A$9&amp;$D$8&amp;$A24,PERFIL_DATOS!$A:$M,E$9,0)</f>
        <v>22.148681544302775</v>
      </c>
      <c r="F24" s="86">
        <f>VLOOKUP($A$9&amp;$D$8&amp;$A24,PERFIL_DATOS!$A:$M,F$9,0)</f>
        <v>20.832338331096381</v>
      </c>
      <c r="G24" s="86">
        <f>VLOOKUP($A$9&amp;$D$8&amp;$A24,PERFIL_DATOS!$A:$M,G$9,0)</f>
        <v>24.183405409439693</v>
      </c>
      <c r="H24" s="86">
        <f>VLOOKUP($A$9&amp;$D$8&amp;$A24,PERFIL_DATOS!$A:$M,H$9,0)</f>
        <v>22.790864264778872</v>
      </c>
      <c r="I24" s="86">
        <f>VLOOKUP($A$9&amp;$D$8&amp;$A24,PERFIL_DATOS!$A:$M,I$9,0)</f>
        <v>21.118734701296063</v>
      </c>
      <c r="J24" s="86">
        <f>VLOOKUP($A$9&amp;$D$8&amp;$A24,PERFIL_DATOS!$A:$M,J$9,0)</f>
        <v>24.834389582244338</v>
      </c>
      <c r="K24" s="94">
        <f>VLOOKUP($A$9&amp;$D$8&amp;$A24,PERFIL_DATOS!$A:$M,K$9,0)</f>
        <v>27.177632424854519</v>
      </c>
      <c r="L24" s="50"/>
      <c r="M24" s="50"/>
      <c r="N24" s="56">
        <f>DESPLEGABLES!U16</f>
        <v>21.359269273600422</v>
      </c>
    </row>
    <row r="25" spans="1:15" ht="19.5" customHeight="1" x14ac:dyDescent="0.35">
      <c r="A25" s="17" t="s">
        <v>59</v>
      </c>
      <c r="B25" s="15" t="s">
        <v>59</v>
      </c>
      <c r="C25" s="93">
        <f>VLOOKUP($A$9&amp;$D$8&amp;$A25,PERFIL_DATOS!$A:$M,C$9,0)</f>
        <v>10.457299671089611</v>
      </c>
      <c r="D25" s="86">
        <f>VLOOKUP($A$9&amp;$D$8&amp;$A25,PERFIL_DATOS!$A:$M,D$9,0)</f>
        <v>7.9316085856228487</v>
      </c>
      <c r="E25" s="86">
        <f>VLOOKUP($A$9&amp;$D$8&amp;$A25,PERFIL_DATOS!$A:$M,E$9,0)</f>
        <v>8.335592824863804</v>
      </c>
      <c r="F25" s="86">
        <f>VLOOKUP($A$9&amp;$D$8&amp;$A25,PERFIL_DATOS!$A:$M,F$9,0)</f>
        <v>10.375717858857977</v>
      </c>
      <c r="G25" s="86">
        <f>VLOOKUP($A$9&amp;$D$8&amp;$A25,PERFIL_DATOS!$A:$M,G$9,0)</f>
        <v>7.4017273622116537</v>
      </c>
      <c r="H25" s="86">
        <f>VLOOKUP($A$9&amp;$D$8&amp;$A25,PERFIL_DATOS!$A:$M,H$9,0)</f>
        <v>11.446318013230727</v>
      </c>
      <c r="I25" s="86">
        <f>VLOOKUP($A$9&amp;$D$8&amp;$A25,PERFIL_DATOS!$A:$M,I$9,0)</f>
        <v>10.545637805362224</v>
      </c>
      <c r="J25" s="86">
        <f>VLOOKUP($A$9&amp;$D$8&amp;$A25,PERFIL_DATOS!$A:$M,J$9,0)</f>
        <v>11.77241110911859</v>
      </c>
      <c r="K25" s="94">
        <f>VLOOKUP($A$9&amp;$D$8&amp;$A25,PERFIL_DATOS!$A:$M,K$9,0)</f>
        <v>8.1445079708863464</v>
      </c>
      <c r="L25" s="50"/>
      <c r="M25" s="50"/>
      <c r="N25" s="56">
        <f>DESPLEGABLES!U17</f>
        <v>9.9141086355792307</v>
      </c>
    </row>
    <row r="26" spans="1:15" ht="19.5" customHeight="1" x14ac:dyDescent="0.35">
      <c r="A26" s="17" t="s">
        <v>60</v>
      </c>
      <c r="B26" s="15" t="s">
        <v>60</v>
      </c>
      <c r="C26" s="93">
        <f>VLOOKUP($A$9&amp;$D$8&amp;$A26,PERFIL_DATOS!$A:$M,C$9,0)</f>
        <v>12.221196769643058</v>
      </c>
      <c r="D26" s="86">
        <f>VLOOKUP($A$9&amp;$D$8&amp;$A26,PERFIL_DATOS!$A:$M,D$9,0)</f>
        <v>13.843330653852624</v>
      </c>
      <c r="E26" s="86">
        <f>VLOOKUP($A$9&amp;$D$8&amp;$A26,PERFIL_DATOS!$A:$M,E$9,0)</f>
        <v>14.095836014818754</v>
      </c>
      <c r="F26" s="86">
        <f>VLOOKUP($A$9&amp;$D$8&amp;$A26,PERFIL_DATOS!$A:$M,F$9,0)</f>
        <v>12.707911593408806</v>
      </c>
      <c r="G26" s="86">
        <f>VLOOKUP($A$9&amp;$D$8&amp;$A26,PERFIL_DATOS!$A:$M,G$9,0)</f>
        <v>13.101239352286697</v>
      </c>
      <c r="H26" s="86">
        <f>VLOOKUP($A$9&amp;$D$8&amp;$A26,PERFIL_DATOS!$A:$M,H$9,0)</f>
        <v>13.942784363542145</v>
      </c>
      <c r="I26" s="86">
        <f>VLOOKUP($A$9&amp;$D$8&amp;$A26,PERFIL_DATOS!$A:$M,I$9,0)</f>
        <v>15.16854835007039</v>
      </c>
      <c r="J26" s="86">
        <f>VLOOKUP($A$9&amp;$D$8&amp;$A26,PERFIL_DATOS!$A:$M,J$9,0)</f>
        <v>11.620545917257747</v>
      </c>
      <c r="K26" s="94">
        <f>VLOOKUP($A$9&amp;$D$8&amp;$A26,PERFIL_DATOS!$A:$M,K$9,0)</f>
        <v>10.569420935722745</v>
      </c>
      <c r="L26" s="50"/>
      <c r="M26" s="50"/>
      <c r="N26" s="56">
        <f>DESPLEGABLES!U18</f>
        <v>13.485779622459205</v>
      </c>
    </row>
    <row r="27" spans="1:15" ht="19.5" customHeight="1" x14ac:dyDescent="0.35">
      <c r="A27" s="18" t="s">
        <v>61</v>
      </c>
      <c r="B27" s="33" t="s">
        <v>61</v>
      </c>
      <c r="C27" s="95">
        <f>VLOOKUP($A$9&amp;$D$8&amp;$A27,PERFIL_DATOS!$A:$M,C$9,0)</f>
        <v>17.004168494953927</v>
      </c>
      <c r="D27" s="96">
        <f>VLOOKUP($A$9&amp;$D$8&amp;$A27,PERFIL_DATOS!$A:$M,D$9,0)</f>
        <v>19.973058687165846</v>
      </c>
      <c r="E27" s="96">
        <f>VLOOKUP($A$9&amp;$D$8&amp;$A27,PERFIL_DATOS!$A:$M,E$9,0)</f>
        <v>17.83258875980361</v>
      </c>
      <c r="F27" s="96">
        <f>VLOOKUP($A$9&amp;$D$8&amp;$A27,PERFIL_DATOS!$A:$M,F$9,0)</f>
        <v>16.769782744160388</v>
      </c>
      <c r="G27" s="96">
        <f>VLOOKUP($A$9&amp;$D$8&amp;$A27,PERFIL_DATOS!$A:$M,G$9,0)</f>
        <v>16.057545530459961</v>
      </c>
      <c r="H27" s="96">
        <f>VLOOKUP($A$9&amp;$D$8&amp;$A27,PERFIL_DATOS!$A:$M,H$9,0)</f>
        <v>17.205245904246542</v>
      </c>
      <c r="I27" s="96">
        <f>VLOOKUP($A$9&amp;$D$8&amp;$A27,PERFIL_DATOS!$A:$M,I$9,0)</f>
        <v>18.257158493845481</v>
      </c>
      <c r="J27" s="96">
        <f>VLOOKUP($A$9&amp;$D$8&amp;$A27,PERFIL_DATOS!$A:$M,J$9,0)</f>
        <v>16.180675795811382</v>
      </c>
      <c r="K27" s="97">
        <f>VLOOKUP($A$9&amp;$D$8&amp;$A27,PERFIL_DATOS!$A:$M,K$9,0)</f>
        <v>15.573033182521401</v>
      </c>
      <c r="L27" s="50"/>
      <c r="M27" s="50"/>
      <c r="N27" s="57">
        <f>DESPLEGABLES!U19</f>
        <v>17.163864288806231</v>
      </c>
    </row>
    <row r="28" spans="1:15" ht="19.5" customHeight="1" x14ac:dyDescent="0.35">
      <c r="A28" s="16" t="s">
        <v>62</v>
      </c>
      <c r="B28" s="32" t="s">
        <v>62</v>
      </c>
      <c r="C28" s="90">
        <f>VLOOKUP($A$9&amp;$D$8&amp;$A28,PERFIL_DATOS!$A:$M,C$9,0)</f>
        <v>8.1006204693228501</v>
      </c>
      <c r="D28" s="91">
        <f>VLOOKUP($A$9&amp;$D$8&amp;$A28,PERFIL_DATOS!$A:$M,D$9,0)</f>
        <v>3.6593545781161865</v>
      </c>
      <c r="E28" s="91">
        <f>VLOOKUP($A$9&amp;$D$8&amp;$A28,PERFIL_DATOS!$A:$M,E$9,0)</f>
        <v>4.2823750297040677</v>
      </c>
      <c r="F28" s="91">
        <f>VLOOKUP($A$9&amp;$D$8&amp;$A28,PERFIL_DATOS!$A:$M,F$9,0)</f>
        <v>8.4373814223712102</v>
      </c>
      <c r="G28" s="91">
        <f>VLOOKUP($A$9&amp;$D$8&amp;$A28,PERFIL_DATOS!$A:$M,G$9,0)</f>
        <v>6.7346161753709541</v>
      </c>
      <c r="H28" s="91">
        <f>VLOOKUP($A$9&amp;$D$8&amp;$A28,PERFIL_DATOS!$A:$M,H$9,0)</f>
        <v>10.520582971022415</v>
      </c>
      <c r="I28" s="91">
        <f>VLOOKUP($A$9&amp;$D$8&amp;$A28,PERFIL_DATOS!$A:$M,I$9,0)</f>
        <v>7.692308178774236</v>
      </c>
      <c r="J28" s="91">
        <f>VLOOKUP($A$9&amp;$D$8&amp;$A28,PERFIL_DATOS!$A:$M,J$9,0)</f>
        <v>12.58554662311945</v>
      </c>
      <c r="K28" s="92">
        <f>VLOOKUP($A$9&amp;$D$8&amp;$A28,PERFIL_DATOS!$A:$M,K$9,0)</f>
        <v>8.8542805313094686</v>
      </c>
      <c r="L28" s="50"/>
      <c r="M28" s="50"/>
      <c r="N28" s="55">
        <f>DESPLEGABLES!U20</f>
        <v>6.9066524899139736</v>
      </c>
    </row>
    <row r="29" spans="1:15" ht="19.5" customHeight="1" x14ac:dyDescent="0.35">
      <c r="A29" s="17" t="s">
        <v>63</v>
      </c>
      <c r="B29" s="15" t="s">
        <v>63</v>
      </c>
      <c r="C29" s="93">
        <f>VLOOKUP($A$9&amp;$D$8&amp;$A29,PERFIL_DATOS!$A:$M,C$9,0)</f>
        <v>4.2281575578675579</v>
      </c>
      <c r="D29" s="86">
        <f>VLOOKUP($A$9&amp;$D$8&amp;$A29,PERFIL_DATOS!$A:$M,D$9,0)</f>
        <v>5.9754320798860592</v>
      </c>
      <c r="E29" s="86">
        <f>VLOOKUP($A$9&amp;$D$8&amp;$A29,PERFIL_DATOS!$A:$M,E$9,0)</f>
        <v>4.8482808588885327</v>
      </c>
      <c r="F29" s="86">
        <f>VLOOKUP($A$9&amp;$D$8&amp;$A29,PERFIL_DATOS!$A:$M,F$9,0)</f>
        <v>4.1320032958234734</v>
      </c>
      <c r="G29" s="86">
        <f>VLOOKUP($A$9&amp;$D$8&amp;$A29,PERFIL_DATOS!$A:$M,G$9,0)</f>
        <v>5.8119440270711378</v>
      </c>
      <c r="H29" s="86">
        <f>VLOOKUP($A$9&amp;$D$8&amp;$A29,PERFIL_DATOS!$A:$M,H$9,0)</f>
        <v>3.3153287834901528</v>
      </c>
      <c r="I29" s="86">
        <f>VLOOKUP($A$9&amp;$D$8&amp;$A29,PERFIL_DATOS!$A:$M,I$9,0)</f>
        <v>2.8031595535058274</v>
      </c>
      <c r="J29" s="86">
        <f>VLOOKUP($A$9&amp;$D$8&amp;$A29,PERFIL_DATOS!$A:$M,J$9,0)</f>
        <v>7.5093154667653605</v>
      </c>
      <c r="K29" s="94">
        <f>VLOOKUP($A$9&amp;$D$8&amp;$A29,PERFIL_DATOS!$A:$M,K$9,0)</f>
        <v>8.9270835179362376</v>
      </c>
      <c r="L29" s="50"/>
      <c r="M29" s="50"/>
      <c r="N29" s="56">
        <f>DESPLEGABLES!U21</f>
        <v>7.1147885664768316</v>
      </c>
    </row>
    <row r="30" spans="1:15" ht="19.5" customHeight="1" x14ac:dyDescent="0.35">
      <c r="A30" s="17" t="s">
        <v>64</v>
      </c>
      <c r="B30" s="15" t="s">
        <v>64</v>
      </c>
      <c r="C30" s="93">
        <f>VLOOKUP($A$9&amp;$D$8&amp;$A30,PERFIL_DATOS!$A:$M,C$9,0)</f>
        <v>10.327584956429346</v>
      </c>
      <c r="D30" s="86">
        <f>VLOOKUP($A$9&amp;$D$8&amp;$A30,PERFIL_DATOS!$A:$M,D$9,0)</f>
        <v>10.364475970215993</v>
      </c>
      <c r="E30" s="86">
        <f>VLOOKUP($A$9&amp;$D$8&amp;$A30,PERFIL_DATOS!$A:$M,E$9,0)</f>
        <v>9.830329352629736</v>
      </c>
      <c r="F30" s="86">
        <f>VLOOKUP($A$9&amp;$D$8&amp;$A30,PERFIL_DATOS!$A:$M,F$9,0)</f>
        <v>9.3375052601929287</v>
      </c>
      <c r="G30" s="86">
        <f>VLOOKUP($A$9&amp;$D$8&amp;$A30,PERFIL_DATOS!$A:$M,G$9,0)</f>
        <v>6.3830673722661659</v>
      </c>
      <c r="H30" s="86">
        <f>VLOOKUP($A$9&amp;$D$8&amp;$A30,PERFIL_DATOS!$A:$M,H$9,0)</f>
        <v>6.6472075718508776</v>
      </c>
      <c r="I30" s="86">
        <f>VLOOKUP($A$9&amp;$D$8&amp;$A30,PERFIL_DATOS!$A:$M,I$9,0)</f>
        <v>8.4895969761862276</v>
      </c>
      <c r="J30" s="86">
        <f>VLOOKUP($A$9&amp;$D$8&amp;$A30,PERFIL_DATOS!$A:$M,J$9,0)</f>
        <v>5.7184699207527157</v>
      </c>
      <c r="K30" s="94">
        <f>VLOOKUP($A$9&amp;$D$8&amp;$A30,PERFIL_DATOS!$A:$M,K$9,0)</f>
        <v>6.5450876648558935</v>
      </c>
      <c r="L30" s="50"/>
      <c r="M30" s="50"/>
      <c r="N30" s="56">
        <f>DESPLEGABLES!U22</f>
        <v>14.657825594115547</v>
      </c>
    </row>
    <row r="31" spans="1:15" ht="19.5" customHeight="1" x14ac:dyDescent="0.35">
      <c r="A31" s="17" t="s">
        <v>65</v>
      </c>
      <c r="B31" s="15" t="s">
        <v>65</v>
      </c>
      <c r="C31" s="93">
        <f>VLOOKUP($A$9&amp;$D$8&amp;$A31,PERFIL_DATOS!$A:$M,C$9,0)</f>
        <v>30.282765023081748</v>
      </c>
      <c r="D31" s="86">
        <f>VLOOKUP($A$9&amp;$D$8&amp;$A31,PERFIL_DATOS!$A:$M,D$9,0)</f>
        <v>30.851962262547218</v>
      </c>
      <c r="E31" s="86">
        <f>VLOOKUP($A$9&amp;$D$8&amp;$A31,PERFIL_DATOS!$A:$M,E$9,0)</f>
        <v>32.219442391064206</v>
      </c>
      <c r="F31" s="86">
        <f>VLOOKUP($A$9&amp;$D$8&amp;$A31,PERFIL_DATOS!$A:$M,F$9,0)</f>
        <v>24.156723852187355</v>
      </c>
      <c r="G31" s="86">
        <f>VLOOKUP($A$9&amp;$D$8&amp;$A31,PERFIL_DATOS!$A:$M,G$9,0)</f>
        <v>27.901831920679204</v>
      </c>
      <c r="H31" s="86">
        <f>VLOOKUP($A$9&amp;$D$8&amp;$A31,PERFIL_DATOS!$A:$M,H$9,0)</f>
        <v>28.618818432364989</v>
      </c>
      <c r="I31" s="86">
        <f>VLOOKUP($A$9&amp;$D$8&amp;$A31,PERFIL_DATOS!$A:$M,I$9,0)</f>
        <v>25.170246993950524</v>
      </c>
      <c r="J31" s="86">
        <f>VLOOKUP($A$9&amp;$D$8&amp;$A31,PERFIL_DATOS!$A:$M,J$9,0)</f>
        <v>24.857129775535981</v>
      </c>
      <c r="K31" s="94">
        <f>VLOOKUP($A$9&amp;$D$8&amp;$A31,PERFIL_DATOS!$A:$M,K$9,0)</f>
        <v>25.870945507484855</v>
      </c>
      <c r="L31" s="50"/>
      <c r="M31" s="50"/>
      <c r="N31" s="56">
        <f>DESPLEGABLES!U23</f>
        <v>27.730167301110974</v>
      </c>
    </row>
    <row r="32" spans="1:15" ht="19.5" customHeight="1" x14ac:dyDescent="0.35">
      <c r="A32" s="17" t="s">
        <v>66</v>
      </c>
      <c r="B32" s="15" t="s">
        <v>66</v>
      </c>
      <c r="C32" s="93">
        <f>VLOOKUP($A$9&amp;$D$8&amp;$A32,PERFIL_DATOS!$A:$M,C$9,0)</f>
        <v>20.7951871017809</v>
      </c>
      <c r="D32" s="86">
        <f>VLOOKUP($A$9&amp;$D$8&amp;$A32,PERFIL_DATOS!$A:$M,D$9,0)</f>
        <v>22.088353121897729</v>
      </c>
      <c r="E32" s="86">
        <f>VLOOKUP($A$9&amp;$D$8&amp;$A32,PERFIL_DATOS!$A:$M,E$9,0)</f>
        <v>20.844157339568298</v>
      </c>
      <c r="F32" s="86">
        <f>VLOOKUP($A$9&amp;$D$8&amp;$A32,PERFIL_DATOS!$A:$M,F$9,0)</f>
        <v>20.980770727792585</v>
      </c>
      <c r="G32" s="86">
        <f>VLOOKUP($A$9&amp;$D$8&amp;$A32,PERFIL_DATOS!$A:$M,G$9,0)</f>
        <v>20.267743607147434</v>
      </c>
      <c r="H32" s="86">
        <f>VLOOKUP($A$9&amp;$D$8&amp;$A32,PERFIL_DATOS!$A:$M,H$9,0)</f>
        <v>19.385539238587125</v>
      </c>
      <c r="I32" s="86">
        <f>VLOOKUP($A$9&amp;$D$8&amp;$A32,PERFIL_DATOS!$A:$M,I$9,0)</f>
        <v>19.911673047859132</v>
      </c>
      <c r="J32" s="86">
        <f>VLOOKUP($A$9&amp;$D$8&amp;$A32,PERFIL_DATOS!$A:$M,J$9,0)</f>
        <v>17.194907493962024</v>
      </c>
      <c r="K32" s="94">
        <f>VLOOKUP($A$9&amp;$D$8&amp;$A32,PERFIL_DATOS!$A:$M,K$9,0)</f>
        <v>18.988295641662102</v>
      </c>
      <c r="L32" s="50"/>
      <c r="M32" s="50"/>
      <c r="N32" s="56">
        <f>DESPLEGABLES!U24</f>
        <v>20.001471989376519</v>
      </c>
      <c r="O32" s="15"/>
    </row>
    <row r="33" spans="1:15" ht="19.5" customHeight="1" x14ac:dyDescent="0.35">
      <c r="A33" s="18" t="s">
        <v>67</v>
      </c>
      <c r="B33" s="33" t="s">
        <v>67</v>
      </c>
      <c r="C33" s="95">
        <f>VLOOKUP($A$9&amp;$D$8&amp;$A33,PERFIL_DATOS!$A:$M,C$9,0)</f>
        <v>26.265688517872487</v>
      </c>
      <c r="D33" s="96">
        <f>VLOOKUP($A$9&amp;$D$8&amp;$A33,PERFIL_DATOS!$A:$M,D$9,0)</f>
        <v>27.060436516830055</v>
      </c>
      <c r="E33" s="96">
        <f>VLOOKUP($A$9&amp;$D$8&amp;$A33,PERFIL_DATOS!$A:$M,E$9,0)</f>
        <v>27.975411232098157</v>
      </c>
      <c r="F33" s="96">
        <f>VLOOKUP($A$9&amp;$D$8&amp;$A33,PERFIL_DATOS!$A:$M,F$9,0)</f>
        <v>32.955639885781892</v>
      </c>
      <c r="G33" s="96">
        <f>VLOOKUP($A$9&amp;$D$8&amp;$A33,PERFIL_DATOS!$A:$M,G$9,0)</f>
        <v>32.900818020387845</v>
      </c>
      <c r="H33" s="96">
        <f>VLOOKUP($A$9&amp;$D$8&amp;$A33,PERFIL_DATOS!$A:$M,H$9,0)</f>
        <v>31.512534599284454</v>
      </c>
      <c r="I33" s="96">
        <f>VLOOKUP($A$9&amp;$D$8&amp;$A33,PERFIL_DATOS!$A:$M,I$9,0)</f>
        <v>35.933021573789127</v>
      </c>
      <c r="J33" s="96">
        <f>VLOOKUP($A$9&amp;$D$8&amp;$A33,PERFIL_DATOS!$A:$M,J$9,0)</f>
        <v>32.134640258536166</v>
      </c>
      <c r="K33" s="97">
        <f>VLOOKUP($A$9&amp;$D$8&amp;$A33,PERFIL_DATOS!$A:$M,K$9,0)</f>
        <v>30.814312792670229</v>
      </c>
      <c r="L33" s="50"/>
      <c r="M33" s="50"/>
      <c r="N33" s="57">
        <f>DESPLEGABLES!U25</f>
        <v>23.589098653904632</v>
      </c>
      <c r="O33" s="15"/>
    </row>
    <row r="34" spans="1:15" ht="19.5" customHeight="1" x14ac:dyDescent="0.35">
      <c r="A34" s="16" t="s">
        <v>122</v>
      </c>
      <c r="B34" s="32" t="s">
        <v>68</v>
      </c>
      <c r="C34" s="90">
        <f>VLOOKUP($A$9&amp;$D$8&amp;$A34,PERFIL_DATOS!$A:$M,C$9,0)</f>
        <v>23.164592996058154</v>
      </c>
      <c r="D34" s="91">
        <f>VLOOKUP($A$9&amp;$D$8&amp;$A34,PERFIL_DATOS!$A:$M,D$9,0)</f>
        <v>23.314951102806699</v>
      </c>
      <c r="E34" s="91">
        <f>VLOOKUP($A$9&amp;$D$8&amp;$A34,PERFIL_DATOS!$A:$M,E$9,0)</f>
        <v>22.701955394423198</v>
      </c>
      <c r="F34" s="91">
        <f>VLOOKUP($A$9&amp;$D$8&amp;$A34,PERFIL_DATOS!$A:$M,F$9,0)</f>
        <v>17.356848479743135</v>
      </c>
      <c r="G34" s="91">
        <f>VLOOKUP($A$9&amp;$D$8&amp;$A34,PERFIL_DATOS!$A:$M,G$9,0)</f>
        <v>17.714967984690105</v>
      </c>
      <c r="H34" s="91">
        <f>VLOOKUP($A$9&amp;$D$8&amp;$A34,PERFIL_DATOS!$A:$M,H$9,0)</f>
        <v>18.189151148759198</v>
      </c>
      <c r="I34" s="91">
        <f>VLOOKUP($A$9&amp;$D$8&amp;$A34,PERFIL_DATOS!$A:$M,I$9,0)</f>
        <v>25.825179821628481</v>
      </c>
      <c r="J34" s="91">
        <f>VLOOKUP($A$9&amp;$D$8&amp;$A34,PERFIL_DATOS!$A:$M,J$9,0)</f>
        <v>24.400971418324168</v>
      </c>
      <c r="K34" s="92">
        <f>VLOOKUP($A$9&amp;$D$8&amp;$A34,PERFIL_DATOS!$A:$M,K$9,0)</f>
        <v>20.063825158205471</v>
      </c>
      <c r="L34" s="50"/>
      <c r="M34" s="50"/>
      <c r="N34" s="56">
        <f>DESPLEGABLES!U25</f>
        <v>23.589098653904632</v>
      </c>
    </row>
    <row r="35" spans="1:15" ht="19.5" customHeight="1" x14ac:dyDescent="0.35">
      <c r="A35" s="17" t="s">
        <v>123</v>
      </c>
      <c r="B35" s="15"/>
      <c r="C35" s="93">
        <f>VLOOKUP($A$9&amp;$D$8&amp;$A35,PERFIL_DATOS!$A:$M,C$9,0)</f>
        <v>12.366385140648173</v>
      </c>
      <c r="D35" s="86">
        <f>VLOOKUP($A$9&amp;$D$8&amp;$A35,PERFIL_DATOS!$A:$M,D$9,0)</f>
        <v>10.608556927099357</v>
      </c>
      <c r="E35" s="86">
        <f>VLOOKUP($A$9&amp;$D$8&amp;$A35,PERFIL_DATOS!$A:$M,E$9,0)</f>
        <v>11.144611928849933</v>
      </c>
      <c r="F35" s="86">
        <f>VLOOKUP($A$9&amp;$D$8&amp;$A35,PERFIL_DATOS!$A:$M,F$9,0)</f>
        <v>9.5192945192832372</v>
      </c>
      <c r="G35" s="86">
        <f>VLOOKUP($A$9&amp;$D$8&amp;$A35,PERFIL_DATOS!$A:$M,G$9,0)</f>
        <v>10.181914131094491</v>
      </c>
      <c r="H35" s="86">
        <f>VLOOKUP($A$9&amp;$D$8&amp;$A35,PERFIL_DATOS!$A:$M,H$9,0)</f>
        <v>11.439396499682255</v>
      </c>
      <c r="I35" s="86">
        <f>VLOOKUP($A$9&amp;$D$8&amp;$A35,PERFIL_DATOS!$A:$M,I$9,0)</f>
        <v>9.0549570109028146</v>
      </c>
      <c r="J35" s="86">
        <f>VLOOKUP($A$9&amp;$D$8&amp;$A35,PERFIL_DATOS!$A:$M,J$9,0)</f>
        <v>10.633554757698661</v>
      </c>
      <c r="K35" s="94">
        <f>VLOOKUP($A$9&amp;$D$8&amp;$A35,PERFIL_DATOS!$A:$M,K$9,0)</f>
        <v>14.501920938550706</v>
      </c>
      <c r="L35" s="50"/>
      <c r="M35" s="50"/>
      <c r="N35" s="56">
        <f>DESPLEGABLES!U26</f>
        <v>22.090504795236367</v>
      </c>
    </row>
    <row r="36" spans="1:15" ht="19.5" customHeight="1" x14ac:dyDescent="0.35">
      <c r="A36" s="17" t="s">
        <v>124</v>
      </c>
      <c r="B36" s="15" t="s">
        <v>69</v>
      </c>
      <c r="C36" s="93">
        <f>VLOOKUP($A$9&amp;$D$8&amp;$A36,PERFIL_DATOS!$A:$M,C$9,0)</f>
        <v>26.231782099586955</v>
      </c>
      <c r="D36" s="86">
        <f>VLOOKUP($A$9&amp;$D$8&amp;$A36,PERFIL_DATOS!$A:$M,D$9,0)</f>
        <v>23.385546278070528</v>
      </c>
      <c r="E36" s="86">
        <f>VLOOKUP($A$9&amp;$D$8&amp;$A36,PERFIL_DATOS!$A:$M,E$9,0)</f>
        <v>26.814529445810038</v>
      </c>
      <c r="F36" s="86">
        <f>VLOOKUP($A$9&amp;$D$8&amp;$A36,PERFIL_DATOS!$A:$M,F$9,0)</f>
        <v>31.843449889305614</v>
      </c>
      <c r="G36" s="86">
        <f>VLOOKUP($A$9&amp;$D$8&amp;$A36,PERFIL_DATOS!$A:$M,G$9,0)</f>
        <v>36.137659495669098</v>
      </c>
      <c r="H36" s="86">
        <f>VLOOKUP($A$9&amp;$D$8&amp;$A36,PERFIL_DATOS!$A:$M,H$9,0)</f>
        <v>32.7796288160269</v>
      </c>
      <c r="I36" s="86">
        <f>VLOOKUP($A$9&amp;$D$8&amp;$A36,PERFIL_DATOS!$A:$M,I$9,0)</f>
        <v>29.848297062079677</v>
      </c>
      <c r="J36" s="86">
        <f>VLOOKUP($A$9&amp;$D$8&amp;$A36,PERFIL_DATOS!$A:$M,J$9,0)</f>
        <v>29.760178716552648</v>
      </c>
      <c r="K36" s="94">
        <f>VLOOKUP($A$9&amp;$D$8&amp;$A36,PERFIL_DATOS!$A:$M,K$9,0)</f>
        <v>29.536339089676101</v>
      </c>
      <c r="L36" s="50"/>
      <c r="M36" s="50"/>
      <c r="N36" s="56">
        <f>DESPLEGABLES!U27</f>
        <v>15.086610383379712</v>
      </c>
    </row>
    <row r="37" spans="1:15" ht="19.5" customHeight="1" x14ac:dyDescent="0.35">
      <c r="A37" s="17" t="s">
        <v>125</v>
      </c>
      <c r="B37" s="15" t="s">
        <v>70</v>
      </c>
      <c r="C37" s="93">
        <f>VLOOKUP($A$9&amp;$D$8&amp;$A37,PERFIL_DATOS!$A:$M,C$9,0)</f>
        <v>14.303137884892243</v>
      </c>
      <c r="D37" s="86">
        <f>VLOOKUP($A$9&amp;$D$8&amp;$A37,PERFIL_DATOS!$A:$M,D$9,0)</f>
        <v>11.874202921081968</v>
      </c>
      <c r="E37" s="86">
        <f>VLOOKUP($A$9&amp;$D$8&amp;$A37,PERFIL_DATOS!$A:$M,E$9,0)</f>
        <v>13.108471536859994</v>
      </c>
      <c r="F37" s="86">
        <f>VLOOKUP($A$9&amp;$D$8&amp;$A37,PERFIL_DATOS!$A:$M,F$9,0)</f>
        <v>12.53753399147012</v>
      </c>
      <c r="G37" s="86">
        <f>VLOOKUP($A$9&amp;$D$8&amp;$A37,PERFIL_DATOS!$A:$M,G$9,0)</f>
        <v>14.627585269718599</v>
      </c>
      <c r="H37" s="86">
        <f>VLOOKUP($A$9&amp;$D$8&amp;$A37,PERFIL_DATOS!$A:$M,H$9,0)</f>
        <v>14.907283526267626</v>
      </c>
      <c r="I37" s="86">
        <f>VLOOKUP($A$9&amp;$D$8&amp;$A37,PERFIL_DATOS!$A:$M,I$9,0)</f>
        <v>12.708866478369737</v>
      </c>
      <c r="J37" s="86">
        <f>VLOOKUP($A$9&amp;$D$8&amp;$A37,PERFIL_DATOS!$A:$M,J$9,0)</f>
        <v>14.71934747854753</v>
      </c>
      <c r="K37" s="94">
        <f>VLOOKUP($A$9&amp;$D$8&amp;$A37,PERFIL_DATOS!$A:$M,K$9,0)</f>
        <v>13.803558251627305</v>
      </c>
      <c r="L37" s="50"/>
      <c r="M37" s="50"/>
      <c r="N37" s="56">
        <f>DESPLEGABLES!U28</f>
        <v>25.201476067618806</v>
      </c>
    </row>
    <row r="38" spans="1:15" ht="19.5" customHeight="1" x14ac:dyDescent="0.35">
      <c r="A38" s="18" t="s">
        <v>144</v>
      </c>
      <c r="B38" s="33" t="s">
        <v>71</v>
      </c>
      <c r="C38" s="95">
        <f>VLOOKUP($A$9&amp;$D$8&amp;$A38,PERFIL_DATOS!$A:$M,C$9,0)</f>
        <v>23.934105505169367</v>
      </c>
      <c r="D38" s="96">
        <f>VLOOKUP($A$9&amp;$D$8&amp;$A38,PERFIL_DATOS!$A:$M,D$9,0)</f>
        <v>30.816746403314767</v>
      </c>
      <c r="E38" s="96">
        <f>VLOOKUP($A$9&amp;$D$8&amp;$A38,PERFIL_DATOS!$A:$M,E$9,0)</f>
        <v>26.230431694056833</v>
      </c>
      <c r="F38" s="96">
        <f>VLOOKUP($A$9&amp;$D$8&amp;$A38,PERFIL_DATOS!$A:$M,F$9,0)</f>
        <v>28.742878761155467</v>
      </c>
      <c r="G38" s="96">
        <f>VLOOKUP($A$9&amp;$D$8&amp;$A38,PERFIL_DATOS!$A:$M,G$9,0)</f>
        <v>21.337866077853462</v>
      </c>
      <c r="H38" s="96">
        <f>VLOOKUP($A$9&amp;$D$8&amp;$A38,PERFIL_DATOS!$A:$M,H$9,0)</f>
        <v>22.684556575835469</v>
      </c>
      <c r="I38" s="96">
        <f>VLOOKUP($A$9&amp;$D$8&amp;$A38,PERFIL_DATOS!$A:$M,I$9,0)</f>
        <v>22.562708480710398</v>
      </c>
      <c r="J38" s="96">
        <f>VLOOKUP($A$9&amp;$D$8&amp;$A38,PERFIL_DATOS!$A:$M,J$9,0)</f>
        <v>20.48595716754868</v>
      </c>
      <c r="K38" s="97">
        <f>VLOOKUP($A$9&amp;$D$8&amp;$A38,PERFIL_DATOS!$A:$M,K$9,0)</f>
        <v>22.094337708877791</v>
      </c>
      <c r="L38" s="50"/>
      <c r="M38" s="50"/>
      <c r="N38" s="57">
        <f>DESPLEGABLES!U29</f>
        <v>15.102386416156332</v>
      </c>
    </row>
    <row r="39" spans="1:15" ht="19.5" customHeight="1" x14ac:dyDescent="0.35">
      <c r="A39" s="16" t="s">
        <v>72</v>
      </c>
      <c r="B39" s="32" t="s">
        <v>72</v>
      </c>
      <c r="C39" s="90">
        <f>VLOOKUP($A$9&amp;$D$8&amp;$A39,PERFIL_DATOS!$A:$M,C$9,0)</f>
        <v>42.511015052999177</v>
      </c>
      <c r="D39" s="91">
        <f>VLOOKUP($A$9&amp;$D$8&amp;$A39,PERFIL_DATOS!$A:$M,D$9,0)</f>
        <v>40.011372960831032</v>
      </c>
      <c r="E39" s="91">
        <f>VLOOKUP($A$9&amp;$D$8&amp;$A39,PERFIL_DATOS!$A:$M,E$9,0)</f>
        <v>41.628197948160675</v>
      </c>
      <c r="F39" s="91">
        <f>VLOOKUP($A$9&amp;$D$8&amp;$A39,PERFIL_DATOS!$A:$M,F$9,0)</f>
        <v>47.196970580149923</v>
      </c>
      <c r="G39" s="91">
        <f>VLOOKUP($A$9&amp;$D$8&amp;$A39,PERFIL_DATOS!$A:$M,G$9,0)</f>
        <v>51.576016470246955</v>
      </c>
      <c r="H39" s="91">
        <f>VLOOKUP($A$9&amp;$D$8&amp;$A39,PERFIL_DATOS!$A:$M,H$9,0)</f>
        <v>48.127728928480792</v>
      </c>
      <c r="I39" s="91">
        <f>VLOOKUP($A$9&amp;$D$8&amp;$A39,PERFIL_DATOS!$A:$M,I$9,0)</f>
        <v>50.378299248941374</v>
      </c>
      <c r="J39" s="91">
        <f>VLOOKUP($A$9&amp;$D$8&amp;$A39,PERFIL_DATOS!$A:$M,J$9,0)</f>
        <v>53.920050669423979</v>
      </c>
      <c r="K39" s="92">
        <f>VLOOKUP($A$9&amp;$D$8&amp;$A39,PERFIL_DATOS!$A:$M,K$9,0)</f>
        <v>47.379518560651626</v>
      </c>
      <c r="L39" s="50"/>
      <c r="M39" s="50"/>
      <c r="N39" s="55">
        <f>DESPLEGABLES!U30</f>
        <v>22.519020086445039</v>
      </c>
    </row>
    <row r="40" spans="1:15" ht="19.5" customHeight="1" x14ac:dyDescent="0.35">
      <c r="A40" s="18" t="s">
        <v>73</v>
      </c>
      <c r="B40" s="33" t="s">
        <v>73</v>
      </c>
      <c r="C40" s="95">
        <f>VLOOKUP($A$9&amp;$D$8&amp;$A40,PERFIL_DATOS!$A:$M,C$9,0)</f>
        <v>57.488984947000823</v>
      </c>
      <c r="D40" s="96">
        <f>VLOOKUP($A$9&amp;$D$8&amp;$A40,PERFIL_DATOS!$A:$M,D$9,0)</f>
        <v>59.988645201035517</v>
      </c>
      <c r="E40" s="96">
        <f>VLOOKUP($A$9&amp;$D$8&amp;$A40,PERFIL_DATOS!$A:$M,E$9,0)</f>
        <v>58.371789398349328</v>
      </c>
      <c r="F40" s="96">
        <f>VLOOKUP($A$9&amp;$D$8&amp;$A40,PERFIL_DATOS!$A:$M,F$9,0)</f>
        <v>52.803029419850077</v>
      </c>
      <c r="G40" s="96">
        <f>VLOOKUP($A$9&amp;$D$8&amp;$A40,PERFIL_DATOS!$A:$M,G$9,0)</f>
        <v>48.423983529753045</v>
      </c>
      <c r="H40" s="96">
        <f>VLOOKUP($A$9&amp;$D$8&amp;$A40,PERFIL_DATOS!$A:$M,H$9,0)</f>
        <v>51.872271071519215</v>
      </c>
      <c r="I40" s="96">
        <f>VLOOKUP($A$9&amp;$D$8&amp;$A40,PERFIL_DATOS!$A:$M,I$9,0)</f>
        <v>49.621713399188764</v>
      </c>
      <c r="J40" s="96">
        <f>VLOOKUP($A$9&amp;$D$8&amp;$A40,PERFIL_DATOS!$A:$M,J$9,0)</f>
        <v>46.079949330576021</v>
      </c>
      <c r="K40" s="97">
        <f>VLOOKUP($A$9&amp;$D$8&amp;$A40,PERFIL_DATOS!$A:$M,K$9,0)</f>
        <v>52.620462586285754</v>
      </c>
      <c r="L40" s="50"/>
      <c r="M40" s="50"/>
      <c r="N40" s="57">
        <f>DESPLEGABLES!U31</f>
        <v>49.80044282059464</v>
      </c>
    </row>
    <row r="41" spans="1:15" ht="22" customHeight="1" x14ac:dyDescent="0.35">
      <c r="A41" s="38" t="s">
        <v>42</v>
      </c>
      <c r="B41" s="36"/>
      <c r="C41" s="9"/>
      <c r="D41" s="9"/>
      <c r="E41" s="9"/>
      <c r="F41" s="9"/>
      <c r="G41" s="10"/>
      <c r="H41" s="10"/>
      <c r="I41" s="10"/>
      <c r="J41" s="10"/>
      <c r="K41" s="10"/>
      <c r="M41" s="10"/>
    </row>
    <row r="42" spans="1:15" ht="22" customHeight="1" x14ac:dyDescent="0.35">
      <c r="A42" s="38" t="s">
        <v>146</v>
      </c>
      <c r="B42" s="37"/>
      <c r="C42" s="12"/>
      <c r="D42" s="12"/>
      <c r="E42" s="12"/>
      <c r="F42" s="12"/>
      <c r="G42" s="12"/>
      <c r="H42" s="12"/>
      <c r="I42" s="12"/>
      <c r="J42" s="12"/>
      <c r="K42" s="12"/>
      <c r="M42" s="12"/>
    </row>
    <row r="43" spans="1:15" ht="22" customHeight="1" x14ac:dyDescent="0.35">
      <c r="A43" s="11"/>
      <c r="B43" s="37"/>
    </row>
    <row r="44" spans="1:15" x14ac:dyDescent="0.35">
      <c r="B44" s="15"/>
    </row>
    <row r="45" spans="1:15" x14ac:dyDescent="0.35">
      <c r="B45" s="15"/>
    </row>
    <row r="46" spans="1:15" x14ac:dyDescent="0.35">
      <c r="B46" s="15"/>
    </row>
    <row r="47" spans="1:15" x14ac:dyDescent="0.35">
      <c r="B47" s="15"/>
    </row>
    <row r="48" spans="1:15" x14ac:dyDescent="0.35">
      <c r="B48" s="15"/>
    </row>
    <row r="49" spans="2:2" x14ac:dyDescent="0.35">
      <c r="B49" s="15"/>
    </row>
    <row r="50" spans="2:2" x14ac:dyDescent="0.35">
      <c r="B50" s="15"/>
    </row>
    <row r="51" spans="2:2" x14ac:dyDescent="0.35">
      <c r="B51" s="15"/>
    </row>
    <row r="52" spans="2:2" x14ac:dyDescent="0.35">
      <c r="B52" s="15"/>
    </row>
    <row r="53" spans="2:2" x14ac:dyDescent="0.35">
      <c r="B53" s="15"/>
    </row>
    <row r="54" spans="2:2" x14ac:dyDescent="0.35">
      <c r="B54" s="15"/>
    </row>
    <row r="55" spans="2:2" x14ac:dyDescent="0.35">
      <c r="B55" s="15"/>
    </row>
    <row r="56" spans="2:2" x14ac:dyDescent="0.35">
      <c r="B56" s="15"/>
    </row>
    <row r="57" spans="2:2" x14ac:dyDescent="0.35">
      <c r="B57" s="15"/>
    </row>
    <row r="58" spans="2:2" x14ac:dyDescent="0.35">
      <c r="B58" s="15"/>
    </row>
    <row r="59" spans="2:2" x14ac:dyDescent="0.35">
      <c r="B59" s="15"/>
    </row>
    <row r="60" spans="2:2" x14ac:dyDescent="0.35">
      <c r="B60" s="15"/>
    </row>
    <row r="61" spans="2:2" x14ac:dyDescent="0.35">
      <c r="B61" s="15"/>
    </row>
    <row r="62" spans="2:2" x14ac:dyDescent="0.35">
      <c r="B62" s="15"/>
    </row>
    <row r="63" spans="2:2" x14ac:dyDescent="0.35">
      <c r="B63" s="15"/>
    </row>
    <row r="64" spans="2:2" x14ac:dyDescent="0.35">
      <c r="B64" s="15"/>
    </row>
    <row r="65" spans="2:2" x14ac:dyDescent="0.35">
      <c r="B65" s="15"/>
    </row>
    <row r="66" spans="2:2" x14ac:dyDescent="0.35">
      <c r="B66" s="15"/>
    </row>
    <row r="67" spans="2:2" x14ac:dyDescent="0.35">
      <c r="B67" s="15"/>
    </row>
    <row r="68" spans="2:2" x14ac:dyDescent="0.35">
      <c r="B68" s="15"/>
    </row>
    <row r="69" spans="2:2" x14ac:dyDescent="0.35">
      <c r="B69" s="15"/>
    </row>
    <row r="70" spans="2:2" x14ac:dyDescent="0.35">
      <c r="B70" s="15"/>
    </row>
    <row r="71" spans="2:2" x14ac:dyDescent="0.35">
      <c r="B71" s="15"/>
    </row>
    <row r="72" spans="2:2" x14ac:dyDescent="0.35">
      <c r="B72" s="15"/>
    </row>
    <row r="73" spans="2:2" x14ac:dyDescent="0.35">
      <c r="B73" s="15"/>
    </row>
    <row r="74" spans="2:2" x14ac:dyDescent="0.35">
      <c r="B74" s="15"/>
    </row>
    <row r="75" spans="2:2" x14ac:dyDescent="0.35">
      <c r="B75" s="15"/>
    </row>
    <row r="76" spans="2:2" x14ac:dyDescent="0.35">
      <c r="B76" s="15"/>
    </row>
    <row r="77" spans="2:2" x14ac:dyDescent="0.35">
      <c r="B77" s="15"/>
    </row>
    <row r="78" spans="2:2" x14ac:dyDescent="0.35">
      <c r="B78" s="15"/>
    </row>
    <row r="79" spans="2:2" x14ac:dyDescent="0.35">
      <c r="B79" s="15"/>
    </row>
    <row r="80" spans="2:2" x14ac:dyDescent="0.35">
      <c r="B80" s="15"/>
    </row>
    <row r="81" spans="2:2" x14ac:dyDescent="0.35">
      <c r="B81" s="15"/>
    </row>
    <row r="82" spans="2:2" x14ac:dyDescent="0.35">
      <c r="B82" s="15"/>
    </row>
    <row r="83" spans="2:2" x14ac:dyDescent="0.35">
      <c r="B83" s="15"/>
    </row>
    <row r="84" spans="2:2" x14ac:dyDescent="0.35">
      <c r="B84" s="15"/>
    </row>
    <row r="85" spans="2:2" x14ac:dyDescent="0.35">
      <c r="B85" s="15"/>
    </row>
    <row r="86" spans="2:2" x14ac:dyDescent="0.35">
      <c r="B86" s="15"/>
    </row>
    <row r="87" spans="2:2" x14ac:dyDescent="0.35">
      <c r="B87" s="15"/>
    </row>
    <row r="88" spans="2:2" x14ac:dyDescent="0.35">
      <c r="B88" s="15"/>
    </row>
    <row r="89" spans="2:2" x14ac:dyDescent="0.35">
      <c r="B89" s="15"/>
    </row>
    <row r="90" spans="2:2" x14ac:dyDescent="0.35">
      <c r="B90" s="15"/>
    </row>
    <row r="91" spans="2:2" x14ac:dyDescent="0.35">
      <c r="B91" s="15"/>
    </row>
    <row r="92" spans="2:2" x14ac:dyDescent="0.35">
      <c r="B92" s="15"/>
    </row>
    <row r="93" spans="2:2" x14ac:dyDescent="0.35">
      <c r="B93" s="15"/>
    </row>
    <row r="94" spans="2:2" x14ac:dyDescent="0.35">
      <c r="B94" s="15"/>
    </row>
    <row r="95" spans="2:2" x14ac:dyDescent="0.35">
      <c r="B95" s="15"/>
    </row>
    <row r="96" spans="2:2" x14ac:dyDescent="0.35">
      <c r="B96" s="15"/>
    </row>
    <row r="97" spans="2:2" x14ac:dyDescent="0.35">
      <c r="B97" s="15"/>
    </row>
    <row r="98" spans="2:2" x14ac:dyDescent="0.35">
      <c r="B98" s="15"/>
    </row>
    <row r="99" spans="2:2" x14ac:dyDescent="0.35">
      <c r="B99" s="15"/>
    </row>
    <row r="100" spans="2:2" x14ac:dyDescent="0.35">
      <c r="B100" s="15"/>
    </row>
    <row r="101" spans="2:2" x14ac:dyDescent="0.35">
      <c r="B101" s="15"/>
    </row>
    <row r="102" spans="2:2" x14ac:dyDescent="0.35">
      <c r="B102" s="15"/>
    </row>
    <row r="103" spans="2:2" x14ac:dyDescent="0.35">
      <c r="B103" s="15"/>
    </row>
    <row r="104" spans="2:2" x14ac:dyDescent="0.35">
      <c r="B104" s="15"/>
    </row>
    <row r="105" spans="2:2" x14ac:dyDescent="0.35">
      <c r="B105" s="15"/>
    </row>
    <row r="106" spans="2:2" x14ac:dyDescent="0.35">
      <c r="B106" s="15"/>
    </row>
    <row r="107" spans="2:2" x14ac:dyDescent="0.35">
      <c r="B107" s="15"/>
    </row>
    <row r="108" spans="2:2" x14ac:dyDescent="0.35">
      <c r="B108" s="15"/>
    </row>
    <row r="109" spans="2:2" x14ac:dyDescent="0.35">
      <c r="B109" s="15"/>
    </row>
    <row r="110" spans="2:2" x14ac:dyDescent="0.35">
      <c r="B110" s="15"/>
    </row>
    <row r="111" spans="2:2" x14ac:dyDescent="0.35">
      <c r="B111" s="15"/>
    </row>
    <row r="112" spans="2:2" x14ac:dyDescent="0.35">
      <c r="B112" s="15"/>
    </row>
    <row r="113" spans="2:2" x14ac:dyDescent="0.35">
      <c r="B113" s="15"/>
    </row>
    <row r="114" spans="2:2" x14ac:dyDescent="0.35">
      <c r="B114" s="15"/>
    </row>
    <row r="115" spans="2:2" x14ac:dyDescent="0.35">
      <c r="B115" s="15"/>
    </row>
    <row r="116" spans="2:2" x14ac:dyDescent="0.35">
      <c r="B116" s="15"/>
    </row>
    <row r="117" spans="2:2" x14ac:dyDescent="0.35">
      <c r="B117" s="15"/>
    </row>
    <row r="118" spans="2:2" x14ac:dyDescent="0.35">
      <c r="B118" s="15"/>
    </row>
    <row r="119" spans="2:2" x14ac:dyDescent="0.35">
      <c r="B119" s="15"/>
    </row>
    <row r="120" spans="2:2" x14ac:dyDescent="0.35">
      <c r="B120" s="15"/>
    </row>
    <row r="121" spans="2:2" x14ac:dyDescent="0.35">
      <c r="B121" s="15"/>
    </row>
    <row r="122" spans="2:2" x14ac:dyDescent="0.35">
      <c r="B122" s="15"/>
    </row>
    <row r="123" spans="2:2" x14ac:dyDescent="0.35">
      <c r="B123" s="15"/>
    </row>
    <row r="124" spans="2:2" x14ac:dyDescent="0.35">
      <c r="B124" s="15"/>
    </row>
    <row r="125" spans="2:2" x14ac:dyDescent="0.35">
      <c r="B125" s="15"/>
    </row>
    <row r="126" spans="2:2" x14ac:dyDescent="0.35">
      <c r="B126" s="15"/>
    </row>
    <row r="127" spans="2:2" x14ac:dyDescent="0.35">
      <c r="B127" s="15"/>
    </row>
    <row r="128" spans="2:2" x14ac:dyDescent="0.35">
      <c r="B128" s="15"/>
    </row>
    <row r="129" spans="2:2" x14ac:dyDescent="0.35">
      <c r="B129" s="15"/>
    </row>
    <row r="130" spans="2:2" x14ac:dyDescent="0.35">
      <c r="B130" s="15"/>
    </row>
    <row r="131" spans="2:2" x14ac:dyDescent="0.35">
      <c r="B131" s="15"/>
    </row>
    <row r="132" spans="2:2" x14ac:dyDescent="0.35">
      <c r="B132" s="15"/>
    </row>
    <row r="133" spans="2:2" x14ac:dyDescent="0.35">
      <c r="B133" s="15"/>
    </row>
    <row r="134" spans="2:2" x14ac:dyDescent="0.35">
      <c r="B134" s="15"/>
    </row>
    <row r="135" spans="2:2" x14ac:dyDescent="0.35">
      <c r="B135" s="15"/>
    </row>
    <row r="136" spans="2:2" x14ac:dyDescent="0.35">
      <c r="B136" s="15"/>
    </row>
    <row r="137" spans="2:2" x14ac:dyDescent="0.35">
      <c r="B137" s="15"/>
    </row>
    <row r="138" spans="2:2" x14ac:dyDescent="0.35">
      <c r="B138" s="15"/>
    </row>
    <row r="139" spans="2:2" x14ac:dyDescent="0.35">
      <c r="B139" s="15"/>
    </row>
    <row r="140" spans="2:2" x14ac:dyDescent="0.35">
      <c r="B140" s="15"/>
    </row>
    <row r="141" spans="2:2" x14ac:dyDescent="0.35">
      <c r="B141" s="15"/>
    </row>
    <row r="142" spans="2:2" x14ac:dyDescent="0.35">
      <c r="B142" s="15"/>
    </row>
    <row r="143" spans="2:2" x14ac:dyDescent="0.35">
      <c r="B143" s="15"/>
    </row>
    <row r="144" spans="2:2" x14ac:dyDescent="0.35">
      <c r="B144" s="15"/>
    </row>
    <row r="145" spans="2:2" x14ac:dyDescent="0.35">
      <c r="B145" s="15"/>
    </row>
    <row r="146" spans="2:2" x14ac:dyDescent="0.35">
      <c r="B146" s="15"/>
    </row>
    <row r="147" spans="2:2" x14ac:dyDescent="0.35">
      <c r="B147" s="15"/>
    </row>
    <row r="148" spans="2:2" x14ac:dyDescent="0.35">
      <c r="B148" s="15"/>
    </row>
    <row r="149" spans="2:2" x14ac:dyDescent="0.35">
      <c r="B149" s="15"/>
    </row>
    <row r="150" spans="2:2" x14ac:dyDescent="0.35">
      <c r="B150" s="15"/>
    </row>
    <row r="151" spans="2:2" x14ac:dyDescent="0.35">
      <c r="B151" s="15"/>
    </row>
    <row r="152" spans="2:2" x14ac:dyDescent="0.35">
      <c r="B152" s="15"/>
    </row>
    <row r="153" spans="2:2" x14ac:dyDescent="0.35">
      <c r="B153" s="15"/>
    </row>
    <row r="154" spans="2:2" x14ac:dyDescent="0.35">
      <c r="B154" s="15"/>
    </row>
    <row r="155" spans="2:2" x14ac:dyDescent="0.35">
      <c r="B155" s="15"/>
    </row>
    <row r="156" spans="2:2" x14ac:dyDescent="0.35">
      <c r="B156" s="15"/>
    </row>
    <row r="157" spans="2:2" x14ac:dyDescent="0.35">
      <c r="B157" s="15"/>
    </row>
    <row r="158" spans="2:2" x14ac:dyDescent="0.35">
      <c r="B158" s="15"/>
    </row>
    <row r="159" spans="2:2" x14ac:dyDescent="0.35">
      <c r="B159" s="15"/>
    </row>
    <row r="160" spans="2:2" x14ac:dyDescent="0.35">
      <c r="B160" s="15"/>
    </row>
    <row r="161" spans="2:2" x14ac:dyDescent="0.35">
      <c r="B161" s="15"/>
    </row>
    <row r="162" spans="2:2" x14ac:dyDescent="0.35">
      <c r="B162" s="15"/>
    </row>
    <row r="163" spans="2:2" x14ac:dyDescent="0.35">
      <c r="B163" s="15"/>
    </row>
    <row r="164" spans="2:2" x14ac:dyDescent="0.35">
      <c r="B164" s="15"/>
    </row>
    <row r="165" spans="2:2" x14ac:dyDescent="0.35">
      <c r="B165" s="15"/>
    </row>
    <row r="166" spans="2:2" x14ac:dyDescent="0.35">
      <c r="B166" s="15"/>
    </row>
    <row r="167" spans="2:2" x14ac:dyDescent="0.35">
      <c r="B167" s="15"/>
    </row>
    <row r="168" spans="2:2" x14ac:dyDescent="0.35">
      <c r="B168" s="15"/>
    </row>
    <row r="169" spans="2:2" x14ac:dyDescent="0.35">
      <c r="B169" s="15"/>
    </row>
    <row r="170" spans="2:2" x14ac:dyDescent="0.35">
      <c r="B170" s="15"/>
    </row>
    <row r="171" spans="2:2" x14ac:dyDescent="0.35">
      <c r="B171" s="15"/>
    </row>
    <row r="172" spans="2:2" x14ac:dyDescent="0.35">
      <c r="B172" s="15"/>
    </row>
    <row r="173" spans="2:2" x14ac:dyDescent="0.35">
      <c r="B173" s="15"/>
    </row>
    <row r="174" spans="2:2" x14ac:dyDescent="0.35">
      <c r="B174" s="15"/>
    </row>
    <row r="175" spans="2:2" x14ac:dyDescent="0.35">
      <c r="B175" s="15"/>
    </row>
    <row r="176" spans="2:2" x14ac:dyDescent="0.35">
      <c r="B176" s="15"/>
    </row>
    <row r="177" spans="2:2" x14ac:dyDescent="0.35">
      <c r="B177" s="15"/>
    </row>
    <row r="178" spans="2:2" x14ac:dyDescent="0.35">
      <c r="B178" s="15"/>
    </row>
    <row r="179" spans="2:2" x14ac:dyDescent="0.35">
      <c r="B179" s="15"/>
    </row>
    <row r="180" spans="2:2" x14ac:dyDescent="0.35">
      <c r="B180" s="15"/>
    </row>
    <row r="181" spans="2:2" x14ac:dyDescent="0.35">
      <c r="B181" s="15"/>
    </row>
    <row r="182" spans="2:2" x14ac:dyDescent="0.35">
      <c r="B182" s="15"/>
    </row>
    <row r="183" spans="2:2" x14ac:dyDescent="0.35">
      <c r="B183" s="15"/>
    </row>
    <row r="184" spans="2:2" x14ac:dyDescent="0.35">
      <c r="B184" s="15"/>
    </row>
    <row r="185" spans="2:2" x14ac:dyDescent="0.35">
      <c r="B185" s="15"/>
    </row>
    <row r="186" spans="2:2" x14ac:dyDescent="0.35">
      <c r="B186" s="15"/>
    </row>
    <row r="187" spans="2:2" x14ac:dyDescent="0.35">
      <c r="B187" s="15"/>
    </row>
    <row r="188" spans="2:2" x14ac:dyDescent="0.35">
      <c r="B188" s="15"/>
    </row>
    <row r="189" spans="2:2" x14ac:dyDescent="0.35">
      <c r="B189" s="15"/>
    </row>
    <row r="190" spans="2:2" x14ac:dyDescent="0.35">
      <c r="B190" s="15"/>
    </row>
    <row r="191" spans="2:2" x14ac:dyDescent="0.35">
      <c r="B191" s="15"/>
    </row>
    <row r="192" spans="2:2" x14ac:dyDescent="0.35">
      <c r="B192" s="15"/>
    </row>
    <row r="193" spans="2:2" x14ac:dyDescent="0.35">
      <c r="B193" s="15"/>
    </row>
    <row r="194" spans="2:2" x14ac:dyDescent="0.35">
      <c r="B194" s="15"/>
    </row>
    <row r="195" spans="2:2" x14ac:dyDescent="0.35">
      <c r="B195" s="15"/>
    </row>
    <row r="196" spans="2:2" x14ac:dyDescent="0.35">
      <c r="B196" s="15"/>
    </row>
    <row r="197" spans="2:2" x14ac:dyDescent="0.35">
      <c r="B197" s="15"/>
    </row>
    <row r="198" spans="2:2" x14ac:dyDescent="0.35">
      <c r="B198" s="15"/>
    </row>
    <row r="199" spans="2:2" x14ac:dyDescent="0.35">
      <c r="B199" s="15"/>
    </row>
    <row r="200" spans="2:2" x14ac:dyDescent="0.35">
      <c r="B200" s="15"/>
    </row>
    <row r="201" spans="2:2" x14ac:dyDescent="0.35">
      <c r="B201" s="15"/>
    </row>
    <row r="202" spans="2:2" x14ac:dyDescent="0.35">
      <c r="B202" s="15"/>
    </row>
    <row r="203" spans="2:2" x14ac:dyDescent="0.35">
      <c r="B203" s="15"/>
    </row>
    <row r="204" spans="2:2" x14ac:dyDescent="0.35">
      <c r="B204" s="15"/>
    </row>
    <row r="205" spans="2:2" x14ac:dyDescent="0.35">
      <c r="B205" s="15"/>
    </row>
    <row r="206" spans="2:2" x14ac:dyDescent="0.35">
      <c r="B206" s="15"/>
    </row>
    <row r="207" spans="2:2" x14ac:dyDescent="0.35">
      <c r="B207" s="15"/>
    </row>
    <row r="208" spans="2:2" x14ac:dyDescent="0.35">
      <c r="B208" s="15"/>
    </row>
    <row r="209" spans="2:2" x14ac:dyDescent="0.35">
      <c r="B209" s="15"/>
    </row>
    <row r="210" spans="2:2" x14ac:dyDescent="0.35">
      <c r="B210" s="15"/>
    </row>
    <row r="211" spans="2:2" x14ac:dyDescent="0.35">
      <c r="B211" s="15"/>
    </row>
    <row r="212" spans="2:2" x14ac:dyDescent="0.35">
      <c r="B212" s="15"/>
    </row>
    <row r="213" spans="2:2" x14ac:dyDescent="0.35">
      <c r="B213" s="15"/>
    </row>
    <row r="214" spans="2:2" x14ac:dyDescent="0.35">
      <c r="B214" s="15"/>
    </row>
    <row r="215" spans="2:2" x14ac:dyDescent="0.35">
      <c r="B215" s="15"/>
    </row>
    <row r="216" spans="2:2" x14ac:dyDescent="0.35">
      <c r="B216" s="15"/>
    </row>
    <row r="217" spans="2:2" x14ac:dyDescent="0.35">
      <c r="B217" s="15"/>
    </row>
    <row r="218" spans="2:2" x14ac:dyDescent="0.35">
      <c r="B218" s="15"/>
    </row>
    <row r="219" spans="2:2" x14ac:dyDescent="0.35">
      <c r="B219" s="15"/>
    </row>
    <row r="220" spans="2:2" x14ac:dyDescent="0.35">
      <c r="B220" s="15"/>
    </row>
    <row r="221" spans="2:2" x14ac:dyDescent="0.35">
      <c r="B221" s="15"/>
    </row>
    <row r="222" spans="2:2" x14ac:dyDescent="0.35">
      <c r="B222" s="15"/>
    </row>
    <row r="223" spans="2:2" x14ac:dyDescent="0.35">
      <c r="B223" s="15"/>
    </row>
    <row r="224" spans="2:2" x14ac:dyDescent="0.35">
      <c r="B224" s="15"/>
    </row>
    <row r="225" spans="2:2" x14ac:dyDescent="0.35">
      <c r="B225" s="15"/>
    </row>
    <row r="226" spans="2:2" x14ac:dyDescent="0.35">
      <c r="B226" s="15"/>
    </row>
    <row r="227" spans="2:2" x14ac:dyDescent="0.35">
      <c r="B227" s="15"/>
    </row>
    <row r="228" spans="2:2" x14ac:dyDescent="0.35">
      <c r="B228" s="15"/>
    </row>
    <row r="229" spans="2:2" x14ac:dyDescent="0.35">
      <c r="B229" s="15"/>
    </row>
    <row r="230" spans="2:2" x14ac:dyDescent="0.35">
      <c r="B230" s="15"/>
    </row>
    <row r="231" spans="2:2" x14ac:dyDescent="0.35">
      <c r="B231" s="15"/>
    </row>
    <row r="232" spans="2:2" x14ac:dyDescent="0.35">
      <c r="B232" s="15"/>
    </row>
    <row r="233" spans="2:2" x14ac:dyDescent="0.35">
      <c r="B233" s="15"/>
    </row>
    <row r="234" spans="2:2" x14ac:dyDescent="0.35">
      <c r="B234" s="15"/>
    </row>
    <row r="235" spans="2:2" x14ac:dyDescent="0.35">
      <c r="B235" s="15"/>
    </row>
    <row r="236" spans="2:2" x14ac:dyDescent="0.35">
      <c r="B236" s="15"/>
    </row>
    <row r="237" spans="2:2" x14ac:dyDescent="0.35">
      <c r="B237" s="15"/>
    </row>
    <row r="238" spans="2:2" x14ac:dyDescent="0.35">
      <c r="B238" s="15"/>
    </row>
    <row r="239" spans="2:2" x14ac:dyDescent="0.35">
      <c r="B239" s="15"/>
    </row>
    <row r="240" spans="2:2" x14ac:dyDescent="0.35">
      <c r="B240" s="15"/>
    </row>
    <row r="241" spans="2:2" x14ac:dyDescent="0.35">
      <c r="B241" s="15"/>
    </row>
    <row r="242" spans="2:2" x14ac:dyDescent="0.35">
      <c r="B242" s="15"/>
    </row>
    <row r="243" spans="2:2" x14ac:dyDescent="0.35">
      <c r="B243" s="15"/>
    </row>
    <row r="244" spans="2:2" x14ac:dyDescent="0.35">
      <c r="B244" s="15"/>
    </row>
    <row r="245" spans="2:2" x14ac:dyDescent="0.35">
      <c r="B245" s="15"/>
    </row>
    <row r="246" spans="2:2" x14ac:dyDescent="0.35">
      <c r="B246" s="15"/>
    </row>
    <row r="247" spans="2:2" x14ac:dyDescent="0.35">
      <c r="B247" s="15"/>
    </row>
    <row r="248" spans="2:2" x14ac:dyDescent="0.35">
      <c r="B248" s="15"/>
    </row>
    <row r="249" spans="2:2" x14ac:dyDescent="0.35">
      <c r="B249" s="15"/>
    </row>
    <row r="250" spans="2:2" x14ac:dyDescent="0.35">
      <c r="B250" s="15"/>
    </row>
    <row r="251" spans="2:2" x14ac:dyDescent="0.35">
      <c r="B251" s="15"/>
    </row>
    <row r="252" spans="2:2" x14ac:dyDescent="0.35">
      <c r="B252" s="15"/>
    </row>
    <row r="253" spans="2:2" x14ac:dyDescent="0.35">
      <c r="B253" s="15"/>
    </row>
    <row r="254" spans="2:2" x14ac:dyDescent="0.35">
      <c r="B254" s="15"/>
    </row>
    <row r="255" spans="2:2" x14ac:dyDescent="0.35">
      <c r="B255" s="15"/>
    </row>
    <row r="256" spans="2:2" x14ac:dyDescent="0.35">
      <c r="B256" s="15"/>
    </row>
    <row r="257" spans="2:2" x14ac:dyDescent="0.35">
      <c r="B257" s="15"/>
    </row>
    <row r="258" spans="2:2" x14ac:dyDescent="0.35">
      <c r="B258" s="15"/>
    </row>
    <row r="259" spans="2:2" x14ac:dyDescent="0.35">
      <c r="B259" s="15"/>
    </row>
    <row r="260" spans="2:2" x14ac:dyDescent="0.35">
      <c r="B260" s="15"/>
    </row>
    <row r="261" spans="2:2" x14ac:dyDescent="0.35">
      <c r="B261" s="15"/>
    </row>
    <row r="262" spans="2:2" x14ac:dyDescent="0.35">
      <c r="B262" s="15"/>
    </row>
    <row r="263" spans="2:2" x14ac:dyDescent="0.35">
      <c r="B263" s="15"/>
    </row>
    <row r="264" spans="2:2" x14ac:dyDescent="0.35">
      <c r="B264" s="15"/>
    </row>
    <row r="265" spans="2:2" x14ac:dyDescent="0.35">
      <c r="B265" s="15"/>
    </row>
    <row r="266" spans="2:2" x14ac:dyDescent="0.35">
      <c r="B266" s="15"/>
    </row>
    <row r="267" spans="2:2" x14ac:dyDescent="0.35">
      <c r="B267" s="15"/>
    </row>
    <row r="268" spans="2:2" x14ac:dyDescent="0.35">
      <c r="B268" s="15"/>
    </row>
    <row r="269" spans="2:2" x14ac:dyDescent="0.35">
      <c r="B269" s="15"/>
    </row>
    <row r="270" spans="2:2" x14ac:dyDescent="0.35">
      <c r="B270" s="15"/>
    </row>
    <row r="271" spans="2:2" x14ac:dyDescent="0.35">
      <c r="B271" s="15"/>
    </row>
    <row r="272" spans="2:2" x14ac:dyDescent="0.35">
      <c r="B272" s="15"/>
    </row>
    <row r="273" spans="2:2" x14ac:dyDescent="0.35">
      <c r="B273" s="15"/>
    </row>
    <row r="274" spans="2:2" x14ac:dyDescent="0.35">
      <c r="B274" s="15"/>
    </row>
    <row r="275" spans="2:2" x14ac:dyDescent="0.35">
      <c r="B275" s="15"/>
    </row>
    <row r="276" spans="2:2" x14ac:dyDescent="0.35">
      <c r="B276" s="15"/>
    </row>
    <row r="277" spans="2:2" x14ac:dyDescent="0.35">
      <c r="B277" s="15"/>
    </row>
    <row r="278" spans="2:2" x14ac:dyDescent="0.35">
      <c r="B278" s="15"/>
    </row>
    <row r="279" spans="2:2" x14ac:dyDescent="0.35">
      <c r="B279" s="15"/>
    </row>
    <row r="280" spans="2:2" x14ac:dyDescent="0.35">
      <c r="B280" s="15"/>
    </row>
    <row r="281" spans="2:2" x14ac:dyDescent="0.35">
      <c r="B281" s="15"/>
    </row>
    <row r="282" spans="2:2" x14ac:dyDescent="0.35">
      <c r="B282" s="15"/>
    </row>
    <row r="283" spans="2:2" x14ac:dyDescent="0.35">
      <c r="B283" s="15"/>
    </row>
    <row r="284" spans="2:2" x14ac:dyDescent="0.35">
      <c r="B284" s="15"/>
    </row>
    <row r="285" spans="2:2" x14ac:dyDescent="0.35">
      <c r="B285" s="15"/>
    </row>
    <row r="286" spans="2:2" x14ac:dyDescent="0.35">
      <c r="B286" s="15"/>
    </row>
    <row r="287" spans="2:2" x14ac:dyDescent="0.35">
      <c r="B287" s="15"/>
    </row>
    <row r="288" spans="2:2" x14ac:dyDescent="0.35">
      <c r="B288" s="15"/>
    </row>
    <row r="289" spans="2:2" x14ac:dyDescent="0.35">
      <c r="B289" s="15"/>
    </row>
    <row r="290" spans="2:2" x14ac:dyDescent="0.35">
      <c r="B290" s="15"/>
    </row>
    <row r="291" spans="2:2" x14ac:dyDescent="0.35">
      <c r="B291" s="15"/>
    </row>
    <row r="292" spans="2:2" x14ac:dyDescent="0.35">
      <c r="B292" s="15"/>
    </row>
    <row r="293" spans="2:2" x14ac:dyDescent="0.35">
      <c r="B293" s="15"/>
    </row>
    <row r="294" spans="2:2" x14ac:dyDescent="0.35">
      <c r="B294" s="15"/>
    </row>
    <row r="295" spans="2:2" x14ac:dyDescent="0.35">
      <c r="B295" s="15"/>
    </row>
    <row r="296" spans="2:2" x14ac:dyDescent="0.35">
      <c r="B296" s="15"/>
    </row>
    <row r="297" spans="2:2" x14ac:dyDescent="0.35">
      <c r="B297" s="15"/>
    </row>
    <row r="298" spans="2:2" x14ac:dyDescent="0.35">
      <c r="B298" s="15"/>
    </row>
    <row r="299" spans="2:2" x14ac:dyDescent="0.35">
      <c r="B299" s="15"/>
    </row>
    <row r="300" spans="2:2" x14ac:dyDescent="0.35">
      <c r="B300" s="15"/>
    </row>
    <row r="301" spans="2:2" x14ac:dyDescent="0.35">
      <c r="B301" s="15"/>
    </row>
    <row r="302" spans="2:2" x14ac:dyDescent="0.35">
      <c r="B302" s="15"/>
    </row>
    <row r="303" spans="2:2" x14ac:dyDescent="0.35">
      <c r="B303" s="15"/>
    </row>
    <row r="304" spans="2:2" x14ac:dyDescent="0.35">
      <c r="B304" s="15"/>
    </row>
    <row r="305" spans="2:2" x14ac:dyDescent="0.35">
      <c r="B305" s="15"/>
    </row>
    <row r="306" spans="2:2" x14ac:dyDescent="0.35">
      <c r="B306" s="15"/>
    </row>
    <row r="307" spans="2:2" x14ac:dyDescent="0.35">
      <c r="B307" s="15"/>
    </row>
    <row r="308" spans="2:2" x14ac:dyDescent="0.35">
      <c r="B308" s="15"/>
    </row>
    <row r="309" spans="2:2" x14ac:dyDescent="0.35">
      <c r="B309" s="15"/>
    </row>
    <row r="310" spans="2:2" x14ac:dyDescent="0.35">
      <c r="B310" s="15"/>
    </row>
    <row r="311" spans="2:2" x14ac:dyDescent="0.35">
      <c r="B311" s="15"/>
    </row>
    <row r="312" spans="2:2" x14ac:dyDescent="0.35">
      <c r="B312" s="15"/>
    </row>
    <row r="313" spans="2:2" x14ac:dyDescent="0.35">
      <c r="B313" s="15"/>
    </row>
    <row r="314" spans="2:2" x14ac:dyDescent="0.35">
      <c r="B314" s="15"/>
    </row>
    <row r="315" spans="2:2" x14ac:dyDescent="0.35">
      <c r="B315" s="15"/>
    </row>
    <row r="316" spans="2:2" x14ac:dyDescent="0.35">
      <c r="B316" s="15"/>
    </row>
    <row r="317" spans="2:2" x14ac:dyDescent="0.35">
      <c r="B317" s="15"/>
    </row>
    <row r="318" spans="2:2" x14ac:dyDescent="0.35">
      <c r="B318" s="15"/>
    </row>
    <row r="319" spans="2:2" x14ac:dyDescent="0.35">
      <c r="B319" s="15"/>
    </row>
    <row r="320" spans="2:2" x14ac:dyDescent="0.35">
      <c r="B320" s="15"/>
    </row>
    <row r="321" spans="2:2" x14ac:dyDescent="0.35">
      <c r="B321" s="15"/>
    </row>
    <row r="322" spans="2:2" x14ac:dyDescent="0.35">
      <c r="B322" s="15"/>
    </row>
    <row r="323" spans="2:2" x14ac:dyDescent="0.35">
      <c r="B323" s="15"/>
    </row>
    <row r="324" spans="2:2" x14ac:dyDescent="0.35">
      <c r="B324" s="15"/>
    </row>
    <row r="325" spans="2:2" x14ac:dyDescent="0.35">
      <c r="B325" s="15"/>
    </row>
    <row r="326" spans="2:2" x14ac:dyDescent="0.35">
      <c r="B326" s="15"/>
    </row>
    <row r="327" spans="2:2" x14ac:dyDescent="0.35">
      <c r="B327" s="15"/>
    </row>
    <row r="328" spans="2:2" x14ac:dyDescent="0.35">
      <c r="B328" s="15"/>
    </row>
    <row r="329" spans="2:2" x14ac:dyDescent="0.35">
      <c r="B329" s="15"/>
    </row>
    <row r="330" spans="2:2" x14ac:dyDescent="0.35">
      <c r="B330" s="15"/>
    </row>
    <row r="331" spans="2:2" x14ac:dyDescent="0.35">
      <c r="B331" s="15"/>
    </row>
    <row r="332" spans="2:2" x14ac:dyDescent="0.35">
      <c r="B332" s="15"/>
    </row>
    <row r="333" spans="2:2" x14ac:dyDescent="0.35">
      <c r="B333" s="15"/>
    </row>
    <row r="334" spans="2:2" x14ac:dyDescent="0.35">
      <c r="B334" s="15"/>
    </row>
    <row r="335" spans="2:2" x14ac:dyDescent="0.35">
      <c r="B335" s="15"/>
    </row>
    <row r="336" spans="2:2" x14ac:dyDescent="0.35">
      <c r="B336" s="15"/>
    </row>
    <row r="337" spans="2:2" x14ac:dyDescent="0.35">
      <c r="B337" s="15"/>
    </row>
    <row r="338" spans="2:2" x14ac:dyDescent="0.35">
      <c r="B338" s="15"/>
    </row>
    <row r="339" spans="2:2" x14ac:dyDescent="0.35">
      <c r="B339" s="15"/>
    </row>
    <row r="340" spans="2:2" x14ac:dyDescent="0.35">
      <c r="B340" s="15"/>
    </row>
    <row r="341" spans="2:2" x14ac:dyDescent="0.35">
      <c r="B341" s="15"/>
    </row>
    <row r="342" spans="2:2" x14ac:dyDescent="0.35">
      <c r="B342" s="15"/>
    </row>
    <row r="343" spans="2:2" x14ac:dyDescent="0.35">
      <c r="B343" s="15"/>
    </row>
    <row r="344" spans="2:2" x14ac:dyDescent="0.35">
      <c r="B344" s="15"/>
    </row>
    <row r="345" spans="2:2" x14ac:dyDescent="0.35">
      <c r="B345" s="15"/>
    </row>
    <row r="346" spans="2:2" x14ac:dyDescent="0.35">
      <c r="B346" s="15"/>
    </row>
    <row r="347" spans="2:2" x14ac:dyDescent="0.35">
      <c r="B347" s="15"/>
    </row>
    <row r="348" spans="2:2" x14ac:dyDescent="0.35">
      <c r="B348" s="15"/>
    </row>
    <row r="349" spans="2:2" x14ac:dyDescent="0.35">
      <c r="B349" s="15"/>
    </row>
    <row r="350" spans="2:2" x14ac:dyDescent="0.35">
      <c r="B350" s="15"/>
    </row>
    <row r="351" spans="2:2" x14ac:dyDescent="0.35">
      <c r="B351" s="15"/>
    </row>
    <row r="352" spans="2:2" x14ac:dyDescent="0.35">
      <c r="B352" s="15"/>
    </row>
    <row r="353" spans="2:2" x14ac:dyDescent="0.35">
      <c r="B353" s="15"/>
    </row>
    <row r="354" spans="2:2" x14ac:dyDescent="0.35">
      <c r="B354" s="15"/>
    </row>
    <row r="355" spans="2:2" x14ac:dyDescent="0.35">
      <c r="B355" s="15"/>
    </row>
    <row r="356" spans="2:2" x14ac:dyDescent="0.35">
      <c r="B356" s="15"/>
    </row>
    <row r="357" spans="2:2" x14ac:dyDescent="0.35">
      <c r="B357" s="15"/>
    </row>
    <row r="358" spans="2:2" x14ac:dyDescent="0.35">
      <c r="B358" s="15"/>
    </row>
    <row r="359" spans="2:2" x14ac:dyDescent="0.35">
      <c r="B359" s="15"/>
    </row>
    <row r="360" spans="2:2" x14ac:dyDescent="0.35">
      <c r="B360" s="15"/>
    </row>
    <row r="361" spans="2:2" x14ac:dyDescent="0.35">
      <c r="B361" s="15"/>
    </row>
    <row r="362" spans="2:2" x14ac:dyDescent="0.35">
      <c r="B362" s="15"/>
    </row>
    <row r="363" spans="2:2" x14ac:dyDescent="0.35">
      <c r="B363" s="15"/>
    </row>
    <row r="364" spans="2:2" x14ac:dyDescent="0.35">
      <c r="B364" s="15"/>
    </row>
    <row r="365" spans="2:2" x14ac:dyDescent="0.35">
      <c r="B365" s="15"/>
    </row>
    <row r="366" spans="2:2" x14ac:dyDescent="0.35">
      <c r="B366" s="15"/>
    </row>
    <row r="367" spans="2:2" x14ac:dyDescent="0.35">
      <c r="B367" s="15"/>
    </row>
    <row r="368" spans="2:2" x14ac:dyDescent="0.35">
      <c r="B368" s="15"/>
    </row>
    <row r="369" spans="2:2" x14ac:dyDescent="0.35">
      <c r="B369" s="15"/>
    </row>
    <row r="370" spans="2:2" x14ac:dyDescent="0.35">
      <c r="B370" s="15"/>
    </row>
    <row r="371" spans="2:2" x14ac:dyDescent="0.35">
      <c r="B371" s="15"/>
    </row>
    <row r="372" spans="2:2" x14ac:dyDescent="0.35">
      <c r="B372" s="15"/>
    </row>
    <row r="373" spans="2:2" x14ac:dyDescent="0.35">
      <c r="B373" s="15"/>
    </row>
    <row r="374" spans="2:2" x14ac:dyDescent="0.35">
      <c r="B374" s="15"/>
    </row>
    <row r="375" spans="2:2" x14ac:dyDescent="0.35">
      <c r="B375" s="15"/>
    </row>
    <row r="376" spans="2:2" x14ac:dyDescent="0.35">
      <c r="B376" s="15"/>
    </row>
    <row r="377" spans="2:2" x14ac:dyDescent="0.35">
      <c r="B377" s="15"/>
    </row>
    <row r="378" spans="2:2" x14ac:dyDescent="0.35">
      <c r="B378" s="15"/>
    </row>
    <row r="379" spans="2:2" x14ac:dyDescent="0.35">
      <c r="B379" s="15"/>
    </row>
    <row r="380" spans="2:2" x14ac:dyDescent="0.35">
      <c r="B380" s="15"/>
    </row>
    <row r="381" spans="2:2" x14ac:dyDescent="0.35">
      <c r="B381" s="15"/>
    </row>
    <row r="382" spans="2:2" x14ac:dyDescent="0.35">
      <c r="B382" s="15"/>
    </row>
    <row r="383" spans="2:2" x14ac:dyDescent="0.35">
      <c r="B383" s="15"/>
    </row>
    <row r="384" spans="2:2" x14ac:dyDescent="0.35">
      <c r="B384" s="15"/>
    </row>
    <row r="385" spans="2:2" x14ac:dyDescent="0.35">
      <c r="B385" s="15"/>
    </row>
    <row r="386" spans="2:2" x14ac:dyDescent="0.35">
      <c r="B386" s="15"/>
    </row>
    <row r="387" spans="2:2" x14ac:dyDescent="0.35">
      <c r="B387" s="15"/>
    </row>
    <row r="388" spans="2:2" x14ac:dyDescent="0.35">
      <c r="B388" s="15"/>
    </row>
    <row r="389" spans="2:2" x14ac:dyDescent="0.35">
      <c r="B389" s="15"/>
    </row>
    <row r="390" spans="2:2" x14ac:dyDescent="0.35">
      <c r="B390" s="15"/>
    </row>
    <row r="391" spans="2:2" x14ac:dyDescent="0.35">
      <c r="B391" s="15"/>
    </row>
    <row r="392" spans="2:2" x14ac:dyDescent="0.35">
      <c r="B392" s="15"/>
    </row>
    <row r="393" spans="2:2" x14ac:dyDescent="0.35">
      <c r="B393" s="15"/>
    </row>
    <row r="394" spans="2:2" x14ac:dyDescent="0.35">
      <c r="B394" s="15"/>
    </row>
    <row r="395" spans="2:2" x14ac:dyDescent="0.35">
      <c r="B395" s="15"/>
    </row>
    <row r="396" spans="2:2" x14ac:dyDescent="0.35">
      <c r="B396" s="15"/>
    </row>
    <row r="397" spans="2:2" x14ac:dyDescent="0.35">
      <c r="B397" s="15"/>
    </row>
    <row r="398" spans="2:2" x14ac:dyDescent="0.35">
      <c r="B398" s="15"/>
    </row>
    <row r="399" spans="2:2" x14ac:dyDescent="0.35">
      <c r="B399" s="15"/>
    </row>
    <row r="400" spans="2:2" x14ac:dyDescent="0.35">
      <c r="B400" s="15"/>
    </row>
    <row r="401" spans="2:2" x14ac:dyDescent="0.35">
      <c r="B401" s="15"/>
    </row>
    <row r="402" spans="2:2" x14ac:dyDescent="0.35">
      <c r="B402" s="15"/>
    </row>
    <row r="403" spans="2:2" x14ac:dyDescent="0.35">
      <c r="B403" s="15"/>
    </row>
    <row r="404" spans="2:2" x14ac:dyDescent="0.35">
      <c r="B404" s="15"/>
    </row>
    <row r="405" spans="2:2" x14ac:dyDescent="0.35">
      <c r="B405" s="15"/>
    </row>
    <row r="406" spans="2:2" x14ac:dyDescent="0.35">
      <c r="B406" s="15"/>
    </row>
    <row r="407" spans="2:2" x14ac:dyDescent="0.35">
      <c r="B407" s="15"/>
    </row>
    <row r="408" spans="2:2" x14ac:dyDescent="0.35">
      <c r="B408" s="15"/>
    </row>
    <row r="409" spans="2:2" x14ac:dyDescent="0.35">
      <c r="B409" s="15"/>
    </row>
    <row r="410" spans="2:2" x14ac:dyDescent="0.35">
      <c r="B410" s="15"/>
    </row>
    <row r="411" spans="2:2" x14ac:dyDescent="0.35">
      <c r="B411" s="15"/>
    </row>
    <row r="412" spans="2:2" x14ac:dyDescent="0.35">
      <c r="B412" s="15"/>
    </row>
    <row r="413" spans="2:2" x14ac:dyDescent="0.35">
      <c r="B413" s="15"/>
    </row>
    <row r="414" spans="2:2" x14ac:dyDescent="0.35">
      <c r="B414" s="15"/>
    </row>
    <row r="415" spans="2:2" x14ac:dyDescent="0.35">
      <c r="B415" s="15"/>
    </row>
    <row r="416" spans="2:2" x14ac:dyDescent="0.35">
      <c r="B416" s="15"/>
    </row>
    <row r="417" spans="2:2" x14ac:dyDescent="0.35">
      <c r="B417" s="15"/>
    </row>
    <row r="418" spans="2:2" x14ac:dyDescent="0.35">
      <c r="B418" s="15"/>
    </row>
    <row r="419" spans="2:2" x14ac:dyDescent="0.35">
      <c r="B419" s="15"/>
    </row>
    <row r="420" spans="2:2" x14ac:dyDescent="0.35">
      <c r="B420" s="15"/>
    </row>
    <row r="421" spans="2:2" x14ac:dyDescent="0.35">
      <c r="B421" s="15"/>
    </row>
    <row r="422" spans="2:2" x14ac:dyDescent="0.35">
      <c r="B422" s="15"/>
    </row>
    <row r="423" spans="2:2" x14ac:dyDescent="0.35">
      <c r="B423" s="15"/>
    </row>
    <row r="424" spans="2:2" x14ac:dyDescent="0.35">
      <c r="B424" s="15"/>
    </row>
    <row r="425" spans="2:2" x14ac:dyDescent="0.35">
      <c r="B425" s="15"/>
    </row>
    <row r="426" spans="2:2" x14ac:dyDescent="0.35">
      <c r="B426" s="15"/>
    </row>
    <row r="427" spans="2:2" x14ac:dyDescent="0.35">
      <c r="B427" s="15"/>
    </row>
    <row r="428" spans="2:2" x14ac:dyDescent="0.35">
      <c r="B428" s="15"/>
    </row>
    <row r="429" spans="2:2" x14ac:dyDescent="0.35">
      <c r="B429" s="15"/>
    </row>
    <row r="430" spans="2:2" x14ac:dyDescent="0.35">
      <c r="B430" s="15"/>
    </row>
    <row r="431" spans="2:2" x14ac:dyDescent="0.35">
      <c r="B431" s="15"/>
    </row>
    <row r="432" spans="2:2" x14ac:dyDescent="0.35">
      <c r="B432" s="15"/>
    </row>
    <row r="433" spans="2:2" x14ac:dyDescent="0.35">
      <c r="B433" s="15"/>
    </row>
    <row r="434" spans="2:2" x14ac:dyDescent="0.35">
      <c r="B434" s="15"/>
    </row>
    <row r="435" spans="2:2" x14ac:dyDescent="0.35">
      <c r="B435" s="15"/>
    </row>
    <row r="436" spans="2:2" x14ac:dyDescent="0.35">
      <c r="B436" s="15"/>
    </row>
    <row r="437" spans="2:2" x14ac:dyDescent="0.35">
      <c r="B437" s="15"/>
    </row>
    <row r="438" spans="2:2" x14ac:dyDescent="0.35">
      <c r="B438" s="15"/>
    </row>
    <row r="439" spans="2:2" x14ac:dyDescent="0.35">
      <c r="B439" s="15"/>
    </row>
    <row r="440" spans="2:2" x14ac:dyDescent="0.35">
      <c r="B440" s="15"/>
    </row>
    <row r="441" spans="2:2" x14ac:dyDescent="0.35">
      <c r="B441" s="15"/>
    </row>
    <row r="442" spans="2:2" x14ac:dyDescent="0.35">
      <c r="B442" s="15"/>
    </row>
    <row r="443" spans="2:2" x14ac:dyDescent="0.35">
      <c r="B443" s="15"/>
    </row>
    <row r="444" spans="2:2" x14ac:dyDescent="0.35">
      <c r="B444" s="15"/>
    </row>
    <row r="445" spans="2:2" x14ac:dyDescent="0.35">
      <c r="B445" s="15"/>
    </row>
    <row r="446" spans="2:2" x14ac:dyDescent="0.35">
      <c r="B446" s="15"/>
    </row>
    <row r="447" spans="2:2" x14ac:dyDescent="0.35">
      <c r="B447" s="15"/>
    </row>
    <row r="448" spans="2:2" x14ac:dyDescent="0.35">
      <c r="B448" s="15"/>
    </row>
    <row r="449" spans="2:2" x14ac:dyDescent="0.35">
      <c r="B449" s="15"/>
    </row>
    <row r="450" spans="2:2" x14ac:dyDescent="0.35">
      <c r="B450" s="15"/>
    </row>
    <row r="451" spans="2:2" x14ac:dyDescent="0.35">
      <c r="B451" s="15"/>
    </row>
    <row r="452" spans="2:2" x14ac:dyDescent="0.35">
      <c r="B452" s="15"/>
    </row>
    <row r="453" spans="2:2" x14ac:dyDescent="0.35">
      <c r="B453" s="15"/>
    </row>
    <row r="454" spans="2:2" x14ac:dyDescent="0.35">
      <c r="B454" s="15"/>
    </row>
    <row r="455" spans="2:2" x14ac:dyDescent="0.35">
      <c r="B455" s="15"/>
    </row>
    <row r="456" spans="2:2" x14ac:dyDescent="0.35">
      <c r="B456" s="15"/>
    </row>
    <row r="457" spans="2:2" x14ac:dyDescent="0.35">
      <c r="B457" s="15"/>
    </row>
    <row r="458" spans="2:2" x14ac:dyDescent="0.35">
      <c r="B458" s="15"/>
    </row>
    <row r="459" spans="2:2" x14ac:dyDescent="0.35">
      <c r="B459" s="15"/>
    </row>
    <row r="460" spans="2:2" x14ac:dyDescent="0.35">
      <c r="B460" s="15"/>
    </row>
    <row r="461" spans="2:2" x14ac:dyDescent="0.35">
      <c r="B461" s="15"/>
    </row>
    <row r="462" spans="2:2" x14ac:dyDescent="0.35">
      <c r="B462" s="15"/>
    </row>
    <row r="463" spans="2:2" x14ac:dyDescent="0.35">
      <c r="B463" s="15"/>
    </row>
    <row r="464" spans="2:2" x14ac:dyDescent="0.35">
      <c r="B464" s="15"/>
    </row>
    <row r="465" spans="2:2" x14ac:dyDescent="0.35">
      <c r="B465" s="15"/>
    </row>
    <row r="466" spans="2:2" x14ac:dyDescent="0.35">
      <c r="B466" s="15"/>
    </row>
    <row r="467" spans="2:2" x14ac:dyDescent="0.35">
      <c r="B467" s="15"/>
    </row>
    <row r="468" spans="2:2" x14ac:dyDescent="0.35">
      <c r="B468" s="15"/>
    </row>
    <row r="469" spans="2:2" x14ac:dyDescent="0.35">
      <c r="B469" s="15"/>
    </row>
    <row r="470" spans="2:2" x14ac:dyDescent="0.35">
      <c r="B470" s="15"/>
    </row>
    <row r="471" spans="2:2" x14ac:dyDescent="0.35">
      <c r="B471" s="15"/>
    </row>
    <row r="472" spans="2:2" x14ac:dyDescent="0.35">
      <c r="B472" s="15"/>
    </row>
    <row r="473" spans="2:2" x14ac:dyDescent="0.35">
      <c r="B473" s="15"/>
    </row>
    <row r="474" spans="2:2" x14ac:dyDescent="0.35">
      <c r="B474" s="15"/>
    </row>
    <row r="475" spans="2:2" x14ac:dyDescent="0.35">
      <c r="B475" s="15"/>
    </row>
    <row r="476" spans="2:2" x14ac:dyDescent="0.35">
      <c r="B476" s="15"/>
    </row>
    <row r="477" spans="2:2" x14ac:dyDescent="0.35">
      <c r="B477" s="15"/>
    </row>
    <row r="478" spans="2:2" x14ac:dyDescent="0.35">
      <c r="B478" s="15"/>
    </row>
    <row r="479" spans="2:2" x14ac:dyDescent="0.35">
      <c r="B479" s="15"/>
    </row>
    <row r="480" spans="2:2" x14ac:dyDescent="0.35">
      <c r="B480" s="15"/>
    </row>
    <row r="481" spans="2:2" x14ac:dyDescent="0.35">
      <c r="B481" s="15"/>
    </row>
    <row r="482" spans="2:2" x14ac:dyDescent="0.35">
      <c r="B482" s="15"/>
    </row>
    <row r="483" spans="2:2" x14ac:dyDescent="0.35">
      <c r="B483" s="15"/>
    </row>
    <row r="484" spans="2:2" x14ac:dyDescent="0.35">
      <c r="B484" s="15"/>
    </row>
    <row r="485" spans="2:2" x14ac:dyDescent="0.35">
      <c r="B485" s="15"/>
    </row>
    <row r="486" spans="2:2" x14ac:dyDescent="0.35">
      <c r="B486" s="15"/>
    </row>
    <row r="487" spans="2:2" x14ac:dyDescent="0.35">
      <c r="B487" s="15"/>
    </row>
    <row r="488" spans="2:2" x14ac:dyDescent="0.35">
      <c r="B488" s="15"/>
    </row>
    <row r="489" spans="2:2" x14ac:dyDescent="0.35">
      <c r="B489" s="15"/>
    </row>
    <row r="490" spans="2:2" x14ac:dyDescent="0.35">
      <c r="B490" s="15"/>
    </row>
    <row r="491" spans="2:2" x14ac:dyDescent="0.35">
      <c r="B491" s="15"/>
    </row>
    <row r="492" spans="2:2" x14ac:dyDescent="0.35">
      <c r="B492" s="15"/>
    </row>
    <row r="493" spans="2:2" x14ac:dyDescent="0.35">
      <c r="B493" s="15"/>
    </row>
    <row r="494" spans="2:2" x14ac:dyDescent="0.35">
      <c r="B494" s="15"/>
    </row>
    <row r="495" spans="2:2" x14ac:dyDescent="0.35">
      <c r="B495" s="15"/>
    </row>
    <row r="496" spans="2:2" x14ac:dyDescent="0.35">
      <c r="B496" s="15"/>
    </row>
    <row r="497" spans="2:2" x14ac:dyDescent="0.35">
      <c r="B497" s="15"/>
    </row>
    <row r="498" spans="2:2" x14ac:dyDescent="0.35">
      <c r="B498" s="15"/>
    </row>
    <row r="499" spans="2:2" x14ac:dyDescent="0.35">
      <c r="B499" s="15"/>
    </row>
    <row r="500" spans="2:2" x14ac:dyDescent="0.35">
      <c r="B500" s="15"/>
    </row>
    <row r="501" spans="2:2" x14ac:dyDescent="0.35">
      <c r="B501" s="15"/>
    </row>
    <row r="502" spans="2:2" x14ac:dyDescent="0.35">
      <c r="B502" s="15"/>
    </row>
  </sheetData>
  <sheetProtection sheet="1" objects="1" scenarios="1"/>
  <mergeCells count="1">
    <mergeCell ref="A2:O2"/>
  </mergeCells>
  <pageMargins left="0.70866141732283472" right="0.70866141732283472" top="0.74803149606299213" bottom="0.74803149606299213" header="0.31496062992125984" footer="0.31496062992125984"/>
  <pageSetup paperSize="9" scale="52" orientation="landscape" r:id="rId1"/>
  <ignoredErrors>
    <ignoredError sqref="C10:K10 C11:N4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0</xdr:col>
                    <xdr:colOff>158750</xdr:colOff>
                    <xdr:row>7</xdr:row>
                    <xdr:rowOff>101600</xdr:rowOff>
                  </from>
                  <to>
                    <xdr:col>1</xdr:col>
                    <xdr:colOff>215900</xdr:colOff>
                    <xdr:row>8</xdr:row>
                    <xdr:rowOff>247650</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374650</xdr:colOff>
                    <xdr:row>7</xdr:row>
                    <xdr:rowOff>82550</xdr:rowOff>
                  </from>
                  <to>
                    <xdr:col>5</xdr:col>
                    <xdr:colOff>127000</xdr:colOff>
                    <xdr:row>8</xdr:row>
                    <xdr:rowOff>279400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B35935-84D8-438A-AC93-4B89E586083F}">
  <ds:schemaRefs>
    <ds:schemaRef ds:uri="http://schemas.microsoft.com/sharepoint/v3/contenttype/forms"/>
  </ds:schemaRefs>
</ds:datastoreItem>
</file>

<file path=customXml/itemProps2.xml><?xml version="1.0" encoding="utf-8"?>
<ds:datastoreItem xmlns:ds="http://schemas.openxmlformats.org/officeDocument/2006/customXml" ds:itemID="{54590A0A-D6F9-492C-B653-1871A69E36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0CFE03-C32E-4774-86B3-60CC42A711B1}">
  <ds:schemaRefs>
    <ds:schemaRef ds:uri="http://purl.org/dc/terms/"/>
    <ds:schemaRef ds:uri="http://schemas.microsoft.com/office/2006/metadata/propertie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724c4985-e433-4d2c-9697-e180992b402a"/>
    <ds:schemaRef ds:uri="8be3414b-2ef9-485f-84d6-269f1d6f703b"/>
    <ds:schemaRef ds:uri="http://www.w3.org/XML/1998/namespac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6</vt:i4>
      </vt:variant>
    </vt:vector>
  </HeadingPairs>
  <TitlesOfParts>
    <vt:vector size="17" baseType="lpstr">
      <vt:lpstr>PORTADA</vt:lpstr>
      <vt:lpstr>VARIABLES</vt:lpstr>
      <vt:lpstr>Conclusiones </vt:lpstr>
      <vt:lpstr>METODOLOGÍA </vt:lpstr>
      <vt:lpstr>DESPLEGABLES</vt:lpstr>
      <vt:lpstr>KPI_DATOS</vt:lpstr>
      <vt:lpstr>KPI</vt:lpstr>
      <vt:lpstr>PERFIL_DATOS</vt:lpstr>
      <vt:lpstr>PERFIL</vt:lpstr>
      <vt:lpstr>MOTIVOS_DATOS</vt:lpstr>
      <vt:lpstr>MOTIVOS</vt:lpstr>
      <vt:lpstr>'Conclusiones '!Área_de_impresión</vt:lpstr>
      <vt:lpstr>KPI!Área_de_impresión</vt:lpstr>
      <vt:lpstr>'METODOLOGÍA '!Área_de_impresión</vt:lpstr>
      <vt:lpstr>MOTIVOS!Área_de_impresión</vt:lpstr>
      <vt:lpstr>PERFIL!Área_de_impresión</vt:lpstr>
      <vt:lpstr>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Garcia, Fernando (KWSTC)</dc:creator>
  <cp:keywords/>
  <dc:description/>
  <cp:lastModifiedBy>Tamara Sanchez</cp:lastModifiedBy>
  <cp:revision/>
  <cp:lastPrinted>2026-05-11T13:48:36Z</cp:lastPrinted>
  <dcterms:created xsi:type="dcterms:W3CDTF">2019-04-04T11:02:49Z</dcterms:created>
  <dcterms:modified xsi:type="dcterms:W3CDTF">2026-05-11T13:51:44Z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2023-05-23T08:44:52Z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95ba5d29-fa5c-4a64-88df-5e51dd1a3871</vt:lpwstr>
  </property>
  <property fmtid="{D5CDD505-2E9C-101B-9397-08002B2CF9AE}" pid="10" name="MSIP_Label_3741da7a-79c1-417c-b408-16c0bfe99fca_ContentBits">
    <vt:lpwstr>0</vt:lpwstr>
  </property>
</Properties>
</file>